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230" windowHeight="8430"/>
  </bookViews>
  <sheets>
    <sheet name="selitykset" sheetId="10" r:id="rId1"/>
    <sheet name="tilanne" sheetId="5" r:id="rId2"/>
    <sheet name="marv2012_trees" sheetId="1" r:id="rId3"/>
    <sheet name="mittaukset" sheetId="2" r:id="rId4"/>
    <sheet name="results" sheetId="3" r:id="rId5"/>
    <sheet name="suuntimat" sheetId="4" r:id="rId6"/>
    <sheet name="huom" sheetId="6" r:id="rId7"/>
    <sheet name="keskikasvut" sheetId="7" r:id="rId8"/>
    <sheet name="R-laskelma" sheetId="8" r:id="rId9"/>
    <sheet name="omissio_vanha_vs_uusi" sheetId="9" r:id="rId10"/>
    <sheet name="Yhteenveto" sheetId="11" r:id="rId11"/>
  </sheets>
  <definedNames>
    <definedName name="_xlnm._FilterDatabase" localSheetId="3" hidden="1">mittaukset!$A$1:$AJ$1427</definedName>
    <definedName name="_xlnm._FilterDatabase" localSheetId="9" hidden="1">omissio_vanha_vs_uusi!$A$1:$T$107</definedName>
  </definedNames>
  <calcPr calcId="125725"/>
</workbook>
</file>

<file path=xl/calcChain.xml><?xml version="1.0" encoding="utf-8"?>
<calcChain xmlns="http://schemas.openxmlformats.org/spreadsheetml/2006/main">
  <c r="E3" i="11" a="1"/>
  <c r="E3" s="1"/>
  <c r="AC3" i="2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AC1012"/>
  <c r="AC1013"/>
  <c r="AC1014"/>
  <c r="AC1015"/>
  <c r="AC1016"/>
  <c r="AC1017"/>
  <c r="AC1018"/>
  <c r="AC1019"/>
  <c r="AC1020"/>
  <c r="AC1021"/>
  <c r="AC1022"/>
  <c r="AC1023"/>
  <c r="AC1024"/>
  <c r="AC1025"/>
  <c r="AC1026"/>
  <c r="AC1027"/>
  <c r="AC1028"/>
  <c r="AC1029"/>
  <c r="AC1030"/>
  <c r="AC1031"/>
  <c r="AC1032"/>
  <c r="AC1033"/>
  <c r="AC1034"/>
  <c r="AC1035"/>
  <c r="AC1036"/>
  <c r="AC1037"/>
  <c r="AC1038"/>
  <c r="AC1039"/>
  <c r="AC1040"/>
  <c r="AC1041"/>
  <c r="AC1042"/>
  <c r="AC1043"/>
  <c r="AC1044"/>
  <c r="AC1045"/>
  <c r="AC1046"/>
  <c r="AC1047"/>
  <c r="AC1048"/>
  <c r="AC1049"/>
  <c r="AC1050"/>
  <c r="AC1051"/>
  <c r="AC1052"/>
  <c r="AC1053"/>
  <c r="AC1054"/>
  <c r="AC1055"/>
  <c r="AC1056"/>
  <c r="AC1057"/>
  <c r="AC1058"/>
  <c r="AC1059"/>
  <c r="AC1060"/>
  <c r="AC1061"/>
  <c r="AC1062"/>
  <c r="AC1063"/>
  <c r="AC1064"/>
  <c r="AC1065"/>
  <c r="AC1066"/>
  <c r="AC1067"/>
  <c r="AC1068"/>
  <c r="AC1069"/>
  <c r="AC1070"/>
  <c r="AC1071"/>
  <c r="AC1072"/>
  <c r="AC1073"/>
  <c r="AC1074"/>
  <c r="AC1075"/>
  <c r="AC1076"/>
  <c r="AC1077"/>
  <c r="AC1078"/>
  <c r="AC1079"/>
  <c r="AC1080"/>
  <c r="AC1081"/>
  <c r="AC1082"/>
  <c r="AC1083"/>
  <c r="AC1084"/>
  <c r="AC1085"/>
  <c r="AC1086"/>
  <c r="AC1087"/>
  <c r="AC1088"/>
  <c r="AC1089"/>
  <c r="AC1090"/>
  <c r="AC1091"/>
  <c r="AC1092"/>
  <c r="AC1093"/>
  <c r="AC1094"/>
  <c r="AC1095"/>
  <c r="AC1096"/>
  <c r="AC1097"/>
  <c r="AC1098"/>
  <c r="AC1099"/>
  <c r="AC1100"/>
  <c r="AC1101"/>
  <c r="AC1102"/>
  <c r="AC1103"/>
  <c r="AC1104"/>
  <c r="AC1105"/>
  <c r="AC1106"/>
  <c r="AC1107"/>
  <c r="AC1108"/>
  <c r="AC1109"/>
  <c r="AC1110"/>
  <c r="AC1111"/>
  <c r="AC1112"/>
  <c r="AC1113"/>
  <c r="AC1114"/>
  <c r="AC1115"/>
  <c r="AC1116"/>
  <c r="AC1117"/>
  <c r="AC1118"/>
  <c r="AC1119"/>
  <c r="AC1120"/>
  <c r="AC1121"/>
  <c r="AC1122"/>
  <c r="AC1123"/>
  <c r="AC1124"/>
  <c r="AC1125"/>
  <c r="AC1126"/>
  <c r="AC1127"/>
  <c r="AC1128"/>
  <c r="AC1129"/>
  <c r="AC1130"/>
  <c r="AC1131"/>
  <c r="AC1132"/>
  <c r="AC1133"/>
  <c r="AC1134"/>
  <c r="AC1135"/>
  <c r="AC1136"/>
  <c r="AC1137"/>
  <c r="AC1138"/>
  <c r="AC1139"/>
  <c r="AC1140"/>
  <c r="AC1141"/>
  <c r="AC1142"/>
  <c r="AC1143"/>
  <c r="AC1144"/>
  <c r="AC1145"/>
  <c r="AC1146"/>
  <c r="AC1147"/>
  <c r="AC1148"/>
  <c r="AC1149"/>
  <c r="AC1150"/>
  <c r="AC1151"/>
  <c r="AC1152"/>
  <c r="AC1153"/>
  <c r="AC1154"/>
  <c r="AC1155"/>
  <c r="AC1156"/>
  <c r="AC1157"/>
  <c r="AC1158"/>
  <c r="AC1159"/>
  <c r="AC1160"/>
  <c r="AC1161"/>
  <c r="AC1162"/>
  <c r="AC1163"/>
  <c r="AC1164"/>
  <c r="AC1165"/>
  <c r="AC1166"/>
  <c r="AC1167"/>
  <c r="AC1168"/>
  <c r="AC1169"/>
  <c r="AC1170"/>
  <c r="AC1171"/>
  <c r="AC1172"/>
  <c r="AC1173"/>
  <c r="AC1174"/>
  <c r="AC1175"/>
  <c r="AC1176"/>
  <c r="AC1177"/>
  <c r="AC1178"/>
  <c r="AC1179"/>
  <c r="AC1180"/>
  <c r="AC1181"/>
  <c r="AC1182"/>
  <c r="AC1183"/>
  <c r="AC1184"/>
  <c r="AC1185"/>
  <c r="AC1186"/>
  <c r="AC1187"/>
  <c r="AC1188"/>
  <c r="AC1189"/>
  <c r="AC1190"/>
  <c r="AC1191"/>
  <c r="AC1192"/>
  <c r="AC1193"/>
  <c r="AC1194"/>
  <c r="AC1195"/>
  <c r="AC1196"/>
  <c r="AC1197"/>
  <c r="AC1198"/>
  <c r="AC1199"/>
  <c r="AC1200"/>
  <c r="AC1201"/>
  <c r="AC1202"/>
  <c r="AC1203"/>
  <c r="AC1204"/>
  <c r="AC1205"/>
  <c r="AC1206"/>
  <c r="AC1207"/>
  <c r="AC1208"/>
  <c r="AC1209"/>
  <c r="AC1210"/>
  <c r="AC1211"/>
  <c r="AC1212"/>
  <c r="AC1213"/>
  <c r="AC1214"/>
  <c r="AC1215"/>
  <c r="AC1216"/>
  <c r="AC1217"/>
  <c r="AC1218"/>
  <c r="AC1219"/>
  <c r="AC1220"/>
  <c r="AC1221"/>
  <c r="AC1222"/>
  <c r="AC1223"/>
  <c r="AC1224"/>
  <c r="AC1225"/>
  <c r="AC1226"/>
  <c r="AC1227"/>
  <c r="AC1228"/>
  <c r="AC1229"/>
  <c r="AC1230"/>
  <c r="AC1231"/>
  <c r="AC1232"/>
  <c r="AC1233"/>
  <c r="AC1234"/>
  <c r="AC1235"/>
  <c r="AC1236"/>
  <c r="AC1237"/>
  <c r="AC1238"/>
  <c r="AC1239"/>
  <c r="AC1240"/>
  <c r="AC1241"/>
  <c r="AC1242"/>
  <c r="AC1243"/>
  <c r="AC1244"/>
  <c r="AC1245"/>
  <c r="AC1246"/>
  <c r="AC1247"/>
  <c r="AC1248"/>
  <c r="AC1249"/>
  <c r="AC1250"/>
  <c r="AC1251"/>
  <c r="AC1252"/>
  <c r="AC1253"/>
  <c r="AC1254"/>
  <c r="AC1255"/>
  <c r="AC1256"/>
  <c r="AC1257"/>
  <c r="AC1258"/>
  <c r="AC1259"/>
  <c r="AC1260"/>
  <c r="AC1261"/>
  <c r="AC1262"/>
  <c r="AC1263"/>
  <c r="AC1264"/>
  <c r="AC1265"/>
  <c r="AC1266"/>
  <c r="AC1267"/>
  <c r="AC1268"/>
  <c r="AC1269"/>
  <c r="AC1270"/>
  <c r="AC1271"/>
  <c r="AC1272"/>
  <c r="AC1273"/>
  <c r="AC1274"/>
  <c r="AC1275"/>
  <c r="AC1276"/>
  <c r="AC1277"/>
  <c r="AC1278"/>
  <c r="AC1279"/>
  <c r="AC1280"/>
  <c r="AC1281"/>
  <c r="AC1282"/>
  <c r="AC1283"/>
  <c r="AC1284"/>
  <c r="AC1285"/>
  <c r="AC1286"/>
  <c r="AC1287"/>
  <c r="AC1288"/>
  <c r="AC1289"/>
  <c r="AC1290"/>
  <c r="AC1291"/>
  <c r="AC1292"/>
  <c r="AC1293"/>
  <c r="AC1294"/>
  <c r="AC1295"/>
  <c r="AC1296"/>
  <c r="AC1297"/>
  <c r="AC1298"/>
  <c r="AC1299"/>
  <c r="AC1300"/>
  <c r="AC1301"/>
  <c r="AC1302"/>
  <c r="AC1303"/>
  <c r="AC1304"/>
  <c r="AC1305"/>
  <c r="AC1306"/>
  <c r="AC1307"/>
  <c r="AC1308"/>
  <c r="AC1309"/>
  <c r="AC1310"/>
  <c r="AC1311"/>
  <c r="AC1312"/>
  <c r="AC1313"/>
  <c r="AC1314"/>
  <c r="AC1315"/>
  <c r="AC1316"/>
  <c r="AC1317"/>
  <c r="AC1318"/>
  <c r="AC1319"/>
  <c r="AC1320"/>
  <c r="AC1321"/>
  <c r="AC1322"/>
  <c r="AC1323"/>
  <c r="AC1324"/>
  <c r="AC1325"/>
  <c r="AC1326"/>
  <c r="AC1327"/>
  <c r="AC1328"/>
  <c r="AC1329"/>
  <c r="AC1330"/>
  <c r="AC1331"/>
  <c r="AC1332"/>
  <c r="AC1333"/>
  <c r="AC1334"/>
  <c r="AC1335"/>
  <c r="AC1336"/>
  <c r="AC1337"/>
  <c r="AC1338"/>
  <c r="AC1339"/>
  <c r="AC1340"/>
  <c r="AC1341"/>
  <c r="AC1342"/>
  <c r="AC1343"/>
  <c r="AC1344"/>
  <c r="AC1345"/>
  <c r="AC1346"/>
  <c r="AC1347"/>
  <c r="AC1348"/>
  <c r="AC1349"/>
  <c r="AC1350"/>
  <c r="AC1351"/>
  <c r="AC1352"/>
  <c r="AC1353"/>
  <c r="AC1354"/>
  <c r="AC1355"/>
  <c r="AC1356"/>
  <c r="AC1357"/>
  <c r="AC1358"/>
  <c r="AC1359"/>
  <c r="AC1360"/>
  <c r="AC1361"/>
  <c r="AC1362"/>
  <c r="AC1363"/>
  <c r="AC1364"/>
  <c r="AC1365"/>
  <c r="AC1366"/>
  <c r="AC1367"/>
  <c r="AC1368"/>
  <c r="AC1369"/>
  <c r="AC1370"/>
  <c r="AC1371"/>
  <c r="AC1372"/>
  <c r="AC1373"/>
  <c r="AC1374"/>
  <c r="AC1375"/>
  <c r="AC1376"/>
  <c r="AC1377"/>
  <c r="AC1378"/>
  <c r="AC1379"/>
  <c r="AC1380"/>
  <c r="AC1381"/>
  <c r="AC1382"/>
  <c r="AC1383"/>
  <c r="AC1384"/>
  <c r="AC1385"/>
  <c r="AC1386"/>
  <c r="AC1387"/>
  <c r="AC1388"/>
  <c r="AC1389"/>
  <c r="AC1390"/>
  <c r="AC1391"/>
  <c r="AC1392"/>
  <c r="AC1393"/>
  <c r="AC1394"/>
  <c r="AC1395"/>
  <c r="AC1396"/>
  <c r="AC1397"/>
  <c r="AC1398"/>
  <c r="AC1399"/>
  <c r="AC1400"/>
  <c r="AC1401"/>
  <c r="AC1402"/>
  <c r="AC1403"/>
  <c r="AC1404"/>
  <c r="AC1405"/>
  <c r="AC1406"/>
  <c r="AC1407"/>
  <c r="AC1408"/>
  <c r="AC1409"/>
  <c r="AC1410"/>
  <c r="AC1411"/>
  <c r="AC1412"/>
  <c r="AC1413"/>
  <c r="AC1414"/>
  <c r="AC1415"/>
  <c r="AC1416"/>
  <c r="AC1417"/>
  <c r="AC1418"/>
  <c r="AC1419"/>
  <c r="AC1420"/>
  <c r="AC1421"/>
  <c r="AC1422"/>
  <c r="AC1423"/>
  <c r="AC1424"/>
  <c r="AC1425"/>
  <c r="AC1426"/>
  <c r="AC1427"/>
  <c r="AC2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I23" s="1"/>
  <c r="AJ23" s="1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I41" s="1"/>
  <c r="AJ41" s="1"/>
  <c r="AH42"/>
  <c r="AH43"/>
  <c r="AH44"/>
  <c r="AH45"/>
  <c r="AH46"/>
  <c r="AH47"/>
  <c r="AH48"/>
  <c r="AH49"/>
  <c r="AH50"/>
  <c r="AH51"/>
  <c r="AH52"/>
  <c r="AH53"/>
  <c r="AI53" s="1"/>
  <c r="AJ53" s="1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I77" s="1"/>
  <c r="AJ77" s="1"/>
  <c r="AH78"/>
  <c r="AH79"/>
  <c r="AH80"/>
  <c r="AH81"/>
  <c r="AH82"/>
  <c r="AH83"/>
  <c r="AH84"/>
  <c r="AH85"/>
  <c r="AH86"/>
  <c r="AH87"/>
  <c r="AH88"/>
  <c r="AH89"/>
  <c r="AI89" s="1"/>
  <c r="AJ89" s="1"/>
  <c r="AH90"/>
  <c r="AH91"/>
  <c r="AH92"/>
  <c r="AH93"/>
  <c r="AH94"/>
  <c r="AH95"/>
  <c r="AH96"/>
  <c r="AH97"/>
  <c r="AH98"/>
  <c r="AH99"/>
  <c r="AH100"/>
  <c r="AH101"/>
  <c r="AI101" s="1"/>
  <c r="AJ101" s="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I137" s="1"/>
  <c r="AJ137" s="1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I161" s="1"/>
  <c r="AJ161" s="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I197" s="1"/>
  <c r="AJ197" s="1"/>
  <c r="AH198"/>
  <c r="AH199"/>
  <c r="AH200"/>
  <c r="AH201"/>
  <c r="AH202"/>
  <c r="AH203"/>
  <c r="AI203" s="1"/>
  <c r="AJ203" s="1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I221" s="1"/>
  <c r="AJ221" s="1"/>
  <c r="AH222"/>
  <c r="AI222" s="1"/>
  <c r="AJ222" s="1"/>
  <c r="AH223"/>
  <c r="AH224"/>
  <c r="AH225"/>
  <c r="AH226"/>
  <c r="AH227"/>
  <c r="AI227" s="1"/>
  <c r="AJ227" s="1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6"/>
  <c r="AH367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1"/>
  <c r="AH392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6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H568"/>
  <c r="AH569"/>
  <c r="AH570"/>
  <c r="AH571"/>
  <c r="AH572"/>
  <c r="AH573"/>
  <c r="AH574"/>
  <c r="AH575"/>
  <c r="AH576"/>
  <c r="AH577"/>
  <c r="AH578"/>
  <c r="AH579"/>
  <c r="AH580"/>
  <c r="AH581"/>
  <c r="AH582"/>
  <c r="AH583"/>
  <c r="AH584"/>
  <c r="AH585"/>
  <c r="AH586"/>
  <c r="AH587"/>
  <c r="AH588"/>
  <c r="AH589"/>
  <c r="AH590"/>
  <c r="AH591"/>
  <c r="AH592"/>
  <c r="AH593"/>
  <c r="AH594"/>
  <c r="AH595"/>
  <c r="AH596"/>
  <c r="AH597"/>
  <c r="AH598"/>
  <c r="AH599"/>
  <c r="AH600"/>
  <c r="AH601"/>
  <c r="AH602"/>
  <c r="AH603"/>
  <c r="AH604"/>
  <c r="AH605"/>
  <c r="AH606"/>
  <c r="AH607"/>
  <c r="AH608"/>
  <c r="AH609"/>
  <c r="AH610"/>
  <c r="AH611"/>
  <c r="AH612"/>
  <c r="AH613"/>
  <c r="AH614"/>
  <c r="AH615"/>
  <c r="AH616"/>
  <c r="AH617"/>
  <c r="AH618"/>
  <c r="AH619"/>
  <c r="AH620"/>
  <c r="AH621"/>
  <c r="AH622"/>
  <c r="AH623"/>
  <c r="AH624"/>
  <c r="AH625"/>
  <c r="AH626"/>
  <c r="AH627"/>
  <c r="AH628"/>
  <c r="AH629"/>
  <c r="AH630"/>
  <c r="AH631"/>
  <c r="AH632"/>
  <c r="AH633"/>
  <c r="AH634"/>
  <c r="AH635"/>
  <c r="AH636"/>
  <c r="AH637"/>
  <c r="AH638"/>
  <c r="AH639"/>
  <c r="AH640"/>
  <c r="AH641"/>
  <c r="AH642"/>
  <c r="AH643"/>
  <c r="AH644"/>
  <c r="AH645"/>
  <c r="AH646"/>
  <c r="AH647"/>
  <c r="AH648"/>
  <c r="AH649"/>
  <c r="AH650"/>
  <c r="AH651"/>
  <c r="AH652"/>
  <c r="AH653"/>
  <c r="AH654"/>
  <c r="AH655"/>
  <c r="AH656"/>
  <c r="AH657"/>
  <c r="AH658"/>
  <c r="AH659"/>
  <c r="AH660"/>
  <c r="AH661"/>
  <c r="AH662"/>
  <c r="AH663"/>
  <c r="AH664"/>
  <c r="AH665"/>
  <c r="AH666"/>
  <c r="AH667"/>
  <c r="AH668"/>
  <c r="AH669"/>
  <c r="AH670"/>
  <c r="AH671"/>
  <c r="AH672"/>
  <c r="AH673"/>
  <c r="AH674"/>
  <c r="AH675"/>
  <c r="AH676"/>
  <c r="AH677"/>
  <c r="AH678"/>
  <c r="AH679"/>
  <c r="AH680"/>
  <c r="AH681"/>
  <c r="AH682"/>
  <c r="AH683"/>
  <c r="AH684"/>
  <c r="AH685"/>
  <c r="AH686"/>
  <c r="AH687"/>
  <c r="AH688"/>
  <c r="AH689"/>
  <c r="AH690"/>
  <c r="AH691"/>
  <c r="AH692"/>
  <c r="AH693"/>
  <c r="AH694"/>
  <c r="AH695"/>
  <c r="AH696"/>
  <c r="AH697"/>
  <c r="AH698"/>
  <c r="AH699"/>
  <c r="AH700"/>
  <c r="AH701"/>
  <c r="AH702"/>
  <c r="AH703"/>
  <c r="AH704"/>
  <c r="AH705"/>
  <c r="AH706"/>
  <c r="AH707"/>
  <c r="AH708"/>
  <c r="AH709"/>
  <c r="AH710"/>
  <c r="AH711"/>
  <c r="AH712"/>
  <c r="AH713"/>
  <c r="AH714"/>
  <c r="AH715"/>
  <c r="AH716"/>
  <c r="AH717"/>
  <c r="AH718"/>
  <c r="AH719"/>
  <c r="AH720"/>
  <c r="AH721"/>
  <c r="AH722"/>
  <c r="AH723"/>
  <c r="AH724"/>
  <c r="AH725"/>
  <c r="AH726"/>
  <c r="AH727"/>
  <c r="AH728"/>
  <c r="AH729"/>
  <c r="AH730"/>
  <c r="AH731"/>
  <c r="AH732"/>
  <c r="AH733"/>
  <c r="AH734"/>
  <c r="AH735"/>
  <c r="AH736"/>
  <c r="AH737"/>
  <c r="AH738"/>
  <c r="AH739"/>
  <c r="AH740"/>
  <c r="AH741"/>
  <c r="AH742"/>
  <c r="AH743"/>
  <c r="AH744"/>
  <c r="AH745"/>
  <c r="AH746"/>
  <c r="AH747"/>
  <c r="AH748"/>
  <c r="AH749"/>
  <c r="AH750"/>
  <c r="AH751"/>
  <c r="AH752"/>
  <c r="AH753"/>
  <c r="AH754"/>
  <c r="AH755"/>
  <c r="AH756"/>
  <c r="AH757"/>
  <c r="AH758"/>
  <c r="AH759"/>
  <c r="AH760"/>
  <c r="AH761"/>
  <c r="AH762"/>
  <c r="AH763"/>
  <c r="AH764"/>
  <c r="AH765"/>
  <c r="AH766"/>
  <c r="AH767"/>
  <c r="AH768"/>
  <c r="AH769"/>
  <c r="AH770"/>
  <c r="AH771"/>
  <c r="AH772"/>
  <c r="AH773"/>
  <c r="AH774"/>
  <c r="AH775"/>
  <c r="AH776"/>
  <c r="AH777"/>
  <c r="AH778"/>
  <c r="AH779"/>
  <c r="AH780"/>
  <c r="AH781"/>
  <c r="AH782"/>
  <c r="AH783"/>
  <c r="AH784"/>
  <c r="AH785"/>
  <c r="AH786"/>
  <c r="AH787"/>
  <c r="AH788"/>
  <c r="AH789"/>
  <c r="AH790"/>
  <c r="AH791"/>
  <c r="AH792"/>
  <c r="AH793"/>
  <c r="AH794"/>
  <c r="AH795"/>
  <c r="AH796"/>
  <c r="AH797"/>
  <c r="AH798"/>
  <c r="AH799"/>
  <c r="AH800"/>
  <c r="AH801"/>
  <c r="AH802"/>
  <c r="AH803"/>
  <c r="AH804"/>
  <c r="AH805"/>
  <c r="AH806"/>
  <c r="AH807"/>
  <c r="AH808"/>
  <c r="AH809"/>
  <c r="AH810"/>
  <c r="AH811"/>
  <c r="AH812"/>
  <c r="AH813"/>
  <c r="AH814"/>
  <c r="AH815"/>
  <c r="AH816"/>
  <c r="AH817"/>
  <c r="AH818"/>
  <c r="AH819"/>
  <c r="AH820"/>
  <c r="AH821"/>
  <c r="AH822"/>
  <c r="AH823"/>
  <c r="AH824"/>
  <c r="AH825"/>
  <c r="AH826"/>
  <c r="AH827"/>
  <c r="AH828"/>
  <c r="AH829"/>
  <c r="AH830"/>
  <c r="AH831"/>
  <c r="AH832"/>
  <c r="AH833"/>
  <c r="AH834"/>
  <c r="AH835"/>
  <c r="AH836"/>
  <c r="AH837"/>
  <c r="AH838"/>
  <c r="AH839"/>
  <c r="AH840"/>
  <c r="AH841"/>
  <c r="AH842"/>
  <c r="AH843"/>
  <c r="AH844"/>
  <c r="AH845"/>
  <c r="AH846"/>
  <c r="AH847"/>
  <c r="AH848"/>
  <c r="AH849"/>
  <c r="AH850"/>
  <c r="AH851"/>
  <c r="AH852"/>
  <c r="AH853"/>
  <c r="AH854"/>
  <c r="AH855"/>
  <c r="AH856"/>
  <c r="AH857"/>
  <c r="AH858"/>
  <c r="AH859"/>
  <c r="AH860"/>
  <c r="AH861"/>
  <c r="AH862"/>
  <c r="AH863"/>
  <c r="AH864"/>
  <c r="AH865"/>
  <c r="AH866"/>
  <c r="AH867"/>
  <c r="AH868"/>
  <c r="AH869"/>
  <c r="AH870"/>
  <c r="AH871"/>
  <c r="AH872"/>
  <c r="AH873"/>
  <c r="AH874"/>
  <c r="AH875"/>
  <c r="AH876"/>
  <c r="AH877"/>
  <c r="AH878"/>
  <c r="AH879"/>
  <c r="AH880"/>
  <c r="AH881"/>
  <c r="AH882"/>
  <c r="AH883"/>
  <c r="AH884"/>
  <c r="AH885"/>
  <c r="AH886"/>
  <c r="AH887"/>
  <c r="AH888"/>
  <c r="AH889"/>
  <c r="AH890"/>
  <c r="AH891"/>
  <c r="AH892"/>
  <c r="AH893"/>
  <c r="AH894"/>
  <c r="AH895"/>
  <c r="AH896"/>
  <c r="AH897"/>
  <c r="AH898"/>
  <c r="AH899"/>
  <c r="AH900"/>
  <c r="AH901"/>
  <c r="AH902"/>
  <c r="AH903"/>
  <c r="AH904"/>
  <c r="AH905"/>
  <c r="AH906"/>
  <c r="AH907"/>
  <c r="AH908"/>
  <c r="AH909"/>
  <c r="AH910"/>
  <c r="AH911"/>
  <c r="AH912"/>
  <c r="AH913"/>
  <c r="AH914"/>
  <c r="AH915"/>
  <c r="AH916"/>
  <c r="AH917"/>
  <c r="AH918"/>
  <c r="AH919"/>
  <c r="AH920"/>
  <c r="AH921"/>
  <c r="AH922"/>
  <c r="AH923"/>
  <c r="AH924"/>
  <c r="AH925"/>
  <c r="AH926"/>
  <c r="AH927"/>
  <c r="AH928"/>
  <c r="AH929"/>
  <c r="AH930"/>
  <c r="AH931"/>
  <c r="AH932"/>
  <c r="AH933"/>
  <c r="AH934"/>
  <c r="AH935"/>
  <c r="AH936"/>
  <c r="AH937"/>
  <c r="AH938"/>
  <c r="AH939"/>
  <c r="AH940"/>
  <c r="AH941"/>
  <c r="AH942"/>
  <c r="AH943"/>
  <c r="AH944"/>
  <c r="AH945"/>
  <c r="AH946"/>
  <c r="AH947"/>
  <c r="AH948"/>
  <c r="AH949"/>
  <c r="AH950"/>
  <c r="AH951"/>
  <c r="AH952"/>
  <c r="AH953"/>
  <c r="AH954"/>
  <c r="AH955"/>
  <c r="AH956"/>
  <c r="AH957"/>
  <c r="AH958"/>
  <c r="AH959"/>
  <c r="AH960"/>
  <c r="AH961"/>
  <c r="AH962"/>
  <c r="AH963"/>
  <c r="AH964"/>
  <c r="AH965"/>
  <c r="AH966"/>
  <c r="AH967"/>
  <c r="AH968"/>
  <c r="AH969"/>
  <c r="AH970"/>
  <c r="AH971"/>
  <c r="AH972"/>
  <c r="AH973"/>
  <c r="AH974"/>
  <c r="AH975"/>
  <c r="AH976"/>
  <c r="AH977"/>
  <c r="AH978"/>
  <c r="AH979"/>
  <c r="AH980"/>
  <c r="AH981"/>
  <c r="AH982"/>
  <c r="AH983"/>
  <c r="AH984"/>
  <c r="AH985"/>
  <c r="AH986"/>
  <c r="AH987"/>
  <c r="AH988"/>
  <c r="AH989"/>
  <c r="AH990"/>
  <c r="AH991"/>
  <c r="AH992"/>
  <c r="AH993"/>
  <c r="AH994"/>
  <c r="AH995"/>
  <c r="AH996"/>
  <c r="AH997"/>
  <c r="AH998"/>
  <c r="AH999"/>
  <c r="AH1000"/>
  <c r="AH1001"/>
  <c r="AH1002"/>
  <c r="AH1003"/>
  <c r="AH1004"/>
  <c r="AH1005"/>
  <c r="AH1006"/>
  <c r="AH1007"/>
  <c r="AH1008"/>
  <c r="AH1009"/>
  <c r="AH1010"/>
  <c r="AH1011"/>
  <c r="AH1012"/>
  <c r="AH1013"/>
  <c r="AH1014"/>
  <c r="AH1015"/>
  <c r="AH1016"/>
  <c r="AH1017"/>
  <c r="AH1018"/>
  <c r="AH1019"/>
  <c r="AH1020"/>
  <c r="AH1021"/>
  <c r="AH1022"/>
  <c r="AH1023"/>
  <c r="AH1024"/>
  <c r="AH1025"/>
  <c r="AH1026"/>
  <c r="AH1027"/>
  <c r="AH1028"/>
  <c r="AH1029"/>
  <c r="AH1030"/>
  <c r="AH1031"/>
  <c r="AH1032"/>
  <c r="AH1033"/>
  <c r="AH1034"/>
  <c r="AH1035"/>
  <c r="AH1036"/>
  <c r="AH1037"/>
  <c r="AH1038"/>
  <c r="AH1039"/>
  <c r="AH1040"/>
  <c r="AH1041"/>
  <c r="AH1042"/>
  <c r="AH1043"/>
  <c r="AH1044"/>
  <c r="AH1045"/>
  <c r="AH1046"/>
  <c r="AH1047"/>
  <c r="AH1048"/>
  <c r="AH1049"/>
  <c r="AH1050"/>
  <c r="AH1051"/>
  <c r="AH1052"/>
  <c r="AH1053"/>
  <c r="AH1054"/>
  <c r="AH1055"/>
  <c r="AH1056"/>
  <c r="AH1057"/>
  <c r="AH1058"/>
  <c r="AH1059"/>
  <c r="AH1060"/>
  <c r="AH1061"/>
  <c r="AH1062"/>
  <c r="AH1063"/>
  <c r="AH1064"/>
  <c r="AH1065"/>
  <c r="AH1066"/>
  <c r="AH1067"/>
  <c r="AH1068"/>
  <c r="AH1069"/>
  <c r="AH1070"/>
  <c r="AH1071"/>
  <c r="AH1072"/>
  <c r="AH1073"/>
  <c r="AH1074"/>
  <c r="AH1075"/>
  <c r="AH1076"/>
  <c r="AH1077"/>
  <c r="AH1078"/>
  <c r="AH1079"/>
  <c r="AH1080"/>
  <c r="AH1081"/>
  <c r="AH1082"/>
  <c r="AH1083"/>
  <c r="AH1084"/>
  <c r="AH1085"/>
  <c r="AH1086"/>
  <c r="AH1087"/>
  <c r="AH1088"/>
  <c r="AH1089"/>
  <c r="AH1090"/>
  <c r="AH1091"/>
  <c r="AH1092"/>
  <c r="AH1093"/>
  <c r="AH1094"/>
  <c r="AH1095"/>
  <c r="AH1096"/>
  <c r="AH1097"/>
  <c r="AH1098"/>
  <c r="AH1099"/>
  <c r="AH1100"/>
  <c r="AH1101"/>
  <c r="AH1102"/>
  <c r="AH1103"/>
  <c r="AH1104"/>
  <c r="AH1105"/>
  <c r="AH1106"/>
  <c r="AH1107"/>
  <c r="AH1108"/>
  <c r="AH1109"/>
  <c r="AH1110"/>
  <c r="AH1111"/>
  <c r="AH1112"/>
  <c r="AH1113"/>
  <c r="AH1114"/>
  <c r="AH1115"/>
  <c r="AH1116"/>
  <c r="AH1117"/>
  <c r="AH1118"/>
  <c r="AH1119"/>
  <c r="AH1120"/>
  <c r="AH1121"/>
  <c r="AH1122"/>
  <c r="AH1123"/>
  <c r="AH1124"/>
  <c r="AH1125"/>
  <c r="AH1126"/>
  <c r="AH1127"/>
  <c r="AH1128"/>
  <c r="AH1129"/>
  <c r="AH1130"/>
  <c r="AH1131"/>
  <c r="AH1132"/>
  <c r="AH1133"/>
  <c r="AH1134"/>
  <c r="AH1135"/>
  <c r="AH1136"/>
  <c r="AH1137"/>
  <c r="AH1138"/>
  <c r="AH1139"/>
  <c r="AH1140"/>
  <c r="AH1141"/>
  <c r="AH1142"/>
  <c r="AH1143"/>
  <c r="AH1144"/>
  <c r="AH1145"/>
  <c r="AH1146"/>
  <c r="AH1147"/>
  <c r="AH1148"/>
  <c r="AH1149"/>
  <c r="AH1150"/>
  <c r="AH1151"/>
  <c r="AH1152"/>
  <c r="AH1153"/>
  <c r="AH1154"/>
  <c r="AH1155"/>
  <c r="AH1156"/>
  <c r="AH1157"/>
  <c r="AH1158"/>
  <c r="AH1159"/>
  <c r="AH1160"/>
  <c r="AH1161"/>
  <c r="AH1162"/>
  <c r="AH1163"/>
  <c r="AH1164"/>
  <c r="AH1165"/>
  <c r="AH1166"/>
  <c r="AH1167"/>
  <c r="AH1168"/>
  <c r="AH1169"/>
  <c r="AH1170"/>
  <c r="AH1171"/>
  <c r="AH1172"/>
  <c r="AH1173"/>
  <c r="AH1174"/>
  <c r="AH1175"/>
  <c r="AH1176"/>
  <c r="AH1177"/>
  <c r="AH1178"/>
  <c r="AH1179"/>
  <c r="AH1180"/>
  <c r="AH1181"/>
  <c r="AH1182"/>
  <c r="AH1183"/>
  <c r="AH1184"/>
  <c r="AH1185"/>
  <c r="AH1186"/>
  <c r="AH1187"/>
  <c r="AH1188"/>
  <c r="AH1189"/>
  <c r="AH1190"/>
  <c r="AH1191"/>
  <c r="AH1192"/>
  <c r="AH1193"/>
  <c r="AH1194"/>
  <c r="AH1195"/>
  <c r="AH1196"/>
  <c r="AH1197"/>
  <c r="AH1198"/>
  <c r="AH1199"/>
  <c r="AH1200"/>
  <c r="AH1201"/>
  <c r="AH1202"/>
  <c r="AH1203"/>
  <c r="AH1204"/>
  <c r="AH1205"/>
  <c r="AH1206"/>
  <c r="AH1207"/>
  <c r="AH1208"/>
  <c r="AH1209"/>
  <c r="AH1210"/>
  <c r="AH1211"/>
  <c r="AH1212"/>
  <c r="AH1213"/>
  <c r="AH1214"/>
  <c r="AH1215"/>
  <c r="AH1216"/>
  <c r="AH1217"/>
  <c r="AH1218"/>
  <c r="AH1219"/>
  <c r="AH1220"/>
  <c r="AH1221"/>
  <c r="AH1222"/>
  <c r="AH1223"/>
  <c r="AH1224"/>
  <c r="AH1225"/>
  <c r="AH1226"/>
  <c r="AH1227"/>
  <c r="AH1228"/>
  <c r="AH1229"/>
  <c r="AH1230"/>
  <c r="AH1231"/>
  <c r="AH1232"/>
  <c r="AH1233"/>
  <c r="AH1234"/>
  <c r="AH1235"/>
  <c r="AH1236"/>
  <c r="AH1237"/>
  <c r="AH1238"/>
  <c r="AH1239"/>
  <c r="AH1240"/>
  <c r="AH1241"/>
  <c r="AH1242"/>
  <c r="AH1243"/>
  <c r="AH1244"/>
  <c r="AH1245"/>
  <c r="AH1246"/>
  <c r="AH1247"/>
  <c r="AH1248"/>
  <c r="AH1249"/>
  <c r="AH1250"/>
  <c r="AH1251"/>
  <c r="AH1252"/>
  <c r="AH1253"/>
  <c r="AH1254"/>
  <c r="AH1255"/>
  <c r="AH1256"/>
  <c r="AH1257"/>
  <c r="AH1258"/>
  <c r="AH1259"/>
  <c r="AH1260"/>
  <c r="AH1261"/>
  <c r="AH1262"/>
  <c r="AH1263"/>
  <c r="AH1264"/>
  <c r="AH1265"/>
  <c r="AH1266"/>
  <c r="AH1267"/>
  <c r="AH1268"/>
  <c r="AH1269"/>
  <c r="AH1270"/>
  <c r="AH1271"/>
  <c r="AH1272"/>
  <c r="AH1273"/>
  <c r="AH1274"/>
  <c r="AH1275"/>
  <c r="AH1276"/>
  <c r="AH1277"/>
  <c r="AH1278"/>
  <c r="AH1279"/>
  <c r="AH1280"/>
  <c r="AH1281"/>
  <c r="AH1282"/>
  <c r="AH1283"/>
  <c r="AH1284"/>
  <c r="AH1285"/>
  <c r="AH1286"/>
  <c r="AH1287"/>
  <c r="AH1288"/>
  <c r="AH1289"/>
  <c r="AH1290"/>
  <c r="AH1291"/>
  <c r="AH1292"/>
  <c r="AH1293"/>
  <c r="AH1294"/>
  <c r="AH1295"/>
  <c r="AH1296"/>
  <c r="AH1297"/>
  <c r="AH1298"/>
  <c r="AH1299"/>
  <c r="AH1300"/>
  <c r="AH1301"/>
  <c r="AH1302"/>
  <c r="AH1303"/>
  <c r="AH1304"/>
  <c r="AH1305"/>
  <c r="AH1306"/>
  <c r="AH1307"/>
  <c r="AH1308"/>
  <c r="AH1309"/>
  <c r="AH1310"/>
  <c r="AH1311"/>
  <c r="AH1312"/>
  <c r="AH1313"/>
  <c r="AH1314"/>
  <c r="AH1315"/>
  <c r="AH1316"/>
  <c r="AH1317"/>
  <c r="AH1318"/>
  <c r="AH1319"/>
  <c r="AH1320"/>
  <c r="AH1321"/>
  <c r="AH1322"/>
  <c r="AH1323"/>
  <c r="AH1324"/>
  <c r="AH1325"/>
  <c r="AH1326"/>
  <c r="AH1327"/>
  <c r="AH1328"/>
  <c r="AH1329"/>
  <c r="AH1330"/>
  <c r="AH1331"/>
  <c r="AH1332"/>
  <c r="AH1333"/>
  <c r="AH1334"/>
  <c r="AH1335"/>
  <c r="AH1336"/>
  <c r="AH1337"/>
  <c r="AH1338"/>
  <c r="AH1339"/>
  <c r="AH1340"/>
  <c r="AH1341"/>
  <c r="AH1342"/>
  <c r="AH1343"/>
  <c r="AH1344"/>
  <c r="AH1345"/>
  <c r="AH1346"/>
  <c r="AH1347"/>
  <c r="AH1348"/>
  <c r="AH1349"/>
  <c r="AH1350"/>
  <c r="AH1351"/>
  <c r="AH1352"/>
  <c r="AH1353"/>
  <c r="AH1354"/>
  <c r="AH1355"/>
  <c r="AH1356"/>
  <c r="AH1357"/>
  <c r="AH1358"/>
  <c r="AH1359"/>
  <c r="AH1360"/>
  <c r="AH1361"/>
  <c r="AH1362"/>
  <c r="AH1363"/>
  <c r="AH1364"/>
  <c r="AH1365"/>
  <c r="AH1366"/>
  <c r="AH1367"/>
  <c r="AH1368"/>
  <c r="AH1369"/>
  <c r="AH1370"/>
  <c r="AH1371"/>
  <c r="AH1372"/>
  <c r="AH1373"/>
  <c r="AH1374"/>
  <c r="AH1375"/>
  <c r="AH1376"/>
  <c r="AH1377"/>
  <c r="AH1378"/>
  <c r="AH1379"/>
  <c r="AH1380"/>
  <c r="AH1381"/>
  <c r="AH1382"/>
  <c r="AH1383"/>
  <c r="AH1384"/>
  <c r="AH1385"/>
  <c r="AH1386"/>
  <c r="AH1387"/>
  <c r="AH1388"/>
  <c r="AH1389"/>
  <c r="AH1390"/>
  <c r="AH1391"/>
  <c r="AH1392"/>
  <c r="AH1393"/>
  <c r="AH1394"/>
  <c r="AH1395"/>
  <c r="AH1396"/>
  <c r="AH1397"/>
  <c r="AH1398"/>
  <c r="AH1399"/>
  <c r="AH1400"/>
  <c r="AH1401"/>
  <c r="AH1402"/>
  <c r="AH1403"/>
  <c r="AH1404"/>
  <c r="AH1405"/>
  <c r="AH1406"/>
  <c r="AH1407"/>
  <c r="AH1408"/>
  <c r="AH1409"/>
  <c r="AH1410"/>
  <c r="AH1411"/>
  <c r="AH1412"/>
  <c r="AH1413"/>
  <c r="AH1414"/>
  <c r="AH1415"/>
  <c r="AH1416"/>
  <c r="AH1417"/>
  <c r="AH1418"/>
  <c r="AH1419"/>
  <c r="AH1420"/>
  <c r="AH1421"/>
  <c r="AH1422"/>
  <c r="AH1423"/>
  <c r="AH1424"/>
  <c r="AH1425"/>
  <c r="AH1426"/>
  <c r="AH1427"/>
  <c r="AH2"/>
  <c r="AG3"/>
  <c r="AI3" s="1"/>
  <c r="AJ3" s="1"/>
  <c r="AG4"/>
  <c r="AG5"/>
  <c r="AG6"/>
  <c r="AG7"/>
  <c r="AG8"/>
  <c r="AI8" s="1"/>
  <c r="AJ8" s="1"/>
  <c r="AG9"/>
  <c r="AI9" s="1"/>
  <c r="AJ9" s="1"/>
  <c r="AG10"/>
  <c r="AI10" s="1"/>
  <c r="AJ10" s="1"/>
  <c r="AG11"/>
  <c r="AG12"/>
  <c r="AG13"/>
  <c r="AG14"/>
  <c r="AI14" s="1"/>
  <c r="AJ14" s="1"/>
  <c r="AG15"/>
  <c r="AI15" s="1"/>
  <c r="AJ15" s="1"/>
  <c r="AG16"/>
  <c r="AI16" s="1"/>
  <c r="AJ16" s="1"/>
  <c r="AG17"/>
  <c r="AG18"/>
  <c r="AG19"/>
  <c r="AG20"/>
  <c r="AI20" s="1"/>
  <c r="AJ20" s="1"/>
  <c r="AG21"/>
  <c r="AI21" s="1"/>
  <c r="AJ21" s="1"/>
  <c r="AG22"/>
  <c r="AI22" s="1"/>
  <c r="AJ22" s="1"/>
  <c r="AG23"/>
  <c r="AG24"/>
  <c r="AG25"/>
  <c r="AG26"/>
  <c r="AG27"/>
  <c r="AI27" s="1"/>
  <c r="AJ27" s="1"/>
  <c r="AG28"/>
  <c r="AI28" s="1"/>
  <c r="AJ28" s="1"/>
  <c r="AG29"/>
  <c r="AG30"/>
  <c r="AG31"/>
  <c r="AG32"/>
  <c r="AG33"/>
  <c r="AI33" s="1"/>
  <c r="AJ33" s="1"/>
  <c r="AG34"/>
  <c r="AI34" s="1"/>
  <c r="AJ34" s="1"/>
  <c r="AG35"/>
  <c r="AG36"/>
  <c r="AG37"/>
  <c r="AI37" s="1"/>
  <c r="AJ37" s="1"/>
  <c r="AG38"/>
  <c r="AI38" s="1"/>
  <c r="AJ38" s="1"/>
  <c r="AG39"/>
  <c r="AI39" s="1"/>
  <c r="AJ39" s="1"/>
  <c r="AG40"/>
  <c r="AI40" s="1"/>
  <c r="AJ40" s="1"/>
  <c r="AG41"/>
  <c r="AG42"/>
  <c r="AG43"/>
  <c r="AG44"/>
  <c r="AI44" s="1"/>
  <c r="AJ44" s="1"/>
  <c r="AG45"/>
  <c r="AI45" s="1"/>
  <c r="AJ45" s="1"/>
  <c r="AG46"/>
  <c r="AI46" s="1"/>
  <c r="AJ46" s="1"/>
  <c r="AG47"/>
  <c r="AG48"/>
  <c r="AG49"/>
  <c r="AG50"/>
  <c r="AG51"/>
  <c r="AI51" s="1"/>
  <c r="AJ51" s="1"/>
  <c r="AG52"/>
  <c r="AG53"/>
  <c r="AG54"/>
  <c r="AG55"/>
  <c r="AG56"/>
  <c r="AI56" s="1"/>
  <c r="AJ56" s="1"/>
  <c r="AG57"/>
  <c r="AI57" s="1"/>
  <c r="AJ57" s="1"/>
  <c r="AG58"/>
  <c r="AI58" s="1"/>
  <c r="AJ58" s="1"/>
  <c r="AG59"/>
  <c r="AG60"/>
  <c r="AG61"/>
  <c r="AG62"/>
  <c r="AG63"/>
  <c r="AI63" s="1"/>
  <c r="AJ63" s="1"/>
  <c r="AG64"/>
  <c r="AI64" s="1"/>
  <c r="AJ64" s="1"/>
  <c r="AG65"/>
  <c r="AG66"/>
  <c r="AG67"/>
  <c r="AG68"/>
  <c r="AI68" s="1"/>
  <c r="AJ68" s="1"/>
  <c r="AG69"/>
  <c r="AI69" s="1"/>
  <c r="AJ69" s="1"/>
  <c r="AG70"/>
  <c r="AG71"/>
  <c r="AG72"/>
  <c r="AG73"/>
  <c r="AG74"/>
  <c r="AI74" s="1"/>
  <c r="AJ74" s="1"/>
  <c r="AG75"/>
  <c r="AI75" s="1"/>
  <c r="AJ75" s="1"/>
  <c r="AG76"/>
  <c r="AI76" s="1"/>
  <c r="AJ76" s="1"/>
  <c r="AG77"/>
  <c r="AG78"/>
  <c r="AG79"/>
  <c r="AG80"/>
  <c r="AG81"/>
  <c r="AI81" s="1"/>
  <c r="AJ81" s="1"/>
  <c r="AG82"/>
  <c r="AI82" s="1"/>
  <c r="AJ82" s="1"/>
  <c r="AG83"/>
  <c r="AG84"/>
  <c r="AG85"/>
  <c r="AG86"/>
  <c r="AI86" s="1"/>
  <c r="AJ86" s="1"/>
  <c r="AG87"/>
  <c r="AI87" s="1"/>
  <c r="AJ87" s="1"/>
  <c r="AG88"/>
  <c r="AI88" s="1"/>
  <c r="AJ88" s="1"/>
  <c r="AG89"/>
  <c r="AG90"/>
  <c r="AG91"/>
  <c r="AG92"/>
  <c r="AI92" s="1"/>
  <c r="AJ92" s="1"/>
  <c r="AG93"/>
  <c r="AI93" s="1"/>
  <c r="AJ93" s="1"/>
  <c r="AG94"/>
  <c r="AI94" s="1"/>
  <c r="AJ94" s="1"/>
  <c r="AG95"/>
  <c r="AG96"/>
  <c r="AG97"/>
  <c r="AG98"/>
  <c r="AG99"/>
  <c r="AI99" s="1"/>
  <c r="AJ99" s="1"/>
  <c r="AG100"/>
  <c r="AI100" s="1"/>
  <c r="AJ100" s="1"/>
  <c r="AG101"/>
  <c r="AG102"/>
  <c r="AG103"/>
  <c r="AG104"/>
  <c r="AG105"/>
  <c r="AI105" s="1"/>
  <c r="AJ105" s="1"/>
  <c r="AG106"/>
  <c r="AG107"/>
  <c r="AG108"/>
  <c r="AG109"/>
  <c r="AG110"/>
  <c r="AG111"/>
  <c r="AG112"/>
  <c r="AG113"/>
  <c r="AG114"/>
  <c r="AG115"/>
  <c r="AG116"/>
  <c r="AG117"/>
  <c r="AI117" s="1"/>
  <c r="AJ117" s="1"/>
  <c r="AG118"/>
  <c r="AI118" s="1"/>
  <c r="AJ118" s="1"/>
  <c r="AG119"/>
  <c r="AG120"/>
  <c r="AG121"/>
  <c r="AG122"/>
  <c r="AG123"/>
  <c r="AI123" s="1"/>
  <c r="AJ123" s="1"/>
  <c r="AG124"/>
  <c r="AG125"/>
  <c r="AG126"/>
  <c r="AG127"/>
  <c r="AG128"/>
  <c r="AI128" s="1"/>
  <c r="AJ128" s="1"/>
  <c r="AG129"/>
  <c r="AI129" s="1"/>
  <c r="AJ129" s="1"/>
  <c r="AG130"/>
  <c r="AI130" s="1"/>
  <c r="AJ130" s="1"/>
  <c r="AG131"/>
  <c r="AG132"/>
  <c r="AG133"/>
  <c r="AG134"/>
  <c r="AI134" s="1"/>
  <c r="AJ134" s="1"/>
  <c r="AG135"/>
  <c r="AI135" s="1"/>
  <c r="AJ135" s="1"/>
  <c r="AG136"/>
  <c r="AI136" s="1"/>
  <c r="AJ136" s="1"/>
  <c r="AG137"/>
  <c r="AG138"/>
  <c r="AG139"/>
  <c r="AG140"/>
  <c r="AI140" s="1"/>
  <c r="AJ140" s="1"/>
  <c r="AG141"/>
  <c r="AI141" s="1"/>
  <c r="AJ141" s="1"/>
  <c r="AG142"/>
  <c r="AI142" s="1"/>
  <c r="AJ142" s="1"/>
  <c r="AG143"/>
  <c r="AG144"/>
  <c r="AG145"/>
  <c r="AG146"/>
  <c r="AG147"/>
  <c r="AI147" s="1"/>
  <c r="AJ147" s="1"/>
  <c r="AG148"/>
  <c r="AI148" s="1"/>
  <c r="AJ148" s="1"/>
  <c r="AG149"/>
  <c r="AG150"/>
  <c r="AG151"/>
  <c r="AG152"/>
  <c r="AI152" s="1"/>
  <c r="AJ152" s="1"/>
  <c r="AG153"/>
  <c r="AI153" s="1"/>
  <c r="AJ153" s="1"/>
  <c r="AG154"/>
  <c r="AI154" s="1"/>
  <c r="AJ154" s="1"/>
  <c r="AG155"/>
  <c r="AG156"/>
  <c r="AG157"/>
  <c r="AG158"/>
  <c r="AI158" s="1"/>
  <c r="AJ158" s="1"/>
  <c r="AG159"/>
  <c r="AI159" s="1"/>
  <c r="AJ159" s="1"/>
  <c r="AG160"/>
  <c r="AI160" s="1"/>
  <c r="AJ160" s="1"/>
  <c r="AG161"/>
  <c r="AG162"/>
  <c r="AG163"/>
  <c r="AG164"/>
  <c r="AI164" s="1"/>
  <c r="AJ164" s="1"/>
  <c r="AG165"/>
  <c r="AG166"/>
  <c r="AG167"/>
  <c r="AG168"/>
  <c r="AG169"/>
  <c r="AG170"/>
  <c r="AI170" s="1"/>
  <c r="AJ170" s="1"/>
  <c r="AG171"/>
  <c r="AI171" s="1"/>
  <c r="AJ171" s="1"/>
  <c r="AG172"/>
  <c r="AI172" s="1"/>
  <c r="AJ172" s="1"/>
  <c r="AG173"/>
  <c r="AG174"/>
  <c r="AG175"/>
  <c r="AG176"/>
  <c r="AI176" s="1"/>
  <c r="AJ176" s="1"/>
  <c r="AG177"/>
  <c r="AI177" s="1"/>
  <c r="AJ177" s="1"/>
  <c r="AG178"/>
  <c r="AI178" s="1"/>
  <c r="AJ178" s="1"/>
  <c r="AG179"/>
  <c r="AG180"/>
  <c r="AG181"/>
  <c r="AG182"/>
  <c r="AG183"/>
  <c r="AG184"/>
  <c r="AI184" s="1"/>
  <c r="AJ184" s="1"/>
  <c r="AG185"/>
  <c r="AG186"/>
  <c r="AG187"/>
  <c r="AG188"/>
  <c r="AG189"/>
  <c r="AI189" s="1"/>
  <c r="AJ189" s="1"/>
  <c r="AG190"/>
  <c r="AI190" s="1"/>
  <c r="AJ190" s="1"/>
  <c r="AG191"/>
  <c r="AG192"/>
  <c r="AG193"/>
  <c r="AG194"/>
  <c r="AG195"/>
  <c r="AI195" s="1"/>
  <c r="AJ195" s="1"/>
  <c r="AG196"/>
  <c r="AI196" s="1"/>
  <c r="AJ196" s="1"/>
  <c r="AG197"/>
  <c r="AG198"/>
  <c r="AG199"/>
  <c r="AI199" s="1"/>
  <c r="AJ199" s="1"/>
  <c r="AG200"/>
  <c r="AI200" s="1"/>
  <c r="AJ200" s="1"/>
  <c r="AG201"/>
  <c r="AI201" s="1"/>
  <c r="AJ201" s="1"/>
  <c r="AG202"/>
  <c r="AI202" s="1"/>
  <c r="AJ202" s="1"/>
  <c r="AG203"/>
  <c r="AG204"/>
  <c r="AG205"/>
  <c r="AG206"/>
  <c r="AG207"/>
  <c r="AG208"/>
  <c r="AG209"/>
  <c r="AG210"/>
  <c r="AG211"/>
  <c r="AG212"/>
  <c r="AI212" s="1"/>
  <c r="AJ212" s="1"/>
  <c r="AG213"/>
  <c r="AI213" s="1"/>
  <c r="AJ213" s="1"/>
  <c r="AG214"/>
  <c r="AG215"/>
  <c r="AG216"/>
  <c r="AG217"/>
  <c r="AG218"/>
  <c r="AG219"/>
  <c r="AI219" s="1"/>
  <c r="AJ219" s="1"/>
  <c r="AG220"/>
  <c r="AI220" s="1"/>
  <c r="AJ220" s="1"/>
  <c r="AG221"/>
  <c r="AG222"/>
  <c r="AG223"/>
  <c r="AG224"/>
  <c r="AI224" s="1"/>
  <c r="AJ224" s="1"/>
  <c r="AG225"/>
  <c r="AI225" s="1"/>
  <c r="AJ225" s="1"/>
  <c r="AG226"/>
  <c r="AI226" s="1"/>
  <c r="AJ226" s="1"/>
  <c r="AG227"/>
  <c r="AG228"/>
  <c r="AG229"/>
  <c r="AG230"/>
  <c r="AG231"/>
  <c r="AI231" s="1"/>
  <c r="AJ231" s="1"/>
  <c r="AG232"/>
  <c r="AI232" s="1"/>
  <c r="AJ232" s="1"/>
  <c r="AG233"/>
  <c r="AG234"/>
  <c r="AG235"/>
  <c r="AG236"/>
  <c r="AI236" s="1"/>
  <c r="AJ236" s="1"/>
  <c r="AG237"/>
  <c r="AI237" s="1"/>
  <c r="AJ237" s="1"/>
  <c r="AG238"/>
  <c r="AI238" s="1"/>
  <c r="AJ238" s="1"/>
  <c r="AG239"/>
  <c r="AG240"/>
  <c r="AG241"/>
  <c r="AI241" s="1"/>
  <c r="AJ241" s="1"/>
  <c r="AG242"/>
  <c r="AG243"/>
  <c r="AI243" s="1"/>
  <c r="AJ243" s="1"/>
  <c r="AG244"/>
  <c r="AI244" s="1"/>
  <c r="AJ244" s="1"/>
  <c r="AG245"/>
  <c r="AG246"/>
  <c r="AG247"/>
  <c r="AG248"/>
  <c r="AI248" s="1"/>
  <c r="AJ248" s="1"/>
  <c r="AG249"/>
  <c r="AI249" s="1"/>
  <c r="AJ249" s="1"/>
  <c r="AG250"/>
  <c r="AI250" s="1"/>
  <c r="AJ250" s="1"/>
  <c r="AG251"/>
  <c r="AG252"/>
  <c r="AG253"/>
  <c r="AG254"/>
  <c r="AI254" s="1"/>
  <c r="AJ254" s="1"/>
  <c r="AG255"/>
  <c r="AI255" s="1"/>
  <c r="AJ255" s="1"/>
  <c r="AG256"/>
  <c r="AI256" s="1"/>
  <c r="AJ256" s="1"/>
  <c r="AG257"/>
  <c r="AG258"/>
  <c r="AG259"/>
  <c r="AG260"/>
  <c r="AI260" s="1"/>
  <c r="AJ260" s="1"/>
  <c r="AG261"/>
  <c r="AI261" s="1"/>
  <c r="AJ261" s="1"/>
  <c r="AG262"/>
  <c r="AI262" s="1"/>
  <c r="AJ262" s="1"/>
  <c r="AG263"/>
  <c r="AG264"/>
  <c r="AG265"/>
  <c r="AI265" s="1"/>
  <c r="AJ265" s="1"/>
  <c r="AG266"/>
  <c r="AI266" s="1"/>
  <c r="AJ266" s="1"/>
  <c r="AG267"/>
  <c r="AI267" s="1"/>
  <c r="AJ267" s="1"/>
  <c r="AG268"/>
  <c r="AI268" s="1"/>
  <c r="AJ268" s="1"/>
  <c r="AG269"/>
  <c r="AG270"/>
  <c r="AG271"/>
  <c r="AG272"/>
  <c r="AI272" s="1"/>
  <c r="AJ272" s="1"/>
  <c r="AG273"/>
  <c r="AI273" s="1"/>
  <c r="AJ273" s="1"/>
  <c r="AG274"/>
  <c r="AI274" s="1"/>
  <c r="AJ274" s="1"/>
  <c r="AG275"/>
  <c r="AG276"/>
  <c r="AG277"/>
  <c r="AG278"/>
  <c r="AG279"/>
  <c r="AI279" s="1"/>
  <c r="AJ279" s="1"/>
  <c r="AG280"/>
  <c r="AI280" s="1"/>
  <c r="AJ280" s="1"/>
  <c r="AG281"/>
  <c r="AG282"/>
  <c r="AG283"/>
  <c r="AG284"/>
  <c r="AI284" s="1"/>
  <c r="AJ284" s="1"/>
  <c r="AG285"/>
  <c r="AI285" s="1"/>
  <c r="AJ285" s="1"/>
  <c r="AG286"/>
  <c r="AI286" s="1"/>
  <c r="AJ286" s="1"/>
  <c r="AG287"/>
  <c r="AG288"/>
  <c r="AG289"/>
  <c r="AG290"/>
  <c r="AI290" s="1"/>
  <c r="AJ290" s="1"/>
  <c r="AG291"/>
  <c r="AI291" s="1"/>
  <c r="AJ291" s="1"/>
  <c r="AG292"/>
  <c r="AI292" s="1"/>
  <c r="AJ292" s="1"/>
  <c r="AG293"/>
  <c r="AG294"/>
  <c r="AG295"/>
  <c r="AG296"/>
  <c r="AI296" s="1"/>
  <c r="AJ296" s="1"/>
  <c r="AG297"/>
  <c r="AI297" s="1"/>
  <c r="AJ297" s="1"/>
  <c r="AG298"/>
  <c r="AG299"/>
  <c r="AG300"/>
  <c r="AG301"/>
  <c r="AG302"/>
  <c r="AG303"/>
  <c r="AI303" s="1"/>
  <c r="AJ303" s="1"/>
  <c r="AG304"/>
  <c r="AI304" s="1"/>
  <c r="AJ304" s="1"/>
  <c r="AG305"/>
  <c r="AG306"/>
  <c r="AG307"/>
  <c r="AG308"/>
  <c r="AI308" s="1"/>
  <c r="AJ308" s="1"/>
  <c r="AG309"/>
  <c r="AI309" s="1"/>
  <c r="AJ309" s="1"/>
  <c r="AG310"/>
  <c r="AG311"/>
  <c r="AG312"/>
  <c r="AG313"/>
  <c r="AG314"/>
  <c r="AI314" s="1"/>
  <c r="AJ314" s="1"/>
  <c r="AG315"/>
  <c r="AI315" s="1"/>
  <c r="AJ315" s="1"/>
  <c r="AG316"/>
  <c r="AI316" s="1"/>
  <c r="AJ316" s="1"/>
  <c r="AG317"/>
  <c r="AG318"/>
  <c r="AG319"/>
  <c r="AG320"/>
  <c r="AG321"/>
  <c r="AI321" s="1"/>
  <c r="AJ321" s="1"/>
  <c r="AG322"/>
  <c r="AI322" s="1"/>
  <c r="AJ322" s="1"/>
  <c r="AG323"/>
  <c r="AG324"/>
  <c r="AG325"/>
  <c r="AG326"/>
  <c r="AG327"/>
  <c r="AI327" s="1"/>
  <c r="AJ327" s="1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I344" s="1"/>
  <c r="AJ344" s="1"/>
  <c r="AG345"/>
  <c r="AI345" s="1"/>
  <c r="AJ345" s="1"/>
  <c r="AG346"/>
  <c r="AI346" s="1"/>
  <c r="AJ346" s="1"/>
  <c r="AG347"/>
  <c r="AG348"/>
  <c r="AG349"/>
  <c r="AG350"/>
  <c r="AI350" s="1"/>
  <c r="AJ350" s="1"/>
  <c r="AG351"/>
  <c r="AI351" s="1"/>
  <c r="AJ351" s="1"/>
  <c r="AG352"/>
  <c r="AI352" s="1"/>
  <c r="AJ352" s="1"/>
  <c r="AG353"/>
  <c r="AG354"/>
  <c r="AG355"/>
  <c r="AG356"/>
  <c r="AI356" s="1"/>
  <c r="AJ356" s="1"/>
  <c r="AG357"/>
  <c r="AI357" s="1"/>
  <c r="AJ357" s="1"/>
  <c r="AG358"/>
  <c r="AI358" s="1"/>
  <c r="AJ358" s="1"/>
  <c r="AG359"/>
  <c r="AG360"/>
  <c r="AG361"/>
  <c r="AG362"/>
  <c r="AG363"/>
  <c r="AI363" s="1"/>
  <c r="AJ363" s="1"/>
  <c r="AG364"/>
  <c r="AI364" s="1"/>
  <c r="AJ364" s="1"/>
  <c r="AG365"/>
  <c r="AG366"/>
  <c r="AG367"/>
  <c r="AG368"/>
  <c r="AI368" s="1"/>
  <c r="AJ368" s="1"/>
  <c r="AG369"/>
  <c r="AI369" s="1"/>
  <c r="AJ369" s="1"/>
  <c r="AG370"/>
  <c r="AI370" s="1"/>
  <c r="AJ370" s="1"/>
  <c r="AG371"/>
  <c r="AG372"/>
  <c r="AG373"/>
  <c r="AG374"/>
  <c r="AI374" s="1"/>
  <c r="AJ374" s="1"/>
  <c r="AG375"/>
  <c r="AI375" s="1"/>
  <c r="AJ375" s="1"/>
  <c r="AG376"/>
  <c r="AI376" s="1"/>
  <c r="AJ376" s="1"/>
  <c r="AG377"/>
  <c r="AG378"/>
  <c r="AG379"/>
  <c r="AG380"/>
  <c r="AI380" s="1"/>
  <c r="AJ380" s="1"/>
  <c r="AG381"/>
  <c r="AI381" s="1"/>
  <c r="AJ381" s="1"/>
  <c r="AG382"/>
  <c r="AI382" s="1"/>
  <c r="AJ382" s="1"/>
  <c r="AG383"/>
  <c r="AG384"/>
  <c r="AG385"/>
  <c r="AG386"/>
  <c r="AI386" s="1"/>
  <c r="AJ386" s="1"/>
  <c r="AG387"/>
  <c r="AI387" s="1"/>
  <c r="AJ387" s="1"/>
  <c r="AG388"/>
  <c r="AI388" s="1"/>
  <c r="AJ388" s="1"/>
  <c r="AG389"/>
  <c r="AG390"/>
  <c r="AG391"/>
  <c r="AG392"/>
  <c r="AG393"/>
  <c r="AG394"/>
  <c r="AI394" s="1"/>
  <c r="AJ394" s="1"/>
  <c r="AG395"/>
  <c r="AG396"/>
  <c r="AG397"/>
  <c r="AG398"/>
  <c r="AI398" s="1"/>
  <c r="AJ398" s="1"/>
  <c r="AG399"/>
  <c r="AI399" s="1"/>
  <c r="AJ399" s="1"/>
  <c r="AG400"/>
  <c r="AI400" s="1"/>
  <c r="AJ400" s="1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I417" s="1"/>
  <c r="AJ417" s="1"/>
  <c r="AG418"/>
  <c r="AI418" s="1"/>
  <c r="AJ418" s="1"/>
  <c r="AG419"/>
  <c r="AG420"/>
  <c r="AG421"/>
  <c r="AG422"/>
  <c r="AI422" s="1"/>
  <c r="AJ422" s="1"/>
  <c r="AG423"/>
  <c r="AG424"/>
  <c r="AI424" s="1"/>
  <c r="AJ424" s="1"/>
  <c r="AG425"/>
  <c r="AG426"/>
  <c r="AG427"/>
  <c r="AG428"/>
  <c r="AG429"/>
  <c r="AG430"/>
  <c r="AI430" s="1"/>
  <c r="AJ430" s="1"/>
  <c r="AG431"/>
  <c r="AG432"/>
  <c r="AG433"/>
  <c r="AG434"/>
  <c r="AI434" s="1"/>
  <c r="AJ434" s="1"/>
  <c r="AG435"/>
  <c r="AI435" s="1"/>
  <c r="AJ435" s="1"/>
  <c r="AG436"/>
  <c r="AG437"/>
  <c r="AG438"/>
  <c r="AG439"/>
  <c r="AI439" s="1"/>
  <c r="AJ439" s="1"/>
  <c r="AG440"/>
  <c r="AI440" s="1"/>
  <c r="AJ440" s="1"/>
  <c r="AG441"/>
  <c r="AG442"/>
  <c r="AI442" s="1"/>
  <c r="AJ442" s="1"/>
  <c r="AG443"/>
  <c r="AG444"/>
  <c r="AG445"/>
  <c r="AG446"/>
  <c r="AI446" s="1"/>
  <c r="AJ446" s="1"/>
  <c r="AG447"/>
  <c r="AI447" s="1"/>
  <c r="AJ447" s="1"/>
  <c r="AG448"/>
  <c r="AI448" s="1"/>
  <c r="AJ448" s="1"/>
  <c r="AG449"/>
  <c r="AG450"/>
  <c r="AG451"/>
  <c r="AG452"/>
  <c r="AG453"/>
  <c r="AI453" s="1"/>
  <c r="AJ453" s="1"/>
  <c r="AG454"/>
  <c r="AI454" s="1"/>
  <c r="AJ454" s="1"/>
  <c r="AG455"/>
  <c r="AG456"/>
  <c r="AG457"/>
  <c r="AG458"/>
  <c r="AG459"/>
  <c r="AI459" s="1"/>
  <c r="AJ459" s="1"/>
  <c r="AG460"/>
  <c r="AG461"/>
  <c r="AG462"/>
  <c r="AG463"/>
  <c r="AG464"/>
  <c r="AG465"/>
  <c r="AI465" s="1"/>
  <c r="AJ465" s="1"/>
  <c r="AG466"/>
  <c r="AG467"/>
  <c r="AG468"/>
  <c r="AG469"/>
  <c r="AG470"/>
  <c r="AI470" s="1"/>
  <c r="AJ470" s="1"/>
  <c r="AG471"/>
  <c r="AG472"/>
  <c r="AG473"/>
  <c r="AG474"/>
  <c r="AG475"/>
  <c r="AG476"/>
  <c r="AI476" s="1"/>
  <c r="AJ476" s="1"/>
  <c r="AG477"/>
  <c r="AI477" s="1"/>
  <c r="AJ477" s="1"/>
  <c r="AG478"/>
  <c r="AI478" s="1"/>
  <c r="AJ478" s="1"/>
  <c r="AG479"/>
  <c r="AG480"/>
  <c r="AG481"/>
  <c r="AI481" s="1"/>
  <c r="AJ481" s="1"/>
  <c r="AG482"/>
  <c r="AI482" s="1"/>
  <c r="AJ482" s="1"/>
  <c r="AG483"/>
  <c r="AG484"/>
  <c r="AI484" s="1"/>
  <c r="AJ484" s="1"/>
  <c r="AG485"/>
  <c r="AG486"/>
  <c r="AG487"/>
  <c r="AG488"/>
  <c r="AI488" s="1"/>
  <c r="AJ488" s="1"/>
  <c r="AG489"/>
  <c r="AI489" s="1"/>
  <c r="AJ489" s="1"/>
  <c r="AG490"/>
  <c r="AG491"/>
  <c r="AG492"/>
  <c r="AG493"/>
  <c r="AG494"/>
  <c r="AI494" s="1"/>
  <c r="AJ494" s="1"/>
  <c r="AG495"/>
  <c r="AI495" s="1"/>
  <c r="AJ495" s="1"/>
  <c r="AG496"/>
  <c r="AG497"/>
  <c r="AG498"/>
  <c r="AG499"/>
  <c r="AG500"/>
  <c r="AG501"/>
  <c r="AI501" s="1"/>
  <c r="AJ501" s="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I536" s="1"/>
  <c r="AJ536" s="1"/>
  <c r="AG537"/>
  <c r="AI537" s="1"/>
  <c r="AJ537" s="1"/>
  <c r="AG538"/>
  <c r="AI538" s="1"/>
  <c r="AJ538" s="1"/>
  <c r="AG539"/>
  <c r="AG540"/>
  <c r="AG541"/>
  <c r="AG542"/>
  <c r="AI542" s="1"/>
  <c r="AJ542" s="1"/>
  <c r="AG543"/>
  <c r="AG544"/>
  <c r="AI544" s="1"/>
  <c r="AJ544" s="1"/>
  <c r="AG545"/>
  <c r="AG546"/>
  <c r="AG547"/>
  <c r="AG548"/>
  <c r="AI548" s="1"/>
  <c r="AJ548" s="1"/>
  <c r="AG549"/>
  <c r="AI549" s="1"/>
  <c r="AJ549" s="1"/>
  <c r="AG550"/>
  <c r="AI550" s="1"/>
  <c r="AJ550" s="1"/>
  <c r="AG551"/>
  <c r="AG552"/>
  <c r="AG553"/>
  <c r="AG554"/>
  <c r="AG555"/>
  <c r="AI555" s="1"/>
  <c r="AJ555" s="1"/>
  <c r="AG556"/>
  <c r="AI556" s="1"/>
  <c r="AJ556" s="1"/>
  <c r="AG557"/>
  <c r="AG558"/>
  <c r="AG559"/>
  <c r="AG560"/>
  <c r="AI560" s="1"/>
  <c r="AJ560" s="1"/>
  <c r="AG561"/>
  <c r="AG562"/>
  <c r="AI562" s="1"/>
  <c r="AJ562" s="1"/>
  <c r="AG563"/>
  <c r="AG564"/>
  <c r="AG565"/>
  <c r="AG566"/>
  <c r="AI566" s="1"/>
  <c r="AJ566" s="1"/>
  <c r="AG567"/>
  <c r="AG568"/>
  <c r="AI568" s="1"/>
  <c r="AJ568" s="1"/>
  <c r="AG569"/>
  <c r="AG570"/>
  <c r="AG571"/>
  <c r="AG572"/>
  <c r="AI572" s="1"/>
  <c r="AJ572" s="1"/>
  <c r="AG573"/>
  <c r="AI573" s="1"/>
  <c r="AJ573" s="1"/>
  <c r="AG574"/>
  <c r="AI574" s="1"/>
  <c r="AJ574" s="1"/>
  <c r="AG575"/>
  <c r="AG576"/>
  <c r="AG577"/>
  <c r="AG578"/>
  <c r="AI578" s="1"/>
  <c r="AJ578" s="1"/>
  <c r="AG579"/>
  <c r="AI579" s="1"/>
  <c r="AJ579" s="1"/>
  <c r="AG580"/>
  <c r="AI580" s="1"/>
  <c r="AJ580" s="1"/>
  <c r="AG581"/>
  <c r="AG582"/>
  <c r="AG583"/>
  <c r="AG584"/>
  <c r="AI584" s="1"/>
  <c r="AJ584" s="1"/>
  <c r="AG585"/>
  <c r="AI585" s="1"/>
  <c r="AJ585" s="1"/>
  <c r="AG586"/>
  <c r="AI586" s="1"/>
  <c r="AJ586" s="1"/>
  <c r="AG587"/>
  <c r="AG588"/>
  <c r="AG589"/>
  <c r="AG590"/>
  <c r="AI590" s="1"/>
  <c r="AJ590" s="1"/>
  <c r="AG591"/>
  <c r="AI591" s="1"/>
  <c r="AJ591" s="1"/>
  <c r="AG592"/>
  <c r="AI592" s="1"/>
  <c r="AJ592" s="1"/>
  <c r="AG593"/>
  <c r="AG594"/>
  <c r="AG595"/>
  <c r="AG596"/>
  <c r="AG597"/>
  <c r="AG598"/>
  <c r="AI598" s="1"/>
  <c r="AJ598" s="1"/>
  <c r="AG599"/>
  <c r="AG600"/>
  <c r="AG601"/>
  <c r="AG602"/>
  <c r="AG603"/>
  <c r="AG604"/>
  <c r="AI604" s="1"/>
  <c r="AJ604" s="1"/>
  <c r="AG605"/>
  <c r="AG606"/>
  <c r="AG607"/>
  <c r="AG608"/>
  <c r="AG609"/>
  <c r="AG610"/>
  <c r="AI610" s="1"/>
  <c r="AJ610" s="1"/>
  <c r="AG611"/>
  <c r="AG612"/>
  <c r="AG613"/>
  <c r="AG614"/>
  <c r="AI614" s="1"/>
  <c r="AJ614" s="1"/>
  <c r="AG615"/>
  <c r="AG616"/>
  <c r="AI616" s="1"/>
  <c r="AJ616" s="1"/>
  <c r="AG617"/>
  <c r="AG618"/>
  <c r="AG619"/>
  <c r="AG620"/>
  <c r="AG621"/>
  <c r="AI621" s="1"/>
  <c r="AJ621" s="1"/>
  <c r="AG622"/>
  <c r="AI622" s="1"/>
  <c r="AJ622" s="1"/>
  <c r="AG623"/>
  <c r="AG624"/>
  <c r="AG625"/>
  <c r="AG626"/>
  <c r="AG627"/>
  <c r="AI627" s="1"/>
  <c r="AJ627" s="1"/>
  <c r="AG628"/>
  <c r="AI628" s="1"/>
  <c r="AJ628" s="1"/>
  <c r="AG629"/>
  <c r="AG630"/>
  <c r="AG631"/>
  <c r="AG632"/>
  <c r="AI632" s="1"/>
  <c r="AJ632" s="1"/>
  <c r="AG633"/>
  <c r="AI633" s="1"/>
  <c r="AJ633" s="1"/>
  <c r="AG634"/>
  <c r="AI634" s="1"/>
  <c r="AJ634" s="1"/>
  <c r="AG635"/>
  <c r="AG636"/>
  <c r="AG637"/>
  <c r="AG638"/>
  <c r="AG639"/>
  <c r="AI639" s="1"/>
  <c r="AJ639" s="1"/>
  <c r="AG640"/>
  <c r="AI640" s="1"/>
  <c r="AJ640" s="1"/>
  <c r="AG641"/>
  <c r="AG642"/>
  <c r="AG643"/>
  <c r="AG644"/>
  <c r="AI644" s="1"/>
  <c r="AJ644" s="1"/>
  <c r="AG645"/>
  <c r="AI645" s="1"/>
  <c r="AJ645" s="1"/>
  <c r="AG646"/>
  <c r="AI646" s="1"/>
  <c r="AJ646" s="1"/>
  <c r="AG647"/>
  <c r="AG648"/>
  <c r="AG649"/>
  <c r="AG650"/>
  <c r="AI650" s="1"/>
  <c r="AJ650" s="1"/>
  <c r="AG651"/>
  <c r="AI651" s="1"/>
  <c r="AJ651" s="1"/>
  <c r="AG652"/>
  <c r="AI652" s="1"/>
  <c r="AJ652" s="1"/>
  <c r="AG653"/>
  <c r="AG654"/>
  <c r="AG655"/>
  <c r="AG656"/>
  <c r="AG657"/>
  <c r="AI657" s="1"/>
  <c r="AJ657" s="1"/>
  <c r="AG658"/>
  <c r="AI658" s="1"/>
  <c r="AJ658" s="1"/>
  <c r="AG659"/>
  <c r="AG660"/>
  <c r="AG661"/>
  <c r="AG662"/>
  <c r="AI662" s="1"/>
  <c r="AJ662" s="1"/>
  <c r="AG663"/>
  <c r="AI663" s="1"/>
  <c r="AJ663" s="1"/>
  <c r="AG664"/>
  <c r="AI664" s="1"/>
  <c r="AJ664" s="1"/>
  <c r="AG665"/>
  <c r="AG666"/>
  <c r="AG667"/>
  <c r="AG668"/>
  <c r="AI668" s="1"/>
  <c r="AJ668" s="1"/>
  <c r="AG669"/>
  <c r="AI669" s="1"/>
  <c r="AJ669" s="1"/>
  <c r="AG670"/>
  <c r="AG671"/>
  <c r="AG672"/>
  <c r="AG673"/>
  <c r="AG674"/>
  <c r="AI674" s="1"/>
  <c r="AJ674" s="1"/>
  <c r="AG675"/>
  <c r="AI675" s="1"/>
  <c r="AJ675" s="1"/>
  <c r="AG676"/>
  <c r="AI676" s="1"/>
  <c r="AJ676" s="1"/>
  <c r="AG677"/>
  <c r="AG678"/>
  <c r="AG679"/>
  <c r="AG680"/>
  <c r="AI680" s="1"/>
  <c r="AJ680" s="1"/>
  <c r="AG681"/>
  <c r="AI681" s="1"/>
  <c r="AJ681" s="1"/>
  <c r="AG682"/>
  <c r="AI682" s="1"/>
  <c r="AJ682" s="1"/>
  <c r="AG683"/>
  <c r="AG684"/>
  <c r="AG685"/>
  <c r="AG686"/>
  <c r="AI686" s="1"/>
  <c r="AJ686" s="1"/>
  <c r="AG687"/>
  <c r="AI687" s="1"/>
  <c r="AJ687" s="1"/>
  <c r="AG688"/>
  <c r="AI688" s="1"/>
  <c r="AJ688" s="1"/>
  <c r="AG689"/>
  <c r="AG690"/>
  <c r="AG691"/>
  <c r="AG692"/>
  <c r="AI692" s="1"/>
  <c r="AJ692" s="1"/>
  <c r="AG693"/>
  <c r="AI693" s="1"/>
  <c r="AJ693" s="1"/>
  <c r="AG694"/>
  <c r="AI694" s="1"/>
  <c r="AJ694" s="1"/>
  <c r="AG695"/>
  <c r="AG696"/>
  <c r="AG697"/>
  <c r="AG698"/>
  <c r="AI698" s="1"/>
  <c r="AJ698" s="1"/>
  <c r="AG699"/>
  <c r="AG700"/>
  <c r="AG701"/>
  <c r="AG702"/>
  <c r="AG703"/>
  <c r="AG704"/>
  <c r="AI704" s="1"/>
  <c r="AJ704" s="1"/>
  <c r="AG705"/>
  <c r="AI705" s="1"/>
  <c r="AJ705" s="1"/>
  <c r="AG706"/>
  <c r="AI706" s="1"/>
  <c r="AJ706" s="1"/>
  <c r="AG707"/>
  <c r="AG708"/>
  <c r="AG709"/>
  <c r="AG710"/>
  <c r="AI710" s="1"/>
  <c r="AJ710" s="1"/>
  <c r="AG711"/>
  <c r="AI711" s="1"/>
  <c r="AJ711" s="1"/>
  <c r="AG712"/>
  <c r="AI712" s="1"/>
  <c r="AJ712" s="1"/>
  <c r="AG713"/>
  <c r="AG714"/>
  <c r="AG715"/>
  <c r="AG716"/>
  <c r="AG717"/>
  <c r="AI717" s="1"/>
  <c r="AJ717" s="1"/>
  <c r="AG718"/>
  <c r="AI718" s="1"/>
  <c r="AJ718" s="1"/>
  <c r="AG719"/>
  <c r="AG720"/>
  <c r="AG721"/>
  <c r="AG722"/>
  <c r="AG723"/>
  <c r="AG724"/>
  <c r="AG725"/>
  <c r="AG726"/>
  <c r="AG727"/>
  <c r="AG728"/>
  <c r="AI728" s="1"/>
  <c r="AJ728" s="1"/>
  <c r="AG729"/>
  <c r="AI729" s="1"/>
  <c r="AJ729" s="1"/>
  <c r="AG730"/>
  <c r="AI730" s="1"/>
  <c r="AJ730" s="1"/>
  <c r="AG731"/>
  <c r="AG732"/>
  <c r="AG733"/>
  <c r="AG734"/>
  <c r="AI734" s="1"/>
  <c r="AJ734" s="1"/>
  <c r="AG735"/>
  <c r="AI735" s="1"/>
  <c r="AJ735" s="1"/>
  <c r="AG736"/>
  <c r="AI736" s="1"/>
  <c r="AJ736" s="1"/>
  <c r="AG737"/>
  <c r="AG738"/>
  <c r="AG739"/>
  <c r="AG740"/>
  <c r="AG741"/>
  <c r="AI741" s="1"/>
  <c r="AJ741" s="1"/>
  <c r="AG742"/>
  <c r="AI742" s="1"/>
  <c r="AJ742" s="1"/>
  <c r="AG743"/>
  <c r="AG744"/>
  <c r="AG745"/>
  <c r="AG746"/>
  <c r="AI746" s="1"/>
  <c r="AJ746" s="1"/>
  <c r="AG747"/>
  <c r="AI747" s="1"/>
  <c r="AJ747" s="1"/>
  <c r="AG748"/>
  <c r="AI748" s="1"/>
  <c r="AJ748" s="1"/>
  <c r="AG749"/>
  <c r="AG750"/>
  <c r="AG751"/>
  <c r="AG752"/>
  <c r="AI752" s="1"/>
  <c r="AJ752" s="1"/>
  <c r="AG753"/>
  <c r="AI753" s="1"/>
  <c r="AJ753" s="1"/>
  <c r="AG754"/>
  <c r="AI754" s="1"/>
  <c r="AJ754" s="1"/>
  <c r="AG755"/>
  <c r="AG756"/>
  <c r="AG757"/>
  <c r="AG758"/>
  <c r="AG759"/>
  <c r="AI759" s="1"/>
  <c r="AJ759" s="1"/>
  <c r="AG760"/>
  <c r="AI760" s="1"/>
  <c r="AJ760" s="1"/>
  <c r="AG761"/>
  <c r="AG762"/>
  <c r="AG763"/>
  <c r="AI763" s="1"/>
  <c r="AJ763" s="1"/>
  <c r="AG764"/>
  <c r="AG765"/>
  <c r="AI765" s="1"/>
  <c r="AJ765" s="1"/>
  <c r="AG766"/>
  <c r="AI766" s="1"/>
  <c r="AJ766" s="1"/>
  <c r="AG767"/>
  <c r="AG768"/>
  <c r="AG769"/>
  <c r="AG770"/>
  <c r="AG771"/>
  <c r="AI771" s="1"/>
  <c r="AJ771" s="1"/>
  <c r="AG772"/>
  <c r="AI772" s="1"/>
  <c r="AJ772" s="1"/>
  <c r="AG773"/>
  <c r="AG774"/>
  <c r="AG775"/>
  <c r="AG776"/>
  <c r="AG777"/>
  <c r="AI777" s="1"/>
  <c r="AJ777" s="1"/>
  <c r="AG778"/>
  <c r="AI778" s="1"/>
  <c r="AJ778" s="1"/>
  <c r="AG779"/>
  <c r="AG780"/>
  <c r="AG781"/>
  <c r="AG782"/>
  <c r="AG783"/>
  <c r="AI783" s="1"/>
  <c r="AJ783" s="1"/>
  <c r="AG784"/>
  <c r="AI784" s="1"/>
  <c r="AJ784" s="1"/>
  <c r="AG785"/>
  <c r="AG786"/>
  <c r="AG787"/>
  <c r="AG788"/>
  <c r="AI788" s="1"/>
  <c r="AJ788" s="1"/>
  <c r="AG789"/>
  <c r="AG790"/>
  <c r="AI790" s="1"/>
  <c r="AJ790" s="1"/>
  <c r="AG791"/>
  <c r="AG792"/>
  <c r="AG793"/>
  <c r="AG794"/>
  <c r="AI794" s="1"/>
  <c r="AJ794" s="1"/>
  <c r="AG795"/>
  <c r="AI795" s="1"/>
  <c r="AJ795" s="1"/>
  <c r="AG796"/>
  <c r="AI796" s="1"/>
  <c r="AJ796" s="1"/>
  <c r="AG797"/>
  <c r="AG798"/>
  <c r="AG799"/>
  <c r="AG800"/>
  <c r="AG801"/>
  <c r="AI801" s="1"/>
  <c r="AJ801" s="1"/>
  <c r="AG802"/>
  <c r="AG803"/>
  <c r="AG804"/>
  <c r="AG805"/>
  <c r="AG806"/>
  <c r="AI806" s="1"/>
  <c r="AJ806" s="1"/>
  <c r="AG807"/>
  <c r="AI807" s="1"/>
  <c r="AJ807" s="1"/>
  <c r="AG808"/>
  <c r="AG809"/>
  <c r="AG810"/>
  <c r="AG811"/>
  <c r="AG812"/>
  <c r="AG813"/>
  <c r="AG814"/>
  <c r="AG815"/>
  <c r="AG816"/>
  <c r="AG817"/>
  <c r="AG818"/>
  <c r="AI818" s="1"/>
  <c r="AJ818" s="1"/>
  <c r="AG819"/>
  <c r="AI819" s="1"/>
  <c r="AJ819" s="1"/>
  <c r="AG820"/>
  <c r="AI820" s="1"/>
  <c r="AJ820" s="1"/>
  <c r="AG821"/>
  <c r="AG822"/>
  <c r="AG823"/>
  <c r="AG824"/>
  <c r="AG825"/>
  <c r="AI825" s="1"/>
  <c r="AJ825" s="1"/>
  <c r="AG826"/>
  <c r="AI826" s="1"/>
  <c r="AJ826" s="1"/>
  <c r="AG827"/>
  <c r="AG828"/>
  <c r="AG829"/>
  <c r="AG830"/>
  <c r="AI830" s="1"/>
  <c r="AJ830" s="1"/>
  <c r="AG831"/>
  <c r="AI831" s="1"/>
  <c r="AJ831" s="1"/>
  <c r="AG832"/>
  <c r="AI832" s="1"/>
  <c r="AJ832" s="1"/>
  <c r="AG833"/>
  <c r="AG834"/>
  <c r="AG835"/>
  <c r="AG836"/>
  <c r="AI836" s="1"/>
  <c r="AJ836" s="1"/>
  <c r="AG837"/>
  <c r="AI837" s="1"/>
  <c r="AJ837" s="1"/>
  <c r="AG838"/>
  <c r="AG839"/>
  <c r="AG840"/>
  <c r="AG841"/>
  <c r="AG842"/>
  <c r="AI842" s="1"/>
  <c r="AJ842" s="1"/>
  <c r="AG843"/>
  <c r="AI843" s="1"/>
  <c r="AJ843" s="1"/>
  <c r="AG844"/>
  <c r="AI844" s="1"/>
  <c r="AJ844" s="1"/>
  <c r="AG845"/>
  <c r="AG846"/>
  <c r="AG847"/>
  <c r="AG848"/>
  <c r="AI848" s="1"/>
  <c r="AJ848" s="1"/>
  <c r="AG849"/>
  <c r="AI849" s="1"/>
  <c r="AJ849" s="1"/>
  <c r="AG850"/>
  <c r="AG851"/>
  <c r="AG852"/>
  <c r="AG853"/>
  <c r="AG854"/>
  <c r="AI854" s="1"/>
  <c r="AJ854" s="1"/>
  <c r="AG855"/>
  <c r="AI855" s="1"/>
  <c r="AJ855" s="1"/>
  <c r="AG856"/>
  <c r="AI856" s="1"/>
  <c r="AJ856" s="1"/>
  <c r="AG857"/>
  <c r="AG858"/>
  <c r="AG859"/>
  <c r="AG860"/>
  <c r="AI860" s="1"/>
  <c r="AJ860" s="1"/>
  <c r="AG861"/>
  <c r="AG862"/>
  <c r="AI862" s="1"/>
  <c r="AJ862" s="1"/>
  <c r="AG863"/>
  <c r="AG864"/>
  <c r="AG865"/>
  <c r="AG866"/>
  <c r="AI866" s="1"/>
  <c r="AJ866" s="1"/>
  <c r="AG867"/>
  <c r="AG868"/>
  <c r="AG869"/>
  <c r="AG870"/>
  <c r="AG871"/>
  <c r="AG872"/>
  <c r="AI872" s="1"/>
  <c r="AJ872" s="1"/>
  <c r="AG873"/>
  <c r="AI873" s="1"/>
  <c r="AJ873" s="1"/>
  <c r="AG874"/>
  <c r="AI874" s="1"/>
  <c r="AJ874" s="1"/>
  <c r="AG875"/>
  <c r="AG876"/>
  <c r="AG877"/>
  <c r="AG878"/>
  <c r="AI878" s="1"/>
  <c r="AJ878" s="1"/>
  <c r="AG879"/>
  <c r="AI879" s="1"/>
  <c r="AJ879" s="1"/>
  <c r="AG880"/>
  <c r="AI880" s="1"/>
  <c r="AJ880" s="1"/>
  <c r="AG881"/>
  <c r="AG882"/>
  <c r="AG883"/>
  <c r="AG884"/>
  <c r="AI884" s="1"/>
  <c r="AJ884" s="1"/>
  <c r="AG885"/>
  <c r="AG886"/>
  <c r="AG887"/>
  <c r="AG888"/>
  <c r="AG889"/>
  <c r="AG890"/>
  <c r="AI890" s="1"/>
  <c r="AJ890" s="1"/>
  <c r="AG891"/>
  <c r="AG892"/>
  <c r="AI892" s="1"/>
  <c r="AJ892" s="1"/>
  <c r="AG893"/>
  <c r="AG894"/>
  <c r="AG895"/>
  <c r="AG896"/>
  <c r="AG897"/>
  <c r="AI897" s="1"/>
  <c r="AJ897" s="1"/>
  <c r="AG898"/>
  <c r="AG899"/>
  <c r="AG900"/>
  <c r="AG901"/>
  <c r="AG902"/>
  <c r="AG903"/>
  <c r="AG904"/>
  <c r="AI904" s="1"/>
  <c r="AJ904" s="1"/>
  <c r="AG905"/>
  <c r="AG906"/>
  <c r="AG907"/>
  <c r="AG908"/>
  <c r="AI908" s="1"/>
  <c r="AJ908" s="1"/>
  <c r="AG909"/>
  <c r="AI909" s="1"/>
  <c r="AJ909" s="1"/>
  <c r="AG910"/>
  <c r="AI910" s="1"/>
  <c r="AJ910" s="1"/>
  <c r="AG911"/>
  <c r="AG912"/>
  <c r="AG913"/>
  <c r="AG914"/>
  <c r="AG915"/>
  <c r="AG916"/>
  <c r="AG917"/>
  <c r="AG918"/>
  <c r="AG919"/>
  <c r="AG920"/>
  <c r="AI920" s="1"/>
  <c r="AJ920" s="1"/>
  <c r="AG921"/>
  <c r="AI921" s="1"/>
  <c r="AJ921" s="1"/>
  <c r="AG922"/>
  <c r="AI922" s="1"/>
  <c r="AJ922" s="1"/>
  <c r="AG923"/>
  <c r="AG924"/>
  <c r="AG925"/>
  <c r="AG926"/>
  <c r="AI926" s="1"/>
  <c r="AJ926" s="1"/>
  <c r="AG927"/>
  <c r="AG928"/>
  <c r="AG929"/>
  <c r="AG930"/>
  <c r="AG931"/>
  <c r="AG932"/>
  <c r="AI932" s="1"/>
  <c r="AJ932" s="1"/>
  <c r="AG933"/>
  <c r="AG934"/>
  <c r="AI934" s="1"/>
  <c r="AJ934" s="1"/>
  <c r="AG935"/>
  <c r="AG936"/>
  <c r="AG937"/>
  <c r="AG938"/>
  <c r="AI938" s="1"/>
  <c r="AJ938" s="1"/>
  <c r="AG939"/>
  <c r="AI939" s="1"/>
  <c r="AJ939" s="1"/>
  <c r="AG940"/>
  <c r="AI940" s="1"/>
  <c r="AJ940" s="1"/>
  <c r="AG941"/>
  <c r="AG942"/>
  <c r="AG943"/>
  <c r="AG944"/>
  <c r="AI944" s="1"/>
  <c r="AJ944" s="1"/>
  <c r="AG945"/>
  <c r="AI945" s="1"/>
  <c r="AJ945" s="1"/>
  <c r="AG946"/>
  <c r="AI946" s="1"/>
  <c r="AJ946" s="1"/>
  <c r="AG947"/>
  <c r="AG948"/>
  <c r="AG949"/>
  <c r="AG950"/>
  <c r="AI950" s="1"/>
  <c r="AJ950" s="1"/>
  <c r="AG951"/>
  <c r="AI951" s="1"/>
  <c r="AJ951" s="1"/>
  <c r="AG952"/>
  <c r="AI952" s="1"/>
  <c r="AJ952" s="1"/>
  <c r="AG953"/>
  <c r="AG954"/>
  <c r="AG955"/>
  <c r="AG956"/>
  <c r="AI956" s="1"/>
  <c r="AJ956" s="1"/>
  <c r="AG957"/>
  <c r="AI957" s="1"/>
  <c r="AJ957" s="1"/>
  <c r="AG958"/>
  <c r="AI958" s="1"/>
  <c r="AJ958" s="1"/>
  <c r="AG959"/>
  <c r="AG960"/>
  <c r="AG961"/>
  <c r="AG962"/>
  <c r="AI962" s="1"/>
  <c r="AJ962" s="1"/>
  <c r="AG963"/>
  <c r="AG964"/>
  <c r="AI964" s="1"/>
  <c r="AJ964" s="1"/>
  <c r="AG965"/>
  <c r="AG966"/>
  <c r="AG967"/>
  <c r="AG968"/>
  <c r="AI968" s="1"/>
  <c r="AJ968" s="1"/>
  <c r="AG969"/>
  <c r="AI969" s="1"/>
  <c r="AJ969" s="1"/>
  <c r="AG970"/>
  <c r="AI970" s="1"/>
  <c r="AJ970" s="1"/>
  <c r="AG971"/>
  <c r="AG972"/>
  <c r="AG973"/>
  <c r="AG974"/>
  <c r="AG975"/>
  <c r="AI975" s="1"/>
  <c r="AJ975" s="1"/>
  <c r="AG976"/>
  <c r="AI976" s="1"/>
  <c r="AJ976" s="1"/>
  <c r="AG977"/>
  <c r="AG978"/>
  <c r="AG979"/>
  <c r="AG980"/>
  <c r="AI980" s="1"/>
  <c r="AJ980" s="1"/>
  <c r="AG981"/>
  <c r="AG982"/>
  <c r="AI982" s="1"/>
  <c r="AJ982" s="1"/>
  <c r="AG983"/>
  <c r="AG984"/>
  <c r="AG985"/>
  <c r="AG986"/>
  <c r="AG987"/>
  <c r="AI987" s="1"/>
  <c r="AJ987" s="1"/>
  <c r="AG988"/>
  <c r="AG989"/>
  <c r="AG990"/>
  <c r="AG991"/>
  <c r="AG992"/>
  <c r="AI992" s="1"/>
  <c r="AJ992" s="1"/>
  <c r="AG993"/>
  <c r="AG994"/>
  <c r="AI994" s="1"/>
  <c r="AJ994" s="1"/>
  <c r="AG995"/>
  <c r="AG996"/>
  <c r="AG997"/>
  <c r="AG998"/>
  <c r="AI998" s="1"/>
  <c r="AJ998" s="1"/>
  <c r="AG999"/>
  <c r="AG1000"/>
  <c r="AI1000" s="1"/>
  <c r="AJ1000" s="1"/>
  <c r="AG1001"/>
  <c r="AG1002"/>
  <c r="AG1003"/>
  <c r="AG1004"/>
  <c r="AG1005"/>
  <c r="AG1006"/>
  <c r="AG1007"/>
  <c r="AG1008"/>
  <c r="AG1009"/>
  <c r="AG1010"/>
  <c r="AI1010" s="1"/>
  <c r="AJ1010" s="1"/>
  <c r="AG1011"/>
  <c r="AI1011" s="1"/>
  <c r="AJ1011" s="1"/>
  <c r="AG1012"/>
  <c r="AI1012" s="1"/>
  <c r="AJ1012" s="1"/>
  <c r="AG1013"/>
  <c r="AG1014"/>
  <c r="AG1015"/>
  <c r="AG1016"/>
  <c r="AI1016" s="1"/>
  <c r="AJ1016" s="1"/>
  <c r="AG1017"/>
  <c r="AG1018"/>
  <c r="AI1018" s="1"/>
  <c r="AJ1018" s="1"/>
  <c r="AG1019"/>
  <c r="AG1020"/>
  <c r="AG1021"/>
  <c r="AG1022"/>
  <c r="AG1023"/>
  <c r="AI1023" s="1"/>
  <c r="AJ1023" s="1"/>
  <c r="AG1024"/>
  <c r="AG1025"/>
  <c r="AG1026"/>
  <c r="AG1027"/>
  <c r="AG1028"/>
  <c r="AI1028" s="1"/>
  <c r="AJ1028" s="1"/>
  <c r="AG1029"/>
  <c r="AI1029" s="1"/>
  <c r="AJ1029" s="1"/>
  <c r="AG1030"/>
  <c r="AI1030" s="1"/>
  <c r="AJ1030" s="1"/>
  <c r="AG1031"/>
  <c r="AG1032"/>
  <c r="AG1033"/>
  <c r="AG1034"/>
  <c r="AI1034" s="1"/>
  <c r="AJ1034" s="1"/>
  <c r="AG1035"/>
  <c r="AI1035" s="1"/>
  <c r="AJ1035" s="1"/>
  <c r="AG1036"/>
  <c r="AI1036" s="1"/>
  <c r="AJ1036" s="1"/>
  <c r="AG1037"/>
  <c r="AG1038"/>
  <c r="AG1039"/>
  <c r="AG1040"/>
  <c r="AI1040" s="1"/>
  <c r="AJ1040" s="1"/>
  <c r="AG1041"/>
  <c r="AI1041" s="1"/>
  <c r="AJ1041" s="1"/>
  <c r="AG1042"/>
  <c r="AG1043"/>
  <c r="AG1044"/>
  <c r="AG1045"/>
  <c r="AG1046"/>
  <c r="AI1046" s="1"/>
  <c r="AJ1046" s="1"/>
  <c r="AG1047"/>
  <c r="AI1047" s="1"/>
  <c r="AJ1047" s="1"/>
  <c r="AG1048"/>
  <c r="AI1048" s="1"/>
  <c r="AJ1048" s="1"/>
  <c r="AG1049"/>
  <c r="AG1050"/>
  <c r="AG1051"/>
  <c r="AG1052"/>
  <c r="AG1053"/>
  <c r="AI1053" s="1"/>
  <c r="AJ1053" s="1"/>
  <c r="AG1054"/>
  <c r="AI1054" s="1"/>
  <c r="AJ1054" s="1"/>
  <c r="AG1055"/>
  <c r="AG1056"/>
  <c r="AG1057"/>
  <c r="AG1058"/>
  <c r="AI1058" s="1"/>
  <c r="AJ1058" s="1"/>
  <c r="AG1059"/>
  <c r="AI1059" s="1"/>
  <c r="AJ1059" s="1"/>
  <c r="AG1060"/>
  <c r="AG1061"/>
  <c r="AG1062"/>
  <c r="AG1063"/>
  <c r="AG1064"/>
  <c r="AI1064" s="1"/>
  <c r="AJ1064" s="1"/>
  <c r="AG1065"/>
  <c r="AG1066"/>
  <c r="AI1066" s="1"/>
  <c r="AJ1066" s="1"/>
  <c r="AG1067"/>
  <c r="AG1068"/>
  <c r="AG1069"/>
  <c r="AG1070"/>
  <c r="AG1071"/>
  <c r="AG1072"/>
  <c r="AG1073"/>
  <c r="AG1074"/>
  <c r="AG1075"/>
  <c r="AG1076"/>
  <c r="AI1076" s="1"/>
  <c r="AJ1076" s="1"/>
  <c r="AG1077"/>
  <c r="AG1078"/>
  <c r="AG1079"/>
  <c r="AG1080"/>
  <c r="AG1081"/>
  <c r="AG1082"/>
  <c r="AG1083"/>
  <c r="AG1084"/>
  <c r="AI1084" s="1"/>
  <c r="AJ1084" s="1"/>
  <c r="AG1085"/>
  <c r="AG1086"/>
  <c r="AG1087"/>
  <c r="AG1088"/>
  <c r="AG1089"/>
  <c r="AI1089" s="1"/>
  <c r="AJ1089" s="1"/>
  <c r="AG1090"/>
  <c r="AI1090" s="1"/>
  <c r="AJ1090" s="1"/>
  <c r="AG1091"/>
  <c r="AG1092"/>
  <c r="AG1093"/>
  <c r="AG1094"/>
  <c r="AG1095"/>
  <c r="AG1096"/>
  <c r="AG1097"/>
  <c r="AG1098"/>
  <c r="AG1099"/>
  <c r="AG1100"/>
  <c r="AG1101"/>
  <c r="AG1102"/>
  <c r="AG1103"/>
  <c r="AG1104"/>
  <c r="AG1105"/>
  <c r="AG1106"/>
  <c r="AI1106" s="1"/>
  <c r="AJ1106" s="1"/>
  <c r="AG1107"/>
  <c r="AI1107" s="1"/>
  <c r="AJ1107" s="1"/>
  <c r="AG1108"/>
  <c r="AI1108" s="1"/>
  <c r="AJ1108" s="1"/>
  <c r="AG1109"/>
  <c r="AG1110"/>
  <c r="AG1111"/>
  <c r="AG1112"/>
  <c r="AG1113"/>
  <c r="AI1113" s="1"/>
  <c r="AJ1113" s="1"/>
  <c r="AG1114"/>
  <c r="AI1114" s="1"/>
  <c r="AJ1114" s="1"/>
  <c r="AG1115"/>
  <c r="AG1116"/>
  <c r="AG1117"/>
  <c r="AG1118"/>
  <c r="AI1118" s="1"/>
  <c r="AJ1118" s="1"/>
  <c r="AG1119"/>
  <c r="AG1120"/>
  <c r="AI1120" s="1"/>
  <c r="AJ1120" s="1"/>
  <c r="AG1121"/>
  <c r="AG1122"/>
  <c r="AG1123"/>
  <c r="AG1124"/>
  <c r="AI1124" s="1"/>
  <c r="AJ1124" s="1"/>
  <c r="AG1125"/>
  <c r="AI1125" s="1"/>
  <c r="AJ1125" s="1"/>
  <c r="AG1126"/>
  <c r="AI1126" s="1"/>
  <c r="AJ1126" s="1"/>
  <c r="AG1127"/>
  <c r="AG1128"/>
  <c r="AG1129"/>
  <c r="AG1130"/>
  <c r="AI1130" s="1"/>
  <c r="AJ1130" s="1"/>
  <c r="AG1131"/>
  <c r="AI1131" s="1"/>
  <c r="AJ1131" s="1"/>
  <c r="AG1132"/>
  <c r="AI1132" s="1"/>
  <c r="AJ1132" s="1"/>
  <c r="AG1133"/>
  <c r="AG1134"/>
  <c r="AG1135"/>
  <c r="AG1136"/>
  <c r="AI1136" s="1"/>
  <c r="AJ1136" s="1"/>
  <c r="AG1137"/>
  <c r="AG1138"/>
  <c r="AG1139"/>
  <c r="AG1140"/>
  <c r="AG1141"/>
  <c r="AG1142"/>
  <c r="AI1142" s="1"/>
  <c r="AJ1142" s="1"/>
  <c r="AG1143"/>
  <c r="AI1143" s="1"/>
  <c r="AJ1143" s="1"/>
  <c r="AG1144"/>
  <c r="AI1144" s="1"/>
  <c r="AJ1144" s="1"/>
  <c r="AG1145"/>
  <c r="AG1146"/>
  <c r="AG1147"/>
  <c r="AG1148"/>
  <c r="AI1148" s="1"/>
  <c r="AJ1148" s="1"/>
  <c r="AG1149"/>
  <c r="AI1149" s="1"/>
  <c r="AJ1149" s="1"/>
  <c r="AG1150"/>
  <c r="AI1150" s="1"/>
  <c r="AJ1150" s="1"/>
  <c r="AG1151"/>
  <c r="AG1152"/>
  <c r="AG1153"/>
  <c r="AG1154"/>
  <c r="AI1154" s="1"/>
  <c r="AJ1154" s="1"/>
  <c r="AG1155"/>
  <c r="AI1155" s="1"/>
  <c r="AJ1155" s="1"/>
  <c r="AG1156"/>
  <c r="AI1156" s="1"/>
  <c r="AJ1156" s="1"/>
  <c r="AG1157"/>
  <c r="AG1158"/>
  <c r="AG1159"/>
  <c r="AG1160"/>
  <c r="AI1160" s="1"/>
  <c r="AJ1160" s="1"/>
  <c r="AG1161"/>
  <c r="AG1162"/>
  <c r="AI1162" s="1"/>
  <c r="AJ1162" s="1"/>
  <c r="AG1163"/>
  <c r="AG1164"/>
  <c r="AG1165"/>
  <c r="AG1166"/>
  <c r="AI1166" s="1"/>
  <c r="AJ1166" s="1"/>
  <c r="AG1167"/>
  <c r="AG1168"/>
  <c r="AI1168" s="1"/>
  <c r="AJ1168" s="1"/>
  <c r="AG1169"/>
  <c r="AG1170"/>
  <c r="AG1171"/>
  <c r="AG1172"/>
  <c r="AI1172" s="1"/>
  <c r="AJ1172" s="1"/>
  <c r="AG1173"/>
  <c r="AI1173" s="1"/>
  <c r="AJ1173" s="1"/>
  <c r="AG1174"/>
  <c r="AI1174" s="1"/>
  <c r="AJ1174" s="1"/>
  <c r="AG1175"/>
  <c r="AG1176"/>
  <c r="AG1177"/>
  <c r="AG1178"/>
  <c r="AI1178" s="1"/>
  <c r="AJ1178" s="1"/>
  <c r="AG1179"/>
  <c r="AI1179" s="1"/>
  <c r="AJ1179" s="1"/>
  <c r="AG1180"/>
  <c r="AI1180" s="1"/>
  <c r="AJ1180" s="1"/>
  <c r="AG1181"/>
  <c r="AG1182"/>
  <c r="AG1183"/>
  <c r="AG1184"/>
  <c r="AI1184" s="1"/>
  <c r="AJ1184" s="1"/>
  <c r="AG1185"/>
  <c r="AG1186"/>
  <c r="AI1186" s="1"/>
  <c r="AJ1186" s="1"/>
  <c r="AG1187"/>
  <c r="AG1188"/>
  <c r="AG1189"/>
  <c r="AG1190"/>
  <c r="AI1190" s="1"/>
  <c r="AJ1190" s="1"/>
  <c r="AG1191"/>
  <c r="AI1191" s="1"/>
  <c r="AJ1191" s="1"/>
  <c r="AG1192"/>
  <c r="AI1192" s="1"/>
  <c r="AJ1192" s="1"/>
  <c r="AG1193"/>
  <c r="AG1194"/>
  <c r="AG1195"/>
  <c r="AG1196"/>
  <c r="AI1196" s="1"/>
  <c r="AJ1196" s="1"/>
  <c r="AG1197"/>
  <c r="AG1198"/>
  <c r="AI1198" s="1"/>
  <c r="AJ1198" s="1"/>
  <c r="AG1199"/>
  <c r="AG1200"/>
  <c r="AG1201"/>
  <c r="AG1202"/>
  <c r="AG1203"/>
  <c r="AG1204"/>
  <c r="AG1205"/>
  <c r="AG1206"/>
  <c r="AG1207"/>
  <c r="AG1208"/>
  <c r="AI1208" s="1"/>
  <c r="AJ1208" s="1"/>
  <c r="AG1209"/>
  <c r="AG1210"/>
  <c r="AI1210" s="1"/>
  <c r="AJ1210" s="1"/>
  <c r="AG1211"/>
  <c r="AG1212"/>
  <c r="AG1213"/>
  <c r="AG1214"/>
  <c r="AI1214" s="1"/>
  <c r="AJ1214" s="1"/>
  <c r="AG1215"/>
  <c r="AI1215" s="1"/>
  <c r="AJ1215" s="1"/>
  <c r="AG1216"/>
  <c r="AI1216" s="1"/>
  <c r="AJ1216" s="1"/>
  <c r="AG1217"/>
  <c r="AG1218"/>
  <c r="AG1219"/>
  <c r="AG1220"/>
  <c r="AI1220" s="1"/>
  <c r="AJ1220" s="1"/>
  <c r="AG1221"/>
  <c r="AI1221" s="1"/>
  <c r="AJ1221" s="1"/>
  <c r="AG1222"/>
  <c r="AI1222" s="1"/>
  <c r="AJ1222" s="1"/>
  <c r="AG1223"/>
  <c r="AG1224"/>
  <c r="AG1225"/>
  <c r="AG1226"/>
  <c r="AI1226" s="1"/>
  <c r="AJ1226" s="1"/>
  <c r="AG1227"/>
  <c r="AI1227" s="1"/>
  <c r="AJ1227" s="1"/>
  <c r="AG1228"/>
  <c r="AI1228" s="1"/>
  <c r="AJ1228" s="1"/>
  <c r="AG1229"/>
  <c r="AG1230"/>
  <c r="AG1231"/>
  <c r="AG1232"/>
  <c r="AI1232" s="1"/>
  <c r="AJ1232" s="1"/>
  <c r="AG1233"/>
  <c r="AG1234"/>
  <c r="AI1234" s="1"/>
  <c r="AJ1234" s="1"/>
  <c r="AG1235"/>
  <c r="AG1236"/>
  <c r="AG1237"/>
  <c r="AG1238"/>
  <c r="AI1238" s="1"/>
  <c r="AJ1238" s="1"/>
  <c r="AG1239"/>
  <c r="AI1239" s="1"/>
  <c r="AJ1239" s="1"/>
  <c r="AG1240"/>
  <c r="AI1240" s="1"/>
  <c r="AJ1240" s="1"/>
  <c r="AG1241"/>
  <c r="AG1242"/>
  <c r="AG1243"/>
  <c r="AG1244"/>
  <c r="AI1244" s="1"/>
  <c r="AJ1244" s="1"/>
  <c r="AG1245"/>
  <c r="AI1245" s="1"/>
  <c r="AJ1245" s="1"/>
  <c r="AG1246"/>
  <c r="AI1246" s="1"/>
  <c r="AJ1246" s="1"/>
  <c r="AG1247"/>
  <c r="AG1248"/>
  <c r="AG1249"/>
  <c r="AG1250"/>
  <c r="AI1250" s="1"/>
  <c r="AJ1250" s="1"/>
  <c r="AG1251"/>
  <c r="AG1252"/>
  <c r="AI1252" s="1"/>
  <c r="AJ1252" s="1"/>
  <c r="AG1253"/>
  <c r="AG1254"/>
  <c r="AG1255"/>
  <c r="AG1256"/>
  <c r="AI1256" s="1"/>
  <c r="AJ1256" s="1"/>
  <c r="AG1257"/>
  <c r="AI1257" s="1"/>
  <c r="AJ1257" s="1"/>
  <c r="AG1258"/>
  <c r="AI1258" s="1"/>
  <c r="AJ1258" s="1"/>
  <c r="AG1259"/>
  <c r="AG1260"/>
  <c r="AG1261"/>
  <c r="AG1262"/>
  <c r="AI1262" s="1"/>
  <c r="AJ1262" s="1"/>
  <c r="AG1263"/>
  <c r="AG1264"/>
  <c r="AI1264" s="1"/>
  <c r="AJ1264" s="1"/>
  <c r="AG1265"/>
  <c r="AG1266"/>
  <c r="AG1267"/>
  <c r="AG1268"/>
  <c r="AI1268" s="1"/>
  <c r="AJ1268" s="1"/>
  <c r="AG1269"/>
  <c r="AI1269" s="1"/>
  <c r="AJ1269" s="1"/>
  <c r="AG1270"/>
  <c r="AI1270" s="1"/>
  <c r="AJ1270" s="1"/>
  <c r="AG1271"/>
  <c r="AG1272"/>
  <c r="AG1273"/>
  <c r="AG1274"/>
  <c r="AI1274" s="1"/>
  <c r="AJ1274" s="1"/>
  <c r="AG1275"/>
  <c r="AI1275" s="1"/>
  <c r="AJ1275" s="1"/>
  <c r="AG1276"/>
  <c r="AI1276" s="1"/>
  <c r="AJ1276" s="1"/>
  <c r="AG1277"/>
  <c r="AG1278"/>
  <c r="AG1279"/>
  <c r="AG1280"/>
  <c r="AI1280" s="1"/>
  <c r="AJ1280" s="1"/>
  <c r="AG1281"/>
  <c r="AI1281" s="1"/>
  <c r="AJ1281" s="1"/>
  <c r="AG1282"/>
  <c r="AI1282" s="1"/>
  <c r="AJ1282" s="1"/>
  <c r="AG1283"/>
  <c r="AG1284"/>
  <c r="AG1285"/>
  <c r="AG1286"/>
  <c r="AG1287"/>
  <c r="AG1288"/>
  <c r="AG1289"/>
  <c r="AG1290"/>
  <c r="AG1291"/>
  <c r="AG1292"/>
  <c r="AI1292" s="1"/>
  <c r="AJ1292" s="1"/>
  <c r="AG1293"/>
  <c r="AI1293" s="1"/>
  <c r="AJ1293" s="1"/>
  <c r="AG1294"/>
  <c r="AG1295"/>
  <c r="AG1296"/>
  <c r="AG1297"/>
  <c r="AG1298"/>
  <c r="AI1298" s="1"/>
  <c r="AJ1298" s="1"/>
  <c r="AG1299"/>
  <c r="AG1300"/>
  <c r="AI1300" s="1"/>
  <c r="AJ1300" s="1"/>
  <c r="AG1301"/>
  <c r="AG1302"/>
  <c r="AG1303"/>
  <c r="AG1304"/>
  <c r="AI1304" s="1"/>
  <c r="AJ1304" s="1"/>
  <c r="AG1305"/>
  <c r="AI1305" s="1"/>
  <c r="AJ1305" s="1"/>
  <c r="AG1306"/>
  <c r="AI1306" s="1"/>
  <c r="AJ1306" s="1"/>
  <c r="AG1307"/>
  <c r="AG1308"/>
  <c r="AG1309"/>
  <c r="AG1310"/>
  <c r="AI1310" s="1"/>
  <c r="AJ1310" s="1"/>
  <c r="AG1311"/>
  <c r="AI1311" s="1"/>
  <c r="AJ1311" s="1"/>
  <c r="AG1312"/>
  <c r="AI1312" s="1"/>
  <c r="AJ1312" s="1"/>
  <c r="AG1313"/>
  <c r="AG1314"/>
  <c r="AG1315"/>
  <c r="AG1316"/>
  <c r="AI1316" s="1"/>
  <c r="AJ1316" s="1"/>
  <c r="AG1317"/>
  <c r="AI1317" s="1"/>
  <c r="AJ1317" s="1"/>
  <c r="AG1318"/>
  <c r="AI1318" s="1"/>
  <c r="AJ1318" s="1"/>
  <c r="AG1319"/>
  <c r="AG1320"/>
  <c r="AG1321"/>
  <c r="AG1322"/>
  <c r="AG1323"/>
  <c r="AI1323" s="1"/>
  <c r="AJ1323" s="1"/>
  <c r="AG1324"/>
  <c r="AI1324" s="1"/>
  <c r="AJ1324" s="1"/>
  <c r="AG1325"/>
  <c r="AG1326"/>
  <c r="AG1327"/>
  <c r="AG1328"/>
  <c r="AI1328" s="1"/>
  <c r="AJ1328" s="1"/>
  <c r="AG1329"/>
  <c r="AI1329" s="1"/>
  <c r="AJ1329" s="1"/>
  <c r="AG1330"/>
  <c r="AI1330" s="1"/>
  <c r="AJ1330" s="1"/>
  <c r="AG1331"/>
  <c r="AG1332"/>
  <c r="AG1333"/>
  <c r="AG1334"/>
  <c r="AI1334" s="1"/>
  <c r="AJ1334" s="1"/>
  <c r="AG1335"/>
  <c r="AI1335" s="1"/>
  <c r="AJ1335" s="1"/>
  <c r="AG1336"/>
  <c r="AI1336" s="1"/>
  <c r="AJ1336" s="1"/>
  <c r="AG1337"/>
  <c r="AG1338"/>
  <c r="AG1339"/>
  <c r="AG1340"/>
  <c r="AI1340" s="1"/>
  <c r="AJ1340" s="1"/>
  <c r="AG1341"/>
  <c r="AI1341" s="1"/>
  <c r="AJ1341" s="1"/>
  <c r="AG1342"/>
  <c r="AI1342" s="1"/>
  <c r="AJ1342" s="1"/>
  <c r="AG1343"/>
  <c r="AG1344"/>
  <c r="AG1345"/>
  <c r="AG1346"/>
  <c r="AI1346" s="1"/>
  <c r="AJ1346" s="1"/>
  <c r="AG1347"/>
  <c r="AI1347" s="1"/>
  <c r="AJ1347" s="1"/>
  <c r="AG1348"/>
  <c r="AI1348" s="1"/>
  <c r="AJ1348" s="1"/>
  <c r="AG1349"/>
  <c r="AG1350"/>
  <c r="AG1351"/>
  <c r="AG1352"/>
  <c r="AI1352" s="1"/>
  <c r="AJ1352" s="1"/>
  <c r="AG1353"/>
  <c r="AI1353" s="1"/>
  <c r="AJ1353" s="1"/>
  <c r="AG1354"/>
  <c r="AI1354" s="1"/>
  <c r="AJ1354" s="1"/>
  <c r="AG1355"/>
  <c r="AG1356"/>
  <c r="AG1357"/>
  <c r="AG1358"/>
  <c r="AI1358" s="1"/>
  <c r="AJ1358" s="1"/>
  <c r="AG1359"/>
  <c r="AI1359" s="1"/>
  <c r="AJ1359" s="1"/>
  <c r="AG1360"/>
  <c r="AI1360" s="1"/>
  <c r="AJ1360" s="1"/>
  <c r="AG1361"/>
  <c r="AG1362"/>
  <c r="AG1363"/>
  <c r="AG1364"/>
  <c r="AI1364" s="1"/>
  <c r="AJ1364" s="1"/>
  <c r="AG1365"/>
  <c r="AG1366"/>
  <c r="AI1366" s="1"/>
  <c r="AJ1366" s="1"/>
  <c r="AG1367"/>
  <c r="AG1368"/>
  <c r="AG1369"/>
  <c r="AG1370"/>
  <c r="AI1370" s="1"/>
  <c r="AJ1370" s="1"/>
  <c r="AG1371"/>
  <c r="AI1371" s="1"/>
  <c r="AJ1371" s="1"/>
  <c r="AG1372"/>
  <c r="AI1372" s="1"/>
  <c r="AJ1372" s="1"/>
  <c r="AG1373"/>
  <c r="AG1374"/>
  <c r="AG1375"/>
  <c r="AG1376"/>
  <c r="AI1376" s="1"/>
  <c r="AJ1376" s="1"/>
  <c r="AG1377"/>
  <c r="AI1377" s="1"/>
  <c r="AJ1377" s="1"/>
  <c r="AG1378"/>
  <c r="AI1378" s="1"/>
  <c r="AJ1378" s="1"/>
  <c r="AG1379"/>
  <c r="AG1380"/>
  <c r="AG1381"/>
  <c r="AG1382"/>
  <c r="AI1382" s="1"/>
  <c r="AJ1382" s="1"/>
  <c r="AG1383"/>
  <c r="AI1383" s="1"/>
  <c r="AJ1383" s="1"/>
  <c r="AG1384"/>
  <c r="AI1384" s="1"/>
  <c r="AJ1384" s="1"/>
  <c r="AG1385"/>
  <c r="AG1386"/>
  <c r="AG1387"/>
  <c r="AG1388"/>
  <c r="AI1388" s="1"/>
  <c r="AJ1388" s="1"/>
  <c r="AG1389"/>
  <c r="AG1390"/>
  <c r="AI1390" s="1"/>
  <c r="AJ1390" s="1"/>
  <c r="AG1391"/>
  <c r="AG1392"/>
  <c r="AG1393"/>
  <c r="AG1394"/>
  <c r="AI1394" s="1"/>
  <c r="AJ1394" s="1"/>
  <c r="AG1395"/>
  <c r="AI1395" s="1"/>
  <c r="AJ1395" s="1"/>
  <c r="AG1396"/>
  <c r="AI1396" s="1"/>
  <c r="AJ1396" s="1"/>
  <c r="AG1397"/>
  <c r="AG1398"/>
  <c r="AG1399"/>
  <c r="AG1400"/>
  <c r="AI1400" s="1"/>
  <c r="AJ1400" s="1"/>
  <c r="AG1401"/>
  <c r="AG1402"/>
  <c r="AI1402" s="1"/>
  <c r="AJ1402" s="1"/>
  <c r="AG1403"/>
  <c r="AG1404"/>
  <c r="AG1405"/>
  <c r="AG1406"/>
  <c r="AI1406" s="1"/>
  <c r="AJ1406" s="1"/>
  <c r="AG1407"/>
  <c r="AI1407" s="1"/>
  <c r="AJ1407" s="1"/>
  <c r="AG1408"/>
  <c r="AI1408" s="1"/>
  <c r="AJ1408" s="1"/>
  <c r="AG1409"/>
  <c r="AG1410"/>
  <c r="AG1411"/>
  <c r="AG1412"/>
  <c r="AG1413"/>
  <c r="AG1414"/>
  <c r="AG1415"/>
  <c r="AG1416"/>
  <c r="AG1417"/>
  <c r="AG1418"/>
  <c r="AG1419"/>
  <c r="AG1420"/>
  <c r="AG1421"/>
  <c r="AG1422"/>
  <c r="AG1423"/>
  <c r="AG1424"/>
  <c r="AG1425"/>
  <c r="AG1426"/>
  <c r="AG1427"/>
  <c r="AG2"/>
  <c r="AI32"/>
  <c r="AJ32" s="1"/>
  <c r="AI362"/>
  <c r="AJ362" s="1"/>
  <c r="AI4"/>
  <c r="AJ4" s="1"/>
  <c r="AI5"/>
  <c r="AJ5" s="1"/>
  <c r="AI50"/>
  <c r="AJ50" s="1"/>
  <c r="AI52"/>
  <c r="AJ52" s="1"/>
  <c r="AI65"/>
  <c r="AJ65" s="1"/>
  <c r="AI70"/>
  <c r="AJ70" s="1"/>
  <c r="AI80"/>
  <c r="AJ80" s="1"/>
  <c r="AI83"/>
  <c r="AJ83" s="1"/>
  <c r="AI95"/>
  <c r="AJ95" s="1"/>
  <c r="AI97"/>
  <c r="AJ97" s="1"/>
  <c r="AI106"/>
  <c r="AJ106" s="1"/>
  <c r="AI107"/>
  <c r="AJ107" s="1"/>
  <c r="AI108"/>
  <c r="AJ108" s="1"/>
  <c r="AI109"/>
  <c r="AJ109" s="1"/>
  <c r="AI110"/>
  <c r="AJ110" s="1"/>
  <c r="AI111"/>
  <c r="AJ111" s="1"/>
  <c r="AI112"/>
  <c r="AJ112" s="1"/>
  <c r="AI113"/>
  <c r="AJ113" s="1"/>
  <c r="AI114"/>
  <c r="AJ114" s="1"/>
  <c r="AI115"/>
  <c r="AJ115" s="1"/>
  <c r="AI122"/>
  <c r="AJ122" s="1"/>
  <c r="AI124"/>
  <c r="AJ124" s="1"/>
  <c r="AI125"/>
  <c r="AJ125" s="1"/>
  <c r="AI165"/>
  <c r="AJ165" s="1"/>
  <c r="AI166"/>
  <c r="AJ166" s="1"/>
  <c r="AI167"/>
  <c r="AJ167" s="1"/>
  <c r="AI168"/>
  <c r="AJ168" s="1"/>
  <c r="AI173"/>
  <c r="AJ173" s="1"/>
  <c r="AI182"/>
  <c r="AJ182" s="1"/>
  <c r="AI183"/>
  <c r="AJ183" s="1"/>
  <c r="AI188"/>
  <c r="AJ188" s="1"/>
  <c r="AI191"/>
  <c r="AJ191" s="1"/>
  <c r="AI204"/>
  <c r="AJ204" s="1"/>
  <c r="AI205"/>
  <c r="AJ205" s="1"/>
  <c r="AI206"/>
  <c r="AJ206" s="1"/>
  <c r="AI207"/>
  <c r="AJ207" s="1"/>
  <c r="AI208"/>
  <c r="AJ208" s="1"/>
  <c r="AI209"/>
  <c r="AJ209" s="1"/>
  <c r="AI214"/>
  <c r="AJ214" s="1"/>
  <c r="AI298"/>
  <c r="AJ298" s="1"/>
  <c r="AI302"/>
  <c r="AJ302" s="1"/>
  <c r="AI306"/>
  <c r="AJ306" s="1"/>
  <c r="AI310"/>
  <c r="AJ310" s="1"/>
  <c r="AI328"/>
  <c r="AJ328" s="1"/>
  <c r="AI329"/>
  <c r="AJ329" s="1"/>
  <c r="AI330"/>
  <c r="AJ330" s="1"/>
  <c r="AI331"/>
  <c r="AJ331" s="1"/>
  <c r="AI332"/>
  <c r="AJ332" s="1"/>
  <c r="AI333"/>
  <c r="AJ333" s="1"/>
  <c r="AI334"/>
  <c r="AJ334" s="1"/>
  <c r="AI335"/>
  <c r="AJ335" s="1"/>
  <c r="AI336"/>
  <c r="AJ336" s="1"/>
  <c r="AI337"/>
  <c r="AJ337" s="1"/>
  <c r="AI338"/>
  <c r="AJ338" s="1"/>
  <c r="AI339"/>
  <c r="AJ339" s="1"/>
  <c r="AI340"/>
  <c r="AJ340" s="1"/>
  <c r="AI341"/>
  <c r="AJ341" s="1"/>
  <c r="AI389"/>
  <c r="AJ389" s="1"/>
  <c r="AI392"/>
  <c r="AJ392" s="1"/>
  <c r="AI393"/>
  <c r="AJ393" s="1"/>
  <c r="AI395"/>
  <c r="AJ395" s="1"/>
  <c r="AI404"/>
  <c r="AJ404" s="1"/>
  <c r="AI405"/>
  <c r="AJ405" s="1"/>
  <c r="AI406"/>
  <c r="AJ406" s="1"/>
  <c r="AI407"/>
  <c r="AJ407" s="1"/>
  <c r="AI408"/>
  <c r="AJ408" s="1"/>
  <c r="AI409"/>
  <c r="AJ409" s="1"/>
  <c r="AI410"/>
  <c r="AJ410" s="1"/>
  <c r="AI411"/>
  <c r="AJ411" s="1"/>
  <c r="AI412"/>
  <c r="AJ412" s="1"/>
  <c r="AI415"/>
  <c r="AJ415" s="1"/>
  <c r="AI416"/>
  <c r="AJ416" s="1"/>
  <c r="AI420"/>
  <c r="AJ420" s="1"/>
  <c r="AI423"/>
  <c r="AJ423" s="1"/>
  <c r="AI428"/>
  <c r="AJ428" s="1"/>
  <c r="AI429"/>
  <c r="AJ429" s="1"/>
  <c r="AI431"/>
  <c r="AJ431" s="1"/>
  <c r="AI436"/>
  <c r="AJ436" s="1"/>
  <c r="AI438"/>
  <c r="AJ438" s="1"/>
  <c r="AI441"/>
  <c r="AJ441" s="1"/>
  <c r="AI443"/>
  <c r="AJ443" s="1"/>
  <c r="AI444"/>
  <c r="AJ444" s="1"/>
  <c r="AI445"/>
  <c r="AJ445" s="1"/>
  <c r="AI449"/>
  <c r="AJ449" s="1"/>
  <c r="AI450"/>
  <c r="AJ450" s="1"/>
  <c r="AI455"/>
  <c r="AJ455" s="1"/>
  <c r="AI458"/>
  <c r="AJ458" s="1"/>
  <c r="AI460"/>
  <c r="AJ460" s="1"/>
  <c r="AI461"/>
  <c r="AJ461" s="1"/>
  <c r="AI462"/>
  <c r="AJ462" s="1"/>
  <c r="AI464"/>
  <c r="AJ464" s="1"/>
  <c r="AI466"/>
  <c r="AJ466" s="1"/>
  <c r="AI467"/>
  <c r="AJ467" s="1"/>
  <c r="AI468"/>
  <c r="AJ468" s="1"/>
  <c r="AI469"/>
  <c r="AJ469" s="1"/>
  <c r="AI471"/>
  <c r="AJ471" s="1"/>
  <c r="AI472"/>
  <c r="AJ472" s="1"/>
  <c r="AI474"/>
  <c r="AJ474" s="1"/>
  <c r="AI479"/>
  <c r="AJ479" s="1"/>
  <c r="AI480"/>
  <c r="AJ480" s="1"/>
  <c r="AI483"/>
  <c r="AJ483" s="1"/>
  <c r="AI485"/>
  <c r="AJ485" s="1"/>
  <c r="AI486"/>
  <c r="AJ486" s="1"/>
  <c r="AI487"/>
  <c r="AJ487" s="1"/>
  <c r="AI490"/>
  <c r="AJ490" s="1"/>
  <c r="AI496"/>
  <c r="AJ496" s="1"/>
  <c r="AI500"/>
  <c r="AJ500" s="1"/>
  <c r="AI502"/>
  <c r="AJ502" s="1"/>
  <c r="AI503"/>
  <c r="AJ503" s="1"/>
  <c r="AI505"/>
  <c r="AJ505" s="1"/>
  <c r="AI506"/>
  <c r="AJ506" s="1"/>
  <c r="AI507"/>
  <c r="AJ507" s="1"/>
  <c r="AI508"/>
  <c r="AJ508" s="1"/>
  <c r="AI509"/>
  <c r="AJ509" s="1"/>
  <c r="AI510"/>
  <c r="AJ510" s="1"/>
  <c r="AI511"/>
  <c r="AJ511" s="1"/>
  <c r="AI512"/>
  <c r="AJ512" s="1"/>
  <c r="AI513"/>
  <c r="AJ513" s="1"/>
  <c r="AI514"/>
  <c r="AJ514" s="1"/>
  <c r="AI515"/>
  <c r="AJ515" s="1"/>
  <c r="AI516"/>
  <c r="AJ516" s="1"/>
  <c r="AI517"/>
  <c r="AJ517" s="1"/>
  <c r="AI518"/>
  <c r="AJ518" s="1"/>
  <c r="AI519"/>
  <c r="AJ519" s="1"/>
  <c r="AI520"/>
  <c r="AJ520" s="1"/>
  <c r="AI521"/>
  <c r="AJ521" s="1"/>
  <c r="AI522"/>
  <c r="AJ522" s="1"/>
  <c r="AI523"/>
  <c r="AJ523" s="1"/>
  <c r="AI524"/>
  <c r="AJ524" s="1"/>
  <c r="AI525"/>
  <c r="AJ525" s="1"/>
  <c r="AI526"/>
  <c r="AJ526" s="1"/>
  <c r="AI527"/>
  <c r="AJ527" s="1"/>
  <c r="AI528"/>
  <c r="AJ528" s="1"/>
  <c r="AI529"/>
  <c r="AJ529" s="1"/>
  <c r="AI530"/>
  <c r="AJ530" s="1"/>
  <c r="AI531"/>
  <c r="AJ531" s="1"/>
  <c r="AI532"/>
  <c r="AJ532" s="1"/>
  <c r="AI539"/>
  <c r="AJ539" s="1"/>
  <c r="AI543"/>
  <c r="AJ543" s="1"/>
  <c r="AI554"/>
  <c r="AJ554" s="1"/>
  <c r="AI561"/>
  <c r="AJ561" s="1"/>
  <c r="AI565"/>
  <c r="AJ565" s="1"/>
  <c r="AI567"/>
  <c r="AJ567" s="1"/>
  <c r="AI576"/>
  <c r="AJ576" s="1"/>
  <c r="AI593"/>
  <c r="AJ593" s="1"/>
  <c r="AI596"/>
  <c r="AJ596" s="1"/>
  <c r="AI597"/>
  <c r="AJ597" s="1"/>
  <c r="AI599"/>
  <c r="AJ599" s="1"/>
  <c r="AI602"/>
  <c r="AJ602" s="1"/>
  <c r="AI603"/>
  <c r="AJ603" s="1"/>
  <c r="AI605"/>
  <c r="AJ605" s="1"/>
  <c r="AI606"/>
  <c r="AJ606" s="1"/>
  <c r="AI608"/>
  <c r="AJ608" s="1"/>
  <c r="AI609"/>
  <c r="AJ609" s="1"/>
  <c r="AI612"/>
  <c r="AJ612" s="1"/>
  <c r="AI613"/>
  <c r="AJ613" s="1"/>
  <c r="AI615"/>
  <c r="AJ615" s="1"/>
  <c r="AI617"/>
  <c r="AJ617" s="1"/>
  <c r="AI618"/>
  <c r="AJ618" s="1"/>
  <c r="AI619"/>
  <c r="AJ619" s="1"/>
  <c r="AI620"/>
  <c r="AJ620" s="1"/>
  <c r="AI626"/>
  <c r="AJ626" s="1"/>
  <c r="AI629"/>
  <c r="AJ629" s="1"/>
  <c r="AI643"/>
  <c r="AJ643" s="1"/>
  <c r="AI661"/>
  <c r="AJ661" s="1"/>
  <c r="AI670"/>
  <c r="AJ670" s="1"/>
  <c r="AI678"/>
  <c r="AJ678" s="1"/>
  <c r="AI685"/>
  <c r="AJ685" s="1"/>
  <c r="AI691"/>
  <c r="AJ691" s="1"/>
  <c r="AI699"/>
  <c r="AJ699" s="1"/>
  <c r="AI700"/>
  <c r="AJ700" s="1"/>
  <c r="AI713"/>
  <c r="AJ713" s="1"/>
  <c r="AI722"/>
  <c r="AJ722" s="1"/>
  <c r="AI723"/>
  <c r="AJ723" s="1"/>
  <c r="AI724"/>
  <c r="AJ724" s="1"/>
  <c r="AI725"/>
  <c r="AJ725" s="1"/>
  <c r="AI726"/>
  <c r="AJ726" s="1"/>
  <c r="AI740"/>
  <c r="AJ740" s="1"/>
  <c r="AI743"/>
  <c r="AJ743" s="1"/>
  <c r="AI758"/>
  <c r="AJ758" s="1"/>
  <c r="AI770"/>
  <c r="AJ770" s="1"/>
  <c r="AI781"/>
  <c r="AJ781" s="1"/>
  <c r="AI782"/>
  <c r="AJ782" s="1"/>
  <c r="AI789"/>
  <c r="AJ789" s="1"/>
  <c r="AI802"/>
  <c r="AJ802" s="1"/>
  <c r="AI808"/>
  <c r="AJ808" s="1"/>
  <c r="AI811"/>
  <c r="AJ811" s="1"/>
  <c r="AI812"/>
  <c r="AJ812" s="1"/>
  <c r="AI813"/>
  <c r="AJ813" s="1"/>
  <c r="AI814"/>
  <c r="AJ814" s="1"/>
  <c r="AI815"/>
  <c r="AJ815" s="1"/>
  <c r="AI816"/>
  <c r="AJ816" s="1"/>
  <c r="AI817"/>
  <c r="AJ817" s="1"/>
  <c r="AI824"/>
  <c r="AJ824" s="1"/>
  <c r="AI828"/>
  <c r="AJ828" s="1"/>
  <c r="AI838"/>
  <c r="AJ838" s="1"/>
  <c r="AI850"/>
  <c r="AJ850" s="1"/>
  <c r="AI858"/>
  <c r="AJ858" s="1"/>
  <c r="AI868"/>
  <c r="AJ868" s="1"/>
  <c r="AI870"/>
  <c r="AJ870" s="1"/>
  <c r="AI876"/>
  <c r="AJ876" s="1"/>
  <c r="AI882"/>
  <c r="AJ882" s="1"/>
  <c r="AI886"/>
  <c r="AJ886" s="1"/>
  <c r="AI887"/>
  <c r="AJ887" s="1"/>
  <c r="AI891"/>
  <c r="AJ891" s="1"/>
  <c r="AI893"/>
  <c r="AJ893" s="1"/>
  <c r="AI895"/>
  <c r="AJ895" s="1"/>
  <c r="AI898"/>
  <c r="AJ898" s="1"/>
  <c r="AI899"/>
  <c r="AJ899" s="1"/>
  <c r="AI902"/>
  <c r="AJ902" s="1"/>
  <c r="AI903"/>
  <c r="AJ903" s="1"/>
  <c r="AI905"/>
  <c r="AJ905" s="1"/>
  <c r="AI912"/>
  <c r="AJ912" s="1"/>
  <c r="AI914"/>
  <c r="AJ914" s="1"/>
  <c r="AI915"/>
  <c r="AJ915" s="1"/>
  <c r="AI916"/>
  <c r="AJ916" s="1"/>
  <c r="AI917"/>
  <c r="AJ917" s="1"/>
  <c r="AI918"/>
  <c r="AJ918" s="1"/>
  <c r="AI928"/>
  <c r="AJ928" s="1"/>
  <c r="AI965"/>
  <c r="AJ965" s="1"/>
  <c r="AI971"/>
  <c r="AJ971" s="1"/>
  <c r="AI974"/>
  <c r="AJ974" s="1"/>
  <c r="AI986"/>
  <c r="AJ986" s="1"/>
  <c r="AI988"/>
  <c r="AJ988" s="1"/>
  <c r="AI989"/>
  <c r="AJ989" s="1"/>
  <c r="AI990"/>
  <c r="AJ990" s="1"/>
  <c r="AI991"/>
  <c r="AJ991" s="1"/>
  <c r="AI993"/>
  <c r="AJ993" s="1"/>
  <c r="AI1001"/>
  <c r="AJ1001" s="1"/>
  <c r="AI1002"/>
  <c r="AJ1002" s="1"/>
  <c r="AI1003"/>
  <c r="AJ1003" s="1"/>
  <c r="AI1004"/>
  <c r="AJ1004" s="1"/>
  <c r="AI1005"/>
  <c r="AJ1005" s="1"/>
  <c r="AI1006"/>
  <c r="AJ1006" s="1"/>
  <c r="AI1022"/>
  <c r="AJ1022" s="1"/>
  <c r="AI1024"/>
  <c r="AJ1024" s="1"/>
  <c r="AI1026"/>
  <c r="AJ1026" s="1"/>
  <c r="AI1039"/>
  <c r="AJ1039" s="1"/>
  <c r="AI1042"/>
  <c r="AJ1042" s="1"/>
  <c r="AI1052"/>
  <c r="AJ1052" s="1"/>
  <c r="AI1060"/>
  <c r="AJ1060" s="1"/>
  <c r="AI1061"/>
  <c r="AJ1061" s="1"/>
  <c r="AI1063"/>
  <c r="AJ1063" s="1"/>
  <c r="AI1065"/>
  <c r="AJ1065" s="1"/>
  <c r="AI1070"/>
  <c r="AJ1070" s="1"/>
  <c r="AI1071"/>
  <c r="AJ1071" s="1"/>
  <c r="AI1072"/>
  <c r="AJ1072" s="1"/>
  <c r="AI1074"/>
  <c r="AJ1074" s="1"/>
  <c r="AI1077"/>
  <c r="AJ1077" s="1"/>
  <c r="AI1078"/>
  <c r="AJ1078" s="1"/>
  <c r="AI1081"/>
  <c r="AJ1081" s="1"/>
  <c r="AI1082"/>
  <c r="AJ1082" s="1"/>
  <c r="AI1088"/>
  <c r="AJ1088" s="1"/>
  <c r="AI1092"/>
  <c r="AJ1092" s="1"/>
  <c r="AI1093"/>
  <c r="AJ1093" s="1"/>
  <c r="AI1094"/>
  <c r="AJ1094" s="1"/>
  <c r="AI1095"/>
  <c r="AJ1095" s="1"/>
  <c r="AI1096"/>
  <c r="AJ1096" s="1"/>
  <c r="AI1097"/>
  <c r="AJ1097" s="1"/>
  <c r="AI1098"/>
  <c r="AJ1098" s="1"/>
  <c r="AI1099"/>
  <c r="AJ1099" s="1"/>
  <c r="AI1100"/>
  <c r="AJ1100" s="1"/>
  <c r="AI1101"/>
  <c r="AJ1101" s="1"/>
  <c r="AI1102"/>
  <c r="AJ1102" s="1"/>
  <c r="AI1103"/>
  <c r="AJ1103" s="1"/>
  <c r="AI1112"/>
  <c r="AJ1112" s="1"/>
  <c r="AI1116"/>
  <c r="AJ1116" s="1"/>
  <c r="AI1119"/>
  <c r="AJ1119" s="1"/>
  <c r="AI1121"/>
  <c r="AJ1121" s="1"/>
  <c r="AI1123"/>
  <c r="AJ1123" s="1"/>
  <c r="AI1127"/>
  <c r="AJ1127" s="1"/>
  <c r="AI1137"/>
  <c r="AJ1137" s="1"/>
  <c r="AI1138"/>
  <c r="AJ1138" s="1"/>
  <c r="AI1139"/>
  <c r="AJ1139" s="1"/>
  <c r="AI1140"/>
  <c r="AJ1140" s="1"/>
  <c r="AI1145"/>
  <c r="AJ1145" s="1"/>
  <c r="AI1161"/>
  <c r="AJ1161" s="1"/>
  <c r="AI1163"/>
  <c r="AJ1163" s="1"/>
  <c r="AI1181"/>
  <c r="AJ1181" s="1"/>
  <c r="AI1199"/>
  <c r="AJ1199" s="1"/>
  <c r="AI1200"/>
  <c r="AJ1200" s="1"/>
  <c r="AI1201"/>
  <c r="AJ1201" s="1"/>
  <c r="AI1202"/>
  <c r="AJ1202" s="1"/>
  <c r="AI1203"/>
  <c r="AJ1203" s="1"/>
  <c r="AI1204"/>
  <c r="AJ1204" s="1"/>
  <c r="AI1205"/>
  <c r="AJ1205" s="1"/>
  <c r="AI1284"/>
  <c r="AJ1284" s="1"/>
  <c r="AI1285"/>
  <c r="AJ1285" s="1"/>
  <c r="AI1286"/>
  <c r="AJ1286" s="1"/>
  <c r="AI1287"/>
  <c r="AJ1287" s="1"/>
  <c r="AI1288"/>
  <c r="AJ1288" s="1"/>
  <c r="AI1289"/>
  <c r="AJ1289" s="1"/>
  <c r="AI1294"/>
  <c r="AJ1294" s="1"/>
  <c r="AI1393"/>
  <c r="AJ1393" s="1"/>
  <c r="AI1401"/>
  <c r="AJ1401" s="1"/>
  <c r="AI1412"/>
  <c r="AJ1412" s="1"/>
  <c r="AI1413"/>
  <c r="AJ1413" s="1"/>
  <c r="AI1414"/>
  <c r="AJ1414" s="1"/>
  <c r="AI1415"/>
  <c r="AJ1415" s="1"/>
  <c r="AI1416"/>
  <c r="AJ1416" s="1"/>
  <c r="AI1417"/>
  <c r="AJ1417" s="1"/>
  <c r="AI1418"/>
  <c r="AJ1418" s="1"/>
  <c r="AI1419"/>
  <c r="AJ1419" s="1"/>
  <c r="AI1420"/>
  <c r="AJ1420" s="1"/>
  <c r="AI1421"/>
  <c r="AJ1421" s="1"/>
  <c r="AI1422"/>
  <c r="AJ1422" s="1"/>
  <c r="AI1423"/>
  <c r="AJ1423" s="1"/>
  <c r="AI1424"/>
  <c r="AJ1424" s="1"/>
  <c r="AI1425"/>
  <c r="AJ1425" s="1"/>
  <c r="AI1426"/>
  <c r="AJ1426" s="1"/>
  <c r="AI1427"/>
  <c r="AJ1427" s="1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AF1277"/>
  <c r="AF1278"/>
  <c r="AF1279"/>
  <c r="AF1280"/>
  <c r="AF1281"/>
  <c r="AF1282"/>
  <c r="AF1283"/>
  <c r="AF1284"/>
  <c r="AF1285"/>
  <c r="AF1286"/>
  <c r="AF1287"/>
  <c r="AF1288"/>
  <c r="AF1289"/>
  <c r="AF1290"/>
  <c r="AF1291"/>
  <c r="AF1292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AF1325"/>
  <c r="AF1326"/>
  <c r="AF1327"/>
  <c r="AF1328"/>
  <c r="AF1329"/>
  <c r="AF1330"/>
  <c r="AF1331"/>
  <c r="AF1332"/>
  <c r="AF1333"/>
  <c r="AF1334"/>
  <c r="AF1335"/>
  <c r="AF1336"/>
  <c r="AF1337"/>
  <c r="AF1338"/>
  <c r="AF1339"/>
  <c r="AF1340"/>
  <c r="AF1341"/>
  <c r="AF1342"/>
  <c r="AF1343"/>
  <c r="AF1344"/>
  <c r="AF1345"/>
  <c r="AF1346"/>
  <c r="AF1347"/>
  <c r="AF1348"/>
  <c r="AF1349"/>
  <c r="AF1350"/>
  <c r="AF1351"/>
  <c r="AF1352"/>
  <c r="AF1353"/>
  <c r="AF1354"/>
  <c r="AF1355"/>
  <c r="AF1356"/>
  <c r="AF1357"/>
  <c r="AF1358"/>
  <c r="AF1359"/>
  <c r="AF1360"/>
  <c r="AF1361"/>
  <c r="AF1362"/>
  <c r="AF1363"/>
  <c r="AF1364"/>
  <c r="AF1365"/>
  <c r="AF1366"/>
  <c r="AF1367"/>
  <c r="AF1368"/>
  <c r="AF1369"/>
  <c r="AF1370"/>
  <c r="AF1371"/>
  <c r="AF1372"/>
  <c r="AF1373"/>
  <c r="AF1374"/>
  <c r="AF1375"/>
  <c r="AF1376"/>
  <c r="AF1377"/>
  <c r="AF1378"/>
  <c r="AF1379"/>
  <c r="AF1380"/>
  <c r="AF1381"/>
  <c r="AF1382"/>
  <c r="AF1383"/>
  <c r="AF1384"/>
  <c r="AF1385"/>
  <c r="AF1386"/>
  <c r="AF1387"/>
  <c r="AF1388"/>
  <c r="AF1389"/>
  <c r="AF1390"/>
  <c r="AF1391"/>
  <c r="AF1392"/>
  <c r="AF1393"/>
  <c r="AF1394"/>
  <c r="AF1395"/>
  <c r="AF1396"/>
  <c r="AF1397"/>
  <c r="AF1398"/>
  <c r="AF1399"/>
  <c r="AF1400"/>
  <c r="AF1401"/>
  <c r="AF1402"/>
  <c r="AF1403"/>
  <c r="AF1404"/>
  <c r="AF1405"/>
  <c r="AF1406"/>
  <c r="AF1407"/>
  <c r="AF1408"/>
  <c r="AF1409"/>
  <c r="AF1410"/>
  <c r="AF1411"/>
  <c r="AF1412"/>
  <c r="AF1413"/>
  <c r="AF1414"/>
  <c r="AF1415"/>
  <c r="AF1416"/>
  <c r="AF1417"/>
  <c r="AF1418"/>
  <c r="AF1419"/>
  <c r="AF1420"/>
  <c r="AF1421"/>
  <c r="AF1422"/>
  <c r="AF1423"/>
  <c r="AF1424"/>
  <c r="AF1425"/>
  <c r="AF1426"/>
  <c r="AF1427"/>
  <c r="AF341"/>
  <c r="AF342"/>
  <c r="AF343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2"/>
  <c r="AE107"/>
  <c r="AE108"/>
  <c r="AE109"/>
  <c r="AE110"/>
  <c r="AE111"/>
  <c r="AE112"/>
  <c r="AE113"/>
  <c r="AE114"/>
  <c r="AE115"/>
  <c r="AE204"/>
  <c r="AE205"/>
  <c r="AE206"/>
  <c r="AE207"/>
  <c r="AE208"/>
  <c r="AE209"/>
  <c r="AE328"/>
  <c r="AE329"/>
  <c r="AE330"/>
  <c r="AE331"/>
  <c r="AE332"/>
  <c r="AE333"/>
  <c r="AE334"/>
  <c r="AE335"/>
  <c r="AE336"/>
  <c r="AE337"/>
  <c r="AE338"/>
  <c r="AE339"/>
  <c r="AE340"/>
  <c r="AE341"/>
  <c r="AE405"/>
  <c r="AE406"/>
  <c r="AE407"/>
  <c r="AE408"/>
  <c r="AE409"/>
  <c r="AE410"/>
  <c r="AE527"/>
  <c r="AE528"/>
  <c r="AE529"/>
  <c r="AE530"/>
  <c r="AE531"/>
  <c r="AE532"/>
  <c r="AE617"/>
  <c r="AE618"/>
  <c r="AE619"/>
  <c r="AE620"/>
  <c r="AE722"/>
  <c r="AE723"/>
  <c r="AE724"/>
  <c r="AE725"/>
  <c r="AE726"/>
  <c r="AE811"/>
  <c r="AE812"/>
  <c r="AE813"/>
  <c r="AE814"/>
  <c r="AE815"/>
  <c r="AE816"/>
  <c r="AE817"/>
  <c r="AE914"/>
  <c r="AE915"/>
  <c r="AE916"/>
  <c r="AE917"/>
  <c r="AE918"/>
  <c r="AE1001"/>
  <c r="AE1002"/>
  <c r="AE1003"/>
  <c r="AE1004"/>
  <c r="AE1005"/>
  <c r="AE1006"/>
  <c r="AE1093"/>
  <c r="AE1094"/>
  <c r="AE1095"/>
  <c r="AE1096"/>
  <c r="AE1097"/>
  <c r="AE1098"/>
  <c r="AE1099"/>
  <c r="AE1100"/>
  <c r="AE1101"/>
  <c r="AE1102"/>
  <c r="AE1199"/>
  <c r="AE1200"/>
  <c r="AE1201"/>
  <c r="AE1202"/>
  <c r="AE1203"/>
  <c r="AE1204"/>
  <c r="AE1205"/>
  <c r="AE1285"/>
  <c r="AE1286"/>
  <c r="AE1287"/>
  <c r="AE1288"/>
  <c r="AE1289"/>
  <c r="AE1412"/>
  <c r="AE1413"/>
  <c r="AE1414"/>
  <c r="AE1415"/>
  <c r="AE1416"/>
  <c r="AE1417"/>
  <c r="AE1418"/>
  <c r="AE1419"/>
  <c r="AE1420"/>
  <c r="AE1421"/>
  <c r="AE1422"/>
  <c r="AE1423"/>
  <c r="AE1424"/>
  <c r="AE1425"/>
  <c r="AE1426"/>
  <c r="AE1427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614"/>
  <c r="AD615"/>
  <c r="AD616"/>
  <c r="AD617"/>
  <c r="AD618"/>
  <c r="AD619"/>
  <c r="AD620"/>
  <c r="AD621"/>
  <c r="AD622"/>
  <c r="AD623"/>
  <c r="AD624"/>
  <c r="AD625"/>
  <c r="AD626"/>
  <c r="AD627"/>
  <c r="AD628"/>
  <c r="AD629"/>
  <c r="AD630"/>
  <c r="AD631"/>
  <c r="AD632"/>
  <c r="AD633"/>
  <c r="AD634"/>
  <c r="AD635"/>
  <c r="AD636"/>
  <c r="AD637"/>
  <c r="AD638"/>
  <c r="AD639"/>
  <c r="AD640"/>
  <c r="AD641"/>
  <c r="AD642"/>
  <c r="AD643"/>
  <c r="AD644"/>
  <c r="AD645"/>
  <c r="AD646"/>
  <c r="AD647"/>
  <c r="AD648"/>
  <c r="AD649"/>
  <c r="AD650"/>
  <c r="AD651"/>
  <c r="AD652"/>
  <c r="AD653"/>
  <c r="AD654"/>
  <c r="AD655"/>
  <c r="AD656"/>
  <c r="AD657"/>
  <c r="AD658"/>
  <c r="AD659"/>
  <c r="AD660"/>
  <c r="AD661"/>
  <c r="AD662"/>
  <c r="AD663"/>
  <c r="AD664"/>
  <c r="AD665"/>
  <c r="AD666"/>
  <c r="AD667"/>
  <c r="AD668"/>
  <c r="AD669"/>
  <c r="AD670"/>
  <c r="AD671"/>
  <c r="AD672"/>
  <c r="AD673"/>
  <c r="AD674"/>
  <c r="AD675"/>
  <c r="AD676"/>
  <c r="AD677"/>
  <c r="AD678"/>
  <c r="AD679"/>
  <c r="AD680"/>
  <c r="AD681"/>
  <c r="AD682"/>
  <c r="AD683"/>
  <c r="AD684"/>
  <c r="AD685"/>
  <c r="AD686"/>
  <c r="AD687"/>
  <c r="AD688"/>
  <c r="AD689"/>
  <c r="AD690"/>
  <c r="AD691"/>
  <c r="AD692"/>
  <c r="AD693"/>
  <c r="AD694"/>
  <c r="AD695"/>
  <c r="AD696"/>
  <c r="AD697"/>
  <c r="AD698"/>
  <c r="AD699"/>
  <c r="AD700"/>
  <c r="AD701"/>
  <c r="AD702"/>
  <c r="AD703"/>
  <c r="AD704"/>
  <c r="AD705"/>
  <c r="AD706"/>
  <c r="AD707"/>
  <c r="AD708"/>
  <c r="AD709"/>
  <c r="AD710"/>
  <c r="AD711"/>
  <c r="AD712"/>
  <c r="AD713"/>
  <c r="AD714"/>
  <c r="AD715"/>
  <c r="AD716"/>
  <c r="AD717"/>
  <c r="AD718"/>
  <c r="AD719"/>
  <c r="AD720"/>
  <c r="AD721"/>
  <c r="AD722"/>
  <c r="AD723"/>
  <c r="AD724"/>
  <c r="AD725"/>
  <c r="AD726"/>
  <c r="AD727"/>
  <c r="AD728"/>
  <c r="AD729"/>
  <c r="AD730"/>
  <c r="AD731"/>
  <c r="AD732"/>
  <c r="AD733"/>
  <c r="AD734"/>
  <c r="AD735"/>
  <c r="AD736"/>
  <c r="AD737"/>
  <c r="AD738"/>
  <c r="AD739"/>
  <c r="AD740"/>
  <c r="AD741"/>
  <c r="AD742"/>
  <c r="AD743"/>
  <c r="AD744"/>
  <c r="AD745"/>
  <c r="AD746"/>
  <c r="AD747"/>
  <c r="AD748"/>
  <c r="AD749"/>
  <c r="AD750"/>
  <c r="AD751"/>
  <c r="AD752"/>
  <c r="AD753"/>
  <c r="AD754"/>
  <c r="AD755"/>
  <c r="AD756"/>
  <c r="AD757"/>
  <c r="AD758"/>
  <c r="AD759"/>
  <c r="AD760"/>
  <c r="AD761"/>
  <c r="AD762"/>
  <c r="AD763"/>
  <c r="AD764"/>
  <c r="AD765"/>
  <c r="AD766"/>
  <c r="AD767"/>
  <c r="AD768"/>
  <c r="AD769"/>
  <c r="AD770"/>
  <c r="AD771"/>
  <c r="AD772"/>
  <c r="AD773"/>
  <c r="AD774"/>
  <c r="AD775"/>
  <c r="AD776"/>
  <c r="AD777"/>
  <c r="AD778"/>
  <c r="AD779"/>
  <c r="AD780"/>
  <c r="AD781"/>
  <c r="AD782"/>
  <c r="AD783"/>
  <c r="AD784"/>
  <c r="AD785"/>
  <c r="AD786"/>
  <c r="AD787"/>
  <c r="AD788"/>
  <c r="AD789"/>
  <c r="AD790"/>
  <c r="AD791"/>
  <c r="AD792"/>
  <c r="AD793"/>
  <c r="AD794"/>
  <c r="AD795"/>
  <c r="AD796"/>
  <c r="AD797"/>
  <c r="AD798"/>
  <c r="AD799"/>
  <c r="AD800"/>
  <c r="AD801"/>
  <c r="AD802"/>
  <c r="AD803"/>
  <c r="AD804"/>
  <c r="AD805"/>
  <c r="AD806"/>
  <c r="AD807"/>
  <c r="AD808"/>
  <c r="AD809"/>
  <c r="AD810"/>
  <c r="AD811"/>
  <c r="AD812"/>
  <c r="AD813"/>
  <c r="AD814"/>
  <c r="AD815"/>
  <c r="AD816"/>
  <c r="AD817"/>
  <c r="AD818"/>
  <c r="AD819"/>
  <c r="AD820"/>
  <c r="AD821"/>
  <c r="AD822"/>
  <c r="AD823"/>
  <c r="AD824"/>
  <c r="AD825"/>
  <c r="AD826"/>
  <c r="AD827"/>
  <c r="AD828"/>
  <c r="AD829"/>
  <c r="AD830"/>
  <c r="AD831"/>
  <c r="AD832"/>
  <c r="AD833"/>
  <c r="AD834"/>
  <c r="AD835"/>
  <c r="AD836"/>
  <c r="AD837"/>
  <c r="AD838"/>
  <c r="AD839"/>
  <c r="AD840"/>
  <c r="AD841"/>
  <c r="AD842"/>
  <c r="AD843"/>
  <c r="AD844"/>
  <c r="AD845"/>
  <c r="AD846"/>
  <c r="AD847"/>
  <c r="AD848"/>
  <c r="AD849"/>
  <c r="AD850"/>
  <c r="AD851"/>
  <c r="AD852"/>
  <c r="AD853"/>
  <c r="AD854"/>
  <c r="AD855"/>
  <c r="AD856"/>
  <c r="AD857"/>
  <c r="AD858"/>
  <c r="AD859"/>
  <c r="AD860"/>
  <c r="AD861"/>
  <c r="AD862"/>
  <c r="AD863"/>
  <c r="AD864"/>
  <c r="AD865"/>
  <c r="AD866"/>
  <c r="AD867"/>
  <c r="AD868"/>
  <c r="AD869"/>
  <c r="AD870"/>
  <c r="AD871"/>
  <c r="AD872"/>
  <c r="AD873"/>
  <c r="AD874"/>
  <c r="AD875"/>
  <c r="AD876"/>
  <c r="AD877"/>
  <c r="AD878"/>
  <c r="AD879"/>
  <c r="AD880"/>
  <c r="AD881"/>
  <c r="AD882"/>
  <c r="AD883"/>
  <c r="AD884"/>
  <c r="AD885"/>
  <c r="AD886"/>
  <c r="AD887"/>
  <c r="AD888"/>
  <c r="AD889"/>
  <c r="AD890"/>
  <c r="AD891"/>
  <c r="AD892"/>
  <c r="AD893"/>
  <c r="AD894"/>
  <c r="AD895"/>
  <c r="AD896"/>
  <c r="AD897"/>
  <c r="AD898"/>
  <c r="AD899"/>
  <c r="AD900"/>
  <c r="AD901"/>
  <c r="AD902"/>
  <c r="AD903"/>
  <c r="AD904"/>
  <c r="AD905"/>
  <c r="AD906"/>
  <c r="AD907"/>
  <c r="AD908"/>
  <c r="AD909"/>
  <c r="AD910"/>
  <c r="AD911"/>
  <c r="AD912"/>
  <c r="AD913"/>
  <c r="AD914"/>
  <c r="AD915"/>
  <c r="AD916"/>
  <c r="AD917"/>
  <c r="AD918"/>
  <c r="AD919"/>
  <c r="AD920"/>
  <c r="AD921"/>
  <c r="AD922"/>
  <c r="AD923"/>
  <c r="AD924"/>
  <c r="AD925"/>
  <c r="AD926"/>
  <c r="AD927"/>
  <c r="AD928"/>
  <c r="AD929"/>
  <c r="AD930"/>
  <c r="AD931"/>
  <c r="AD932"/>
  <c r="AD933"/>
  <c r="AD934"/>
  <c r="AD935"/>
  <c r="AD936"/>
  <c r="AD937"/>
  <c r="AD938"/>
  <c r="AD939"/>
  <c r="AD940"/>
  <c r="AD941"/>
  <c r="AD942"/>
  <c r="AD943"/>
  <c r="AD944"/>
  <c r="AD945"/>
  <c r="AD946"/>
  <c r="AD947"/>
  <c r="AD948"/>
  <c r="AD949"/>
  <c r="AD950"/>
  <c r="AD951"/>
  <c r="AD952"/>
  <c r="AD953"/>
  <c r="AD954"/>
  <c r="AD955"/>
  <c r="AD956"/>
  <c r="AD957"/>
  <c r="AD958"/>
  <c r="AD959"/>
  <c r="AD960"/>
  <c r="AD961"/>
  <c r="AD962"/>
  <c r="AD963"/>
  <c r="AD964"/>
  <c r="AD965"/>
  <c r="AD966"/>
  <c r="AD967"/>
  <c r="AD968"/>
  <c r="AD969"/>
  <c r="AD970"/>
  <c r="AD971"/>
  <c r="AD972"/>
  <c r="AD973"/>
  <c r="AD974"/>
  <c r="AD975"/>
  <c r="AD976"/>
  <c r="AD977"/>
  <c r="AD978"/>
  <c r="AD979"/>
  <c r="AD980"/>
  <c r="AD981"/>
  <c r="AD982"/>
  <c r="AD983"/>
  <c r="AD984"/>
  <c r="AD985"/>
  <c r="AD986"/>
  <c r="AD987"/>
  <c r="AD988"/>
  <c r="AD989"/>
  <c r="AD990"/>
  <c r="AD991"/>
  <c r="AD992"/>
  <c r="AD993"/>
  <c r="AD994"/>
  <c r="AD995"/>
  <c r="AD996"/>
  <c r="AD997"/>
  <c r="AD998"/>
  <c r="AD999"/>
  <c r="AD1000"/>
  <c r="AD1001"/>
  <c r="AD1002"/>
  <c r="AD1003"/>
  <c r="AD1004"/>
  <c r="AD1005"/>
  <c r="AD1006"/>
  <c r="AD1007"/>
  <c r="AD1008"/>
  <c r="AD1009"/>
  <c r="AD1010"/>
  <c r="AD1011"/>
  <c r="AD1012"/>
  <c r="AD1013"/>
  <c r="AD1014"/>
  <c r="AD1015"/>
  <c r="AD1016"/>
  <c r="AD1017"/>
  <c r="AD1018"/>
  <c r="AD1019"/>
  <c r="AD1020"/>
  <c r="AD1021"/>
  <c r="AD1022"/>
  <c r="AD1023"/>
  <c r="AD1024"/>
  <c r="AD1025"/>
  <c r="AD1026"/>
  <c r="AD1027"/>
  <c r="AD1028"/>
  <c r="AD1029"/>
  <c r="AD1030"/>
  <c r="AD1031"/>
  <c r="AD1032"/>
  <c r="AD1033"/>
  <c r="AD1034"/>
  <c r="AD1035"/>
  <c r="AD1036"/>
  <c r="AD1037"/>
  <c r="AD1038"/>
  <c r="AD1039"/>
  <c r="AD1040"/>
  <c r="AD1041"/>
  <c r="AD1042"/>
  <c r="AD1043"/>
  <c r="AD1044"/>
  <c r="AD1045"/>
  <c r="AD1046"/>
  <c r="AD1047"/>
  <c r="AD1048"/>
  <c r="AD1049"/>
  <c r="AD1050"/>
  <c r="AD1051"/>
  <c r="AD1052"/>
  <c r="AD1053"/>
  <c r="AD1054"/>
  <c r="AD1055"/>
  <c r="AD1056"/>
  <c r="AD1057"/>
  <c r="AD1058"/>
  <c r="AD1059"/>
  <c r="AD1060"/>
  <c r="AD1061"/>
  <c r="AD1062"/>
  <c r="AD1063"/>
  <c r="AD1064"/>
  <c r="AD1065"/>
  <c r="AD1066"/>
  <c r="AD1067"/>
  <c r="AD1068"/>
  <c r="AD1069"/>
  <c r="AD1070"/>
  <c r="AD1071"/>
  <c r="AD1072"/>
  <c r="AD1073"/>
  <c r="AD1074"/>
  <c r="AD1075"/>
  <c r="AD1076"/>
  <c r="AD1077"/>
  <c r="AD1078"/>
  <c r="AD1079"/>
  <c r="AD1080"/>
  <c r="AD1081"/>
  <c r="AD1082"/>
  <c r="AD1083"/>
  <c r="AD1084"/>
  <c r="AD1085"/>
  <c r="AD1086"/>
  <c r="AD1087"/>
  <c r="AD1088"/>
  <c r="AD1089"/>
  <c r="AD1090"/>
  <c r="AD1091"/>
  <c r="AD1092"/>
  <c r="AD1093"/>
  <c r="AD1094"/>
  <c r="AD1095"/>
  <c r="AD1096"/>
  <c r="AD1097"/>
  <c r="AD1098"/>
  <c r="AD1099"/>
  <c r="AD1100"/>
  <c r="AD1101"/>
  <c r="AD1102"/>
  <c r="AD1103"/>
  <c r="AD1104"/>
  <c r="AD1105"/>
  <c r="AD1106"/>
  <c r="AD1107"/>
  <c r="AD1108"/>
  <c r="AD1109"/>
  <c r="AD1110"/>
  <c r="AD1111"/>
  <c r="AD1112"/>
  <c r="AD1113"/>
  <c r="AD1114"/>
  <c r="AD1115"/>
  <c r="AD1116"/>
  <c r="AD1117"/>
  <c r="AD1118"/>
  <c r="AD1119"/>
  <c r="AD1120"/>
  <c r="AD1121"/>
  <c r="AD1122"/>
  <c r="AD1123"/>
  <c r="AD1124"/>
  <c r="AD1125"/>
  <c r="AD1126"/>
  <c r="AD1127"/>
  <c r="AD1128"/>
  <c r="AD1129"/>
  <c r="AD1130"/>
  <c r="AD1131"/>
  <c r="AD1132"/>
  <c r="AD1133"/>
  <c r="AD1134"/>
  <c r="AD1135"/>
  <c r="AD1136"/>
  <c r="AD1137"/>
  <c r="AD1138"/>
  <c r="AD1139"/>
  <c r="AD1140"/>
  <c r="AD1141"/>
  <c r="AD1142"/>
  <c r="AD1143"/>
  <c r="AD1144"/>
  <c r="AD1145"/>
  <c r="AD1146"/>
  <c r="AD1147"/>
  <c r="AD1148"/>
  <c r="AD1149"/>
  <c r="AD1150"/>
  <c r="AD1151"/>
  <c r="AD1152"/>
  <c r="AD1153"/>
  <c r="AD1154"/>
  <c r="AD1155"/>
  <c r="AD1156"/>
  <c r="AD1157"/>
  <c r="AD1158"/>
  <c r="AD1159"/>
  <c r="AD1160"/>
  <c r="AD1161"/>
  <c r="AD1162"/>
  <c r="AD1163"/>
  <c r="AD1164"/>
  <c r="AD1165"/>
  <c r="AD1166"/>
  <c r="AD1167"/>
  <c r="AD1168"/>
  <c r="AD1169"/>
  <c r="AD1170"/>
  <c r="AD1171"/>
  <c r="AD1172"/>
  <c r="AD1173"/>
  <c r="AD1174"/>
  <c r="AD1175"/>
  <c r="AD1176"/>
  <c r="AD1177"/>
  <c r="AD1178"/>
  <c r="AD1179"/>
  <c r="AD1180"/>
  <c r="AD1181"/>
  <c r="AD1182"/>
  <c r="AD1183"/>
  <c r="AD1184"/>
  <c r="AD1185"/>
  <c r="AD1186"/>
  <c r="AD1187"/>
  <c r="AD1188"/>
  <c r="AD1189"/>
  <c r="AD1190"/>
  <c r="AD1191"/>
  <c r="AD1192"/>
  <c r="AD1193"/>
  <c r="AD1194"/>
  <c r="AD1195"/>
  <c r="AD1196"/>
  <c r="AD1197"/>
  <c r="AD1198"/>
  <c r="AD1199"/>
  <c r="AD1200"/>
  <c r="AD1201"/>
  <c r="AD1202"/>
  <c r="AD1203"/>
  <c r="AD1204"/>
  <c r="AD1205"/>
  <c r="AD1206"/>
  <c r="AD1207"/>
  <c r="AD1208"/>
  <c r="AD1209"/>
  <c r="AD1210"/>
  <c r="AD1211"/>
  <c r="AD1212"/>
  <c r="AD1213"/>
  <c r="AD1214"/>
  <c r="AD1215"/>
  <c r="AD1216"/>
  <c r="AD1217"/>
  <c r="AD1218"/>
  <c r="AD1219"/>
  <c r="AD1220"/>
  <c r="AD1221"/>
  <c r="AD1222"/>
  <c r="AD1223"/>
  <c r="AD1224"/>
  <c r="AD1225"/>
  <c r="AD1226"/>
  <c r="AD1227"/>
  <c r="AD1228"/>
  <c r="AD1229"/>
  <c r="AD1230"/>
  <c r="AD1231"/>
  <c r="AD1232"/>
  <c r="AD1233"/>
  <c r="AD1234"/>
  <c r="AD1235"/>
  <c r="AD1236"/>
  <c r="AD1237"/>
  <c r="AD1238"/>
  <c r="AD1239"/>
  <c r="AD1240"/>
  <c r="AD1241"/>
  <c r="AD1242"/>
  <c r="AD1243"/>
  <c r="AD1244"/>
  <c r="AD1245"/>
  <c r="AD1246"/>
  <c r="AD1247"/>
  <c r="AD1248"/>
  <c r="AD1249"/>
  <c r="AD1250"/>
  <c r="AD1251"/>
  <c r="AD1252"/>
  <c r="AD1253"/>
  <c r="AD1254"/>
  <c r="AD1255"/>
  <c r="AD1256"/>
  <c r="AD1257"/>
  <c r="AD1258"/>
  <c r="AD1259"/>
  <c r="AD1260"/>
  <c r="AD1261"/>
  <c r="AD1262"/>
  <c r="AD1263"/>
  <c r="AD1264"/>
  <c r="AD1265"/>
  <c r="AD1266"/>
  <c r="AD1267"/>
  <c r="AD1268"/>
  <c r="AD1269"/>
  <c r="AD1270"/>
  <c r="AD1271"/>
  <c r="AD1272"/>
  <c r="AD1273"/>
  <c r="AD1274"/>
  <c r="AD1275"/>
  <c r="AD1276"/>
  <c r="AD1277"/>
  <c r="AD1278"/>
  <c r="AD1279"/>
  <c r="AD1280"/>
  <c r="AD1281"/>
  <c r="AD1282"/>
  <c r="AD1283"/>
  <c r="AD1284"/>
  <c r="AD1285"/>
  <c r="AD1286"/>
  <c r="AD1287"/>
  <c r="AD1288"/>
  <c r="AD1289"/>
  <c r="AD1290"/>
  <c r="AD1291"/>
  <c r="AD1292"/>
  <c r="AD1293"/>
  <c r="AD1294"/>
  <c r="AD1295"/>
  <c r="AD1296"/>
  <c r="AD1297"/>
  <c r="AD1298"/>
  <c r="AD1299"/>
  <c r="AD1300"/>
  <c r="AD1301"/>
  <c r="AD1302"/>
  <c r="AD1303"/>
  <c r="AD1304"/>
  <c r="AD1305"/>
  <c r="AD1306"/>
  <c r="AD1307"/>
  <c r="AD1308"/>
  <c r="AD1309"/>
  <c r="AD1310"/>
  <c r="AD1311"/>
  <c r="AD1312"/>
  <c r="AD1313"/>
  <c r="AD1314"/>
  <c r="AD1315"/>
  <c r="AD1316"/>
  <c r="AD1317"/>
  <c r="AD1318"/>
  <c r="AD1319"/>
  <c r="AD1320"/>
  <c r="AD1321"/>
  <c r="AD1322"/>
  <c r="AD1323"/>
  <c r="AD1324"/>
  <c r="AD1325"/>
  <c r="AD1326"/>
  <c r="AD1327"/>
  <c r="AD1328"/>
  <c r="AD1329"/>
  <c r="AD1330"/>
  <c r="AD1331"/>
  <c r="AD1332"/>
  <c r="AD1333"/>
  <c r="AD1334"/>
  <c r="AD1335"/>
  <c r="AD1336"/>
  <c r="AD1337"/>
  <c r="AD1338"/>
  <c r="AD1339"/>
  <c r="AD1340"/>
  <c r="AD1341"/>
  <c r="AD1342"/>
  <c r="AD1343"/>
  <c r="AD1344"/>
  <c r="AD1345"/>
  <c r="AD1346"/>
  <c r="AD1347"/>
  <c r="AD1348"/>
  <c r="AD1349"/>
  <c r="AD1350"/>
  <c r="AD1351"/>
  <c r="AD1352"/>
  <c r="AD1353"/>
  <c r="AD1354"/>
  <c r="AD1355"/>
  <c r="AD1356"/>
  <c r="AD1357"/>
  <c r="AD1358"/>
  <c r="AD1359"/>
  <c r="AD1360"/>
  <c r="AD1361"/>
  <c r="AD1362"/>
  <c r="AD1363"/>
  <c r="AD1364"/>
  <c r="AD1365"/>
  <c r="AD1366"/>
  <c r="AD1367"/>
  <c r="AD1368"/>
  <c r="AD1369"/>
  <c r="AD1370"/>
  <c r="AD1371"/>
  <c r="AD1372"/>
  <c r="AD1373"/>
  <c r="AD1374"/>
  <c r="AD1375"/>
  <c r="AD1376"/>
  <c r="AD1377"/>
  <c r="AD1378"/>
  <c r="AD1379"/>
  <c r="AD1380"/>
  <c r="AD1381"/>
  <c r="AD1382"/>
  <c r="AD1383"/>
  <c r="AD1384"/>
  <c r="AD1385"/>
  <c r="AD1386"/>
  <c r="AD1387"/>
  <c r="AD1388"/>
  <c r="AD1389"/>
  <c r="AD1390"/>
  <c r="AD1391"/>
  <c r="AD1392"/>
  <c r="AD1393"/>
  <c r="AD1394"/>
  <c r="AD1395"/>
  <c r="AD1396"/>
  <c r="AD1397"/>
  <c r="AD1398"/>
  <c r="AD1399"/>
  <c r="AD1400"/>
  <c r="AD1401"/>
  <c r="AD1402"/>
  <c r="AD1403"/>
  <c r="AD1404"/>
  <c r="AD1405"/>
  <c r="AD1406"/>
  <c r="AD1407"/>
  <c r="AD1408"/>
  <c r="AD1409"/>
  <c r="AD1410"/>
  <c r="AD1411"/>
  <c r="AD1412"/>
  <c r="AD1413"/>
  <c r="AD1414"/>
  <c r="AD1415"/>
  <c r="AD1416"/>
  <c r="AD1417"/>
  <c r="AD1418"/>
  <c r="AD1419"/>
  <c r="AD1420"/>
  <c r="AD1421"/>
  <c r="AD1422"/>
  <c r="AD1423"/>
  <c r="AD1424"/>
  <c r="AD1425"/>
  <c r="AD1426"/>
  <c r="AD1427"/>
  <c r="AD2"/>
  <c r="Q3" i="9"/>
  <c r="R3"/>
  <c r="S3"/>
  <c r="Q4"/>
  <c r="R4"/>
  <c r="S4"/>
  <c r="Q5"/>
  <c r="R5"/>
  <c r="S5"/>
  <c r="Q6"/>
  <c r="T6" s="1"/>
  <c r="R6"/>
  <c r="S6"/>
  <c r="Q7"/>
  <c r="R7"/>
  <c r="S7"/>
  <c r="Q8"/>
  <c r="R8"/>
  <c r="S8"/>
  <c r="Q9"/>
  <c r="R9"/>
  <c r="S9"/>
  <c r="Q10"/>
  <c r="T10" s="1"/>
  <c r="R10"/>
  <c r="S10"/>
  <c r="Q11"/>
  <c r="R11"/>
  <c r="S11"/>
  <c r="Q12"/>
  <c r="R12"/>
  <c r="S12"/>
  <c r="Q13"/>
  <c r="R13"/>
  <c r="S13"/>
  <c r="Q14"/>
  <c r="T14" s="1"/>
  <c r="R14"/>
  <c r="S14"/>
  <c r="Q15"/>
  <c r="R15"/>
  <c r="S15"/>
  <c r="Q16"/>
  <c r="R16"/>
  <c r="S16"/>
  <c r="Q17"/>
  <c r="R17"/>
  <c r="S17"/>
  <c r="Q18"/>
  <c r="T18" s="1"/>
  <c r="R18"/>
  <c r="S18"/>
  <c r="Q19"/>
  <c r="R19"/>
  <c r="S19"/>
  <c r="Q20"/>
  <c r="R20"/>
  <c r="S20"/>
  <c r="Q21"/>
  <c r="R21"/>
  <c r="S21"/>
  <c r="Q22"/>
  <c r="T22" s="1"/>
  <c r="R22"/>
  <c r="S22"/>
  <c r="Q23"/>
  <c r="R23"/>
  <c r="S23"/>
  <c r="Q24"/>
  <c r="R24"/>
  <c r="S24"/>
  <c r="Q25"/>
  <c r="R25"/>
  <c r="S25"/>
  <c r="Q26"/>
  <c r="T26" s="1"/>
  <c r="R26"/>
  <c r="S26"/>
  <c r="Q27"/>
  <c r="R27"/>
  <c r="S27"/>
  <c r="Q28"/>
  <c r="R28"/>
  <c r="S28"/>
  <c r="Q29"/>
  <c r="R29"/>
  <c r="S29"/>
  <c r="Q30"/>
  <c r="T30" s="1"/>
  <c r="R30"/>
  <c r="S30"/>
  <c r="Q31"/>
  <c r="R31"/>
  <c r="S31"/>
  <c r="Q32"/>
  <c r="R32"/>
  <c r="S32"/>
  <c r="Q33"/>
  <c r="R33"/>
  <c r="S33"/>
  <c r="Q34"/>
  <c r="T34" s="1"/>
  <c r="R34"/>
  <c r="S34"/>
  <c r="Q35"/>
  <c r="R35"/>
  <c r="S35"/>
  <c r="Q36"/>
  <c r="R36"/>
  <c r="S36"/>
  <c r="Q37"/>
  <c r="R37"/>
  <c r="S37"/>
  <c r="Q38"/>
  <c r="T38" s="1"/>
  <c r="R38"/>
  <c r="S38"/>
  <c r="Q39"/>
  <c r="R39"/>
  <c r="S39"/>
  <c r="Q40"/>
  <c r="R40"/>
  <c r="S40"/>
  <c r="Q41"/>
  <c r="R41"/>
  <c r="S41"/>
  <c r="Q42"/>
  <c r="T42" s="1"/>
  <c r="R42"/>
  <c r="S42"/>
  <c r="Q43"/>
  <c r="R43"/>
  <c r="S43"/>
  <c r="Q44"/>
  <c r="R44"/>
  <c r="S44"/>
  <c r="Q45"/>
  <c r="R45"/>
  <c r="S45"/>
  <c r="Q46"/>
  <c r="T46" s="1"/>
  <c r="R46"/>
  <c r="S46"/>
  <c r="Q47"/>
  <c r="R47"/>
  <c r="S47"/>
  <c r="Q48"/>
  <c r="R48"/>
  <c r="S48"/>
  <c r="Q49"/>
  <c r="R49"/>
  <c r="S49"/>
  <c r="Q50"/>
  <c r="T50" s="1"/>
  <c r="R50"/>
  <c r="S50"/>
  <c r="Q51"/>
  <c r="R51"/>
  <c r="S51"/>
  <c r="Q52"/>
  <c r="R52"/>
  <c r="S52"/>
  <c r="Q53"/>
  <c r="R53"/>
  <c r="S53"/>
  <c r="Q54"/>
  <c r="T54" s="1"/>
  <c r="R54"/>
  <c r="S54"/>
  <c r="Q55"/>
  <c r="R55"/>
  <c r="S55"/>
  <c r="Q56"/>
  <c r="R56"/>
  <c r="S56"/>
  <c r="Q57"/>
  <c r="R57"/>
  <c r="S57"/>
  <c r="Q58"/>
  <c r="T58" s="1"/>
  <c r="R58"/>
  <c r="S58"/>
  <c r="Q59"/>
  <c r="R59"/>
  <c r="S59"/>
  <c r="Q60"/>
  <c r="R60"/>
  <c r="S60"/>
  <c r="Q61"/>
  <c r="R61"/>
  <c r="S61"/>
  <c r="Q62"/>
  <c r="T62" s="1"/>
  <c r="R62"/>
  <c r="S62"/>
  <c r="Q63"/>
  <c r="R63"/>
  <c r="S63"/>
  <c r="Q64"/>
  <c r="R64"/>
  <c r="S64"/>
  <c r="Q65"/>
  <c r="R65"/>
  <c r="S65"/>
  <c r="Q66"/>
  <c r="T66" s="1"/>
  <c r="R66"/>
  <c r="S66"/>
  <c r="Q67"/>
  <c r="R67"/>
  <c r="S67"/>
  <c r="Q68"/>
  <c r="R68"/>
  <c r="S68"/>
  <c r="Q69"/>
  <c r="R69"/>
  <c r="S69"/>
  <c r="Q70"/>
  <c r="T70" s="1"/>
  <c r="R70"/>
  <c r="S70"/>
  <c r="Q71"/>
  <c r="R71"/>
  <c r="S71"/>
  <c r="Q72"/>
  <c r="R72"/>
  <c r="S72"/>
  <c r="Q73"/>
  <c r="R73"/>
  <c r="S73"/>
  <c r="Q74"/>
  <c r="T74" s="1"/>
  <c r="R74"/>
  <c r="S74"/>
  <c r="Q75"/>
  <c r="R75"/>
  <c r="S75"/>
  <c r="Q76"/>
  <c r="R76"/>
  <c r="S76"/>
  <c r="Q77"/>
  <c r="R77"/>
  <c r="S77"/>
  <c r="Q78"/>
  <c r="T78" s="1"/>
  <c r="R78"/>
  <c r="S78"/>
  <c r="Q79"/>
  <c r="R79"/>
  <c r="S79"/>
  <c r="Q80"/>
  <c r="R80"/>
  <c r="S80"/>
  <c r="Q81"/>
  <c r="R81"/>
  <c r="S81"/>
  <c r="Q82"/>
  <c r="T82" s="1"/>
  <c r="R82"/>
  <c r="S82"/>
  <c r="Q83"/>
  <c r="R83"/>
  <c r="S83"/>
  <c r="Q84"/>
  <c r="R84"/>
  <c r="S84"/>
  <c r="Q85"/>
  <c r="R85"/>
  <c r="S85"/>
  <c r="Q86"/>
  <c r="T86" s="1"/>
  <c r="R86"/>
  <c r="S86"/>
  <c r="Q87"/>
  <c r="R87"/>
  <c r="S87"/>
  <c r="Q88"/>
  <c r="R88"/>
  <c r="S88"/>
  <c r="Q89"/>
  <c r="R89"/>
  <c r="S89"/>
  <c r="Q90"/>
  <c r="T90" s="1"/>
  <c r="R90"/>
  <c r="S90"/>
  <c r="Q91"/>
  <c r="R91"/>
  <c r="S91"/>
  <c r="Q92"/>
  <c r="R92"/>
  <c r="S92"/>
  <c r="Q93"/>
  <c r="R93"/>
  <c r="S93"/>
  <c r="Q94"/>
  <c r="T94" s="1"/>
  <c r="R94"/>
  <c r="S94"/>
  <c r="Q95"/>
  <c r="R95"/>
  <c r="S95"/>
  <c r="Q96"/>
  <c r="R96"/>
  <c r="S96"/>
  <c r="Q97"/>
  <c r="R97"/>
  <c r="S97"/>
  <c r="Q98"/>
  <c r="T98" s="1"/>
  <c r="R98"/>
  <c r="S98"/>
  <c r="Q99"/>
  <c r="R99"/>
  <c r="S99"/>
  <c r="Q100"/>
  <c r="R100"/>
  <c r="S100"/>
  <c r="Q101"/>
  <c r="R101"/>
  <c r="S101"/>
  <c r="Q102"/>
  <c r="T102" s="1"/>
  <c r="R102"/>
  <c r="S102"/>
  <c r="Q103"/>
  <c r="R103"/>
  <c r="S103"/>
  <c r="Q104"/>
  <c r="R104"/>
  <c r="S104"/>
  <c r="Q105"/>
  <c r="R105"/>
  <c r="S105"/>
  <c r="Q106"/>
  <c r="T106" s="1"/>
  <c r="R106"/>
  <c r="S106"/>
  <c r="Q107"/>
  <c r="R107"/>
  <c r="S107"/>
  <c r="S2"/>
  <c r="R2"/>
  <c r="Q2"/>
  <c r="AI716" i="2" l="1"/>
  <c r="AJ716" s="1"/>
  <c r="AI589"/>
  <c r="AJ589" s="1"/>
  <c r="AI457"/>
  <c r="AJ457" s="1"/>
  <c r="AI355"/>
  <c r="AJ355" s="1"/>
  <c r="AI181"/>
  <c r="AJ181" s="1"/>
  <c r="AI1322"/>
  <c r="AJ1322" s="1"/>
  <c r="AI800"/>
  <c r="AJ800" s="1"/>
  <c r="AI764"/>
  <c r="AJ764" s="1"/>
  <c r="AI656"/>
  <c r="AJ656" s="1"/>
  <c r="AI638"/>
  <c r="AJ638" s="1"/>
  <c r="AI326"/>
  <c r="AJ326" s="1"/>
  <c r="AI242"/>
  <c r="AJ242" s="1"/>
  <c r="AI194"/>
  <c r="AJ194" s="1"/>
  <c r="AI104"/>
  <c r="AJ104" s="1"/>
  <c r="AI98"/>
  <c r="AJ98" s="1"/>
  <c r="AI62"/>
  <c r="AJ62" s="1"/>
  <c r="AI775"/>
  <c r="AJ775" s="1"/>
  <c r="AI349"/>
  <c r="AJ349" s="1"/>
  <c r="AI61"/>
  <c r="AJ61" s="1"/>
  <c r="AI896"/>
  <c r="AJ896" s="1"/>
  <c r="AI452"/>
  <c r="AJ452" s="1"/>
  <c r="AI320"/>
  <c r="AJ320" s="1"/>
  <c r="AI278"/>
  <c r="AJ278" s="1"/>
  <c r="AI230"/>
  <c r="AJ230" s="1"/>
  <c r="AI218"/>
  <c r="AJ218" s="1"/>
  <c r="AI146"/>
  <c r="AJ146" s="1"/>
  <c r="AI116"/>
  <c r="AJ116" s="1"/>
  <c r="AI26"/>
  <c r="AJ26" s="1"/>
  <c r="AI1409"/>
  <c r="AJ1409" s="1"/>
  <c r="AI1403"/>
  <c r="AJ1403" s="1"/>
  <c r="AI1397"/>
  <c r="AJ1397" s="1"/>
  <c r="AI1385"/>
  <c r="AJ1385" s="1"/>
  <c r="AI1379"/>
  <c r="AJ1379" s="1"/>
  <c r="AI1373"/>
  <c r="AJ1373" s="1"/>
  <c r="AI1367"/>
  <c r="AJ1367" s="1"/>
  <c r="AI1355"/>
  <c r="AJ1355" s="1"/>
  <c r="AI1349"/>
  <c r="AJ1349" s="1"/>
  <c r="AI1343"/>
  <c r="AJ1343" s="1"/>
  <c r="AI1337"/>
  <c r="AJ1337" s="1"/>
  <c r="AI1331"/>
  <c r="AJ1331" s="1"/>
  <c r="AI1325"/>
  <c r="AJ1325" s="1"/>
  <c r="AI1319"/>
  <c r="AJ1319" s="1"/>
  <c r="AI1313"/>
  <c r="AJ1313" s="1"/>
  <c r="AI1307"/>
  <c r="AJ1307" s="1"/>
  <c r="AI1301"/>
  <c r="AJ1301" s="1"/>
  <c r="AI1295"/>
  <c r="AJ1295" s="1"/>
  <c r="AI1283"/>
  <c r="AJ1283" s="1"/>
  <c r="AI1277"/>
  <c r="AJ1277" s="1"/>
  <c r="AI1271"/>
  <c r="AJ1271" s="1"/>
  <c r="AI1265"/>
  <c r="AJ1265" s="1"/>
  <c r="AI1259"/>
  <c r="AJ1259" s="1"/>
  <c r="AI1253"/>
  <c r="AJ1253" s="1"/>
  <c r="AI1247"/>
  <c r="AJ1247" s="1"/>
  <c r="AI1241"/>
  <c r="AJ1241" s="1"/>
  <c r="AI1235"/>
  <c r="AJ1235" s="1"/>
  <c r="AI1229"/>
  <c r="AJ1229" s="1"/>
  <c r="AI1223"/>
  <c r="AJ1223" s="1"/>
  <c r="AI1217"/>
  <c r="AJ1217" s="1"/>
  <c r="AI1211"/>
  <c r="AJ1211" s="1"/>
  <c r="AI1193"/>
  <c r="AJ1193" s="1"/>
  <c r="AI1187"/>
  <c r="AJ1187" s="1"/>
  <c r="AI1175"/>
  <c r="AJ1175" s="1"/>
  <c r="AI1169"/>
  <c r="AJ1169" s="1"/>
  <c r="AI1151"/>
  <c r="AJ1151" s="1"/>
  <c r="AI1133"/>
  <c r="AJ1133" s="1"/>
  <c r="AI1115"/>
  <c r="AJ1115" s="1"/>
  <c r="AI1109"/>
  <c r="AJ1109" s="1"/>
  <c r="AI1091"/>
  <c r="AJ1091" s="1"/>
  <c r="AI1085"/>
  <c r="AJ1085" s="1"/>
  <c r="AI1079"/>
  <c r="AJ1079" s="1"/>
  <c r="AI1073"/>
  <c r="AJ1073" s="1"/>
  <c r="AI1067"/>
  <c r="AJ1067" s="1"/>
  <c r="AI1055"/>
  <c r="AJ1055" s="1"/>
  <c r="AI1049"/>
  <c r="AJ1049" s="1"/>
  <c r="AI1037"/>
  <c r="AJ1037" s="1"/>
  <c r="AI1025"/>
  <c r="AJ1025" s="1"/>
  <c r="AI1019"/>
  <c r="AJ1019" s="1"/>
  <c r="AI1013"/>
  <c r="AJ1013" s="1"/>
  <c r="AI1007"/>
  <c r="AJ1007" s="1"/>
  <c r="AI995"/>
  <c r="AJ995" s="1"/>
  <c r="AI977"/>
  <c r="AJ977" s="1"/>
  <c r="AI959"/>
  <c r="AJ959" s="1"/>
  <c r="AI953"/>
  <c r="AJ953" s="1"/>
  <c r="AI947"/>
  <c r="AJ947" s="1"/>
  <c r="AI941"/>
  <c r="AJ941" s="1"/>
  <c r="AI935"/>
  <c r="AJ935" s="1"/>
  <c r="AI929"/>
  <c r="AJ929" s="1"/>
  <c r="AI923"/>
  <c r="AJ923" s="1"/>
  <c r="AI911"/>
  <c r="AJ911" s="1"/>
  <c r="AI881"/>
  <c r="AJ881" s="1"/>
  <c r="AI875"/>
  <c r="AJ875" s="1"/>
  <c r="AI869"/>
  <c r="AJ869" s="1"/>
  <c r="AI863"/>
  <c r="AJ863" s="1"/>
  <c r="AI857"/>
  <c r="AJ857" s="1"/>
  <c r="AI851"/>
  <c r="AJ851" s="1"/>
  <c r="AI845"/>
  <c r="AJ845" s="1"/>
  <c r="AI839"/>
  <c r="AJ839" s="1"/>
  <c r="AI833"/>
  <c r="AJ833" s="1"/>
  <c r="AI827"/>
  <c r="AJ827" s="1"/>
  <c r="AI821"/>
  <c r="AJ821" s="1"/>
  <c r="AI809"/>
  <c r="AJ809" s="1"/>
  <c r="AI803"/>
  <c r="AJ803" s="1"/>
  <c r="AI797"/>
  <c r="AJ797" s="1"/>
  <c r="AI791"/>
  <c r="AJ791" s="1"/>
  <c r="AI785"/>
  <c r="AJ785" s="1"/>
  <c r="AI779"/>
  <c r="AJ779" s="1"/>
  <c r="AI773"/>
  <c r="AJ773" s="1"/>
  <c r="AI767"/>
  <c r="AJ767" s="1"/>
  <c r="AI761"/>
  <c r="AJ761" s="1"/>
  <c r="AI755"/>
  <c r="AJ755" s="1"/>
  <c r="AI749"/>
  <c r="AJ749" s="1"/>
  <c r="AI737"/>
  <c r="AJ737" s="1"/>
  <c r="AI731"/>
  <c r="AJ731" s="1"/>
  <c r="AI719"/>
  <c r="AJ719" s="1"/>
  <c r="AI707"/>
  <c r="AJ707" s="1"/>
  <c r="AI701"/>
  <c r="AJ701" s="1"/>
  <c r="AI695"/>
  <c r="AJ695" s="1"/>
  <c r="AI689"/>
  <c r="AJ689" s="1"/>
  <c r="AI683"/>
  <c r="AJ683" s="1"/>
  <c r="AI677"/>
  <c r="AJ677" s="1"/>
  <c r="AI671"/>
  <c r="AJ671" s="1"/>
  <c r="AI665"/>
  <c r="AJ665" s="1"/>
  <c r="AI659"/>
  <c r="AJ659" s="1"/>
  <c r="AI653"/>
  <c r="AJ653" s="1"/>
  <c r="AI647"/>
  <c r="AJ647" s="1"/>
  <c r="AI641"/>
  <c r="AJ641" s="1"/>
  <c r="AI635"/>
  <c r="AJ635" s="1"/>
  <c r="AI623"/>
  <c r="AJ623" s="1"/>
  <c r="AI611"/>
  <c r="AJ611" s="1"/>
  <c r="AI587"/>
  <c r="AJ587" s="1"/>
  <c r="AI581"/>
  <c r="AJ581" s="1"/>
  <c r="AI575"/>
  <c r="AJ575" s="1"/>
  <c r="AI569"/>
  <c r="AJ569" s="1"/>
  <c r="AI563"/>
  <c r="AJ563" s="1"/>
  <c r="AI557"/>
  <c r="AJ557" s="1"/>
  <c r="AI551"/>
  <c r="AJ551" s="1"/>
  <c r="AI545"/>
  <c r="AJ545" s="1"/>
  <c r="AI533"/>
  <c r="AJ533" s="1"/>
  <c r="AI497"/>
  <c r="AJ497" s="1"/>
  <c r="AI491"/>
  <c r="AJ491" s="1"/>
  <c r="AI473"/>
  <c r="AJ473" s="1"/>
  <c r="AI437"/>
  <c r="AJ437" s="1"/>
  <c r="AI425"/>
  <c r="AJ425" s="1"/>
  <c r="AI419"/>
  <c r="AJ419" s="1"/>
  <c r="AI413"/>
  <c r="AJ413" s="1"/>
  <c r="AI401"/>
  <c r="AJ401" s="1"/>
  <c r="AI383"/>
  <c r="AJ383" s="1"/>
  <c r="AI377"/>
  <c r="AJ377" s="1"/>
  <c r="AI371"/>
  <c r="AJ371" s="1"/>
  <c r="AI365"/>
  <c r="AJ365" s="1"/>
  <c r="AI359"/>
  <c r="AJ359" s="1"/>
  <c r="AI353"/>
  <c r="AJ353" s="1"/>
  <c r="AI347"/>
  <c r="AJ347" s="1"/>
  <c r="AI323"/>
  <c r="AJ323" s="1"/>
  <c r="AI317"/>
  <c r="AJ317" s="1"/>
  <c r="AI311"/>
  <c r="AJ311" s="1"/>
  <c r="AI305"/>
  <c r="AJ305" s="1"/>
  <c r="AI299"/>
  <c r="AJ299" s="1"/>
  <c r="AI293"/>
  <c r="AJ293" s="1"/>
  <c r="AI287"/>
  <c r="AJ287" s="1"/>
  <c r="AI281"/>
  <c r="AJ281" s="1"/>
  <c r="AI275"/>
  <c r="AJ275" s="1"/>
  <c r="AI269"/>
  <c r="AJ269" s="1"/>
  <c r="AI885"/>
  <c r="AJ885" s="1"/>
  <c r="AI901"/>
  <c r="AJ901" s="1"/>
  <c r="AI499"/>
  <c r="AJ499" s="1"/>
  <c r="AI343"/>
  <c r="AJ343" s="1"/>
  <c r="AI319"/>
  <c r="AJ319" s="1"/>
  <c r="AI307"/>
  <c r="AJ307" s="1"/>
  <c r="AI289"/>
  <c r="AJ289" s="1"/>
  <c r="AI247"/>
  <c r="AJ247" s="1"/>
  <c r="AI229"/>
  <c r="AJ229" s="1"/>
  <c r="AI223"/>
  <c r="AJ223" s="1"/>
  <c r="AI211"/>
  <c r="AJ211" s="1"/>
  <c r="AI193"/>
  <c r="AJ193" s="1"/>
  <c r="AI163"/>
  <c r="AJ163" s="1"/>
  <c r="AI151"/>
  <c r="AJ151" s="1"/>
  <c r="AI145"/>
  <c r="AJ145" s="1"/>
  <c r="AI121"/>
  <c r="AJ121" s="1"/>
  <c r="AI91"/>
  <c r="AJ91" s="1"/>
  <c r="AI67"/>
  <c r="AJ67" s="1"/>
  <c r="AI43"/>
  <c r="AJ43" s="1"/>
  <c r="AI31"/>
  <c r="AJ31" s="1"/>
  <c r="AI25"/>
  <c r="AJ25" s="1"/>
  <c r="AI19"/>
  <c r="AJ19" s="1"/>
  <c r="AI7"/>
  <c r="AJ7" s="1"/>
  <c r="AI1411"/>
  <c r="AJ1411" s="1"/>
  <c r="AI1405"/>
  <c r="AJ1405" s="1"/>
  <c r="AI1399"/>
  <c r="AJ1399" s="1"/>
  <c r="AI1387"/>
  <c r="AJ1387" s="1"/>
  <c r="AI1381"/>
  <c r="AJ1381" s="1"/>
  <c r="AI1375"/>
  <c r="AJ1375" s="1"/>
  <c r="AI1369"/>
  <c r="AJ1369" s="1"/>
  <c r="AI1363"/>
  <c r="AJ1363" s="1"/>
  <c r="AI1357"/>
  <c r="AJ1357" s="1"/>
  <c r="AI1351"/>
  <c r="AJ1351" s="1"/>
  <c r="AI1345"/>
  <c r="AJ1345" s="1"/>
  <c r="AI1339"/>
  <c r="AJ1339" s="1"/>
  <c r="AI1333"/>
  <c r="AJ1333" s="1"/>
  <c r="AI1327"/>
  <c r="AJ1327" s="1"/>
  <c r="AI1321"/>
  <c r="AJ1321" s="1"/>
  <c r="AI1315"/>
  <c r="AJ1315" s="1"/>
  <c r="AI1309"/>
  <c r="AJ1309" s="1"/>
  <c r="AI1303"/>
  <c r="AJ1303" s="1"/>
  <c r="AI1297"/>
  <c r="AJ1297" s="1"/>
  <c r="AI1291"/>
  <c r="AJ1291" s="1"/>
  <c r="AI1279"/>
  <c r="AJ1279" s="1"/>
  <c r="AI1273"/>
  <c r="AJ1273" s="1"/>
  <c r="AI1267"/>
  <c r="AJ1267" s="1"/>
  <c r="AI1261"/>
  <c r="AJ1261" s="1"/>
  <c r="AI1255"/>
  <c r="AJ1255" s="1"/>
  <c r="AI1249"/>
  <c r="AJ1249" s="1"/>
  <c r="AI1243"/>
  <c r="AJ1243" s="1"/>
  <c r="AI1237"/>
  <c r="AJ1237" s="1"/>
  <c r="AI1231"/>
  <c r="AJ1231" s="1"/>
  <c r="AI1225"/>
  <c r="AJ1225" s="1"/>
  <c r="AI1219"/>
  <c r="AJ1219" s="1"/>
  <c r="AI1213"/>
  <c r="AJ1213" s="1"/>
  <c r="AI1207"/>
  <c r="AJ1207" s="1"/>
  <c r="AI1195"/>
  <c r="AJ1195" s="1"/>
  <c r="AI1189"/>
  <c r="AJ1189" s="1"/>
  <c r="AI1183"/>
  <c r="AJ1183" s="1"/>
  <c r="AI1177"/>
  <c r="AJ1177" s="1"/>
  <c r="AI1171"/>
  <c r="AJ1171" s="1"/>
  <c r="AI1165"/>
  <c r="AJ1165" s="1"/>
  <c r="AI1159"/>
  <c r="AJ1159" s="1"/>
  <c r="AI1153"/>
  <c r="AJ1153" s="1"/>
  <c r="AI1147"/>
  <c r="AJ1147" s="1"/>
  <c r="AI1141"/>
  <c r="AJ1141" s="1"/>
  <c r="AI1135"/>
  <c r="AJ1135" s="1"/>
  <c r="AI1129"/>
  <c r="AJ1129" s="1"/>
  <c r="AI1117"/>
  <c r="AJ1117" s="1"/>
  <c r="AI1111"/>
  <c r="AJ1111" s="1"/>
  <c r="AI1105"/>
  <c r="AJ1105" s="1"/>
  <c r="AI1087"/>
  <c r="AJ1087" s="1"/>
  <c r="AI1075"/>
  <c r="AJ1075" s="1"/>
  <c r="AI1069"/>
  <c r="AJ1069" s="1"/>
  <c r="AI1057"/>
  <c r="AJ1057" s="1"/>
  <c r="AI1051"/>
  <c r="AJ1051" s="1"/>
  <c r="AI1045"/>
  <c r="AJ1045" s="1"/>
  <c r="AI1033"/>
  <c r="AJ1033" s="1"/>
  <c r="AI1027"/>
  <c r="AJ1027" s="1"/>
  <c r="AI1021"/>
  <c r="AJ1021" s="1"/>
  <c r="AI1015"/>
  <c r="AJ1015" s="1"/>
  <c r="AI1009"/>
  <c r="AJ1009" s="1"/>
  <c r="AI997"/>
  <c r="AJ997" s="1"/>
  <c r="AI985"/>
  <c r="AJ985" s="1"/>
  <c r="AI979"/>
  <c r="AJ979" s="1"/>
  <c r="AI973"/>
  <c r="AJ973" s="1"/>
  <c r="AI967"/>
  <c r="AJ967" s="1"/>
  <c r="AI961"/>
  <c r="AJ961" s="1"/>
  <c r="AI955"/>
  <c r="AJ955" s="1"/>
  <c r="AI949"/>
  <c r="AJ949" s="1"/>
  <c r="AI943"/>
  <c r="AJ943" s="1"/>
  <c r="AI937"/>
  <c r="AJ937" s="1"/>
  <c r="AI931"/>
  <c r="AJ931" s="1"/>
  <c r="AI925"/>
  <c r="AJ925" s="1"/>
  <c r="AI919"/>
  <c r="AJ919" s="1"/>
  <c r="AI913"/>
  <c r="AJ913" s="1"/>
  <c r="AI907"/>
  <c r="AJ907" s="1"/>
  <c r="AI889"/>
  <c r="AJ889" s="1"/>
  <c r="AI883"/>
  <c r="AJ883" s="1"/>
  <c r="AI877"/>
  <c r="AJ877" s="1"/>
  <c r="AI871"/>
  <c r="AJ871" s="1"/>
  <c r="AI865"/>
  <c r="AJ865" s="1"/>
  <c r="AI859"/>
  <c r="AJ859" s="1"/>
  <c r="AI853"/>
  <c r="AJ853" s="1"/>
  <c r="AI847"/>
  <c r="AJ847" s="1"/>
  <c r="AI841"/>
  <c r="AJ841" s="1"/>
  <c r="AI835"/>
  <c r="AJ835" s="1"/>
  <c r="AI829"/>
  <c r="AJ829" s="1"/>
  <c r="AI823"/>
  <c r="AJ823" s="1"/>
  <c r="AI805"/>
  <c r="AJ805" s="1"/>
  <c r="AI799"/>
  <c r="AJ799" s="1"/>
  <c r="AI793"/>
  <c r="AJ793" s="1"/>
  <c r="AI787"/>
  <c r="AJ787" s="1"/>
  <c r="AI769"/>
  <c r="AJ769" s="1"/>
  <c r="AI757"/>
  <c r="AJ757" s="1"/>
  <c r="AI751"/>
  <c r="AJ751" s="1"/>
  <c r="AI745"/>
  <c r="AJ745" s="1"/>
  <c r="AI739"/>
  <c r="AJ739" s="1"/>
  <c r="AI733"/>
  <c r="AJ733" s="1"/>
  <c r="AI727"/>
  <c r="AJ727" s="1"/>
  <c r="AI721"/>
  <c r="AJ721" s="1"/>
  <c r="AI715"/>
  <c r="AJ715" s="1"/>
  <c r="AI709"/>
  <c r="AJ709" s="1"/>
  <c r="AI703"/>
  <c r="AJ703" s="1"/>
  <c r="AI697"/>
  <c r="AJ697" s="1"/>
  <c r="AI679"/>
  <c r="AJ679" s="1"/>
  <c r="AI673"/>
  <c r="AJ673" s="1"/>
  <c r="AI667"/>
  <c r="AJ667" s="1"/>
  <c r="AI655"/>
  <c r="AJ655" s="1"/>
  <c r="AI649"/>
  <c r="AJ649" s="1"/>
  <c r="AI637"/>
  <c r="AJ637" s="1"/>
  <c r="AI631"/>
  <c r="AJ631" s="1"/>
  <c r="AI625"/>
  <c r="AJ625" s="1"/>
  <c r="AI607"/>
  <c r="AJ607" s="1"/>
  <c r="AI601"/>
  <c r="AJ601" s="1"/>
  <c r="AI595"/>
  <c r="AJ595" s="1"/>
  <c r="AI583"/>
  <c r="AJ583" s="1"/>
  <c r="AI577"/>
  <c r="AJ577" s="1"/>
  <c r="AI571"/>
  <c r="AJ571" s="1"/>
  <c r="AI559"/>
  <c r="AJ559" s="1"/>
  <c r="AI553"/>
  <c r="AJ553" s="1"/>
  <c r="AI547"/>
  <c r="AJ547" s="1"/>
  <c r="AI541"/>
  <c r="AJ541" s="1"/>
  <c r="AI535"/>
  <c r="AJ535" s="1"/>
  <c r="AI493"/>
  <c r="AJ493" s="1"/>
  <c r="AI475"/>
  <c r="AJ475" s="1"/>
  <c r="AI463"/>
  <c r="AJ463" s="1"/>
  <c r="AI451"/>
  <c r="AJ451" s="1"/>
  <c r="AI433"/>
  <c r="AJ433" s="1"/>
  <c r="AI427"/>
  <c r="AJ427" s="1"/>
  <c r="AI421"/>
  <c r="AJ421" s="1"/>
  <c r="AI403"/>
  <c r="AJ403" s="1"/>
  <c r="AI397"/>
  <c r="AJ397" s="1"/>
  <c r="AI391"/>
  <c r="AJ391" s="1"/>
  <c r="AI385"/>
  <c r="AJ385" s="1"/>
  <c r="AI379"/>
  <c r="AJ379" s="1"/>
  <c r="AI373"/>
  <c r="AJ373" s="1"/>
  <c r="AI367"/>
  <c r="AJ367" s="1"/>
  <c r="AI361"/>
  <c r="AJ361" s="1"/>
  <c r="AI325"/>
  <c r="AJ325" s="1"/>
  <c r="AI313"/>
  <c r="AJ313" s="1"/>
  <c r="AI301"/>
  <c r="AJ301" s="1"/>
  <c r="AI295"/>
  <c r="AJ295" s="1"/>
  <c r="AI283"/>
  <c r="AJ283" s="1"/>
  <c r="AI277"/>
  <c r="AJ277" s="1"/>
  <c r="AI271"/>
  <c r="AJ271" s="1"/>
  <c r="AI259"/>
  <c r="AJ259" s="1"/>
  <c r="AI253"/>
  <c r="AJ253" s="1"/>
  <c r="AI235"/>
  <c r="AJ235" s="1"/>
  <c r="AI217"/>
  <c r="AJ217" s="1"/>
  <c r="AI187"/>
  <c r="AJ187" s="1"/>
  <c r="AI175"/>
  <c r="AJ175" s="1"/>
  <c r="AI169"/>
  <c r="AJ169" s="1"/>
  <c r="AI157"/>
  <c r="AJ157" s="1"/>
  <c r="AI139"/>
  <c r="AJ139" s="1"/>
  <c r="AI133"/>
  <c r="AJ133" s="1"/>
  <c r="AI127"/>
  <c r="AJ127" s="1"/>
  <c r="AI103"/>
  <c r="AJ103" s="1"/>
  <c r="AI85"/>
  <c r="AJ85" s="1"/>
  <c r="AI79"/>
  <c r="AJ79" s="1"/>
  <c r="AI73"/>
  <c r="AJ73" s="1"/>
  <c r="AI55"/>
  <c r="AJ55" s="1"/>
  <c r="AI49"/>
  <c r="AJ49" s="1"/>
  <c r="AI13"/>
  <c r="AJ13" s="1"/>
  <c r="AI257"/>
  <c r="AJ257" s="1"/>
  <c r="AI155"/>
  <c r="AJ155" s="1"/>
  <c r="AI131"/>
  <c r="AJ131" s="1"/>
  <c r="AI47"/>
  <c r="AJ47" s="1"/>
  <c r="AI776"/>
  <c r="AJ776" s="1"/>
  <c r="AI263"/>
  <c r="AJ263" s="1"/>
  <c r="AI251"/>
  <c r="AJ251" s="1"/>
  <c r="AI245"/>
  <c r="AJ245" s="1"/>
  <c r="AI239"/>
  <c r="AJ239" s="1"/>
  <c r="AI233"/>
  <c r="AJ233" s="1"/>
  <c r="AI215"/>
  <c r="AJ215" s="1"/>
  <c r="AI185"/>
  <c r="AJ185" s="1"/>
  <c r="AI179"/>
  <c r="AJ179" s="1"/>
  <c r="AI149"/>
  <c r="AJ149" s="1"/>
  <c r="AI143"/>
  <c r="AJ143" s="1"/>
  <c r="AI119"/>
  <c r="AJ119" s="1"/>
  <c r="AI71"/>
  <c r="AJ71" s="1"/>
  <c r="AI59"/>
  <c r="AJ59" s="1"/>
  <c r="AI35"/>
  <c r="AJ35" s="1"/>
  <c r="AI29"/>
  <c r="AJ29" s="1"/>
  <c r="AI17"/>
  <c r="AJ17" s="1"/>
  <c r="AI11"/>
  <c r="AJ11" s="1"/>
  <c r="AI1410"/>
  <c r="AJ1410" s="1"/>
  <c r="AI426"/>
  <c r="AJ426" s="1"/>
  <c r="AI414"/>
  <c r="AJ414" s="1"/>
  <c r="AI402"/>
  <c r="AJ402" s="1"/>
  <c r="AI396"/>
  <c r="AJ396" s="1"/>
  <c r="AI390"/>
  <c r="AJ390" s="1"/>
  <c r="AI384"/>
  <c r="AJ384" s="1"/>
  <c r="AI378"/>
  <c r="AJ378" s="1"/>
  <c r="AI372"/>
  <c r="AJ372" s="1"/>
  <c r="AI366"/>
  <c r="AJ366" s="1"/>
  <c r="AI360"/>
  <c r="AJ360" s="1"/>
  <c r="F12" i="11" s="1"/>
  <c r="AI354" i="2"/>
  <c r="AJ354" s="1"/>
  <c r="AI348"/>
  <c r="AJ348" s="1"/>
  <c r="AI342"/>
  <c r="AJ342" s="1"/>
  <c r="AI324"/>
  <c r="AJ324" s="1"/>
  <c r="AI318"/>
  <c r="AJ318" s="1"/>
  <c r="AI312"/>
  <c r="AJ312" s="1"/>
  <c r="AI300"/>
  <c r="AJ300" s="1"/>
  <c r="AI294"/>
  <c r="AJ294" s="1"/>
  <c r="AI288"/>
  <c r="AJ288" s="1"/>
  <c r="AI282"/>
  <c r="AJ282" s="1"/>
  <c r="AI276"/>
  <c r="AJ276" s="1"/>
  <c r="AI270"/>
  <c r="AJ270" s="1"/>
  <c r="AI264"/>
  <c r="AJ264" s="1"/>
  <c r="AI258"/>
  <c r="AJ258" s="1"/>
  <c r="AI252"/>
  <c r="AJ252" s="1"/>
  <c r="AI246"/>
  <c r="AJ246" s="1"/>
  <c r="AI240"/>
  <c r="AJ240" s="1"/>
  <c r="AI234"/>
  <c r="AJ234" s="1"/>
  <c r="F11" i="11" s="1"/>
  <c r="AI228" i="2"/>
  <c r="AJ228" s="1"/>
  <c r="AI216"/>
  <c r="AJ216" s="1"/>
  <c r="AI210"/>
  <c r="AJ210" s="1"/>
  <c r="AI198"/>
  <c r="AJ198" s="1"/>
  <c r="AI192"/>
  <c r="AJ192" s="1"/>
  <c r="AI186"/>
  <c r="AJ186" s="1"/>
  <c r="AI180"/>
  <c r="AJ180" s="1"/>
  <c r="AI174"/>
  <c r="AJ174" s="1"/>
  <c r="AI162"/>
  <c r="AJ162" s="1"/>
  <c r="AI156"/>
  <c r="AJ156" s="1"/>
  <c r="AI150"/>
  <c r="AJ150" s="1"/>
  <c r="AI144"/>
  <c r="AJ144" s="1"/>
  <c r="AI138"/>
  <c r="AJ138" s="1"/>
  <c r="AI132"/>
  <c r="AJ132" s="1"/>
  <c r="AI126"/>
  <c r="AJ126" s="1"/>
  <c r="AI120"/>
  <c r="AJ120" s="1"/>
  <c r="AI102"/>
  <c r="AJ102" s="1"/>
  <c r="AI96"/>
  <c r="AJ96" s="1"/>
  <c r="AI90"/>
  <c r="AJ90" s="1"/>
  <c r="AI84"/>
  <c r="AJ84" s="1"/>
  <c r="AI78"/>
  <c r="AJ78" s="1"/>
  <c r="AI72"/>
  <c r="AJ72" s="1"/>
  <c r="AI66"/>
  <c r="AJ66" s="1"/>
  <c r="AI60"/>
  <c r="AJ60" s="1"/>
  <c r="AI54"/>
  <c r="AJ54" s="1"/>
  <c r="AI48"/>
  <c r="AJ48" s="1"/>
  <c r="AI42"/>
  <c r="AJ42" s="1"/>
  <c r="AI36"/>
  <c r="AJ36" s="1"/>
  <c r="AI30"/>
  <c r="AJ30" s="1"/>
  <c r="AI24"/>
  <c r="AJ24" s="1"/>
  <c r="AI18"/>
  <c r="AJ18" s="1"/>
  <c r="AI12"/>
  <c r="AJ12" s="1"/>
  <c r="AI6"/>
  <c r="AJ6" s="1"/>
  <c r="AI1299"/>
  <c r="AJ1299" s="1"/>
  <c r="AI1389"/>
  <c r="AJ1389" s="1"/>
  <c r="AI1365"/>
  <c r="AJ1365" s="1"/>
  <c r="AI1209"/>
  <c r="AJ1209" s="1"/>
  <c r="AI963"/>
  <c r="AJ963" s="1"/>
  <c r="AI933"/>
  <c r="AJ933" s="1"/>
  <c r="AI861"/>
  <c r="AJ861" s="1"/>
  <c r="AI1391"/>
  <c r="AJ1391" s="1"/>
  <c r="AI1361"/>
  <c r="AJ1361" s="1"/>
  <c r="AI1157"/>
  <c r="AJ1157" s="1"/>
  <c r="AI1043"/>
  <c r="AJ1043" s="1"/>
  <c r="AI1031"/>
  <c r="AJ1031" s="1"/>
  <c r="AI983"/>
  <c r="AJ983" s="1"/>
  <c r="AI1263"/>
  <c r="AJ1263" s="1"/>
  <c r="AI1251"/>
  <c r="AJ1251" s="1"/>
  <c r="AI1233"/>
  <c r="AJ1233" s="1"/>
  <c r="AI1197"/>
  <c r="AJ1197" s="1"/>
  <c r="AI1185"/>
  <c r="AJ1185" s="1"/>
  <c r="AI1167"/>
  <c r="AJ1167" s="1"/>
  <c r="AI1083"/>
  <c r="AJ1083" s="1"/>
  <c r="AI1017"/>
  <c r="AJ1017" s="1"/>
  <c r="AI999"/>
  <c r="AJ999" s="1"/>
  <c r="AI981"/>
  <c r="AJ981" s="1"/>
  <c r="AI927"/>
  <c r="AJ927" s="1"/>
  <c r="AI867"/>
  <c r="AJ867" s="1"/>
  <c r="AI1404"/>
  <c r="AJ1404" s="1"/>
  <c r="AI1398"/>
  <c r="AJ1398" s="1"/>
  <c r="AI1392"/>
  <c r="AJ1392" s="1"/>
  <c r="AI1386"/>
  <c r="AJ1386" s="1"/>
  <c r="AI1380"/>
  <c r="AJ1380" s="1"/>
  <c r="AI1374"/>
  <c r="AJ1374" s="1"/>
  <c r="AI1368"/>
  <c r="AJ1368" s="1"/>
  <c r="AI1362"/>
  <c r="AJ1362" s="1"/>
  <c r="AI1356"/>
  <c r="AJ1356" s="1"/>
  <c r="AI1350"/>
  <c r="AJ1350" s="1"/>
  <c r="AI1344"/>
  <c r="AJ1344" s="1"/>
  <c r="AI1338"/>
  <c r="AJ1338" s="1"/>
  <c r="AI1332"/>
  <c r="AJ1332" s="1"/>
  <c r="AI1326"/>
  <c r="AJ1326" s="1"/>
  <c r="F22" i="11" s="1"/>
  <c r="AI1320" i="2"/>
  <c r="AJ1320" s="1"/>
  <c r="AI1314"/>
  <c r="AJ1314" s="1"/>
  <c r="AI1308"/>
  <c r="AJ1308" s="1"/>
  <c r="AI1302"/>
  <c r="AJ1302" s="1"/>
  <c r="AI1296"/>
  <c r="AJ1296" s="1"/>
  <c r="AI1290"/>
  <c r="AJ1290" s="1"/>
  <c r="AI1278"/>
  <c r="AJ1278" s="1"/>
  <c r="AI1272"/>
  <c r="AJ1272" s="1"/>
  <c r="AI1266"/>
  <c r="AJ1266" s="1"/>
  <c r="AI1260"/>
  <c r="AJ1260" s="1"/>
  <c r="AI1254"/>
  <c r="AJ1254" s="1"/>
  <c r="AI1248"/>
  <c r="AJ1248" s="1"/>
  <c r="AI1242"/>
  <c r="AJ1242" s="1"/>
  <c r="AI1236"/>
  <c r="AJ1236" s="1"/>
  <c r="AI1230"/>
  <c r="AJ1230" s="1"/>
  <c r="AI1224"/>
  <c r="AJ1224" s="1"/>
  <c r="AI1218"/>
  <c r="AJ1218" s="1"/>
  <c r="AI1212"/>
  <c r="AJ1212" s="1"/>
  <c r="AI1206"/>
  <c r="AJ1206" s="1"/>
  <c r="AI1194"/>
  <c r="AJ1194" s="1"/>
  <c r="AI1188"/>
  <c r="AJ1188" s="1"/>
  <c r="AI1182"/>
  <c r="AJ1182" s="1"/>
  <c r="AI1176"/>
  <c r="AJ1176" s="1"/>
  <c r="AI1170"/>
  <c r="AJ1170" s="1"/>
  <c r="AI1164"/>
  <c r="AJ1164" s="1"/>
  <c r="AI1158"/>
  <c r="AJ1158" s="1"/>
  <c r="AI1152"/>
  <c r="AJ1152" s="1"/>
  <c r="AI1146"/>
  <c r="AJ1146" s="1"/>
  <c r="AI1134"/>
  <c r="AJ1134" s="1"/>
  <c r="AI1128"/>
  <c r="AJ1128" s="1"/>
  <c r="AI1122"/>
  <c r="AJ1122" s="1"/>
  <c r="AI1110"/>
  <c r="AJ1110" s="1"/>
  <c r="AI1104"/>
  <c r="AJ1104" s="1"/>
  <c r="AI1086"/>
  <c r="AJ1086" s="1"/>
  <c r="AI1080"/>
  <c r="AJ1080" s="1"/>
  <c r="AI1068"/>
  <c r="AJ1068" s="1"/>
  <c r="AI1062"/>
  <c r="AJ1062" s="1"/>
  <c r="AI1056"/>
  <c r="AJ1056" s="1"/>
  <c r="AI1050"/>
  <c r="AJ1050" s="1"/>
  <c r="AI1044"/>
  <c r="AJ1044" s="1"/>
  <c r="AI1038"/>
  <c r="AJ1038" s="1"/>
  <c r="AI1032"/>
  <c r="AJ1032" s="1"/>
  <c r="AI1020"/>
  <c r="AJ1020" s="1"/>
  <c r="AI1014"/>
  <c r="AJ1014" s="1"/>
  <c r="AI1008"/>
  <c r="AJ1008" s="1"/>
  <c r="AI996"/>
  <c r="AJ996" s="1"/>
  <c r="AI984"/>
  <c r="AJ984" s="1"/>
  <c r="AI978"/>
  <c r="AJ978" s="1"/>
  <c r="AI972"/>
  <c r="AJ972" s="1"/>
  <c r="AI966"/>
  <c r="AJ966" s="1"/>
  <c r="AI960"/>
  <c r="AJ960" s="1"/>
  <c r="AI954"/>
  <c r="AJ954" s="1"/>
  <c r="AI948"/>
  <c r="AJ948" s="1"/>
  <c r="AI942"/>
  <c r="AJ942" s="1"/>
  <c r="AI936"/>
  <c r="AJ936" s="1"/>
  <c r="AI930"/>
  <c r="AJ930" s="1"/>
  <c r="AI924"/>
  <c r="AJ924" s="1"/>
  <c r="AI906"/>
  <c r="AJ906" s="1"/>
  <c r="AI900"/>
  <c r="AJ900" s="1"/>
  <c r="AI894"/>
  <c r="AJ894" s="1"/>
  <c r="AI888"/>
  <c r="AJ888" s="1"/>
  <c r="AI864"/>
  <c r="AJ864" s="1"/>
  <c r="AI852"/>
  <c r="AJ852" s="1"/>
  <c r="AI846"/>
  <c r="AJ846" s="1"/>
  <c r="AI840"/>
  <c r="AJ840" s="1"/>
  <c r="AI834"/>
  <c r="AJ834" s="1"/>
  <c r="F17" i="11" s="1"/>
  <c r="AI822" i="2"/>
  <c r="AJ822" s="1"/>
  <c r="AI810"/>
  <c r="AJ810" s="1"/>
  <c r="AI804"/>
  <c r="AJ804" s="1"/>
  <c r="AI798"/>
  <c r="AJ798" s="1"/>
  <c r="AI792"/>
  <c r="AJ792" s="1"/>
  <c r="AI786"/>
  <c r="AJ786" s="1"/>
  <c r="AI780"/>
  <c r="AJ780" s="1"/>
  <c r="AI774"/>
  <c r="AJ774" s="1"/>
  <c r="AI768"/>
  <c r="AJ768" s="1"/>
  <c r="AI762"/>
  <c r="AJ762" s="1"/>
  <c r="AI756"/>
  <c r="AJ756" s="1"/>
  <c r="AI750"/>
  <c r="AJ750" s="1"/>
  <c r="AI744"/>
  <c r="AJ744" s="1"/>
  <c r="AI738"/>
  <c r="AJ738" s="1"/>
  <c r="AI732"/>
  <c r="AJ732" s="1"/>
  <c r="AI720"/>
  <c r="AJ720" s="1"/>
  <c r="AI714"/>
  <c r="AJ714" s="1"/>
  <c r="AI708"/>
  <c r="AJ708" s="1"/>
  <c r="AI702"/>
  <c r="AJ702" s="1"/>
  <c r="AI696"/>
  <c r="AJ696" s="1"/>
  <c r="AI690"/>
  <c r="AJ690" s="1"/>
  <c r="AI684"/>
  <c r="AJ684" s="1"/>
  <c r="AI672"/>
  <c r="AJ672" s="1"/>
  <c r="AI666"/>
  <c r="AJ666" s="1"/>
  <c r="AI660"/>
  <c r="AJ660" s="1"/>
  <c r="AI654"/>
  <c r="AJ654" s="1"/>
  <c r="AI648"/>
  <c r="AJ648" s="1"/>
  <c r="AI642"/>
  <c r="AJ642" s="1"/>
  <c r="AI636"/>
  <c r="AJ636" s="1"/>
  <c r="AI630"/>
  <c r="AJ630" s="1"/>
  <c r="F15" i="11" s="1"/>
  <c r="AI624" i="2"/>
  <c r="AJ624" s="1"/>
  <c r="AI600"/>
  <c r="AJ600" s="1"/>
  <c r="AI594"/>
  <c r="AJ594" s="1"/>
  <c r="AI588"/>
  <c r="AJ588" s="1"/>
  <c r="AI582"/>
  <c r="AJ582" s="1"/>
  <c r="AI570"/>
  <c r="AJ570" s="1"/>
  <c r="AI564"/>
  <c r="AJ564" s="1"/>
  <c r="AI558"/>
  <c r="AJ558" s="1"/>
  <c r="AI552"/>
  <c r="AJ552" s="1"/>
  <c r="AI546"/>
  <c r="AJ546" s="1"/>
  <c r="AI540"/>
  <c r="AJ540" s="1"/>
  <c r="AI534"/>
  <c r="AJ534" s="1"/>
  <c r="AI504"/>
  <c r="AJ504" s="1"/>
  <c r="AI498"/>
  <c r="AJ498" s="1"/>
  <c r="AI492"/>
  <c r="AJ492" s="1"/>
  <c r="AI456"/>
  <c r="AJ456" s="1"/>
  <c r="AI432"/>
  <c r="AJ432" s="1"/>
  <c r="D9" i="11"/>
  <c r="E9"/>
  <c r="E20"/>
  <c r="E21"/>
  <c r="E12"/>
  <c r="D12"/>
  <c r="B17"/>
  <c r="B10"/>
  <c r="D15"/>
  <c r="D13"/>
  <c r="E19"/>
  <c r="E14"/>
  <c r="B15"/>
  <c r="B13"/>
  <c r="E11"/>
  <c r="D20"/>
  <c r="D19"/>
  <c r="D14"/>
  <c r="E22"/>
  <c r="B20"/>
  <c r="B19"/>
  <c r="B14"/>
  <c r="D11"/>
  <c r="D22"/>
  <c r="D21"/>
  <c r="E16"/>
  <c r="E17"/>
  <c r="E10"/>
  <c r="B9"/>
  <c r="B21"/>
  <c r="B12"/>
  <c r="B11"/>
  <c r="D18"/>
  <c r="D16"/>
  <c r="E18"/>
  <c r="B22"/>
  <c r="E15"/>
  <c r="E13"/>
  <c r="B18"/>
  <c r="B16"/>
  <c r="D10"/>
  <c r="D17"/>
  <c r="AI2" i="2"/>
  <c r="AJ2" s="1"/>
  <c r="F9" i="11" s="1"/>
  <c r="T107" i="9"/>
  <c r="T103"/>
  <c r="T99"/>
  <c r="T95"/>
  <c r="T91"/>
  <c r="T87"/>
  <c r="T83"/>
  <c r="T79"/>
  <c r="T75"/>
  <c r="T71"/>
  <c r="T67"/>
  <c r="T63"/>
  <c r="T59"/>
  <c r="T55"/>
  <c r="T51"/>
  <c r="T47"/>
  <c r="T43"/>
  <c r="T39"/>
  <c r="T35"/>
  <c r="T31"/>
  <c r="T27"/>
  <c r="T23"/>
  <c r="T19"/>
  <c r="T15"/>
  <c r="T11"/>
  <c r="T7"/>
  <c r="T3"/>
  <c r="T2"/>
  <c r="T105"/>
  <c r="T104"/>
  <c r="T101"/>
  <c r="T100"/>
  <c r="T97"/>
  <c r="T96"/>
  <c r="T93"/>
  <c r="T92"/>
  <c r="T89"/>
  <c r="T88"/>
  <c r="T85"/>
  <c r="T84"/>
  <c r="T81"/>
  <c r="T80"/>
  <c r="T77"/>
  <c r="T76"/>
  <c r="T73"/>
  <c r="T72"/>
  <c r="T69"/>
  <c r="T68"/>
  <c r="T65"/>
  <c r="T64"/>
  <c r="T61"/>
  <c r="T60"/>
  <c r="T57"/>
  <c r="T56"/>
  <c r="T53"/>
  <c r="T52"/>
  <c r="T49"/>
  <c r="T48"/>
  <c r="T45"/>
  <c r="T44"/>
  <c r="T41"/>
  <c r="T40"/>
  <c r="T37"/>
  <c r="T36"/>
  <c r="T33"/>
  <c r="T32"/>
  <c r="T29"/>
  <c r="T28"/>
  <c r="T25"/>
  <c r="T24"/>
  <c r="T21"/>
  <c r="T20"/>
  <c r="T17"/>
  <c r="T16"/>
  <c r="T13"/>
  <c r="T12"/>
  <c r="T9"/>
  <c r="T8"/>
  <c r="T5"/>
  <c r="T4"/>
  <c r="A2" i="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48"/>
  <c r="AB3" i="2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4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D617" s="1"/>
  <c r="B617" s="1"/>
  <c r="C618"/>
  <c r="D618" s="1"/>
  <c r="B618" s="1"/>
  <c r="C619"/>
  <c r="D619" s="1"/>
  <c r="B619" s="1"/>
  <c r="C620"/>
  <c r="D620" s="1"/>
  <c r="B620" s="1"/>
  <c r="C533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D1285" s="1"/>
  <c r="B1285" s="1"/>
  <c r="C1286"/>
  <c r="D1286" s="1"/>
  <c r="B1286" s="1"/>
  <c r="C1287"/>
  <c r="D1287" s="1"/>
  <c r="B1287" s="1"/>
  <c r="C1288"/>
  <c r="D1288" s="1"/>
  <c r="B1288" s="1"/>
  <c r="C1289"/>
  <c r="D1289" s="1"/>
  <c r="B1289" s="1"/>
  <c r="C1206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D722" s="1"/>
  <c r="B722" s="1"/>
  <c r="C723"/>
  <c r="D723" s="1"/>
  <c r="B723" s="1"/>
  <c r="C724"/>
  <c r="D724" s="1"/>
  <c r="B724" s="1"/>
  <c r="C725"/>
  <c r="D725" s="1"/>
  <c r="B725" s="1"/>
  <c r="C726"/>
  <c r="D726" s="1"/>
  <c r="B726" s="1"/>
  <c r="C621"/>
  <c r="C1427"/>
  <c r="D1427" s="1"/>
  <c r="B1427" s="1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D1412" s="1"/>
  <c r="B1412" s="1"/>
  <c r="C1413"/>
  <c r="D1413" s="1"/>
  <c r="B1413" s="1"/>
  <c r="C1414"/>
  <c r="D1414" s="1"/>
  <c r="B1414" s="1"/>
  <c r="C1415"/>
  <c r="D1415" s="1"/>
  <c r="B1415" s="1"/>
  <c r="C1416"/>
  <c r="D1416" s="1"/>
  <c r="B1416" s="1"/>
  <c r="C1417"/>
  <c r="D1417" s="1"/>
  <c r="B1417" s="1"/>
  <c r="C1418"/>
  <c r="D1418" s="1"/>
  <c r="B1418" s="1"/>
  <c r="C1419"/>
  <c r="D1419" s="1"/>
  <c r="B1419" s="1"/>
  <c r="C1420"/>
  <c r="D1420" s="1"/>
  <c r="B1420" s="1"/>
  <c r="C1421"/>
  <c r="D1421" s="1"/>
  <c r="B1421" s="1"/>
  <c r="C1422"/>
  <c r="D1422" s="1"/>
  <c r="B1422" s="1"/>
  <c r="C1423"/>
  <c r="D1423" s="1"/>
  <c r="B1423" s="1"/>
  <c r="C1424"/>
  <c r="D1424" s="1"/>
  <c r="B1424" s="1"/>
  <c r="C1425"/>
  <c r="D1425" s="1"/>
  <c r="B1425" s="1"/>
  <c r="C1426"/>
  <c r="D1426" s="1"/>
  <c r="B1426" s="1"/>
  <c r="C1290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1730"/>
  <c r="AB1731"/>
  <c r="AB1732"/>
  <c r="AB1733"/>
  <c r="AB1734"/>
  <c r="AB1735"/>
  <c r="AB1736"/>
  <c r="AB1737"/>
  <c r="AB1738"/>
  <c r="AB1739"/>
  <c r="AB1740"/>
  <c r="AB1741"/>
  <c r="AB1742"/>
  <c r="AB1743"/>
  <c r="AB1744"/>
  <c r="AB1745"/>
  <c r="AB1746"/>
  <c r="AB1747"/>
  <c r="AB1748"/>
  <c r="AB1749"/>
  <c r="AB1750"/>
  <c r="AB1751"/>
  <c r="AB1752"/>
  <c r="AB1753"/>
  <c r="AB1754"/>
  <c r="AB1755"/>
  <c r="AB1756"/>
  <c r="AB1757"/>
  <c r="AB1758"/>
  <c r="AB1759"/>
  <c r="AB1760"/>
  <c r="AB1761"/>
  <c r="AB1762"/>
  <c r="AB1763"/>
  <c r="AB1764"/>
  <c r="AB1765"/>
  <c r="AB1766"/>
  <c r="AB1767"/>
  <c r="AB1768"/>
  <c r="AB1769"/>
  <c r="AB1770"/>
  <c r="AB1771"/>
  <c r="AB1772"/>
  <c r="AB1773"/>
  <c r="AB1774"/>
  <c r="AB1775"/>
  <c r="AB1776"/>
  <c r="AB1777"/>
  <c r="AB1778"/>
  <c r="AB1779"/>
  <c r="AB1780"/>
  <c r="AB1781"/>
  <c r="AB1782"/>
  <c r="AB1783"/>
  <c r="AB1784"/>
  <c r="AB1785"/>
  <c r="AB1786"/>
  <c r="AB1787"/>
  <c r="AB1788"/>
  <c r="AB1789"/>
  <c r="AB1790"/>
  <c r="AB1791"/>
  <c r="AB1792"/>
  <c r="AB1793"/>
  <c r="AB1794"/>
  <c r="AB1795"/>
  <c r="AB1796"/>
  <c r="AB1797"/>
  <c r="AB1798"/>
  <c r="AB1799"/>
  <c r="AB1800"/>
  <c r="AB1801"/>
  <c r="AB1802"/>
  <c r="AB1803"/>
  <c r="AB1804"/>
  <c r="AB1805"/>
  <c r="AB1806"/>
  <c r="AB1807"/>
  <c r="AB1808"/>
  <c r="AB1809"/>
  <c r="AB1810"/>
  <c r="AB1811"/>
  <c r="AB1812"/>
  <c r="AB1813"/>
  <c r="AB1814"/>
  <c r="AB1815"/>
  <c r="AB1816"/>
  <c r="AB1817"/>
  <c r="AB1818"/>
  <c r="AB1819"/>
  <c r="AB1820"/>
  <c r="AB1821"/>
  <c r="AB1822"/>
  <c r="AB1823"/>
  <c r="AB1824"/>
  <c r="AB1825"/>
  <c r="AB1826"/>
  <c r="AB1827"/>
  <c r="AB1828"/>
  <c r="AB1829"/>
  <c r="AB1830"/>
  <c r="AB1831"/>
  <c r="AB1832"/>
  <c r="AB1833"/>
  <c r="AB1834"/>
  <c r="AB1835"/>
  <c r="AB1836"/>
  <c r="AB1837"/>
  <c r="AB1838"/>
  <c r="AB1839"/>
  <c r="AB1840"/>
  <c r="AB1841"/>
  <c r="AB1842"/>
  <c r="AB1843"/>
  <c r="AB1844"/>
  <c r="AB1845"/>
  <c r="AB1846"/>
  <c r="AB1847"/>
  <c r="AB1848"/>
  <c r="AB1849"/>
  <c r="AB1850"/>
  <c r="AB1851"/>
  <c r="AB1852"/>
  <c r="AB1853"/>
  <c r="AB1854"/>
  <c r="AB1855"/>
  <c r="AB1856"/>
  <c r="AB1857"/>
  <c r="AB1858"/>
  <c r="AB1859"/>
  <c r="AB1860"/>
  <c r="AB1861"/>
  <c r="AB1862"/>
  <c r="AB1863"/>
  <c r="AB1864"/>
  <c r="AB1865"/>
  <c r="AB1866"/>
  <c r="AB1867"/>
  <c r="AB1868"/>
  <c r="AB1869"/>
  <c r="AB1870"/>
  <c r="AB1871"/>
  <c r="AB1872"/>
  <c r="AB1873"/>
  <c r="AB1874"/>
  <c r="AB1875"/>
  <c r="AB1876"/>
  <c r="AB1877"/>
  <c r="AB1878"/>
  <c r="AB1879"/>
  <c r="AB1880"/>
  <c r="AB1881"/>
  <c r="AB1882"/>
  <c r="AB1883"/>
  <c r="AB1884"/>
  <c r="AB1885"/>
  <c r="AB1886"/>
  <c r="AB1887"/>
  <c r="AB1888"/>
  <c r="AB1889"/>
  <c r="AB1890"/>
  <c r="AB1891"/>
  <c r="AB1892"/>
  <c r="AB1893"/>
  <c r="AB1894"/>
  <c r="AB1895"/>
  <c r="AB1896"/>
  <c r="AB1897"/>
  <c r="AB1898"/>
  <c r="AB1899"/>
  <c r="AB1900"/>
  <c r="AB1901"/>
  <c r="AB1902"/>
  <c r="AB1903"/>
  <c r="AB1904"/>
  <c r="AB1905"/>
  <c r="AB1906"/>
  <c r="AB1907"/>
  <c r="AB1908"/>
  <c r="AB1909"/>
  <c r="AB1910"/>
  <c r="AB1911"/>
  <c r="AB1912"/>
  <c r="AB1913"/>
  <c r="AB1914"/>
  <c r="AB1915"/>
  <c r="AB1916"/>
  <c r="AB1917"/>
  <c r="AB1918"/>
  <c r="AB1919"/>
  <c r="AB1920"/>
  <c r="AB1921"/>
  <c r="AB1922"/>
  <c r="AB1923"/>
  <c r="AB1924"/>
  <c r="AB1925"/>
  <c r="AB1926"/>
  <c r="AB1927"/>
  <c r="AB1928"/>
  <c r="AB1929"/>
  <c r="AB1930"/>
  <c r="AB1931"/>
  <c r="AB1932"/>
  <c r="AB1933"/>
  <c r="AB1934"/>
  <c r="AB1935"/>
  <c r="AB1936"/>
  <c r="AB1937"/>
  <c r="AB1938"/>
  <c r="AB1939"/>
  <c r="AB1940"/>
  <c r="AB1941"/>
  <c r="AB1942"/>
  <c r="AB1943"/>
  <c r="AB1944"/>
  <c r="AB1945"/>
  <c r="AB1946"/>
  <c r="AB1947"/>
  <c r="AB1948"/>
  <c r="AB1949"/>
  <c r="AB1950"/>
  <c r="AB1951"/>
  <c r="AB1952"/>
  <c r="AB1953"/>
  <c r="AB1954"/>
  <c r="AB1955"/>
  <c r="AB1956"/>
  <c r="AB1957"/>
  <c r="AB1958"/>
  <c r="AB1959"/>
  <c r="AB1960"/>
  <c r="AB1961"/>
  <c r="AB1962"/>
  <c r="AB1963"/>
  <c r="AB1964"/>
  <c r="AB1965"/>
  <c r="AB1966"/>
  <c r="AB1967"/>
  <c r="AB1968"/>
  <c r="AB1969"/>
  <c r="AB1970"/>
  <c r="AB1971"/>
  <c r="AB1972"/>
  <c r="AB1973"/>
  <c r="AB1974"/>
  <c r="AB1975"/>
  <c r="AB1976"/>
  <c r="AB1977"/>
  <c r="AB1978"/>
  <c r="AB1979"/>
  <c r="AB1980"/>
  <c r="AB1981"/>
  <c r="AB1982"/>
  <c r="AB1983"/>
  <c r="AB1984"/>
  <c r="AB1985"/>
  <c r="AB1986"/>
  <c r="AB1987"/>
  <c r="AB1988"/>
  <c r="AB1989"/>
  <c r="AB1990"/>
  <c r="AB1991"/>
  <c r="AB1992"/>
  <c r="AB1993"/>
  <c r="AB1994"/>
  <c r="AB1995"/>
  <c r="AB1996"/>
  <c r="AB1997"/>
  <c r="AB1998"/>
  <c r="AB1999"/>
  <c r="AB2000"/>
  <c r="AB2001"/>
  <c r="AB2002"/>
  <c r="AB2003"/>
  <c r="AB2004"/>
  <c r="AB2005"/>
  <c r="AB2006"/>
  <c r="AB2007"/>
  <c r="AB2008"/>
  <c r="AB2009"/>
  <c r="AB2010"/>
  <c r="AB2011"/>
  <c r="AB2012"/>
  <c r="AB2013"/>
  <c r="AB2014"/>
  <c r="AB2015"/>
  <c r="AB2016"/>
  <c r="AB2017"/>
  <c r="AB2018"/>
  <c r="AB2019"/>
  <c r="AB2020"/>
  <c r="AB2021"/>
  <c r="AB2022"/>
  <c r="AB2023"/>
  <c r="AB2024"/>
  <c r="AB2025"/>
  <c r="AB2026"/>
  <c r="AB2027"/>
  <c r="AB2028"/>
  <c r="AB2029"/>
  <c r="AB2030"/>
  <c r="AB2031"/>
  <c r="AB2032"/>
  <c r="AB2033"/>
  <c r="AB2034"/>
  <c r="AB2035"/>
  <c r="AB2036"/>
  <c r="AB2037"/>
  <c r="AB2038"/>
  <c r="AB2039"/>
  <c r="AB2040"/>
  <c r="AB2041"/>
  <c r="AB2042"/>
  <c r="AB2043"/>
  <c r="AB2044"/>
  <c r="AB2045"/>
  <c r="AB2046"/>
  <c r="AB2047"/>
  <c r="AB2048"/>
  <c r="AB2049"/>
  <c r="AB2050"/>
  <c r="AB2051"/>
  <c r="AB2052"/>
  <c r="AB2053"/>
  <c r="AB2054"/>
  <c r="AB2055"/>
  <c r="AB2056"/>
  <c r="AB2057"/>
  <c r="AB2058"/>
  <c r="AB2059"/>
  <c r="AB2060"/>
  <c r="AB2061"/>
  <c r="AB2062"/>
  <c r="AB2063"/>
  <c r="AB2064"/>
  <c r="AB2065"/>
  <c r="AB2066"/>
  <c r="AB2067"/>
  <c r="AB2068"/>
  <c r="AB2069"/>
  <c r="AB2070"/>
  <c r="AB2071"/>
  <c r="AB2072"/>
  <c r="AB2073"/>
  <c r="AB2074"/>
  <c r="AB2075"/>
  <c r="AB2076"/>
  <c r="AB2077"/>
  <c r="AB2078"/>
  <c r="AB2079"/>
  <c r="AB2080"/>
  <c r="AB2081"/>
  <c r="AB2082"/>
  <c r="AB2083"/>
  <c r="AB2084"/>
  <c r="AB2085"/>
  <c r="AB2086"/>
  <c r="AB2087"/>
  <c r="AB2088"/>
  <c r="AB2089"/>
  <c r="AB2090"/>
  <c r="AB2091"/>
  <c r="AB2092"/>
  <c r="AB2093"/>
  <c r="AB2094"/>
  <c r="AB2095"/>
  <c r="AB2096"/>
  <c r="AB2097"/>
  <c r="AB2098"/>
  <c r="AB2099"/>
  <c r="AB2100"/>
  <c r="AB2101"/>
  <c r="AB2102"/>
  <c r="AB2103"/>
  <c r="AB2104"/>
  <c r="AB2105"/>
  <c r="AB2106"/>
  <c r="AB2107"/>
  <c r="AB2108"/>
  <c r="AB2109"/>
  <c r="AB2110"/>
  <c r="AB2111"/>
  <c r="AB2112"/>
  <c r="AB2113"/>
  <c r="AB2114"/>
  <c r="AB2115"/>
  <c r="AB2116"/>
  <c r="AB2117"/>
  <c r="AB2118"/>
  <c r="AB2119"/>
  <c r="AB2120"/>
  <c r="AB2121"/>
  <c r="AB2122"/>
  <c r="AB2123"/>
  <c r="AB2124"/>
  <c r="AB2125"/>
  <c r="AB2126"/>
  <c r="AB2127"/>
  <c r="AB2128"/>
  <c r="AB2129"/>
  <c r="AB2130"/>
  <c r="AB2131"/>
  <c r="AB2132"/>
  <c r="AB2133"/>
  <c r="AB2134"/>
  <c r="AB2135"/>
  <c r="AB2136"/>
  <c r="AB2137"/>
  <c r="AB2138"/>
  <c r="AB2139"/>
  <c r="AB2140"/>
  <c r="AB2141"/>
  <c r="AB2142"/>
  <c r="AB2143"/>
  <c r="AB2144"/>
  <c r="AB2145"/>
  <c r="AB2146"/>
  <c r="AB2147"/>
  <c r="AB2148"/>
  <c r="AB2149"/>
  <c r="AB2150"/>
  <c r="AB2151"/>
  <c r="AB2152"/>
  <c r="AB2153"/>
  <c r="AB2154"/>
  <c r="AB2155"/>
  <c r="AB2156"/>
  <c r="AB2157"/>
  <c r="AB2158"/>
  <c r="AB2159"/>
  <c r="AB2160"/>
  <c r="AB2161"/>
  <c r="AB2162"/>
  <c r="AB2163"/>
  <c r="AB2164"/>
  <c r="AB2165"/>
  <c r="AB2166"/>
  <c r="AB2167"/>
  <c r="AB2168"/>
  <c r="AB2169"/>
  <c r="AB2170"/>
  <c r="AB2171"/>
  <c r="AB2172"/>
  <c r="AB2173"/>
  <c r="AB2174"/>
  <c r="AB2175"/>
  <c r="AB2176"/>
  <c r="AB2177"/>
  <c r="AB2178"/>
  <c r="AB2179"/>
  <c r="AB2180"/>
  <c r="AB2181"/>
  <c r="AB2182"/>
  <c r="AB2183"/>
  <c r="AB2184"/>
  <c r="AB2185"/>
  <c r="AB2186"/>
  <c r="AB2187"/>
  <c r="AB2188"/>
  <c r="AB2189"/>
  <c r="AB2190"/>
  <c r="AB2191"/>
  <c r="AB2192"/>
  <c r="AB2193"/>
  <c r="AB2194"/>
  <c r="AB2195"/>
  <c r="AB2196"/>
  <c r="AB2197"/>
  <c r="AB2198"/>
  <c r="AB2199"/>
  <c r="AB2200"/>
  <c r="AB2201"/>
  <c r="AB2202"/>
  <c r="AB2203"/>
  <c r="AB2204"/>
  <c r="AB2205"/>
  <c r="AB2206"/>
  <c r="AB2207"/>
  <c r="AB2208"/>
  <c r="AB2209"/>
  <c r="AB2210"/>
  <c r="AB2211"/>
  <c r="AB2212"/>
  <c r="AB2213"/>
  <c r="AB2214"/>
  <c r="AB2215"/>
  <c r="AB2216"/>
  <c r="AB2217"/>
  <c r="AB2218"/>
  <c r="AB2219"/>
  <c r="AB2220"/>
  <c r="AB2221"/>
  <c r="AB2222"/>
  <c r="AB2223"/>
  <c r="AB2224"/>
  <c r="AB2225"/>
  <c r="AB2226"/>
  <c r="AB2227"/>
  <c r="AB2228"/>
  <c r="AB2229"/>
  <c r="AB2230"/>
  <c r="AB2231"/>
  <c r="AB2232"/>
  <c r="AB2233"/>
  <c r="AB2234"/>
  <c r="AB2235"/>
  <c r="AB2236"/>
  <c r="AB2237"/>
  <c r="AB2238"/>
  <c r="AB2239"/>
  <c r="AB2240"/>
  <c r="AB2241"/>
  <c r="AB2242"/>
  <c r="AB2243"/>
  <c r="AB2244"/>
  <c r="AB2245"/>
  <c r="AB2246"/>
  <c r="AB2247"/>
  <c r="AB2248"/>
  <c r="AB2249"/>
  <c r="AB2250"/>
  <c r="AB2251"/>
  <c r="AB2252"/>
  <c r="AB2253"/>
  <c r="AB2254"/>
  <c r="AB2255"/>
  <c r="AB2256"/>
  <c r="AB2257"/>
  <c r="AB2258"/>
  <c r="AB2259"/>
  <c r="AB2260"/>
  <c r="AB2261"/>
  <c r="AB2262"/>
  <c r="AB2263"/>
  <c r="AB2264"/>
  <c r="AB2265"/>
  <c r="AB2266"/>
  <c r="AB2267"/>
  <c r="AB2268"/>
  <c r="AB2269"/>
  <c r="AB2270"/>
  <c r="AB2271"/>
  <c r="AB2272"/>
  <c r="AB2273"/>
  <c r="AB2274"/>
  <c r="AB2275"/>
  <c r="AB2276"/>
  <c r="AB2277"/>
  <c r="AB2278"/>
  <c r="AB2279"/>
  <c r="AB2280"/>
  <c r="AB2281"/>
  <c r="AB2282"/>
  <c r="AB2283"/>
  <c r="AB2284"/>
  <c r="AB2285"/>
  <c r="AB2286"/>
  <c r="AB2287"/>
  <c r="AB2288"/>
  <c r="AB2289"/>
  <c r="AB2290"/>
  <c r="AB2291"/>
  <c r="AB2292"/>
  <c r="AB2293"/>
  <c r="AB2294"/>
  <c r="AB2295"/>
  <c r="AB2296"/>
  <c r="AB2297"/>
  <c r="AB2298"/>
  <c r="AB2299"/>
  <c r="AB2300"/>
  <c r="AB2301"/>
  <c r="AB2302"/>
  <c r="AB2303"/>
  <c r="AB2304"/>
  <c r="AB2305"/>
  <c r="AB2306"/>
  <c r="AB2307"/>
  <c r="AB2308"/>
  <c r="AB2309"/>
  <c r="AB2310"/>
  <c r="AB2311"/>
  <c r="AB2312"/>
  <c r="AB2313"/>
  <c r="AB2314"/>
  <c r="AB2315"/>
  <c r="AB2316"/>
  <c r="AB2317"/>
  <c r="AB2318"/>
  <c r="AB2319"/>
  <c r="AB2320"/>
  <c r="AB2321"/>
  <c r="AB2322"/>
  <c r="AB2323"/>
  <c r="AB2324"/>
  <c r="AB2325"/>
  <c r="AB2326"/>
  <c r="AB2327"/>
  <c r="AB2328"/>
  <c r="AB2329"/>
  <c r="AB2330"/>
  <c r="AB2331"/>
  <c r="AB2332"/>
  <c r="AB2333"/>
  <c r="AB2334"/>
  <c r="AB2335"/>
  <c r="AB2336"/>
  <c r="AB2337"/>
  <c r="AB2338"/>
  <c r="AB2339"/>
  <c r="AB2340"/>
  <c r="AB2341"/>
  <c r="AB2342"/>
  <c r="AB2343"/>
  <c r="AB2344"/>
  <c r="AB2345"/>
  <c r="AB2346"/>
  <c r="AB2347"/>
  <c r="AB2348"/>
  <c r="AB2349"/>
  <c r="AB2350"/>
  <c r="AB2351"/>
  <c r="AB2352"/>
  <c r="AB2353"/>
  <c r="AB2354"/>
  <c r="AB2355"/>
  <c r="AB2356"/>
  <c r="AB2357"/>
  <c r="AB2358"/>
  <c r="AB2359"/>
  <c r="AB2360"/>
  <c r="AB2361"/>
  <c r="AB2362"/>
  <c r="AB2363"/>
  <c r="AB2364"/>
  <c r="AB2365"/>
  <c r="AB2366"/>
  <c r="AB2367"/>
  <c r="AB2368"/>
  <c r="AB2369"/>
  <c r="AB2370"/>
  <c r="AB2371"/>
  <c r="AB2372"/>
  <c r="AB2373"/>
  <c r="AB2374"/>
  <c r="AB2375"/>
  <c r="AB2376"/>
  <c r="AB2377"/>
  <c r="AB2378"/>
  <c r="AB2379"/>
  <c r="AB2380"/>
  <c r="AB2381"/>
  <c r="AB2382"/>
  <c r="AB2383"/>
  <c r="AB2384"/>
  <c r="AB2385"/>
  <c r="AB2386"/>
  <c r="AB2387"/>
  <c r="AB2388"/>
  <c r="AB2389"/>
  <c r="AB2390"/>
  <c r="AB2391"/>
  <c r="AB2392"/>
  <c r="AB2393"/>
  <c r="AB2394"/>
  <c r="AB2395"/>
  <c r="AB2396"/>
  <c r="AB2397"/>
  <c r="AB2398"/>
  <c r="AB2399"/>
  <c r="AB2400"/>
  <c r="AB2401"/>
  <c r="AB2402"/>
  <c r="AB2403"/>
  <c r="AB2404"/>
  <c r="AB2405"/>
  <c r="AB2406"/>
  <c r="AB2407"/>
  <c r="AB2408"/>
  <c r="AB2409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D1199" s="1"/>
  <c r="B1199" s="1"/>
  <c r="C1200"/>
  <c r="D1200" s="1"/>
  <c r="B1200" s="1"/>
  <c r="C1201"/>
  <c r="D1201" s="1"/>
  <c r="B1201" s="1"/>
  <c r="C1202"/>
  <c r="D1202" s="1"/>
  <c r="B1202" s="1"/>
  <c r="C1203"/>
  <c r="D1203" s="1"/>
  <c r="B1203" s="1"/>
  <c r="C1204"/>
  <c r="D1204" s="1"/>
  <c r="B1204" s="1"/>
  <c r="C1205"/>
  <c r="D1205" s="1"/>
  <c r="B1205" s="1"/>
  <c r="C1103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D1093" s="1"/>
  <c r="B1093" s="1"/>
  <c r="C1094"/>
  <c r="D1094" s="1"/>
  <c r="B1094" s="1"/>
  <c r="C1095"/>
  <c r="D1095" s="1"/>
  <c r="B1095" s="1"/>
  <c r="C1096"/>
  <c r="D1096" s="1"/>
  <c r="B1096" s="1"/>
  <c r="C1097"/>
  <c r="D1097" s="1"/>
  <c r="B1097" s="1"/>
  <c r="C1098"/>
  <c r="D1098" s="1"/>
  <c r="B1098" s="1"/>
  <c r="C1099"/>
  <c r="D1099" s="1"/>
  <c r="B1099" s="1"/>
  <c r="C1100"/>
  <c r="D1100" s="1"/>
  <c r="B1100" s="1"/>
  <c r="C1101"/>
  <c r="D1101" s="1"/>
  <c r="B1101" s="1"/>
  <c r="C1102"/>
  <c r="D1102" s="1"/>
  <c r="B1102" s="1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D1001" s="1"/>
  <c r="B1001" s="1"/>
  <c r="C1002"/>
  <c r="D1002" s="1"/>
  <c r="B1002" s="1"/>
  <c r="C1003"/>
  <c r="D1003" s="1"/>
  <c r="B1003" s="1"/>
  <c r="C1004"/>
  <c r="D1004" s="1"/>
  <c r="B1004" s="1"/>
  <c r="C1005"/>
  <c r="D1005" s="1"/>
  <c r="B1005" s="1"/>
  <c r="C1006"/>
  <c r="D1006" s="1"/>
  <c r="B1006" s="1"/>
  <c r="C919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D914" s="1"/>
  <c r="B914" s="1"/>
  <c r="C915"/>
  <c r="D915" s="1"/>
  <c r="B915" s="1"/>
  <c r="C916"/>
  <c r="D916" s="1"/>
  <c r="B916" s="1"/>
  <c r="C917"/>
  <c r="D917" s="1"/>
  <c r="B917" s="1"/>
  <c r="C918"/>
  <c r="D918" s="1"/>
  <c r="B918" s="1"/>
  <c r="C818"/>
  <c r="C811"/>
  <c r="D811" s="1"/>
  <c r="B811" s="1"/>
  <c r="C812"/>
  <c r="D812" s="1"/>
  <c r="B812" s="1"/>
  <c r="C813"/>
  <c r="D813" s="1"/>
  <c r="B813" s="1"/>
  <c r="C814"/>
  <c r="D814" s="1"/>
  <c r="B814" s="1"/>
  <c r="C815"/>
  <c r="D815" s="1"/>
  <c r="B815" s="1"/>
  <c r="C816"/>
  <c r="D816" s="1"/>
  <c r="B816" s="1"/>
  <c r="C817"/>
  <c r="D817" s="1"/>
  <c r="B817" s="1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728"/>
  <c r="C727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D527" s="1"/>
  <c r="B527" s="1"/>
  <c r="C528"/>
  <c r="D528" s="1"/>
  <c r="B528" s="1"/>
  <c r="C529"/>
  <c r="D529" s="1"/>
  <c r="B529" s="1"/>
  <c r="C530"/>
  <c r="D530" s="1"/>
  <c r="B530" s="1"/>
  <c r="C531"/>
  <c r="D531" s="1"/>
  <c r="B531" s="1"/>
  <c r="C532"/>
  <c r="D532" s="1"/>
  <c r="B532" s="1"/>
  <c r="C405"/>
  <c r="D405" s="1"/>
  <c r="B405" s="1"/>
  <c r="C406"/>
  <c r="D406" s="1"/>
  <c r="B406" s="1"/>
  <c r="C407"/>
  <c r="D407" s="1"/>
  <c r="B407" s="1"/>
  <c r="C408"/>
  <c r="D408" s="1"/>
  <c r="B408" s="1"/>
  <c r="C409"/>
  <c r="D409" s="1"/>
  <c r="B409" s="1"/>
  <c r="C410"/>
  <c r="D410" s="1"/>
  <c r="B410" s="1"/>
  <c r="C411"/>
  <c r="C412"/>
  <c r="C413"/>
  <c r="C414"/>
  <c r="C415"/>
  <c r="C416"/>
  <c r="C417"/>
  <c r="C418"/>
  <c r="AB2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D328" s="1"/>
  <c r="B328" s="1"/>
  <c r="C329"/>
  <c r="D329" s="1"/>
  <c r="B329" s="1"/>
  <c r="C330"/>
  <c r="D330" s="1"/>
  <c r="B330" s="1"/>
  <c r="C331"/>
  <c r="D331" s="1"/>
  <c r="B331" s="1"/>
  <c r="C332"/>
  <c r="D332" s="1"/>
  <c r="B332" s="1"/>
  <c r="C333"/>
  <c r="D333" s="1"/>
  <c r="B333" s="1"/>
  <c r="C334"/>
  <c r="D334" s="1"/>
  <c r="B334" s="1"/>
  <c r="C335"/>
  <c r="D335" s="1"/>
  <c r="B335" s="1"/>
  <c r="C336"/>
  <c r="D336" s="1"/>
  <c r="B336" s="1"/>
  <c r="C337"/>
  <c r="D337" s="1"/>
  <c r="B337" s="1"/>
  <c r="C338"/>
  <c r="D338" s="1"/>
  <c r="B338" s="1"/>
  <c r="C339"/>
  <c r="D339" s="1"/>
  <c r="B339" s="1"/>
  <c r="C340"/>
  <c r="D340" s="1"/>
  <c r="B340" s="1"/>
  <c r="C341"/>
  <c r="D341" s="1"/>
  <c r="B341" s="1"/>
  <c r="C210"/>
  <c r="C211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D204" s="1"/>
  <c r="B204" s="1"/>
  <c r="C205"/>
  <c r="D205" s="1"/>
  <c r="B205" s="1"/>
  <c r="C206"/>
  <c r="D206" s="1"/>
  <c r="B206" s="1"/>
  <c r="C207"/>
  <c r="D207" s="1"/>
  <c r="B207" s="1"/>
  <c r="C208"/>
  <c r="D208" s="1"/>
  <c r="B208" s="1"/>
  <c r="C209"/>
  <c r="D209" s="1"/>
  <c r="B209" s="1"/>
  <c r="C116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D107" s="1"/>
  <c r="B107" s="1"/>
  <c r="C108"/>
  <c r="D108" s="1"/>
  <c r="B108" s="1"/>
  <c r="C109"/>
  <c r="D109" s="1"/>
  <c r="B109" s="1"/>
  <c r="C110"/>
  <c r="D110" s="1"/>
  <c r="B110" s="1"/>
  <c r="C111"/>
  <c r="D111" s="1"/>
  <c r="B111" s="1"/>
  <c r="C112"/>
  <c r="D112" s="1"/>
  <c r="B112" s="1"/>
  <c r="C113"/>
  <c r="D113" s="1"/>
  <c r="B113" s="1"/>
  <c r="C114"/>
  <c r="D114" s="1"/>
  <c r="B114" s="1"/>
  <c r="C115"/>
  <c r="D115" s="1"/>
  <c r="B115" s="1"/>
  <c r="C2"/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"/>
  <c r="D23" i="11" l="1"/>
  <c r="E23"/>
  <c r="E4" s="1"/>
  <c r="B23"/>
  <c r="F13"/>
  <c r="F14"/>
  <c r="F20"/>
  <c r="F10"/>
  <c r="F16"/>
  <c r="F18"/>
  <c r="F21"/>
  <c r="F19"/>
  <c r="D2" i="2"/>
  <c r="B2" s="1"/>
  <c r="AE2"/>
  <c r="D106"/>
  <c r="B106" s="1"/>
  <c r="AE106"/>
  <c r="D94"/>
  <c r="B94" s="1"/>
  <c r="AE94"/>
  <c r="D82"/>
  <c r="B82" s="1"/>
  <c r="AE82"/>
  <c r="D70"/>
  <c r="B70" s="1"/>
  <c r="AE70"/>
  <c r="D58"/>
  <c r="B58" s="1"/>
  <c r="AE58"/>
  <c r="D46"/>
  <c r="B46" s="1"/>
  <c r="AE46"/>
  <c r="D4"/>
  <c r="B4" s="1"/>
  <c r="AE4"/>
  <c r="D101"/>
  <c r="B101" s="1"/>
  <c r="AE101"/>
  <c r="D95"/>
  <c r="B95" s="1"/>
  <c r="AE95"/>
  <c r="D89"/>
  <c r="B89" s="1"/>
  <c r="AE89"/>
  <c r="D83"/>
  <c r="B83" s="1"/>
  <c r="AE83"/>
  <c r="D77"/>
  <c r="B77" s="1"/>
  <c r="AE77"/>
  <c r="D71"/>
  <c r="B71" s="1"/>
  <c r="AE71"/>
  <c r="D65"/>
  <c r="B65" s="1"/>
  <c r="AE65"/>
  <c r="D59"/>
  <c r="B59" s="1"/>
  <c r="AE59"/>
  <c r="D53"/>
  <c r="B53" s="1"/>
  <c r="AE53"/>
  <c r="D47"/>
  <c r="B47" s="1"/>
  <c r="AE47"/>
  <c r="D41"/>
  <c r="B41" s="1"/>
  <c r="AE41"/>
  <c r="D35"/>
  <c r="B35" s="1"/>
  <c r="AE35"/>
  <c r="D29"/>
  <c r="B29" s="1"/>
  <c r="AE29"/>
  <c r="D23"/>
  <c r="B23" s="1"/>
  <c r="AE23"/>
  <c r="D17"/>
  <c r="B17" s="1"/>
  <c r="AE17"/>
  <c r="D11"/>
  <c r="B11" s="1"/>
  <c r="AE11"/>
  <c r="D5"/>
  <c r="B5" s="1"/>
  <c r="AE5"/>
  <c r="D201"/>
  <c r="B201" s="1"/>
  <c r="AE201"/>
  <c r="D195"/>
  <c r="B195" s="1"/>
  <c r="AE195"/>
  <c r="D189"/>
  <c r="B189" s="1"/>
  <c r="AE189"/>
  <c r="D183"/>
  <c r="B183" s="1"/>
  <c r="AE183"/>
  <c r="D177"/>
  <c r="B177" s="1"/>
  <c r="AE177"/>
  <c r="D171"/>
  <c r="B171" s="1"/>
  <c r="AE171"/>
  <c r="D165"/>
  <c r="B165" s="1"/>
  <c r="AE165"/>
  <c r="D159"/>
  <c r="B159" s="1"/>
  <c r="AE159"/>
  <c r="D153"/>
  <c r="B153" s="1"/>
  <c r="AE153"/>
  <c r="D147"/>
  <c r="B147" s="1"/>
  <c r="AE147"/>
  <c r="D141"/>
  <c r="B141" s="1"/>
  <c r="AE141"/>
  <c r="D135"/>
  <c r="B135" s="1"/>
  <c r="AE135"/>
  <c r="D129"/>
  <c r="B129" s="1"/>
  <c r="AE129"/>
  <c r="D123"/>
  <c r="B123" s="1"/>
  <c r="AE123"/>
  <c r="D117"/>
  <c r="B117" s="1"/>
  <c r="AE117"/>
  <c r="D326"/>
  <c r="B326" s="1"/>
  <c r="AE326"/>
  <c r="D320"/>
  <c r="B320" s="1"/>
  <c r="AE320"/>
  <c r="D314"/>
  <c r="B314" s="1"/>
  <c r="AE314"/>
  <c r="D308"/>
  <c r="B308" s="1"/>
  <c r="AE308"/>
  <c r="D302"/>
  <c r="B302" s="1"/>
  <c r="AE302"/>
  <c r="D296"/>
  <c r="B296" s="1"/>
  <c r="AE296"/>
  <c r="D290"/>
  <c r="B290" s="1"/>
  <c r="AE290"/>
  <c r="D284"/>
  <c r="B284" s="1"/>
  <c r="AE284"/>
  <c r="D278"/>
  <c r="B278" s="1"/>
  <c r="AE278"/>
  <c r="D272"/>
  <c r="B272" s="1"/>
  <c r="AE272"/>
  <c r="D266"/>
  <c r="B266" s="1"/>
  <c r="AE266"/>
  <c r="D260"/>
  <c r="B260" s="1"/>
  <c r="AE260"/>
  <c r="D254"/>
  <c r="B254" s="1"/>
  <c r="AE254"/>
  <c r="D248"/>
  <c r="B248" s="1"/>
  <c r="AE248"/>
  <c r="D242"/>
  <c r="B242" s="1"/>
  <c r="AE242"/>
  <c r="D236"/>
  <c r="B236" s="1"/>
  <c r="AE236"/>
  <c r="D230"/>
  <c r="B230" s="1"/>
  <c r="AE230"/>
  <c r="D224"/>
  <c r="B224" s="1"/>
  <c r="AE224"/>
  <c r="D218"/>
  <c r="B218" s="1"/>
  <c r="AE218"/>
  <c r="D212"/>
  <c r="B212" s="1"/>
  <c r="AE212"/>
  <c r="D399"/>
  <c r="B399" s="1"/>
  <c r="AE399"/>
  <c r="D393"/>
  <c r="B393" s="1"/>
  <c r="AE393"/>
  <c r="D387"/>
  <c r="B387" s="1"/>
  <c r="AE387"/>
  <c r="D381"/>
  <c r="B381" s="1"/>
  <c r="AE381"/>
  <c r="D375"/>
  <c r="B375" s="1"/>
  <c r="AE375"/>
  <c r="D369"/>
  <c r="B369" s="1"/>
  <c r="AE369"/>
  <c r="D363"/>
  <c r="B363" s="1"/>
  <c r="AE363"/>
  <c r="D357"/>
  <c r="B357" s="1"/>
  <c r="AE357"/>
  <c r="D351"/>
  <c r="B351" s="1"/>
  <c r="AE351"/>
  <c r="D345"/>
  <c r="B345" s="1"/>
  <c r="AE345"/>
  <c r="D417"/>
  <c r="B417" s="1"/>
  <c r="AE417"/>
  <c r="D411"/>
  <c r="B411" s="1"/>
  <c r="AE411"/>
  <c r="D521"/>
  <c r="B521" s="1"/>
  <c r="AE521"/>
  <c r="D515"/>
  <c r="B515" s="1"/>
  <c r="AE515"/>
  <c r="D509"/>
  <c r="B509" s="1"/>
  <c r="AE509"/>
  <c r="D503"/>
  <c r="B503" s="1"/>
  <c r="AE503"/>
  <c r="D497"/>
  <c r="B497" s="1"/>
  <c r="AE497"/>
  <c r="D491"/>
  <c r="B491" s="1"/>
  <c r="AE491"/>
  <c r="D485"/>
  <c r="B485" s="1"/>
  <c r="AE485"/>
  <c r="D479"/>
  <c r="B479" s="1"/>
  <c r="AE479"/>
  <c r="D473"/>
  <c r="B473" s="1"/>
  <c r="AE473"/>
  <c r="D467"/>
  <c r="B467" s="1"/>
  <c r="AE467"/>
  <c r="D461"/>
  <c r="B461" s="1"/>
  <c r="AE461"/>
  <c r="D455"/>
  <c r="B455" s="1"/>
  <c r="AE455"/>
  <c r="D449"/>
  <c r="B449" s="1"/>
  <c r="AE449"/>
  <c r="D443"/>
  <c r="B443" s="1"/>
  <c r="AE443"/>
  <c r="D437"/>
  <c r="B437" s="1"/>
  <c r="AE437"/>
  <c r="D431"/>
  <c r="B431" s="1"/>
  <c r="AE431"/>
  <c r="D425"/>
  <c r="B425" s="1"/>
  <c r="AE425"/>
  <c r="D419"/>
  <c r="B419" s="1"/>
  <c r="AE419"/>
  <c r="D807"/>
  <c r="B807" s="1"/>
  <c r="AE807"/>
  <c r="D801"/>
  <c r="B801" s="1"/>
  <c r="AE801"/>
  <c r="D795"/>
  <c r="B795" s="1"/>
  <c r="AE795"/>
  <c r="D789"/>
  <c r="B789" s="1"/>
  <c r="AE789"/>
  <c r="D783"/>
  <c r="B783" s="1"/>
  <c r="AE783"/>
  <c r="D777"/>
  <c r="B777" s="1"/>
  <c r="AE777"/>
  <c r="D771"/>
  <c r="B771" s="1"/>
  <c r="AE771"/>
  <c r="D765"/>
  <c r="B765" s="1"/>
  <c r="AE765"/>
  <c r="D759"/>
  <c r="B759" s="1"/>
  <c r="AE759"/>
  <c r="D753"/>
  <c r="B753" s="1"/>
  <c r="AE753"/>
  <c r="D747"/>
  <c r="B747" s="1"/>
  <c r="AE747"/>
  <c r="D741"/>
  <c r="B741" s="1"/>
  <c r="AE741"/>
  <c r="D735"/>
  <c r="B735" s="1"/>
  <c r="AE735"/>
  <c r="D729"/>
  <c r="B729" s="1"/>
  <c r="AE729"/>
  <c r="D909"/>
  <c r="B909" s="1"/>
  <c r="AE909"/>
  <c r="D903"/>
  <c r="B903" s="1"/>
  <c r="AE903"/>
  <c r="D897"/>
  <c r="B897" s="1"/>
  <c r="AE897"/>
  <c r="D891"/>
  <c r="B891" s="1"/>
  <c r="AE891"/>
  <c r="D885"/>
  <c r="B885" s="1"/>
  <c r="AE885"/>
  <c r="D879"/>
  <c r="B879" s="1"/>
  <c r="AE879"/>
  <c r="D873"/>
  <c r="B873" s="1"/>
  <c r="AE873"/>
  <c r="D867"/>
  <c r="B867" s="1"/>
  <c r="AE867"/>
  <c r="D861"/>
  <c r="B861" s="1"/>
  <c r="AE861"/>
  <c r="D855"/>
  <c r="B855" s="1"/>
  <c r="AE855"/>
  <c r="D849"/>
  <c r="B849" s="1"/>
  <c r="AE849"/>
  <c r="D843"/>
  <c r="B843" s="1"/>
  <c r="AE843"/>
  <c r="D837"/>
  <c r="B837" s="1"/>
  <c r="AE837"/>
  <c r="D831"/>
  <c r="B831" s="1"/>
  <c r="AE831"/>
  <c r="D825"/>
  <c r="B825" s="1"/>
  <c r="AE825"/>
  <c r="D819"/>
  <c r="B819" s="1"/>
  <c r="AE819"/>
  <c r="D996"/>
  <c r="B996" s="1"/>
  <c r="AE996"/>
  <c r="D990"/>
  <c r="B990" s="1"/>
  <c r="AE990"/>
  <c r="D984"/>
  <c r="B984" s="1"/>
  <c r="AE984"/>
  <c r="D978"/>
  <c r="B978" s="1"/>
  <c r="AE978"/>
  <c r="D972"/>
  <c r="B972" s="1"/>
  <c r="AE972"/>
  <c r="D966"/>
  <c r="B966" s="1"/>
  <c r="AE966"/>
  <c r="D960"/>
  <c r="B960" s="1"/>
  <c r="AE960"/>
  <c r="D954"/>
  <c r="B954" s="1"/>
  <c r="AE954"/>
  <c r="D948"/>
  <c r="B948" s="1"/>
  <c r="AE948"/>
  <c r="D942"/>
  <c r="B942" s="1"/>
  <c r="AE942"/>
  <c r="D936"/>
  <c r="B936" s="1"/>
  <c r="AE936"/>
  <c r="D930"/>
  <c r="B930" s="1"/>
  <c r="AE930"/>
  <c r="D924"/>
  <c r="B924" s="1"/>
  <c r="AE924"/>
  <c r="D1089"/>
  <c r="B1089" s="1"/>
  <c r="AE1089"/>
  <c r="D1083"/>
  <c r="B1083" s="1"/>
  <c r="AE1083"/>
  <c r="D1077"/>
  <c r="B1077" s="1"/>
  <c r="AE1077"/>
  <c r="D1071"/>
  <c r="B1071" s="1"/>
  <c r="AE1071"/>
  <c r="D1065"/>
  <c r="B1065" s="1"/>
  <c r="AE1065"/>
  <c r="D1059"/>
  <c r="B1059" s="1"/>
  <c r="AE1059"/>
  <c r="D1053"/>
  <c r="B1053" s="1"/>
  <c r="AE1053"/>
  <c r="D1047"/>
  <c r="B1047" s="1"/>
  <c r="AE1047"/>
  <c r="D1041"/>
  <c r="B1041" s="1"/>
  <c r="AE1041"/>
  <c r="D1035"/>
  <c r="B1035" s="1"/>
  <c r="AE1035"/>
  <c r="D1029"/>
  <c r="B1029" s="1"/>
  <c r="AE1029"/>
  <c r="D1023"/>
  <c r="B1023" s="1"/>
  <c r="AE1023"/>
  <c r="D1017"/>
  <c r="B1017" s="1"/>
  <c r="AE1017"/>
  <c r="D1011"/>
  <c r="B1011" s="1"/>
  <c r="AE1011"/>
  <c r="D1193"/>
  <c r="B1193" s="1"/>
  <c r="AE1193"/>
  <c r="D1187"/>
  <c r="B1187" s="1"/>
  <c r="AE1187"/>
  <c r="D1181"/>
  <c r="B1181" s="1"/>
  <c r="AE1181"/>
  <c r="D1175"/>
  <c r="B1175" s="1"/>
  <c r="AE1175"/>
  <c r="D1169"/>
  <c r="B1169" s="1"/>
  <c r="AE1169"/>
  <c r="D1163"/>
  <c r="B1163" s="1"/>
  <c r="AE1163"/>
  <c r="D1157"/>
  <c r="B1157" s="1"/>
  <c r="AE1157"/>
  <c r="D1151"/>
  <c r="B1151" s="1"/>
  <c r="AE1151"/>
  <c r="D1145"/>
  <c r="B1145" s="1"/>
  <c r="AE1145"/>
  <c r="D1139"/>
  <c r="B1139" s="1"/>
  <c r="AE1139"/>
  <c r="D1133"/>
  <c r="B1133" s="1"/>
  <c r="AE1133"/>
  <c r="D1127"/>
  <c r="B1127" s="1"/>
  <c r="AE1127"/>
  <c r="D1121"/>
  <c r="B1121" s="1"/>
  <c r="AE1121"/>
  <c r="D1115"/>
  <c r="B1115" s="1"/>
  <c r="AE1115"/>
  <c r="D1109"/>
  <c r="B1109" s="1"/>
  <c r="AE1109"/>
  <c r="D1411"/>
  <c r="B1411" s="1"/>
  <c r="AE1411"/>
  <c r="D1405"/>
  <c r="B1405" s="1"/>
  <c r="AE1405"/>
  <c r="D1399"/>
  <c r="B1399" s="1"/>
  <c r="AE1399"/>
  <c r="D1393"/>
  <c r="B1393" s="1"/>
  <c r="AE1393"/>
  <c r="D1387"/>
  <c r="B1387" s="1"/>
  <c r="AE1387"/>
  <c r="D1381"/>
  <c r="B1381" s="1"/>
  <c r="AE1381"/>
  <c r="D1375"/>
  <c r="B1375" s="1"/>
  <c r="AE1375"/>
  <c r="D1369"/>
  <c r="B1369" s="1"/>
  <c r="AE1369"/>
  <c r="D1363"/>
  <c r="B1363" s="1"/>
  <c r="AE1363"/>
  <c r="D1357"/>
  <c r="B1357" s="1"/>
  <c r="AE1357"/>
  <c r="D1351"/>
  <c r="B1351" s="1"/>
  <c r="AE1351"/>
  <c r="D1345"/>
  <c r="B1345" s="1"/>
  <c r="AE1345"/>
  <c r="D1339"/>
  <c r="B1339" s="1"/>
  <c r="AE1339"/>
  <c r="D1333"/>
  <c r="B1333" s="1"/>
  <c r="AE1333"/>
  <c r="D1327"/>
  <c r="B1327" s="1"/>
  <c r="AE1327"/>
  <c r="D1321"/>
  <c r="B1321" s="1"/>
  <c r="AE1321"/>
  <c r="D1315"/>
  <c r="B1315" s="1"/>
  <c r="AE1315"/>
  <c r="D1309"/>
  <c r="B1309" s="1"/>
  <c r="AE1309"/>
  <c r="D1303"/>
  <c r="B1303" s="1"/>
  <c r="AE1303"/>
  <c r="D1297"/>
  <c r="B1297" s="1"/>
  <c r="AE1297"/>
  <c r="D1291"/>
  <c r="B1291" s="1"/>
  <c r="AE1291"/>
  <c r="D717"/>
  <c r="B717" s="1"/>
  <c r="AE717"/>
  <c r="D711"/>
  <c r="B711" s="1"/>
  <c r="AE711"/>
  <c r="D705"/>
  <c r="B705" s="1"/>
  <c r="AE705"/>
  <c r="D699"/>
  <c r="B699" s="1"/>
  <c r="AE699"/>
  <c r="D693"/>
  <c r="B693" s="1"/>
  <c r="AE693"/>
  <c r="D687"/>
  <c r="B687" s="1"/>
  <c r="AE687"/>
  <c r="D681"/>
  <c r="B681" s="1"/>
  <c r="AE681"/>
  <c r="D675"/>
  <c r="B675" s="1"/>
  <c r="AE675"/>
  <c r="D669"/>
  <c r="B669" s="1"/>
  <c r="AE669"/>
  <c r="D663"/>
  <c r="B663" s="1"/>
  <c r="AE663"/>
  <c r="D657"/>
  <c r="B657" s="1"/>
  <c r="AE657"/>
  <c r="D651"/>
  <c r="B651" s="1"/>
  <c r="AE651"/>
  <c r="D645"/>
  <c r="B645" s="1"/>
  <c r="AE645"/>
  <c r="D639"/>
  <c r="B639" s="1"/>
  <c r="AE639"/>
  <c r="D633"/>
  <c r="B633" s="1"/>
  <c r="AE633"/>
  <c r="D627"/>
  <c r="B627" s="1"/>
  <c r="AE627"/>
  <c r="D1206"/>
  <c r="B1206" s="1"/>
  <c r="AE1206"/>
  <c r="D1284"/>
  <c r="B1284" s="1"/>
  <c r="AE1284"/>
  <c r="D1278"/>
  <c r="B1278" s="1"/>
  <c r="AE1278"/>
  <c r="D1272"/>
  <c r="B1272" s="1"/>
  <c r="AE1272"/>
  <c r="D1266"/>
  <c r="B1266" s="1"/>
  <c r="AE1266"/>
  <c r="D1260"/>
  <c r="B1260" s="1"/>
  <c r="AE1260"/>
  <c r="D1254"/>
  <c r="B1254" s="1"/>
  <c r="AE1254"/>
  <c r="D1248"/>
  <c r="B1248" s="1"/>
  <c r="AE1248"/>
  <c r="D1242"/>
  <c r="B1242" s="1"/>
  <c r="AE1242"/>
  <c r="D1236"/>
  <c r="B1236" s="1"/>
  <c r="AE1236"/>
  <c r="D1230"/>
  <c r="B1230" s="1"/>
  <c r="AE1230"/>
  <c r="D1224"/>
  <c r="B1224" s="1"/>
  <c r="AE1224"/>
  <c r="D1218"/>
  <c r="B1218" s="1"/>
  <c r="AE1218"/>
  <c r="D1212"/>
  <c r="B1212" s="1"/>
  <c r="AE1212"/>
  <c r="D533"/>
  <c r="B533" s="1"/>
  <c r="AE533"/>
  <c r="D615"/>
  <c r="B615" s="1"/>
  <c r="AE615"/>
  <c r="D609"/>
  <c r="B609" s="1"/>
  <c r="AE609"/>
  <c r="D603"/>
  <c r="B603" s="1"/>
  <c r="AE603"/>
  <c r="D597"/>
  <c r="B597" s="1"/>
  <c r="AE597"/>
  <c r="D591"/>
  <c r="B591" s="1"/>
  <c r="AE591"/>
  <c r="D585"/>
  <c r="B585" s="1"/>
  <c r="AE585"/>
  <c r="D579"/>
  <c r="B579" s="1"/>
  <c r="AE579"/>
  <c r="D573"/>
  <c r="B573" s="1"/>
  <c r="AE573"/>
  <c r="D567"/>
  <c r="B567" s="1"/>
  <c r="AE567"/>
  <c r="D561"/>
  <c r="B561" s="1"/>
  <c r="AE561"/>
  <c r="D555"/>
  <c r="B555" s="1"/>
  <c r="AE555"/>
  <c r="D549"/>
  <c r="B549" s="1"/>
  <c r="AE549"/>
  <c r="D543"/>
  <c r="B543" s="1"/>
  <c r="AE543"/>
  <c r="D537"/>
  <c r="B537" s="1"/>
  <c r="AE537"/>
  <c r="D102"/>
  <c r="B102" s="1"/>
  <c r="AE102"/>
  <c r="D96"/>
  <c r="B96" s="1"/>
  <c r="AE96"/>
  <c r="D90"/>
  <c r="B90" s="1"/>
  <c r="AE90"/>
  <c r="D84"/>
  <c r="B84" s="1"/>
  <c r="AE84"/>
  <c r="D78"/>
  <c r="B78" s="1"/>
  <c r="AE78"/>
  <c r="D72"/>
  <c r="B72" s="1"/>
  <c r="AE72"/>
  <c r="D66"/>
  <c r="B66" s="1"/>
  <c r="AE66"/>
  <c r="D60"/>
  <c r="B60" s="1"/>
  <c r="AE60"/>
  <c r="D54"/>
  <c r="B54" s="1"/>
  <c r="AE54"/>
  <c r="D48"/>
  <c r="B48" s="1"/>
  <c r="AE48"/>
  <c r="D42"/>
  <c r="B42" s="1"/>
  <c r="AE42"/>
  <c r="D36"/>
  <c r="B36" s="1"/>
  <c r="AE36"/>
  <c r="D30"/>
  <c r="B30" s="1"/>
  <c r="AE30"/>
  <c r="D24"/>
  <c r="B24" s="1"/>
  <c r="AE24"/>
  <c r="D18"/>
  <c r="B18" s="1"/>
  <c r="AE18"/>
  <c r="D12"/>
  <c r="B12" s="1"/>
  <c r="AE12"/>
  <c r="D6"/>
  <c r="B6" s="1"/>
  <c r="AE6"/>
  <c r="D202"/>
  <c r="B202" s="1"/>
  <c r="AE202"/>
  <c r="D196"/>
  <c r="B196" s="1"/>
  <c r="AE196"/>
  <c r="D190"/>
  <c r="B190" s="1"/>
  <c r="AE190"/>
  <c r="D184"/>
  <c r="B184" s="1"/>
  <c r="AE184"/>
  <c r="D178"/>
  <c r="B178" s="1"/>
  <c r="AE178"/>
  <c r="D172"/>
  <c r="B172" s="1"/>
  <c r="AE172"/>
  <c r="D166"/>
  <c r="B166" s="1"/>
  <c r="AE166"/>
  <c r="D160"/>
  <c r="B160" s="1"/>
  <c r="AE160"/>
  <c r="D154"/>
  <c r="B154" s="1"/>
  <c r="AE154"/>
  <c r="D148"/>
  <c r="B148" s="1"/>
  <c r="AE148"/>
  <c r="D142"/>
  <c r="B142" s="1"/>
  <c r="AE142"/>
  <c r="D136"/>
  <c r="B136" s="1"/>
  <c r="AE136"/>
  <c r="D130"/>
  <c r="B130" s="1"/>
  <c r="AE130"/>
  <c r="D124"/>
  <c r="B124" s="1"/>
  <c r="AE124"/>
  <c r="D118"/>
  <c r="B118" s="1"/>
  <c r="AE118"/>
  <c r="D327"/>
  <c r="B327" s="1"/>
  <c r="AE327"/>
  <c r="D321"/>
  <c r="B321" s="1"/>
  <c r="AE321"/>
  <c r="D315"/>
  <c r="B315" s="1"/>
  <c r="AE315"/>
  <c r="D309"/>
  <c r="B309" s="1"/>
  <c r="AE309"/>
  <c r="D303"/>
  <c r="B303" s="1"/>
  <c r="AE303"/>
  <c r="D297"/>
  <c r="B297" s="1"/>
  <c r="AE297"/>
  <c r="D291"/>
  <c r="B291" s="1"/>
  <c r="AE291"/>
  <c r="D285"/>
  <c r="B285" s="1"/>
  <c r="AE285"/>
  <c r="D279"/>
  <c r="B279" s="1"/>
  <c r="AE279"/>
  <c r="D273"/>
  <c r="B273" s="1"/>
  <c r="AE273"/>
  <c r="D267"/>
  <c r="B267" s="1"/>
  <c r="AE267"/>
  <c r="D261"/>
  <c r="B261" s="1"/>
  <c r="AE261"/>
  <c r="D255"/>
  <c r="B255" s="1"/>
  <c r="AE255"/>
  <c r="D249"/>
  <c r="B249" s="1"/>
  <c r="AE249"/>
  <c r="D243"/>
  <c r="B243" s="1"/>
  <c r="AE243"/>
  <c r="D237"/>
  <c r="B237" s="1"/>
  <c r="AE237"/>
  <c r="D231"/>
  <c r="B231" s="1"/>
  <c r="AE231"/>
  <c r="D225"/>
  <c r="B225" s="1"/>
  <c r="AE225"/>
  <c r="D219"/>
  <c r="B219" s="1"/>
  <c r="AE219"/>
  <c r="D213"/>
  <c r="B213" s="1"/>
  <c r="AE213"/>
  <c r="D400"/>
  <c r="B400" s="1"/>
  <c r="AE400"/>
  <c r="D394"/>
  <c r="B394" s="1"/>
  <c r="AE394"/>
  <c r="D388"/>
  <c r="B388" s="1"/>
  <c r="AE388"/>
  <c r="D382"/>
  <c r="B382" s="1"/>
  <c r="AE382"/>
  <c r="D376"/>
  <c r="B376" s="1"/>
  <c r="AE376"/>
  <c r="D370"/>
  <c r="B370" s="1"/>
  <c r="AE370"/>
  <c r="D364"/>
  <c r="B364" s="1"/>
  <c r="AE364"/>
  <c r="D358"/>
  <c r="B358" s="1"/>
  <c r="AE358"/>
  <c r="D352"/>
  <c r="B352" s="1"/>
  <c r="AE352"/>
  <c r="D346"/>
  <c r="B346" s="1"/>
  <c r="AE346"/>
  <c r="D418"/>
  <c r="B418" s="1"/>
  <c r="AE418"/>
  <c r="D412"/>
  <c r="B412" s="1"/>
  <c r="AE412"/>
  <c r="D522"/>
  <c r="B522" s="1"/>
  <c r="AE522"/>
  <c r="D516"/>
  <c r="B516" s="1"/>
  <c r="AE516"/>
  <c r="D510"/>
  <c r="B510" s="1"/>
  <c r="AE510"/>
  <c r="D504"/>
  <c r="B504" s="1"/>
  <c r="AE504"/>
  <c r="D498"/>
  <c r="B498" s="1"/>
  <c r="AE498"/>
  <c r="D492"/>
  <c r="B492" s="1"/>
  <c r="AE492"/>
  <c r="D486"/>
  <c r="B486" s="1"/>
  <c r="AE486"/>
  <c r="D480"/>
  <c r="B480" s="1"/>
  <c r="AE480"/>
  <c r="D474"/>
  <c r="B474" s="1"/>
  <c r="AE474"/>
  <c r="D468"/>
  <c r="B468" s="1"/>
  <c r="AE468"/>
  <c r="D462"/>
  <c r="B462" s="1"/>
  <c r="AE462"/>
  <c r="D456"/>
  <c r="B456" s="1"/>
  <c r="AE456"/>
  <c r="D450"/>
  <c r="B450" s="1"/>
  <c r="AE450"/>
  <c r="D444"/>
  <c r="B444" s="1"/>
  <c r="AE444"/>
  <c r="D438"/>
  <c r="B438" s="1"/>
  <c r="AE438"/>
  <c r="D432"/>
  <c r="B432" s="1"/>
  <c r="AE432"/>
  <c r="D426"/>
  <c r="B426" s="1"/>
  <c r="AE426"/>
  <c r="D420"/>
  <c r="B420" s="1"/>
  <c r="AE420"/>
  <c r="D808"/>
  <c r="B808" s="1"/>
  <c r="AE808"/>
  <c r="D802"/>
  <c r="B802" s="1"/>
  <c r="AE802"/>
  <c r="D796"/>
  <c r="B796" s="1"/>
  <c r="AE796"/>
  <c r="D790"/>
  <c r="B790" s="1"/>
  <c r="AE790"/>
  <c r="D784"/>
  <c r="B784" s="1"/>
  <c r="AE784"/>
  <c r="D778"/>
  <c r="B778" s="1"/>
  <c r="AE778"/>
  <c r="D772"/>
  <c r="B772" s="1"/>
  <c r="AE772"/>
  <c r="D766"/>
  <c r="B766" s="1"/>
  <c r="AE766"/>
  <c r="D760"/>
  <c r="B760" s="1"/>
  <c r="AE760"/>
  <c r="D754"/>
  <c r="B754" s="1"/>
  <c r="AE754"/>
  <c r="D748"/>
  <c r="B748" s="1"/>
  <c r="AE748"/>
  <c r="D742"/>
  <c r="B742" s="1"/>
  <c r="AE742"/>
  <c r="D736"/>
  <c r="B736" s="1"/>
  <c r="AE736"/>
  <c r="D730"/>
  <c r="B730" s="1"/>
  <c r="AE730"/>
  <c r="D910"/>
  <c r="B910" s="1"/>
  <c r="AE910"/>
  <c r="D904"/>
  <c r="B904" s="1"/>
  <c r="AE904"/>
  <c r="D898"/>
  <c r="B898" s="1"/>
  <c r="AE898"/>
  <c r="D892"/>
  <c r="B892" s="1"/>
  <c r="AE892"/>
  <c r="D886"/>
  <c r="B886" s="1"/>
  <c r="AE886"/>
  <c r="D880"/>
  <c r="B880" s="1"/>
  <c r="AE880"/>
  <c r="D874"/>
  <c r="B874" s="1"/>
  <c r="AE874"/>
  <c r="D868"/>
  <c r="B868" s="1"/>
  <c r="AE868"/>
  <c r="D862"/>
  <c r="B862" s="1"/>
  <c r="AE862"/>
  <c r="D856"/>
  <c r="B856" s="1"/>
  <c r="AE856"/>
  <c r="D850"/>
  <c r="B850" s="1"/>
  <c r="AE850"/>
  <c r="D844"/>
  <c r="B844" s="1"/>
  <c r="AE844"/>
  <c r="D838"/>
  <c r="B838" s="1"/>
  <c r="AE838"/>
  <c r="D832"/>
  <c r="B832" s="1"/>
  <c r="AE832"/>
  <c r="D826"/>
  <c r="B826" s="1"/>
  <c r="AE826"/>
  <c r="D820"/>
  <c r="B820" s="1"/>
  <c r="AE820"/>
  <c r="D997"/>
  <c r="B997" s="1"/>
  <c r="AE997"/>
  <c r="D991"/>
  <c r="B991" s="1"/>
  <c r="AE991"/>
  <c r="D985"/>
  <c r="B985" s="1"/>
  <c r="AE985"/>
  <c r="D979"/>
  <c r="B979" s="1"/>
  <c r="AE979"/>
  <c r="D973"/>
  <c r="B973" s="1"/>
  <c r="AE973"/>
  <c r="D967"/>
  <c r="B967" s="1"/>
  <c r="AE967"/>
  <c r="D961"/>
  <c r="B961" s="1"/>
  <c r="AE961"/>
  <c r="D955"/>
  <c r="B955" s="1"/>
  <c r="AE955"/>
  <c r="D949"/>
  <c r="B949" s="1"/>
  <c r="AE949"/>
  <c r="D943"/>
  <c r="B943" s="1"/>
  <c r="AE943"/>
  <c r="D937"/>
  <c r="B937" s="1"/>
  <c r="AE937"/>
  <c r="D931"/>
  <c r="B931" s="1"/>
  <c r="AE931"/>
  <c r="D925"/>
  <c r="B925" s="1"/>
  <c r="AE925"/>
  <c r="D1090"/>
  <c r="B1090" s="1"/>
  <c r="AE1090"/>
  <c r="D1084"/>
  <c r="B1084" s="1"/>
  <c r="AE1084"/>
  <c r="D1078"/>
  <c r="B1078" s="1"/>
  <c r="AE1078"/>
  <c r="D1072"/>
  <c r="B1072" s="1"/>
  <c r="AE1072"/>
  <c r="D1066"/>
  <c r="B1066" s="1"/>
  <c r="AE1066"/>
  <c r="D1060"/>
  <c r="B1060" s="1"/>
  <c r="AE1060"/>
  <c r="D1054"/>
  <c r="B1054" s="1"/>
  <c r="AE1054"/>
  <c r="D1048"/>
  <c r="B1048" s="1"/>
  <c r="AE1048"/>
  <c r="D1042"/>
  <c r="B1042" s="1"/>
  <c r="AE1042"/>
  <c r="D1036"/>
  <c r="B1036" s="1"/>
  <c r="AE1036"/>
  <c r="D1030"/>
  <c r="B1030" s="1"/>
  <c r="AE1030"/>
  <c r="D1024"/>
  <c r="B1024" s="1"/>
  <c r="AE1024"/>
  <c r="D1018"/>
  <c r="B1018" s="1"/>
  <c r="AE1018"/>
  <c r="D1012"/>
  <c r="B1012" s="1"/>
  <c r="AE1012"/>
  <c r="D1103"/>
  <c r="B1103" s="1"/>
  <c r="AE1103"/>
  <c r="D1194"/>
  <c r="B1194" s="1"/>
  <c r="AE1194"/>
  <c r="D1188"/>
  <c r="B1188" s="1"/>
  <c r="AE1188"/>
  <c r="D1182"/>
  <c r="B1182" s="1"/>
  <c r="AE1182"/>
  <c r="D1176"/>
  <c r="B1176" s="1"/>
  <c r="AE1176"/>
  <c r="D1170"/>
  <c r="B1170" s="1"/>
  <c r="AE1170"/>
  <c r="D1164"/>
  <c r="B1164" s="1"/>
  <c r="AE1164"/>
  <c r="D1158"/>
  <c r="B1158" s="1"/>
  <c r="AE1158"/>
  <c r="D1152"/>
  <c r="B1152" s="1"/>
  <c r="AE1152"/>
  <c r="D1146"/>
  <c r="B1146" s="1"/>
  <c r="AE1146"/>
  <c r="D1140"/>
  <c r="B1140" s="1"/>
  <c r="AE1140"/>
  <c r="D1134"/>
  <c r="B1134" s="1"/>
  <c r="AE1134"/>
  <c r="D1128"/>
  <c r="B1128" s="1"/>
  <c r="AE1128"/>
  <c r="D1122"/>
  <c r="B1122" s="1"/>
  <c r="AE1122"/>
  <c r="D1116"/>
  <c r="B1116" s="1"/>
  <c r="AE1116"/>
  <c r="D1110"/>
  <c r="B1110" s="1"/>
  <c r="AE1110"/>
  <c r="D1104"/>
  <c r="B1104" s="1"/>
  <c r="AE1104"/>
  <c r="D1406"/>
  <c r="B1406" s="1"/>
  <c r="AE1406"/>
  <c r="D1400"/>
  <c r="B1400" s="1"/>
  <c r="AE1400"/>
  <c r="D1394"/>
  <c r="B1394" s="1"/>
  <c r="AE1394"/>
  <c r="D1388"/>
  <c r="B1388" s="1"/>
  <c r="AE1388"/>
  <c r="D1382"/>
  <c r="B1382" s="1"/>
  <c r="AE1382"/>
  <c r="D1376"/>
  <c r="B1376" s="1"/>
  <c r="AE1376"/>
  <c r="D1370"/>
  <c r="B1370" s="1"/>
  <c r="AE1370"/>
  <c r="D1364"/>
  <c r="B1364" s="1"/>
  <c r="AE1364"/>
  <c r="D1358"/>
  <c r="B1358" s="1"/>
  <c r="AE1358"/>
  <c r="D1352"/>
  <c r="B1352" s="1"/>
  <c r="AE1352"/>
  <c r="D1346"/>
  <c r="B1346" s="1"/>
  <c r="AE1346"/>
  <c r="D1340"/>
  <c r="B1340" s="1"/>
  <c r="AE1340"/>
  <c r="D1334"/>
  <c r="B1334" s="1"/>
  <c r="AE1334"/>
  <c r="D1328"/>
  <c r="B1328" s="1"/>
  <c r="AE1328"/>
  <c r="D1322"/>
  <c r="B1322" s="1"/>
  <c r="AE1322"/>
  <c r="D1316"/>
  <c r="B1316" s="1"/>
  <c r="AE1316"/>
  <c r="D1310"/>
  <c r="B1310" s="1"/>
  <c r="AE1310"/>
  <c r="D1304"/>
  <c r="B1304" s="1"/>
  <c r="AE1304"/>
  <c r="D1298"/>
  <c r="B1298" s="1"/>
  <c r="AE1298"/>
  <c r="D1292"/>
  <c r="B1292" s="1"/>
  <c r="AE1292"/>
  <c r="D718"/>
  <c r="B718" s="1"/>
  <c r="AE718"/>
  <c r="D712"/>
  <c r="B712" s="1"/>
  <c r="AE712"/>
  <c r="D706"/>
  <c r="B706" s="1"/>
  <c r="AE706"/>
  <c r="D700"/>
  <c r="B700" s="1"/>
  <c r="AE700"/>
  <c r="D694"/>
  <c r="B694" s="1"/>
  <c r="AE694"/>
  <c r="D688"/>
  <c r="B688" s="1"/>
  <c r="AE688"/>
  <c r="D682"/>
  <c r="B682" s="1"/>
  <c r="AE682"/>
  <c r="D676"/>
  <c r="B676" s="1"/>
  <c r="AE676"/>
  <c r="D670"/>
  <c r="B670" s="1"/>
  <c r="AE670"/>
  <c r="D664"/>
  <c r="B664" s="1"/>
  <c r="AE664"/>
  <c r="D658"/>
  <c r="B658" s="1"/>
  <c r="AE658"/>
  <c r="D652"/>
  <c r="B652" s="1"/>
  <c r="AE652"/>
  <c r="D646"/>
  <c r="B646" s="1"/>
  <c r="AE646"/>
  <c r="D640"/>
  <c r="B640" s="1"/>
  <c r="AE640"/>
  <c r="D634"/>
  <c r="B634" s="1"/>
  <c r="AE634"/>
  <c r="D628"/>
  <c r="B628" s="1"/>
  <c r="AE628"/>
  <c r="D622"/>
  <c r="B622" s="1"/>
  <c r="AE622"/>
  <c r="D1279"/>
  <c r="B1279" s="1"/>
  <c r="AE1279"/>
  <c r="D1273"/>
  <c r="B1273" s="1"/>
  <c r="AE1273"/>
  <c r="D1267"/>
  <c r="B1267" s="1"/>
  <c r="AE1267"/>
  <c r="D1261"/>
  <c r="B1261" s="1"/>
  <c r="AE1261"/>
  <c r="D1255"/>
  <c r="B1255" s="1"/>
  <c r="AE1255"/>
  <c r="D1249"/>
  <c r="B1249" s="1"/>
  <c r="AE1249"/>
  <c r="D1243"/>
  <c r="B1243" s="1"/>
  <c r="AE1243"/>
  <c r="D1237"/>
  <c r="B1237" s="1"/>
  <c r="AE1237"/>
  <c r="D1231"/>
  <c r="B1231" s="1"/>
  <c r="AE1231"/>
  <c r="D1225"/>
  <c r="B1225" s="1"/>
  <c r="AE1225"/>
  <c r="D1219"/>
  <c r="B1219" s="1"/>
  <c r="AE1219"/>
  <c r="D1213"/>
  <c r="B1213" s="1"/>
  <c r="AE1213"/>
  <c r="D1207"/>
  <c r="B1207" s="1"/>
  <c r="AE1207"/>
  <c r="D616"/>
  <c r="B616" s="1"/>
  <c r="AE616"/>
  <c r="D610"/>
  <c r="B610" s="1"/>
  <c r="AE610"/>
  <c r="D604"/>
  <c r="B604" s="1"/>
  <c r="AE604"/>
  <c r="D598"/>
  <c r="B598" s="1"/>
  <c r="AE598"/>
  <c r="D592"/>
  <c r="B592" s="1"/>
  <c r="AE592"/>
  <c r="D586"/>
  <c r="B586" s="1"/>
  <c r="AE586"/>
  <c r="D580"/>
  <c r="B580" s="1"/>
  <c r="AE580"/>
  <c r="D574"/>
  <c r="B574" s="1"/>
  <c r="AE574"/>
  <c r="D568"/>
  <c r="B568" s="1"/>
  <c r="AE568"/>
  <c r="D562"/>
  <c r="B562" s="1"/>
  <c r="AE562"/>
  <c r="D556"/>
  <c r="B556" s="1"/>
  <c r="AE556"/>
  <c r="D550"/>
  <c r="B550" s="1"/>
  <c r="AE550"/>
  <c r="D544"/>
  <c r="B544" s="1"/>
  <c r="AE544"/>
  <c r="D538"/>
  <c r="B538" s="1"/>
  <c r="AE538"/>
  <c r="D103"/>
  <c r="B103" s="1"/>
  <c r="AE103"/>
  <c r="D97"/>
  <c r="B97" s="1"/>
  <c r="AE97"/>
  <c r="D91"/>
  <c r="B91" s="1"/>
  <c r="AE91"/>
  <c r="D85"/>
  <c r="B85" s="1"/>
  <c r="AE85"/>
  <c r="D79"/>
  <c r="B79" s="1"/>
  <c r="AE79"/>
  <c r="D73"/>
  <c r="B73" s="1"/>
  <c r="AE73"/>
  <c r="D67"/>
  <c r="B67" s="1"/>
  <c r="AE67"/>
  <c r="D61"/>
  <c r="B61" s="1"/>
  <c r="AE61"/>
  <c r="D55"/>
  <c r="B55" s="1"/>
  <c r="AE55"/>
  <c r="D49"/>
  <c r="B49" s="1"/>
  <c r="AE49"/>
  <c r="D43"/>
  <c r="B43" s="1"/>
  <c r="AE43"/>
  <c r="D37"/>
  <c r="B37" s="1"/>
  <c r="AE37"/>
  <c r="D31"/>
  <c r="B31" s="1"/>
  <c r="AE31"/>
  <c r="D25"/>
  <c r="B25" s="1"/>
  <c r="AE25"/>
  <c r="D19"/>
  <c r="B19" s="1"/>
  <c r="AE19"/>
  <c r="D13"/>
  <c r="B13" s="1"/>
  <c r="AE13"/>
  <c r="D7"/>
  <c r="B7" s="1"/>
  <c r="AE7"/>
  <c r="D203"/>
  <c r="B203" s="1"/>
  <c r="AE203"/>
  <c r="D197"/>
  <c r="B197" s="1"/>
  <c r="AE197"/>
  <c r="D191"/>
  <c r="B191" s="1"/>
  <c r="AE191"/>
  <c r="D185"/>
  <c r="B185" s="1"/>
  <c r="AE185"/>
  <c r="D179"/>
  <c r="B179" s="1"/>
  <c r="AE179"/>
  <c r="D173"/>
  <c r="B173" s="1"/>
  <c r="AE173"/>
  <c r="D167"/>
  <c r="B167" s="1"/>
  <c r="AE167"/>
  <c r="D161"/>
  <c r="B161" s="1"/>
  <c r="AE161"/>
  <c r="D155"/>
  <c r="B155" s="1"/>
  <c r="AE155"/>
  <c r="D149"/>
  <c r="B149" s="1"/>
  <c r="AE149"/>
  <c r="D143"/>
  <c r="B143" s="1"/>
  <c r="AE143"/>
  <c r="D137"/>
  <c r="B137" s="1"/>
  <c r="AE137"/>
  <c r="D131"/>
  <c r="B131" s="1"/>
  <c r="AE131"/>
  <c r="D125"/>
  <c r="B125" s="1"/>
  <c r="AE125"/>
  <c r="D119"/>
  <c r="B119" s="1"/>
  <c r="AE119"/>
  <c r="D322"/>
  <c r="B322" s="1"/>
  <c r="AE322"/>
  <c r="D316"/>
  <c r="B316" s="1"/>
  <c r="AE316"/>
  <c r="D310"/>
  <c r="B310" s="1"/>
  <c r="AE310"/>
  <c r="D304"/>
  <c r="B304" s="1"/>
  <c r="AE304"/>
  <c r="D298"/>
  <c r="B298" s="1"/>
  <c r="AE298"/>
  <c r="D292"/>
  <c r="B292" s="1"/>
  <c r="AE292"/>
  <c r="D286"/>
  <c r="B286" s="1"/>
  <c r="AE286"/>
  <c r="D280"/>
  <c r="B280" s="1"/>
  <c r="AE280"/>
  <c r="D274"/>
  <c r="B274" s="1"/>
  <c r="AE274"/>
  <c r="D268"/>
  <c r="B268" s="1"/>
  <c r="AE268"/>
  <c r="D262"/>
  <c r="B262" s="1"/>
  <c r="AE262"/>
  <c r="D256"/>
  <c r="B256" s="1"/>
  <c r="AE256"/>
  <c r="D250"/>
  <c r="B250" s="1"/>
  <c r="AE250"/>
  <c r="D244"/>
  <c r="B244" s="1"/>
  <c r="AE244"/>
  <c r="D238"/>
  <c r="B238" s="1"/>
  <c r="AE238"/>
  <c r="D232"/>
  <c r="B232" s="1"/>
  <c r="AE232"/>
  <c r="D226"/>
  <c r="B226" s="1"/>
  <c r="AE226"/>
  <c r="D220"/>
  <c r="B220" s="1"/>
  <c r="AE220"/>
  <c r="D214"/>
  <c r="B214" s="1"/>
  <c r="AE214"/>
  <c r="D401"/>
  <c r="B401" s="1"/>
  <c r="AE401"/>
  <c r="D395"/>
  <c r="B395" s="1"/>
  <c r="AE395"/>
  <c r="D389"/>
  <c r="B389" s="1"/>
  <c r="AE389"/>
  <c r="D383"/>
  <c r="B383" s="1"/>
  <c r="AE383"/>
  <c r="D377"/>
  <c r="B377" s="1"/>
  <c r="AE377"/>
  <c r="D371"/>
  <c r="B371" s="1"/>
  <c r="AE371"/>
  <c r="D365"/>
  <c r="B365" s="1"/>
  <c r="AE365"/>
  <c r="D359"/>
  <c r="B359" s="1"/>
  <c r="AE359"/>
  <c r="D353"/>
  <c r="B353" s="1"/>
  <c r="AE353"/>
  <c r="D347"/>
  <c r="B347" s="1"/>
  <c r="AE347"/>
  <c r="D413"/>
  <c r="B413" s="1"/>
  <c r="AE413"/>
  <c r="D523"/>
  <c r="B523" s="1"/>
  <c r="AE523"/>
  <c r="D517"/>
  <c r="B517" s="1"/>
  <c r="AE517"/>
  <c r="D511"/>
  <c r="B511" s="1"/>
  <c r="AE511"/>
  <c r="D505"/>
  <c r="B505" s="1"/>
  <c r="AE505"/>
  <c r="D499"/>
  <c r="B499" s="1"/>
  <c r="AE499"/>
  <c r="D493"/>
  <c r="B493" s="1"/>
  <c r="AE493"/>
  <c r="D487"/>
  <c r="B487" s="1"/>
  <c r="AE487"/>
  <c r="D481"/>
  <c r="B481" s="1"/>
  <c r="AE481"/>
  <c r="D475"/>
  <c r="B475" s="1"/>
  <c r="AE475"/>
  <c r="D469"/>
  <c r="B469" s="1"/>
  <c r="AE469"/>
  <c r="D463"/>
  <c r="B463" s="1"/>
  <c r="AE463"/>
  <c r="D457"/>
  <c r="B457" s="1"/>
  <c r="AE457"/>
  <c r="D451"/>
  <c r="B451" s="1"/>
  <c r="AE451"/>
  <c r="D445"/>
  <c r="B445" s="1"/>
  <c r="AE445"/>
  <c r="D439"/>
  <c r="B439" s="1"/>
  <c r="AE439"/>
  <c r="D433"/>
  <c r="B433" s="1"/>
  <c r="AE433"/>
  <c r="D427"/>
  <c r="B427" s="1"/>
  <c r="AE427"/>
  <c r="D421"/>
  <c r="B421" s="1"/>
  <c r="AE421"/>
  <c r="D809"/>
  <c r="B809" s="1"/>
  <c r="AE809"/>
  <c r="D803"/>
  <c r="B803" s="1"/>
  <c r="AE803"/>
  <c r="D797"/>
  <c r="B797" s="1"/>
  <c r="AE797"/>
  <c r="D791"/>
  <c r="B791" s="1"/>
  <c r="AE791"/>
  <c r="D785"/>
  <c r="B785" s="1"/>
  <c r="AE785"/>
  <c r="D779"/>
  <c r="B779" s="1"/>
  <c r="AE779"/>
  <c r="D773"/>
  <c r="B773" s="1"/>
  <c r="AE773"/>
  <c r="D767"/>
  <c r="B767" s="1"/>
  <c r="AE767"/>
  <c r="D761"/>
  <c r="B761" s="1"/>
  <c r="AE761"/>
  <c r="D755"/>
  <c r="B755" s="1"/>
  <c r="AE755"/>
  <c r="D749"/>
  <c r="B749" s="1"/>
  <c r="AE749"/>
  <c r="D743"/>
  <c r="B743" s="1"/>
  <c r="AE743"/>
  <c r="D737"/>
  <c r="B737" s="1"/>
  <c r="AE737"/>
  <c r="D731"/>
  <c r="B731" s="1"/>
  <c r="AE731"/>
  <c r="D911"/>
  <c r="B911" s="1"/>
  <c r="AE911"/>
  <c r="D905"/>
  <c r="B905" s="1"/>
  <c r="AE905"/>
  <c r="D899"/>
  <c r="B899" s="1"/>
  <c r="AE899"/>
  <c r="D893"/>
  <c r="B893" s="1"/>
  <c r="AE893"/>
  <c r="D887"/>
  <c r="B887" s="1"/>
  <c r="AE887"/>
  <c r="D881"/>
  <c r="B881" s="1"/>
  <c r="AE881"/>
  <c r="D875"/>
  <c r="B875" s="1"/>
  <c r="AE875"/>
  <c r="D869"/>
  <c r="B869" s="1"/>
  <c r="AE869"/>
  <c r="D863"/>
  <c r="B863" s="1"/>
  <c r="AE863"/>
  <c r="D857"/>
  <c r="B857" s="1"/>
  <c r="AE857"/>
  <c r="D851"/>
  <c r="B851" s="1"/>
  <c r="AE851"/>
  <c r="D845"/>
  <c r="B845" s="1"/>
  <c r="AE845"/>
  <c r="D839"/>
  <c r="B839" s="1"/>
  <c r="AE839"/>
  <c r="D833"/>
  <c r="B833" s="1"/>
  <c r="AE833"/>
  <c r="D827"/>
  <c r="B827" s="1"/>
  <c r="AE827"/>
  <c r="D821"/>
  <c r="B821" s="1"/>
  <c r="AE821"/>
  <c r="D998"/>
  <c r="B998" s="1"/>
  <c r="AE998"/>
  <c r="D992"/>
  <c r="B992" s="1"/>
  <c r="AE992"/>
  <c r="D986"/>
  <c r="B986" s="1"/>
  <c r="AE986"/>
  <c r="D980"/>
  <c r="B980" s="1"/>
  <c r="AE980"/>
  <c r="D974"/>
  <c r="B974" s="1"/>
  <c r="AE974"/>
  <c r="D968"/>
  <c r="B968" s="1"/>
  <c r="AE968"/>
  <c r="D962"/>
  <c r="B962" s="1"/>
  <c r="AE962"/>
  <c r="D956"/>
  <c r="B956" s="1"/>
  <c r="AE956"/>
  <c r="D950"/>
  <c r="B950" s="1"/>
  <c r="AE950"/>
  <c r="D944"/>
  <c r="B944" s="1"/>
  <c r="AE944"/>
  <c r="D938"/>
  <c r="B938" s="1"/>
  <c r="AE938"/>
  <c r="D932"/>
  <c r="B932" s="1"/>
  <c r="AE932"/>
  <c r="D926"/>
  <c r="B926" s="1"/>
  <c r="AE926"/>
  <c r="D920"/>
  <c r="B920" s="1"/>
  <c r="AE920"/>
  <c r="D1091"/>
  <c r="B1091" s="1"/>
  <c r="AE1091"/>
  <c r="D1085"/>
  <c r="B1085" s="1"/>
  <c r="AE1085"/>
  <c r="D1079"/>
  <c r="B1079" s="1"/>
  <c r="AE1079"/>
  <c r="D1073"/>
  <c r="B1073" s="1"/>
  <c r="AE1073"/>
  <c r="D1067"/>
  <c r="B1067" s="1"/>
  <c r="AE1067"/>
  <c r="D1061"/>
  <c r="B1061" s="1"/>
  <c r="AE1061"/>
  <c r="D1055"/>
  <c r="B1055" s="1"/>
  <c r="AE1055"/>
  <c r="D1049"/>
  <c r="B1049" s="1"/>
  <c r="AE1049"/>
  <c r="D1043"/>
  <c r="B1043" s="1"/>
  <c r="AE1043"/>
  <c r="D1037"/>
  <c r="B1037" s="1"/>
  <c r="AE1037"/>
  <c r="D1031"/>
  <c r="B1031" s="1"/>
  <c r="AE1031"/>
  <c r="D1025"/>
  <c r="B1025" s="1"/>
  <c r="AE1025"/>
  <c r="D1019"/>
  <c r="B1019" s="1"/>
  <c r="AE1019"/>
  <c r="D1013"/>
  <c r="B1013" s="1"/>
  <c r="AE1013"/>
  <c r="D1007"/>
  <c r="B1007" s="1"/>
  <c r="AE1007"/>
  <c r="D1195"/>
  <c r="B1195" s="1"/>
  <c r="AE1195"/>
  <c r="D1189"/>
  <c r="B1189" s="1"/>
  <c r="AE1189"/>
  <c r="D1183"/>
  <c r="B1183" s="1"/>
  <c r="AE1183"/>
  <c r="D1177"/>
  <c r="B1177" s="1"/>
  <c r="AE1177"/>
  <c r="D1171"/>
  <c r="B1171" s="1"/>
  <c r="AE1171"/>
  <c r="D1165"/>
  <c r="B1165" s="1"/>
  <c r="AE1165"/>
  <c r="D1159"/>
  <c r="B1159" s="1"/>
  <c r="AE1159"/>
  <c r="D1153"/>
  <c r="B1153" s="1"/>
  <c r="AE1153"/>
  <c r="D1147"/>
  <c r="B1147" s="1"/>
  <c r="AE1147"/>
  <c r="D1141"/>
  <c r="B1141" s="1"/>
  <c r="AE1141"/>
  <c r="D1135"/>
  <c r="B1135" s="1"/>
  <c r="AE1135"/>
  <c r="D1129"/>
  <c r="B1129" s="1"/>
  <c r="AE1129"/>
  <c r="D1123"/>
  <c r="B1123" s="1"/>
  <c r="AE1123"/>
  <c r="D1117"/>
  <c r="B1117" s="1"/>
  <c r="AE1117"/>
  <c r="D1111"/>
  <c r="B1111" s="1"/>
  <c r="AE1111"/>
  <c r="D1105"/>
  <c r="B1105" s="1"/>
  <c r="AE1105"/>
  <c r="D1407"/>
  <c r="B1407" s="1"/>
  <c r="AE1407"/>
  <c r="D1401"/>
  <c r="B1401" s="1"/>
  <c r="AE1401"/>
  <c r="D1395"/>
  <c r="B1395" s="1"/>
  <c r="AE1395"/>
  <c r="D1389"/>
  <c r="B1389" s="1"/>
  <c r="AE1389"/>
  <c r="D1383"/>
  <c r="B1383" s="1"/>
  <c r="AE1383"/>
  <c r="D1377"/>
  <c r="B1377" s="1"/>
  <c r="AE1377"/>
  <c r="D1371"/>
  <c r="B1371" s="1"/>
  <c r="AE1371"/>
  <c r="D1365"/>
  <c r="B1365" s="1"/>
  <c r="AE1365"/>
  <c r="D1359"/>
  <c r="B1359" s="1"/>
  <c r="AE1359"/>
  <c r="D1353"/>
  <c r="B1353" s="1"/>
  <c r="AE1353"/>
  <c r="D1347"/>
  <c r="B1347" s="1"/>
  <c r="AE1347"/>
  <c r="D1341"/>
  <c r="B1341" s="1"/>
  <c r="AE1341"/>
  <c r="D1335"/>
  <c r="B1335" s="1"/>
  <c r="AE1335"/>
  <c r="D1329"/>
  <c r="B1329" s="1"/>
  <c r="AE1329"/>
  <c r="D1323"/>
  <c r="B1323" s="1"/>
  <c r="AE1323"/>
  <c r="D1317"/>
  <c r="B1317" s="1"/>
  <c r="AE1317"/>
  <c r="D1311"/>
  <c r="B1311" s="1"/>
  <c r="AE1311"/>
  <c r="D1305"/>
  <c r="B1305" s="1"/>
  <c r="AE1305"/>
  <c r="D1299"/>
  <c r="B1299" s="1"/>
  <c r="AE1299"/>
  <c r="D1293"/>
  <c r="B1293" s="1"/>
  <c r="AE1293"/>
  <c r="D719"/>
  <c r="B719" s="1"/>
  <c r="AE719"/>
  <c r="D713"/>
  <c r="B713" s="1"/>
  <c r="AE713"/>
  <c r="D707"/>
  <c r="B707" s="1"/>
  <c r="AE707"/>
  <c r="D701"/>
  <c r="B701" s="1"/>
  <c r="AE701"/>
  <c r="D695"/>
  <c r="B695" s="1"/>
  <c r="AE695"/>
  <c r="D689"/>
  <c r="B689" s="1"/>
  <c r="AE689"/>
  <c r="D683"/>
  <c r="B683" s="1"/>
  <c r="AE683"/>
  <c r="D677"/>
  <c r="B677" s="1"/>
  <c r="AE677"/>
  <c r="D671"/>
  <c r="B671" s="1"/>
  <c r="AE671"/>
  <c r="D665"/>
  <c r="B665" s="1"/>
  <c r="AE665"/>
  <c r="D659"/>
  <c r="B659" s="1"/>
  <c r="AE659"/>
  <c r="D653"/>
  <c r="B653" s="1"/>
  <c r="AE653"/>
  <c r="D647"/>
  <c r="B647" s="1"/>
  <c r="AE647"/>
  <c r="D641"/>
  <c r="B641" s="1"/>
  <c r="AE641"/>
  <c r="D635"/>
  <c r="B635" s="1"/>
  <c r="AE635"/>
  <c r="D629"/>
  <c r="B629" s="1"/>
  <c r="AE629"/>
  <c r="D623"/>
  <c r="B623" s="1"/>
  <c r="AE623"/>
  <c r="D1280"/>
  <c r="B1280" s="1"/>
  <c r="AE1280"/>
  <c r="D1274"/>
  <c r="B1274" s="1"/>
  <c r="AE1274"/>
  <c r="D1268"/>
  <c r="B1268" s="1"/>
  <c r="AE1268"/>
  <c r="D1262"/>
  <c r="B1262" s="1"/>
  <c r="AE1262"/>
  <c r="D1256"/>
  <c r="B1256" s="1"/>
  <c r="AE1256"/>
  <c r="D1250"/>
  <c r="B1250" s="1"/>
  <c r="AE1250"/>
  <c r="D1244"/>
  <c r="B1244" s="1"/>
  <c r="AE1244"/>
  <c r="D1238"/>
  <c r="B1238" s="1"/>
  <c r="AE1238"/>
  <c r="D1232"/>
  <c r="B1232" s="1"/>
  <c r="AE1232"/>
  <c r="D1226"/>
  <c r="B1226" s="1"/>
  <c r="AE1226"/>
  <c r="D1220"/>
  <c r="B1220" s="1"/>
  <c r="AE1220"/>
  <c r="D1214"/>
  <c r="B1214" s="1"/>
  <c r="AE1214"/>
  <c r="D1208"/>
  <c r="B1208" s="1"/>
  <c r="AE1208"/>
  <c r="D611"/>
  <c r="B611" s="1"/>
  <c r="AE611"/>
  <c r="D605"/>
  <c r="B605" s="1"/>
  <c r="AE605"/>
  <c r="D599"/>
  <c r="B599" s="1"/>
  <c r="AE599"/>
  <c r="D593"/>
  <c r="B593" s="1"/>
  <c r="AE593"/>
  <c r="D587"/>
  <c r="B587" s="1"/>
  <c r="AE587"/>
  <c r="D581"/>
  <c r="B581" s="1"/>
  <c r="AE581"/>
  <c r="D575"/>
  <c r="B575" s="1"/>
  <c r="AE575"/>
  <c r="D569"/>
  <c r="B569" s="1"/>
  <c r="AE569"/>
  <c r="D563"/>
  <c r="B563" s="1"/>
  <c r="AE563"/>
  <c r="D557"/>
  <c r="B557" s="1"/>
  <c r="AE557"/>
  <c r="D551"/>
  <c r="B551" s="1"/>
  <c r="AE551"/>
  <c r="D545"/>
  <c r="B545" s="1"/>
  <c r="AE545"/>
  <c r="D539"/>
  <c r="B539" s="1"/>
  <c r="AE539"/>
  <c r="D98"/>
  <c r="B98" s="1"/>
  <c r="AE98"/>
  <c r="D80"/>
  <c r="B80" s="1"/>
  <c r="AE80"/>
  <c r="D68"/>
  <c r="B68" s="1"/>
  <c r="AE68"/>
  <c r="D50"/>
  <c r="B50" s="1"/>
  <c r="AE50"/>
  <c r="D38"/>
  <c r="B38" s="1"/>
  <c r="AE38"/>
  <c r="D198"/>
  <c r="B198" s="1"/>
  <c r="AE198"/>
  <c r="D192"/>
  <c r="B192" s="1"/>
  <c r="AE192"/>
  <c r="D186"/>
  <c r="B186" s="1"/>
  <c r="AE186"/>
  <c r="D180"/>
  <c r="B180" s="1"/>
  <c r="AE180"/>
  <c r="D174"/>
  <c r="B174" s="1"/>
  <c r="AE174"/>
  <c r="D168"/>
  <c r="B168" s="1"/>
  <c r="AE168"/>
  <c r="D162"/>
  <c r="B162" s="1"/>
  <c r="AE162"/>
  <c r="D156"/>
  <c r="B156" s="1"/>
  <c r="AE156"/>
  <c r="D150"/>
  <c r="B150" s="1"/>
  <c r="AE150"/>
  <c r="D144"/>
  <c r="B144" s="1"/>
  <c r="AE144"/>
  <c r="D138"/>
  <c r="B138" s="1"/>
  <c r="AE138"/>
  <c r="D132"/>
  <c r="B132" s="1"/>
  <c r="AE132"/>
  <c r="D126"/>
  <c r="B126" s="1"/>
  <c r="AE126"/>
  <c r="D120"/>
  <c r="B120" s="1"/>
  <c r="AE120"/>
  <c r="D323"/>
  <c r="B323" s="1"/>
  <c r="AE323"/>
  <c r="D311"/>
  <c r="B311" s="1"/>
  <c r="AE311"/>
  <c r="D299"/>
  <c r="B299" s="1"/>
  <c r="AE299"/>
  <c r="D281"/>
  <c r="B281" s="1"/>
  <c r="AE281"/>
  <c r="D269"/>
  <c r="B269" s="1"/>
  <c r="AE269"/>
  <c r="D257"/>
  <c r="B257" s="1"/>
  <c r="AE257"/>
  <c r="D245"/>
  <c r="B245" s="1"/>
  <c r="AE245"/>
  <c r="D233"/>
  <c r="B233" s="1"/>
  <c r="AE233"/>
  <c r="D215"/>
  <c r="B215" s="1"/>
  <c r="AE215"/>
  <c r="D396"/>
  <c r="B396" s="1"/>
  <c r="AE396"/>
  <c r="D378"/>
  <c r="B378" s="1"/>
  <c r="AE378"/>
  <c r="D524"/>
  <c r="B524" s="1"/>
  <c r="AE524"/>
  <c r="D518"/>
  <c r="B518" s="1"/>
  <c r="AE518"/>
  <c r="D512"/>
  <c r="B512" s="1"/>
  <c r="AE512"/>
  <c r="D506"/>
  <c r="B506" s="1"/>
  <c r="AE506"/>
  <c r="D500"/>
  <c r="B500" s="1"/>
  <c r="AE500"/>
  <c r="D494"/>
  <c r="B494" s="1"/>
  <c r="AE494"/>
  <c r="D488"/>
  <c r="B488" s="1"/>
  <c r="AE488"/>
  <c r="D482"/>
  <c r="B482" s="1"/>
  <c r="AE482"/>
  <c r="D476"/>
  <c r="B476" s="1"/>
  <c r="AE476"/>
  <c r="D470"/>
  <c r="B470" s="1"/>
  <c r="AE470"/>
  <c r="D464"/>
  <c r="B464" s="1"/>
  <c r="AE464"/>
  <c r="D458"/>
  <c r="B458" s="1"/>
  <c r="AE458"/>
  <c r="D452"/>
  <c r="B452" s="1"/>
  <c r="AE452"/>
  <c r="D446"/>
  <c r="B446" s="1"/>
  <c r="AE446"/>
  <c r="D440"/>
  <c r="B440" s="1"/>
  <c r="AE440"/>
  <c r="D434"/>
  <c r="B434" s="1"/>
  <c r="AE434"/>
  <c r="D428"/>
  <c r="B428" s="1"/>
  <c r="AE428"/>
  <c r="D422"/>
  <c r="B422" s="1"/>
  <c r="AE422"/>
  <c r="D810"/>
  <c r="B810" s="1"/>
  <c r="AE810"/>
  <c r="D804"/>
  <c r="B804" s="1"/>
  <c r="AE804"/>
  <c r="D798"/>
  <c r="B798" s="1"/>
  <c r="AE798"/>
  <c r="D792"/>
  <c r="B792" s="1"/>
  <c r="AE792"/>
  <c r="D786"/>
  <c r="B786" s="1"/>
  <c r="AE786"/>
  <c r="D780"/>
  <c r="B780" s="1"/>
  <c r="AE780"/>
  <c r="D774"/>
  <c r="B774" s="1"/>
  <c r="AE774"/>
  <c r="D768"/>
  <c r="B768" s="1"/>
  <c r="AE768"/>
  <c r="D762"/>
  <c r="B762" s="1"/>
  <c r="AE762"/>
  <c r="D756"/>
  <c r="B756" s="1"/>
  <c r="AE756"/>
  <c r="D750"/>
  <c r="B750" s="1"/>
  <c r="AE750"/>
  <c r="D744"/>
  <c r="B744" s="1"/>
  <c r="AE744"/>
  <c r="D738"/>
  <c r="B738" s="1"/>
  <c r="AE738"/>
  <c r="D732"/>
  <c r="B732" s="1"/>
  <c r="AE732"/>
  <c r="D912"/>
  <c r="B912" s="1"/>
  <c r="AE912"/>
  <c r="D906"/>
  <c r="B906" s="1"/>
  <c r="AE906"/>
  <c r="D900"/>
  <c r="B900" s="1"/>
  <c r="AE900"/>
  <c r="D894"/>
  <c r="B894" s="1"/>
  <c r="AE894"/>
  <c r="D888"/>
  <c r="B888" s="1"/>
  <c r="AE888"/>
  <c r="D882"/>
  <c r="B882" s="1"/>
  <c r="AE882"/>
  <c r="D876"/>
  <c r="B876" s="1"/>
  <c r="AE876"/>
  <c r="D870"/>
  <c r="B870" s="1"/>
  <c r="AE870"/>
  <c r="D864"/>
  <c r="B864" s="1"/>
  <c r="AE864"/>
  <c r="D858"/>
  <c r="B858" s="1"/>
  <c r="AE858"/>
  <c r="D852"/>
  <c r="B852" s="1"/>
  <c r="AE852"/>
  <c r="D846"/>
  <c r="B846" s="1"/>
  <c r="AE846"/>
  <c r="D840"/>
  <c r="B840" s="1"/>
  <c r="AE840"/>
  <c r="D834"/>
  <c r="B834" s="1"/>
  <c r="AE834"/>
  <c r="D828"/>
  <c r="B828" s="1"/>
  <c r="AE828"/>
  <c r="D822"/>
  <c r="B822" s="1"/>
  <c r="AE822"/>
  <c r="D999"/>
  <c r="B999" s="1"/>
  <c r="AE999"/>
  <c r="D993"/>
  <c r="B993" s="1"/>
  <c r="AE993"/>
  <c r="D987"/>
  <c r="B987" s="1"/>
  <c r="AE987"/>
  <c r="D981"/>
  <c r="B981" s="1"/>
  <c r="AE981"/>
  <c r="D975"/>
  <c r="B975" s="1"/>
  <c r="AE975"/>
  <c r="D969"/>
  <c r="B969" s="1"/>
  <c r="AE969"/>
  <c r="D963"/>
  <c r="B963" s="1"/>
  <c r="AE963"/>
  <c r="D957"/>
  <c r="B957" s="1"/>
  <c r="AE957"/>
  <c r="D951"/>
  <c r="B951" s="1"/>
  <c r="AE951"/>
  <c r="D945"/>
  <c r="B945" s="1"/>
  <c r="AE945"/>
  <c r="D939"/>
  <c r="B939" s="1"/>
  <c r="AE939"/>
  <c r="D933"/>
  <c r="B933" s="1"/>
  <c r="AE933"/>
  <c r="D927"/>
  <c r="B927" s="1"/>
  <c r="AE927"/>
  <c r="D921"/>
  <c r="B921" s="1"/>
  <c r="AE921"/>
  <c r="D1092"/>
  <c r="B1092" s="1"/>
  <c r="AE1092"/>
  <c r="D1086"/>
  <c r="B1086" s="1"/>
  <c r="AE1086"/>
  <c r="D1080"/>
  <c r="B1080" s="1"/>
  <c r="AE1080"/>
  <c r="D1074"/>
  <c r="B1074" s="1"/>
  <c r="AE1074"/>
  <c r="D1068"/>
  <c r="B1068" s="1"/>
  <c r="AE1068"/>
  <c r="D1062"/>
  <c r="B1062" s="1"/>
  <c r="AE1062"/>
  <c r="D1056"/>
  <c r="B1056" s="1"/>
  <c r="AE1056"/>
  <c r="D1050"/>
  <c r="B1050" s="1"/>
  <c r="AE1050"/>
  <c r="D1044"/>
  <c r="B1044" s="1"/>
  <c r="AE1044"/>
  <c r="D1038"/>
  <c r="B1038" s="1"/>
  <c r="AE1038"/>
  <c r="D1032"/>
  <c r="B1032" s="1"/>
  <c r="AE1032"/>
  <c r="D1026"/>
  <c r="B1026" s="1"/>
  <c r="AE1026"/>
  <c r="D1020"/>
  <c r="B1020" s="1"/>
  <c r="AE1020"/>
  <c r="D1014"/>
  <c r="B1014" s="1"/>
  <c r="AE1014"/>
  <c r="D1008"/>
  <c r="B1008" s="1"/>
  <c r="AE1008"/>
  <c r="D1196"/>
  <c r="B1196" s="1"/>
  <c r="AE1196"/>
  <c r="D1190"/>
  <c r="B1190" s="1"/>
  <c r="AE1190"/>
  <c r="D1184"/>
  <c r="B1184" s="1"/>
  <c r="AE1184"/>
  <c r="D1178"/>
  <c r="B1178" s="1"/>
  <c r="AE1178"/>
  <c r="D1172"/>
  <c r="B1172" s="1"/>
  <c r="AE1172"/>
  <c r="D1166"/>
  <c r="B1166" s="1"/>
  <c r="AE1166"/>
  <c r="D1160"/>
  <c r="B1160" s="1"/>
  <c r="AE1160"/>
  <c r="D1154"/>
  <c r="B1154" s="1"/>
  <c r="AE1154"/>
  <c r="D1148"/>
  <c r="B1148" s="1"/>
  <c r="AE1148"/>
  <c r="D1142"/>
  <c r="B1142" s="1"/>
  <c r="AE1142"/>
  <c r="D1136"/>
  <c r="B1136" s="1"/>
  <c r="AE1136"/>
  <c r="D1130"/>
  <c r="B1130" s="1"/>
  <c r="AE1130"/>
  <c r="D1124"/>
  <c r="B1124" s="1"/>
  <c r="AE1124"/>
  <c r="D1118"/>
  <c r="B1118" s="1"/>
  <c r="AE1118"/>
  <c r="D1112"/>
  <c r="B1112" s="1"/>
  <c r="AE1112"/>
  <c r="D1106"/>
  <c r="B1106" s="1"/>
  <c r="AE1106"/>
  <c r="D1408"/>
  <c r="B1408" s="1"/>
  <c r="AE1408"/>
  <c r="D1402"/>
  <c r="B1402" s="1"/>
  <c r="AE1402"/>
  <c r="D1396"/>
  <c r="B1396" s="1"/>
  <c r="AE1396"/>
  <c r="D1390"/>
  <c r="B1390" s="1"/>
  <c r="AE1390"/>
  <c r="D1384"/>
  <c r="B1384" s="1"/>
  <c r="AE1384"/>
  <c r="D1378"/>
  <c r="B1378" s="1"/>
  <c r="AE1378"/>
  <c r="D1372"/>
  <c r="B1372" s="1"/>
  <c r="AE1372"/>
  <c r="D1366"/>
  <c r="B1366" s="1"/>
  <c r="AE1366"/>
  <c r="D1360"/>
  <c r="B1360" s="1"/>
  <c r="AE1360"/>
  <c r="D1354"/>
  <c r="B1354" s="1"/>
  <c r="AE1354"/>
  <c r="D1348"/>
  <c r="B1348" s="1"/>
  <c r="AE1348"/>
  <c r="D1342"/>
  <c r="B1342" s="1"/>
  <c r="AE1342"/>
  <c r="D1336"/>
  <c r="B1336" s="1"/>
  <c r="AE1336"/>
  <c r="D1330"/>
  <c r="B1330" s="1"/>
  <c r="AE1330"/>
  <c r="D1324"/>
  <c r="B1324" s="1"/>
  <c r="AE1324"/>
  <c r="D1318"/>
  <c r="B1318" s="1"/>
  <c r="AE1318"/>
  <c r="D1312"/>
  <c r="B1312" s="1"/>
  <c r="AE1312"/>
  <c r="D1306"/>
  <c r="B1306" s="1"/>
  <c r="AE1306"/>
  <c r="D1300"/>
  <c r="B1300" s="1"/>
  <c r="AE1300"/>
  <c r="D1294"/>
  <c r="B1294" s="1"/>
  <c r="AE1294"/>
  <c r="D720"/>
  <c r="B720" s="1"/>
  <c r="AE720"/>
  <c r="D714"/>
  <c r="B714" s="1"/>
  <c r="AE714"/>
  <c r="D708"/>
  <c r="B708" s="1"/>
  <c r="AE708"/>
  <c r="D702"/>
  <c r="B702" s="1"/>
  <c r="AE702"/>
  <c r="D696"/>
  <c r="B696" s="1"/>
  <c r="AE696"/>
  <c r="D690"/>
  <c r="B690" s="1"/>
  <c r="AE690"/>
  <c r="D684"/>
  <c r="B684" s="1"/>
  <c r="AE684"/>
  <c r="D678"/>
  <c r="B678" s="1"/>
  <c r="AE678"/>
  <c r="D672"/>
  <c r="B672" s="1"/>
  <c r="AE672"/>
  <c r="D666"/>
  <c r="B666" s="1"/>
  <c r="AE666"/>
  <c r="D660"/>
  <c r="B660" s="1"/>
  <c r="AE660"/>
  <c r="D654"/>
  <c r="B654" s="1"/>
  <c r="AE654"/>
  <c r="D648"/>
  <c r="B648" s="1"/>
  <c r="AE648"/>
  <c r="D642"/>
  <c r="B642" s="1"/>
  <c r="AE642"/>
  <c r="D636"/>
  <c r="B636" s="1"/>
  <c r="AE636"/>
  <c r="D630"/>
  <c r="B630" s="1"/>
  <c r="AE630"/>
  <c r="D624"/>
  <c r="B624" s="1"/>
  <c r="AE624"/>
  <c r="D1281"/>
  <c r="B1281" s="1"/>
  <c r="AE1281"/>
  <c r="D1275"/>
  <c r="B1275" s="1"/>
  <c r="AE1275"/>
  <c r="D1269"/>
  <c r="B1269" s="1"/>
  <c r="AE1269"/>
  <c r="D1263"/>
  <c r="B1263" s="1"/>
  <c r="AE1263"/>
  <c r="D1257"/>
  <c r="B1257" s="1"/>
  <c r="AE1257"/>
  <c r="D1251"/>
  <c r="B1251" s="1"/>
  <c r="AE1251"/>
  <c r="D1245"/>
  <c r="B1245" s="1"/>
  <c r="AE1245"/>
  <c r="D1239"/>
  <c r="B1239" s="1"/>
  <c r="AE1239"/>
  <c r="D1233"/>
  <c r="B1233" s="1"/>
  <c r="AE1233"/>
  <c r="D1227"/>
  <c r="B1227" s="1"/>
  <c r="AE1227"/>
  <c r="D1221"/>
  <c r="B1221" s="1"/>
  <c r="AE1221"/>
  <c r="D1215"/>
  <c r="B1215" s="1"/>
  <c r="AE1215"/>
  <c r="D1209"/>
  <c r="B1209" s="1"/>
  <c r="AE1209"/>
  <c r="D612"/>
  <c r="B612" s="1"/>
  <c r="AE612"/>
  <c r="D606"/>
  <c r="B606" s="1"/>
  <c r="AE606"/>
  <c r="D600"/>
  <c r="B600" s="1"/>
  <c r="AE600"/>
  <c r="D594"/>
  <c r="B594" s="1"/>
  <c r="AE594"/>
  <c r="D588"/>
  <c r="B588" s="1"/>
  <c r="AE588"/>
  <c r="D582"/>
  <c r="B582" s="1"/>
  <c r="AE582"/>
  <c r="D576"/>
  <c r="B576" s="1"/>
  <c r="AE576"/>
  <c r="D570"/>
  <c r="B570" s="1"/>
  <c r="AE570"/>
  <c r="D564"/>
  <c r="B564" s="1"/>
  <c r="AE564"/>
  <c r="D558"/>
  <c r="B558" s="1"/>
  <c r="AE558"/>
  <c r="D552"/>
  <c r="B552" s="1"/>
  <c r="AE552"/>
  <c r="D546"/>
  <c r="B546" s="1"/>
  <c r="AE546"/>
  <c r="D540"/>
  <c r="B540" s="1"/>
  <c r="AE540"/>
  <c r="D534"/>
  <c r="B534" s="1"/>
  <c r="AE534"/>
  <c r="D104"/>
  <c r="B104" s="1"/>
  <c r="AE104"/>
  <c r="D92"/>
  <c r="B92" s="1"/>
  <c r="AE92"/>
  <c r="D86"/>
  <c r="B86" s="1"/>
  <c r="AE86"/>
  <c r="D74"/>
  <c r="B74" s="1"/>
  <c r="AE74"/>
  <c r="D62"/>
  <c r="B62" s="1"/>
  <c r="AE62"/>
  <c r="D56"/>
  <c r="B56" s="1"/>
  <c r="AE56"/>
  <c r="D44"/>
  <c r="B44" s="1"/>
  <c r="AE44"/>
  <c r="D32"/>
  <c r="B32" s="1"/>
  <c r="AE32"/>
  <c r="D26"/>
  <c r="B26" s="1"/>
  <c r="AE26"/>
  <c r="D20"/>
  <c r="B20" s="1"/>
  <c r="AE20"/>
  <c r="D14"/>
  <c r="B14" s="1"/>
  <c r="AE14"/>
  <c r="D8"/>
  <c r="B8" s="1"/>
  <c r="AE8"/>
  <c r="D116"/>
  <c r="B116" s="1"/>
  <c r="AE116"/>
  <c r="D317"/>
  <c r="B317" s="1"/>
  <c r="AE317"/>
  <c r="D305"/>
  <c r="B305" s="1"/>
  <c r="AE305"/>
  <c r="D293"/>
  <c r="B293" s="1"/>
  <c r="AE293"/>
  <c r="D287"/>
  <c r="B287" s="1"/>
  <c r="AE287"/>
  <c r="D275"/>
  <c r="B275" s="1"/>
  <c r="AE275"/>
  <c r="D263"/>
  <c r="B263" s="1"/>
  <c r="AE263"/>
  <c r="D251"/>
  <c r="B251" s="1"/>
  <c r="AE251"/>
  <c r="D239"/>
  <c r="B239" s="1"/>
  <c r="AE239"/>
  <c r="D227"/>
  <c r="B227" s="1"/>
  <c r="AE227"/>
  <c r="D221"/>
  <c r="B221" s="1"/>
  <c r="AE221"/>
  <c r="D402"/>
  <c r="B402" s="1"/>
  <c r="AE402"/>
  <c r="D390"/>
  <c r="B390" s="1"/>
  <c r="AE390"/>
  <c r="D384"/>
  <c r="B384" s="1"/>
  <c r="AE384"/>
  <c r="D372"/>
  <c r="B372" s="1"/>
  <c r="AE372"/>
  <c r="D366"/>
  <c r="B366" s="1"/>
  <c r="AE366"/>
  <c r="D360"/>
  <c r="B360" s="1"/>
  <c r="AE360"/>
  <c r="D354"/>
  <c r="B354" s="1"/>
  <c r="AE354"/>
  <c r="D348"/>
  <c r="B348" s="1"/>
  <c r="AE348"/>
  <c r="D342"/>
  <c r="B342" s="1"/>
  <c r="AE342"/>
  <c r="D414"/>
  <c r="B414" s="1"/>
  <c r="AE414"/>
  <c r="D105"/>
  <c r="B105" s="1"/>
  <c r="AE105"/>
  <c r="D99"/>
  <c r="B99" s="1"/>
  <c r="AE99"/>
  <c r="D93"/>
  <c r="B93" s="1"/>
  <c r="AE93"/>
  <c r="D87"/>
  <c r="B87" s="1"/>
  <c r="AE87"/>
  <c r="D81"/>
  <c r="B81" s="1"/>
  <c r="AE81"/>
  <c r="D75"/>
  <c r="B75" s="1"/>
  <c r="AE75"/>
  <c r="D69"/>
  <c r="B69" s="1"/>
  <c r="AE69"/>
  <c r="D63"/>
  <c r="B63" s="1"/>
  <c r="AE63"/>
  <c r="D57"/>
  <c r="B57" s="1"/>
  <c r="AE57"/>
  <c r="D51"/>
  <c r="B51" s="1"/>
  <c r="AE51"/>
  <c r="D45"/>
  <c r="B45" s="1"/>
  <c r="AE45"/>
  <c r="D39"/>
  <c r="B39" s="1"/>
  <c r="AE39"/>
  <c r="D33"/>
  <c r="B33" s="1"/>
  <c r="AE33"/>
  <c r="D27"/>
  <c r="B27" s="1"/>
  <c r="AE27"/>
  <c r="D21"/>
  <c r="B21" s="1"/>
  <c r="AE21"/>
  <c r="D15"/>
  <c r="B15" s="1"/>
  <c r="AE15"/>
  <c r="D9"/>
  <c r="B9" s="1"/>
  <c r="AE9"/>
  <c r="D3"/>
  <c r="B3" s="1"/>
  <c r="AE3"/>
  <c r="D199"/>
  <c r="B199" s="1"/>
  <c r="AE199"/>
  <c r="D193"/>
  <c r="B193" s="1"/>
  <c r="AE193"/>
  <c r="D187"/>
  <c r="B187" s="1"/>
  <c r="AE187"/>
  <c r="D181"/>
  <c r="B181" s="1"/>
  <c r="AE181"/>
  <c r="D175"/>
  <c r="B175" s="1"/>
  <c r="AE175"/>
  <c r="D169"/>
  <c r="B169" s="1"/>
  <c r="AE169"/>
  <c r="D163"/>
  <c r="B163" s="1"/>
  <c r="AE163"/>
  <c r="D157"/>
  <c r="B157" s="1"/>
  <c r="AE157"/>
  <c r="D151"/>
  <c r="B151" s="1"/>
  <c r="AE151"/>
  <c r="D145"/>
  <c r="B145" s="1"/>
  <c r="AE145"/>
  <c r="D139"/>
  <c r="B139" s="1"/>
  <c r="AE139"/>
  <c r="D133"/>
  <c r="B133" s="1"/>
  <c r="AE133"/>
  <c r="D127"/>
  <c r="B127" s="1"/>
  <c r="AE127"/>
  <c r="D121"/>
  <c r="B121" s="1"/>
  <c r="AE121"/>
  <c r="D210"/>
  <c r="B210" s="1"/>
  <c r="AE210"/>
  <c r="D324"/>
  <c r="B324" s="1"/>
  <c r="AE324"/>
  <c r="D318"/>
  <c r="B318" s="1"/>
  <c r="AE318"/>
  <c r="D312"/>
  <c r="B312" s="1"/>
  <c r="AE312"/>
  <c r="D306"/>
  <c r="B306" s="1"/>
  <c r="AE306"/>
  <c r="D300"/>
  <c r="B300" s="1"/>
  <c r="AE300"/>
  <c r="D294"/>
  <c r="B294" s="1"/>
  <c r="AE294"/>
  <c r="D288"/>
  <c r="B288" s="1"/>
  <c r="AE288"/>
  <c r="D282"/>
  <c r="B282" s="1"/>
  <c r="AE282"/>
  <c r="D276"/>
  <c r="B276" s="1"/>
  <c r="AE276"/>
  <c r="D270"/>
  <c r="B270" s="1"/>
  <c r="AE270"/>
  <c r="D264"/>
  <c r="B264" s="1"/>
  <c r="AE264"/>
  <c r="D258"/>
  <c r="B258" s="1"/>
  <c r="AE258"/>
  <c r="D252"/>
  <c r="B252" s="1"/>
  <c r="AE252"/>
  <c r="D246"/>
  <c r="B246" s="1"/>
  <c r="AE246"/>
  <c r="D240"/>
  <c r="B240" s="1"/>
  <c r="AE240"/>
  <c r="D234"/>
  <c r="B234" s="1"/>
  <c r="AE234"/>
  <c r="D228"/>
  <c r="B228" s="1"/>
  <c r="AE228"/>
  <c r="D222"/>
  <c r="B222" s="1"/>
  <c r="AE222"/>
  <c r="D216"/>
  <c r="B216" s="1"/>
  <c r="AE216"/>
  <c r="D403"/>
  <c r="B403" s="1"/>
  <c r="AE403"/>
  <c r="D397"/>
  <c r="B397" s="1"/>
  <c r="AE397"/>
  <c r="D391"/>
  <c r="B391" s="1"/>
  <c r="AE391"/>
  <c r="D385"/>
  <c r="B385" s="1"/>
  <c r="AE385"/>
  <c r="D379"/>
  <c r="B379" s="1"/>
  <c r="AE379"/>
  <c r="D373"/>
  <c r="B373" s="1"/>
  <c r="AE373"/>
  <c r="D367"/>
  <c r="B367" s="1"/>
  <c r="AE367"/>
  <c r="D361"/>
  <c r="B361" s="1"/>
  <c r="AE361"/>
  <c r="D355"/>
  <c r="B355" s="1"/>
  <c r="AE355"/>
  <c r="D349"/>
  <c r="B349" s="1"/>
  <c r="AE349"/>
  <c r="D343"/>
  <c r="B343" s="1"/>
  <c r="AE343"/>
  <c r="D415"/>
  <c r="B415" s="1"/>
  <c r="AE415"/>
  <c r="D525"/>
  <c r="B525" s="1"/>
  <c r="AE525"/>
  <c r="D519"/>
  <c r="B519" s="1"/>
  <c r="AE519"/>
  <c r="D513"/>
  <c r="B513" s="1"/>
  <c r="AE513"/>
  <c r="D507"/>
  <c r="B507" s="1"/>
  <c r="AE507"/>
  <c r="D501"/>
  <c r="B501" s="1"/>
  <c r="AE501"/>
  <c r="D495"/>
  <c r="B495" s="1"/>
  <c r="AE495"/>
  <c r="D489"/>
  <c r="B489" s="1"/>
  <c r="AE489"/>
  <c r="D483"/>
  <c r="B483" s="1"/>
  <c r="AE483"/>
  <c r="D477"/>
  <c r="B477" s="1"/>
  <c r="AE477"/>
  <c r="D471"/>
  <c r="B471" s="1"/>
  <c r="AE471"/>
  <c r="D465"/>
  <c r="B465" s="1"/>
  <c r="AE465"/>
  <c r="D459"/>
  <c r="B459" s="1"/>
  <c r="AE459"/>
  <c r="D453"/>
  <c r="B453" s="1"/>
  <c r="AE453"/>
  <c r="D447"/>
  <c r="B447" s="1"/>
  <c r="AE447"/>
  <c r="D441"/>
  <c r="B441" s="1"/>
  <c r="AE441"/>
  <c r="D435"/>
  <c r="B435" s="1"/>
  <c r="AE435"/>
  <c r="D429"/>
  <c r="B429" s="1"/>
  <c r="AE429"/>
  <c r="D423"/>
  <c r="B423" s="1"/>
  <c r="AE423"/>
  <c r="D728"/>
  <c r="B728" s="1"/>
  <c r="AE728"/>
  <c r="D805"/>
  <c r="B805" s="1"/>
  <c r="AE805"/>
  <c r="D799"/>
  <c r="B799" s="1"/>
  <c r="AE799"/>
  <c r="D793"/>
  <c r="B793" s="1"/>
  <c r="AE793"/>
  <c r="D787"/>
  <c r="B787" s="1"/>
  <c r="AE787"/>
  <c r="D781"/>
  <c r="B781" s="1"/>
  <c r="AE781"/>
  <c r="D775"/>
  <c r="B775" s="1"/>
  <c r="AE775"/>
  <c r="D769"/>
  <c r="B769" s="1"/>
  <c r="AE769"/>
  <c r="D763"/>
  <c r="B763" s="1"/>
  <c r="AE763"/>
  <c r="D757"/>
  <c r="B757" s="1"/>
  <c r="AE757"/>
  <c r="D751"/>
  <c r="B751" s="1"/>
  <c r="AE751"/>
  <c r="D745"/>
  <c r="B745" s="1"/>
  <c r="AE745"/>
  <c r="D739"/>
  <c r="B739" s="1"/>
  <c r="AE739"/>
  <c r="D733"/>
  <c r="B733" s="1"/>
  <c r="AE733"/>
  <c r="D818"/>
  <c r="B818" s="1"/>
  <c r="AE818"/>
  <c r="D913"/>
  <c r="B913" s="1"/>
  <c r="AE913"/>
  <c r="D907"/>
  <c r="B907" s="1"/>
  <c r="AE907"/>
  <c r="D901"/>
  <c r="B901" s="1"/>
  <c r="AE901"/>
  <c r="D895"/>
  <c r="B895" s="1"/>
  <c r="AE895"/>
  <c r="D889"/>
  <c r="B889" s="1"/>
  <c r="AE889"/>
  <c r="D883"/>
  <c r="B883" s="1"/>
  <c r="AE883"/>
  <c r="D877"/>
  <c r="B877" s="1"/>
  <c r="AE877"/>
  <c r="D871"/>
  <c r="B871" s="1"/>
  <c r="AE871"/>
  <c r="D865"/>
  <c r="B865" s="1"/>
  <c r="AE865"/>
  <c r="D859"/>
  <c r="B859" s="1"/>
  <c r="AE859"/>
  <c r="D853"/>
  <c r="B853" s="1"/>
  <c r="AE853"/>
  <c r="D847"/>
  <c r="B847" s="1"/>
  <c r="AE847"/>
  <c r="D841"/>
  <c r="B841" s="1"/>
  <c r="AE841"/>
  <c r="D835"/>
  <c r="B835" s="1"/>
  <c r="AE835"/>
  <c r="D829"/>
  <c r="B829" s="1"/>
  <c r="AE829"/>
  <c r="D823"/>
  <c r="B823" s="1"/>
  <c r="AE823"/>
  <c r="D1000"/>
  <c r="B1000" s="1"/>
  <c r="AE1000"/>
  <c r="D994"/>
  <c r="B994" s="1"/>
  <c r="AE994"/>
  <c r="D988"/>
  <c r="B988" s="1"/>
  <c r="AE988"/>
  <c r="D982"/>
  <c r="B982" s="1"/>
  <c r="AE982"/>
  <c r="D976"/>
  <c r="B976" s="1"/>
  <c r="AE976"/>
  <c r="D970"/>
  <c r="B970" s="1"/>
  <c r="AE970"/>
  <c r="D964"/>
  <c r="B964" s="1"/>
  <c r="AE964"/>
  <c r="D958"/>
  <c r="B958" s="1"/>
  <c r="AE958"/>
  <c r="D952"/>
  <c r="B952" s="1"/>
  <c r="AE952"/>
  <c r="D946"/>
  <c r="B946" s="1"/>
  <c r="AE946"/>
  <c r="D940"/>
  <c r="B940" s="1"/>
  <c r="AE940"/>
  <c r="D934"/>
  <c r="B934" s="1"/>
  <c r="AE934"/>
  <c r="D928"/>
  <c r="B928" s="1"/>
  <c r="AE928"/>
  <c r="D922"/>
  <c r="B922" s="1"/>
  <c r="AE922"/>
  <c r="D1087"/>
  <c r="B1087" s="1"/>
  <c r="AE1087"/>
  <c r="D1081"/>
  <c r="B1081" s="1"/>
  <c r="AE1081"/>
  <c r="D1075"/>
  <c r="B1075" s="1"/>
  <c r="AE1075"/>
  <c r="D1069"/>
  <c r="B1069" s="1"/>
  <c r="AE1069"/>
  <c r="D1063"/>
  <c r="B1063" s="1"/>
  <c r="AE1063"/>
  <c r="D1057"/>
  <c r="B1057" s="1"/>
  <c r="AE1057"/>
  <c r="D1051"/>
  <c r="B1051" s="1"/>
  <c r="AE1051"/>
  <c r="D1045"/>
  <c r="B1045" s="1"/>
  <c r="AE1045"/>
  <c r="D1039"/>
  <c r="B1039" s="1"/>
  <c r="AE1039"/>
  <c r="D1033"/>
  <c r="B1033" s="1"/>
  <c r="AE1033"/>
  <c r="D1027"/>
  <c r="B1027" s="1"/>
  <c r="AE1027"/>
  <c r="D1021"/>
  <c r="B1021" s="1"/>
  <c r="AE1021"/>
  <c r="D1015"/>
  <c r="B1015" s="1"/>
  <c r="AE1015"/>
  <c r="D1009"/>
  <c r="B1009" s="1"/>
  <c r="AE1009"/>
  <c r="D1197"/>
  <c r="B1197" s="1"/>
  <c r="AE1197"/>
  <c r="D1191"/>
  <c r="B1191" s="1"/>
  <c r="AE1191"/>
  <c r="D1185"/>
  <c r="B1185" s="1"/>
  <c r="AE1185"/>
  <c r="D1179"/>
  <c r="B1179" s="1"/>
  <c r="AE1179"/>
  <c r="D1173"/>
  <c r="B1173" s="1"/>
  <c r="AE1173"/>
  <c r="D1167"/>
  <c r="B1167" s="1"/>
  <c r="AE1167"/>
  <c r="D1161"/>
  <c r="B1161" s="1"/>
  <c r="AE1161"/>
  <c r="D1155"/>
  <c r="B1155" s="1"/>
  <c r="AE1155"/>
  <c r="D1149"/>
  <c r="B1149" s="1"/>
  <c r="AE1149"/>
  <c r="D1143"/>
  <c r="B1143" s="1"/>
  <c r="AE1143"/>
  <c r="D1137"/>
  <c r="B1137" s="1"/>
  <c r="AE1137"/>
  <c r="D1131"/>
  <c r="B1131" s="1"/>
  <c r="AE1131"/>
  <c r="D1125"/>
  <c r="B1125" s="1"/>
  <c r="AE1125"/>
  <c r="D1119"/>
  <c r="B1119" s="1"/>
  <c r="AE1119"/>
  <c r="D1113"/>
  <c r="B1113" s="1"/>
  <c r="AE1113"/>
  <c r="D1107"/>
  <c r="B1107" s="1"/>
  <c r="AE1107"/>
  <c r="D1290"/>
  <c r="B1290" s="1"/>
  <c r="AE1290"/>
  <c r="D1409"/>
  <c r="B1409" s="1"/>
  <c r="AE1409"/>
  <c r="D1403"/>
  <c r="B1403" s="1"/>
  <c r="AE1403"/>
  <c r="D1397"/>
  <c r="B1397" s="1"/>
  <c r="AE1397"/>
  <c r="D1391"/>
  <c r="B1391" s="1"/>
  <c r="AE1391"/>
  <c r="D1385"/>
  <c r="B1385" s="1"/>
  <c r="AE1385"/>
  <c r="D1379"/>
  <c r="B1379" s="1"/>
  <c r="AE1379"/>
  <c r="D1373"/>
  <c r="B1373" s="1"/>
  <c r="AE1373"/>
  <c r="D1367"/>
  <c r="B1367" s="1"/>
  <c r="AE1367"/>
  <c r="D1361"/>
  <c r="B1361" s="1"/>
  <c r="AE1361"/>
  <c r="D1355"/>
  <c r="B1355" s="1"/>
  <c r="AE1355"/>
  <c r="D1349"/>
  <c r="B1349" s="1"/>
  <c r="AE1349"/>
  <c r="D1343"/>
  <c r="B1343" s="1"/>
  <c r="AE1343"/>
  <c r="D1337"/>
  <c r="B1337" s="1"/>
  <c r="AE1337"/>
  <c r="D1331"/>
  <c r="B1331" s="1"/>
  <c r="AE1331"/>
  <c r="D1325"/>
  <c r="B1325" s="1"/>
  <c r="AE1325"/>
  <c r="D1319"/>
  <c r="B1319" s="1"/>
  <c r="AE1319"/>
  <c r="D1313"/>
  <c r="B1313" s="1"/>
  <c r="AE1313"/>
  <c r="D1307"/>
  <c r="B1307" s="1"/>
  <c r="AE1307"/>
  <c r="D1301"/>
  <c r="B1301" s="1"/>
  <c r="AE1301"/>
  <c r="D1295"/>
  <c r="B1295" s="1"/>
  <c r="AE1295"/>
  <c r="D621"/>
  <c r="B621" s="1"/>
  <c r="AE621"/>
  <c r="D721"/>
  <c r="B721" s="1"/>
  <c r="AE721"/>
  <c r="D715"/>
  <c r="B715" s="1"/>
  <c r="AE715"/>
  <c r="D709"/>
  <c r="B709" s="1"/>
  <c r="AE709"/>
  <c r="D703"/>
  <c r="B703" s="1"/>
  <c r="AE703"/>
  <c r="D697"/>
  <c r="B697" s="1"/>
  <c r="AE697"/>
  <c r="D691"/>
  <c r="B691" s="1"/>
  <c r="AE691"/>
  <c r="D685"/>
  <c r="B685" s="1"/>
  <c r="AE685"/>
  <c r="D679"/>
  <c r="B679" s="1"/>
  <c r="AE679"/>
  <c r="D673"/>
  <c r="B673" s="1"/>
  <c r="AE673"/>
  <c r="D667"/>
  <c r="B667" s="1"/>
  <c r="AE667"/>
  <c r="D661"/>
  <c r="B661" s="1"/>
  <c r="AE661"/>
  <c r="D655"/>
  <c r="B655" s="1"/>
  <c r="AE655"/>
  <c r="D649"/>
  <c r="B649" s="1"/>
  <c r="AE649"/>
  <c r="D643"/>
  <c r="B643" s="1"/>
  <c r="AE643"/>
  <c r="D637"/>
  <c r="B637" s="1"/>
  <c r="AE637"/>
  <c r="D631"/>
  <c r="B631" s="1"/>
  <c r="AE631"/>
  <c r="D625"/>
  <c r="B625" s="1"/>
  <c r="AE625"/>
  <c r="D1282"/>
  <c r="B1282" s="1"/>
  <c r="AE1282"/>
  <c r="D1276"/>
  <c r="B1276" s="1"/>
  <c r="AE1276"/>
  <c r="D1270"/>
  <c r="B1270" s="1"/>
  <c r="AE1270"/>
  <c r="D1264"/>
  <c r="B1264" s="1"/>
  <c r="AE1264"/>
  <c r="D1258"/>
  <c r="B1258" s="1"/>
  <c r="AE1258"/>
  <c r="D1252"/>
  <c r="B1252" s="1"/>
  <c r="AE1252"/>
  <c r="D1246"/>
  <c r="B1246" s="1"/>
  <c r="AE1246"/>
  <c r="D1240"/>
  <c r="B1240" s="1"/>
  <c r="AE1240"/>
  <c r="D1234"/>
  <c r="B1234" s="1"/>
  <c r="AE1234"/>
  <c r="D1228"/>
  <c r="B1228" s="1"/>
  <c r="AE1228"/>
  <c r="D1222"/>
  <c r="B1222" s="1"/>
  <c r="AE1222"/>
  <c r="D1216"/>
  <c r="B1216" s="1"/>
  <c r="AE1216"/>
  <c r="D1210"/>
  <c r="B1210" s="1"/>
  <c r="AE1210"/>
  <c r="D613"/>
  <c r="B613" s="1"/>
  <c r="AE613"/>
  <c r="D607"/>
  <c r="B607" s="1"/>
  <c r="AE607"/>
  <c r="D601"/>
  <c r="B601" s="1"/>
  <c r="AE601"/>
  <c r="D595"/>
  <c r="B595" s="1"/>
  <c r="AE595"/>
  <c r="D589"/>
  <c r="B589" s="1"/>
  <c r="AE589"/>
  <c r="D583"/>
  <c r="B583" s="1"/>
  <c r="AE583"/>
  <c r="D577"/>
  <c r="B577" s="1"/>
  <c r="AE577"/>
  <c r="D571"/>
  <c r="B571" s="1"/>
  <c r="AE571"/>
  <c r="D565"/>
  <c r="B565" s="1"/>
  <c r="AE565"/>
  <c r="D559"/>
  <c r="B559" s="1"/>
  <c r="AE559"/>
  <c r="D553"/>
  <c r="B553" s="1"/>
  <c r="AE553"/>
  <c r="D547"/>
  <c r="B547" s="1"/>
  <c r="AE547"/>
  <c r="D541"/>
  <c r="B541" s="1"/>
  <c r="AE541"/>
  <c r="D535"/>
  <c r="B535" s="1"/>
  <c r="AE535"/>
  <c r="D100"/>
  <c r="B100" s="1"/>
  <c r="AE100"/>
  <c r="D88"/>
  <c r="B88" s="1"/>
  <c r="AE88"/>
  <c r="D76"/>
  <c r="B76" s="1"/>
  <c r="AE76"/>
  <c r="D64"/>
  <c r="B64" s="1"/>
  <c r="AE64"/>
  <c r="D52"/>
  <c r="B52" s="1"/>
  <c r="AE52"/>
  <c r="D40"/>
  <c r="B40" s="1"/>
  <c r="AE40"/>
  <c r="D34"/>
  <c r="B34" s="1"/>
  <c r="AE34"/>
  <c r="D28"/>
  <c r="B28" s="1"/>
  <c r="AE28"/>
  <c r="D22"/>
  <c r="B22" s="1"/>
  <c r="AE22"/>
  <c r="D16"/>
  <c r="B16" s="1"/>
  <c r="AE16"/>
  <c r="D10"/>
  <c r="B10" s="1"/>
  <c r="AE10"/>
  <c r="D200"/>
  <c r="B200" s="1"/>
  <c r="AE200"/>
  <c r="D194"/>
  <c r="B194" s="1"/>
  <c r="AE194"/>
  <c r="D188"/>
  <c r="B188" s="1"/>
  <c r="AE188"/>
  <c r="D182"/>
  <c r="B182" s="1"/>
  <c r="AE182"/>
  <c r="D176"/>
  <c r="B176" s="1"/>
  <c r="AE176"/>
  <c r="D170"/>
  <c r="B170" s="1"/>
  <c r="AE170"/>
  <c r="D164"/>
  <c r="B164" s="1"/>
  <c r="AE164"/>
  <c r="D158"/>
  <c r="B158" s="1"/>
  <c r="AE158"/>
  <c r="D152"/>
  <c r="B152" s="1"/>
  <c r="AE152"/>
  <c r="D146"/>
  <c r="B146" s="1"/>
  <c r="AE146"/>
  <c r="D140"/>
  <c r="B140" s="1"/>
  <c r="AE140"/>
  <c r="D134"/>
  <c r="B134" s="1"/>
  <c r="AE134"/>
  <c r="D128"/>
  <c r="B128" s="1"/>
  <c r="AE128"/>
  <c r="D122"/>
  <c r="B122" s="1"/>
  <c r="AE122"/>
  <c r="D211"/>
  <c r="B211" s="1"/>
  <c r="AE211"/>
  <c r="D325"/>
  <c r="B325" s="1"/>
  <c r="AE325"/>
  <c r="D319"/>
  <c r="B319" s="1"/>
  <c r="AE319"/>
  <c r="D313"/>
  <c r="B313" s="1"/>
  <c r="AE313"/>
  <c r="D307"/>
  <c r="B307" s="1"/>
  <c r="AE307"/>
  <c r="D301"/>
  <c r="B301" s="1"/>
  <c r="AE301"/>
  <c r="D295"/>
  <c r="B295" s="1"/>
  <c r="AE295"/>
  <c r="D289"/>
  <c r="B289" s="1"/>
  <c r="AE289"/>
  <c r="D283"/>
  <c r="B283" s="1"/>
  <c r="AE283"/>
  <c r="D277"/>
  <c r="B277" s="1"/>
  <c r="AE277"/>
  <c r="D271"/>
  <c r="B271" s="1"/>
  <c r="AE271"/>
  <c r="D265"/>
  <c r="B265" s="1"/>
  <c r="AE265"/>
  <c r="D259"/>
  <c r="B259" s="1"/>
  <c r="AE259"/>
  <c r="D253"/>
  <c r="B253" s="1"/>
  <c r="AE253"/>
  <c r="D247"/>
  <c r="B247" s="1"/>
  <c r="AE247"/>
  <c r="D241"/>
  <c r="B241" s="1"/>
  <c r="AE241"/>
  <c r="D235"/>
  <c r="B235" s="1"/>
  <c r="AE235"/>
  <c r="D229"/>
  <c r="B229" s="1"/>
  <c r="AE229"/>
  <c r="D223"/>
  <c r="B223" s="1"/>
  <c r="AE223"/>
  <c r="D217"/>
  <c r="B217" s="1"/>
  <c r="AE217"/>
  <c r="D404"/>
  <c r="B404" s="1"/>
  <c r="AE404"/>
  <c r="D398"/>
  <c r="B398" s="1"/>
  <c r="AE398"/>
  <c r="D392"/>
  <c r="B392" s="1"/>
  <c r="AE392"/>
  <c r="D386"/>
  <c r="B386" s="1"/>
  <c r="AE386"/>
  <c r="D380"/>
  <c r="B380" s="1"/>
  <c r="AE380"/>
  <c r="D374"/>
  <c r="B374" s="1"/>
  <c r="AE374"/>
  <c r="D368"/>
  <c r="B368" s="1"/>
  <c r="AE368"/>
  <c r="D362"/>
  <c r="B362" s="1"/>
  <c r="AE362"/>
  <c r="D356"/>
  <c r="B356" s="1"/>
  <c r="AE356"/>
  <c r="D350"/>
  <c r="B350" s="1"/>
  <c r="AE350"/>
  <c r="D344"/>
  <c r="B344" s="1"/>
  <c r="AE344"/>
  <c r="D416"/>
  <c r="B416" s="1"/>
  <c r="AE416"/>
  <c r="D526"/>
  <c r="B526" s="1"/>
  <c r="AE526"/>
  <c r="D520"/>
  <c r="B520" s="1"/>
  <c r="AE520"/>
  <c r="D514"/>
  <c r="B514" s="1"/>
  <c r="AE514"/>
  <c r="D508"/>
  <c r="B508" s="1"/>
  <c r="AE508"/>
  <c r="D502"/>
  <c r="B502" s="1"/>
  <c r="AE502"/>
  <c r="D496"/>
  <c r="B496" s="1"/>
  <c r="AE496"/>
  <c r="D490"/>
  <c r="B490" s="1"/>
  <c r="AE490"/>
  <c r="D484"/>
  <c r="B484" s="1"/>
  <c r="AE484"/>
  <c r="D478"/>
  <c r="B478" s="1"/>
  <c r="AE478"/>
  <c r="D472"/>
  <c r="B472" s="1"/>
  <c r="AE472"/>
  <c r="D466"/>
  <c r="B466" s="1"/>
  <c r="AE466"/>
  <c r="D460"/>
  <c r="B460" s="1"/>
  <c r="AE460"/>
  <c r="D454"/>
  <c r="B454" s="1"/>
  <c r="AE454"/>
  <c r="D448"/>
  <c r="B448" s="1"/>
  <c r="AE448"/>
  <c r="D442"/>
  <c r="B442" s="1"/>
  <c r="AE442"/>
  <c r="D436"/>
  <c r="B436" s="1"/>
  <c r="AE436"/>
  <c r="D430"/>
  <c r="B430" s="1"/>
  <c r="AE430"/>
  <c r="D424"/>
  <c r="B424" s="1"/>
  <c r="AE424"/>
  <c r="D727"/>
  <c r="B727" s="1"/>
  <c r="AE727"/>
  <c r="D806"/>
  <c r="B806" s="1"/>
  <c r="AE806"/>
  <c r="D800"/>
  <c r="B800" s="1"/>
  <c r="AE800"/>
  <c r="D794"/>
  <c r="B794" s="1"/>
  <c r="AE794"/>
  <c r="D788"/>
  <c r="B788" s="1"/>
  <c r="AE788"/>
  <c r="D782"/>
  <c r="B782" s="1"/>
  <c r="AE782"/>
  <c r="D776"/>
  <c r="B776" s="1"/>
  <c r="AE776"/>
  <c r="D770"/>
  <c r="B770" s="1"/>
  <c r="AE770"/>
  <c r="D764"/>
  <c r="B764" s="1"/>
  <c r="AE764"/>
  <c r="D758"/>
  <c r="B758" s="1"/>
  <c r="AE758"/>
  <c r="D752"/>
  <c r="B752" s="1"/>
  <c r="AE752"/>
  <c r="D746"/>
  <c r="B746" s="1"/>
  <c r="AE746"/>
  <c r="D740"/>
  <c r="B740" s="1"/>
  <c r="AE740"/>
  <c r="D734"/>
  <c r="B734" s="1"/>
  <c r="AE734"/>
  <c r="D908"/>
  <c r="B908" s="1"/>
  <c r="AE908"/>
  <c r="D902"/>
  <c r="B902" s="1"/>
  <c r="AE902"/>
  <c r="D896"/>
  <c r="B896" s="1"/>
  <c r="AE896"/>
  <c r="D890"/>
  <c r="B890" s="1"/>
  <c r="AE890"/>
  <c r="D884"/>
  <c r="B884" s="1"/>
  <c r="AE884"/>
  <c r="D878"/>
  <c r="B878" s="1"/>
  <c r="AE878"/>
  <c r="D872"/>
  <c r="B872" s="1"/>
  <c r="AE872"/>
  <c r="D866"/>
  <c r="B866" s="1"/>
  <c r="AE866"/>
  <c r="D860"/>
  <c r="B860" s="1"/>
  <c r="AE860"/>
  <c r="D854"/>
  <c r="B854" s="1"/>
  <c r="AE854"/>
  <c r="D848"/>
  <c r="B848" s="1"/>
  <c r="AE848"/>
  <c r="D842"/>
  <c r="B842" s="1"/>
  <c r="AE842"/>
  <c r="D836"/>
  <c r="B836" s="1"/>
  <c r="AE836"/>
  <c r="D830"/>
  <c r="B830" s="1"/>
  <c r="AE830"/>
  <c r="D824"/>
  <c r="B824" s="1"/>
  <c r="AE824"/>
  <c r="D919"/>
  <c r="B919" s="1"/>
  <c r="AE919"/>
  <c r="D995"/>
  <c r="B995" s="1"/>
  <c r="AE995"/>
  <c r="D989"/>
  <c r="B989" s="1"/>
  <c r="AE989"/>
  <c r="D983"/>
  <c r="B983" s="1"/>
  <c r="AE983"/>
  <c r="D977"/>
  <c r="B977" s="1"/>
  <c r="AE977"/>
  <c r="D971"/>
  <c r="B971" s="1"/>
  <c r="AE971"/>
  <c r="D965"/>
  <c r="B965" s="1"/>
  <c r="AE965"/>
  <c r="D959"/>
  <c r="B959" s="1"/>
  <c r="AE959"/>
  <c r="D953"/>
  <c r="B953" s="1"/>
  <c r="AE953"/>
  <c r="D947"/>
  <c r="B947" s="1"/>
  <c r="AE947"/>
  <c r="D941"/>
  <c r="B941" s="1"/>
  <c r="AE941"/>
  <c r="D935"/>
  <c r="B935" s="1"/>
  <c r="AE935"/>
  <c r="D929"/>
  <c r="B929" s="1"/>
  <c r="AE929"/>
  <c r="D923"/>
  <c r="B923" s="1"/>
  <c r="AE923"/>
  <c r="D1088"/>
  <c r="B1088" s="1"/>
  <c r="AE1088"/>
  <c r="D1082"/>
  <c r="B1082" s="1"/>
  <c r="AE1082"/>
  <c r="D1076"/>
  <c r="B1076" s="1"/>
  <c r="AE1076"/>
  <c r="D1070"/>
  <c r="B1070" s="1"/>
  <c r="AE1070"/>
  <c r="D1064"/>
  <c r="B1064" s="1"/>
  <c r="AE1064"/>
  <c r="D1058"/>
  <c r="B1058" s="1"/>
  <c r="AE1058"/>
  <c r="D1052"/>
  <c r="B1052" s="1"/>
  <c r="AE1052"/>
  <c r="D1046"/>
  <c r="B1046" s="1"/>
  <c r="AE1046"/>
  <c r="D1040"/>
  <c r="B1040" s="1"/>
  <c r="AE1040"/>
  <c r="D1034"/>
  <c r="B1034" s="1"/>
  <c r="AE1034"/>
  <c r="D1028"/>
  <c r="B1028" s="1"/>
  <c r="AE1028"/>
  <c r="D1022"/>
  <c r="B1022" s="1"/>
  <c r="AE1022"/>
  <c r="D1016"/>
  <c r="B1016" s="1"/>
  <c r="AE1016"/>
  <c r="D1010"/>
  <c r="B1010" s="1"/>
  <c r="AE1010"/>
  <c r="D1198"/>
  <c r="B1198" s="1"/>
  <c r="AE1198"/>
  <c r="D1192"/>
  <c r="B1192" s="1"/>
  <c r="AE1192"/>
  <c r="D1186"/>
  <c r="B1186" s="1"/>
  <c r="AE1186"/>
  <c r="D1180"/>
  <c r="B1180" s="1"/>
  <c r="AE1180"/>
  <c r="D1174"/>
  <c r="B1174" s="1"/>
  <c r="AE1174"/>
  <c r="D1168"/>
  <c r="B1168" s="1"/>
  <c r="AE1168"/>
  <c r="D1162"/>
  <c r="B1162" s="1"/>
  <c r="AE1162"/>
  <c r="D1156"/>
  <c r="B1156" s="1"/>
  <c r="AE1156"/>
  <c r="D1150"/>
  <c r="B1150" s="1"/>
  <c r="AE1150"/>
  <c r="D1144"/>
  <c r="B1144" s="1"/>
  <c r="AE1144"/>
  <c r="D1138"/>
  <c r="B1138" s="1"/>
  <c r="AE1138"/>
  <c r="D1132"/>
  <c r="B1132" s="1"/>
  <c r="AE1132"/>
  <c r="D1126"/>
  <c r="B1126" s="1"/>
  <c r="AE1126"/>
  <c r="D1120"/>
  <c r="B1120" s="1"/>
  <c r="AE1120"/>
  <c r="D1114"/>
  <c r="B1114" s="1"/>
  <c r="AE1114"/>
  <c r="D1108"/>
  <c r="B1108" s="1"/>
  <c r="AE1108"/>
  <c r="D1410"/>
  <c r="B1410" s="1"/>
  <c r="AE1410"/>
  <c r="D1404"/>
  <c r="B1404" s="1"/>
  <c r="AE1404"/>
  <c r="D1398"/>
  <c r="B1398" s="1"/>
  <c r="AE1398"/>
  <c r="D1392"/>
  <c r="B1392" s="1"/>
  <c r="AE1392"/>
  <c r="D1386"/>
  <c r="B1386" s="1"/>
  <c r="AE1386"/>
  <c r="D1380"/>
  <c r="B1380" s="1"/>
  <c r="AE1380"/>
  <c r="D1374"/>
  <c r="B1374" s="1"/>
  <c r="AE1374"/>
  <c r="D1368"/>
  <c r="B1368" s="1"/>
  <c r="AE1368"/>
  <c r="D1362"/>
  <c r="B1362" s="1"/>
  <c r="AE1362"/>
  <c r="D1356"/>
  <c r="B1356" s="1"/>
  <c r="AE1356"/>
  <c r="D1350"/>
  <c r="B1350" s="1"/>
  <c r="AE1350"/>
  <c r="D1344"/>
  <c r="B1344" s="1"/>
  <c r="AE1344"/>
  <c r="D1338"/>
  <c r="B1338" s="1"/>
  <c r="AE1338"/>
  <c r="D1332"/>
  <c r="B1332" s="1"/>
  <c r="AE1332"/>
  <c r="D1326"/>
  <c r="B1326" s="1"/>
  <c r="AE1326"/>
  <c r="D1320"/>
  <c r="B1320" s="1"/>
  <c r="AE1320"/>
  <c r="D1314"/>
  <c r="B1314" s="1"/>
  <c r="AE1314"/>
  <c r="D1308"/>
  <c r="B1308" s="1"/>
  <c r="AE1308"/>
  <c r="D1302"/>
  <c r="B1302" s="1"/>
  <c r="AE1302"/>
  <c r="D1296"/>
  <c r="B1296" s="1"/>
  <c r="AE1296"/>
  <c r="D716"/>
  <c r="B716" s="1"/>
  <c r="AE716"/>
  <c r="D710"/>
  <c r="B710" s="1"/>
  <c r="AE710"/>
  <c r="D704"/>
  <c r="B704" s="1"/>
  <c r="AE704"/>
  <c r="D698"/>
  <c r="B698" s="1"/>
  <c r="AE698"/>
  <c r="D692"/>
  <c r="B692" s="1"/>
  <c r="AE692"/>
  <c r="D686"/>
  <c r="B686" s="1"/>
  <c r="AE686"/>
  <c r="D680"/>
  <c r="B680" s="1"/>
  <c r="AE680"/>
  <c r="D674"/>
  <c r="B674" s="1"/>
  <c r="AE674"/>
  <c r="D668"/>
  <c r="B668" s="1"/>
  <c r="AE668"/>
  <c r="D662"/>
  <c r="B662" s="1"/>
  <c r="AE662"/>
  <c r="D656"/>
  <c r="B656" s="1"/>
  <c r="AE656"/>
  <c r="D650"/>
  <c r="B650" s="1"/>
  <c r="AE650"/>
  <c r="D644"/>
  <c r="B644" s="1"/>
  <c r="AE644"/>
  <c r="D638"/>
  <c r="B638" s="1"/>
  <c r="AE638"/>
  <c r="D632"/>
  <c r="B632" s="1"/>
  <c r="AE632"/>
  <c r="D626"/>
  <c r="B626" s="1"/>
  <c r="AE626"/>
  <c r="D1283"/>
  <c r="B1283" s="1"/>
  <c r="AE1283"/>
  <c r="D1277"/>
  <c r="B1277" s="1"/>
  <c r="AE1277"/>
  <c r="D1271"/>
  <c r="B1271" s="1"/>
  <c r="AE1271"/>
  <c r="D1265"/>
  <c r="B1265" s="1"/>
  <c r="AE1265"/>
  <c r="D1259"/>
  <c r="B1259" s="1"/>
  <c r="AE1259"/>
  <c r="D1253"/>
  <c r="B1253" s="1"/>
  <c r="AE1253"/>
  <c r="D1247"/>
  <c r="B1247" s="1"/>
  <c r="AE1247"/>
  <c r="D1241"/>
  <c r="B1241" s="1"/>
  <c r="AE1241"/>
  <c r="D1235"/>
  <c r="B1235" s="1"/>
  <c r="AE1235"/>
  <c r="D1229"/>
  <c r="B1229" s="1"/>
  <c r="AE1229"/>
  <c r="D1223"/>
  <c r="B1223" s="1"/>
  <c r="AE1223"/>
  <c r="D1217"/>
  <c r="B1217" s="1"/>
  <c r="AE1217"/>
  <c r="D1211"/>
  <c r="B1211" s="1"/>
  <c r="AE1211"/>
  <c r="D614"/>
  <c r="B614" s="1"/>
  <c r="AE614"/>
  <c r="D608"/>
  <c r="B608" s="1"/>
  <c r="AE608"/>
  <c r="D602"/>
  <c r="B602" s="1"/>
  <c r="AE602"/>
  <c r="D596"/>
  <c r="B596" s="1"/>
  <c r="AE596"/>
  <c r="D590"/>
  <c r="B590" s="1"/>
  <c r="AE590"/>
  <c r="D584"/>
  <c r="B584" s="1"/>
  <c r="AE584"/>
  <c r="D578"/>
  <c r="B578" s="1"/>
  <c r="AE578"/>
  <c r="D572"/>
  <c r="B572" s="1"/>
  <c r="AE572"/>
  <c r="D566"/>
  <c r="B566" s="1"/>
  <c r="AE566"/>
  <c r="D560"/>
  <c r="B560" s="1"/>
  <c r="AE560"/>
  <c r="D554"/>
  <c r="B554" s="1"/>
  <c r="AE554"/>
  <c r="D548"/>
  <c r="B548" s="1"/>
  <c r="AE548"/>
  <c r="D542"/>
  <c r="B542" s="1"/>
  <c r="AE542"/>
  <c r="D536"/>
  <c r="B536" s="1"/>
  <c r="AE536"/>
  <c r="H109"/>
  <c r="G109"/>
  <c r="G101"/>
  <c r="H101"/>
  <c r="G93"/>
  <c r="H93"/>
  <c r="G85"/>
  <c r="H85"/>
  <c r="G77"/>
  <c r="H77"/>
  <c r="G69"/>
  <c r="H69"/>
  <c r="G61"/>
  <c r="H61"/>
  <c r="G53"/>
  <c r="H53"/>
  <c r="G45"/>
  <c r="H45"/>
  <c r="G37"/>
  <c r="H37"/>
  <c r="G29"/>
  <c r="H29"/>
  <c r="G17"/>
  <c r="H17"/>
  <c r="G9"/>
  <c r="H9"/>
  <c r="H209"/>
  <c r="G209"/>
  <c r="H201"/>
  <c r="G201"/>
  <c r="H193"/>
  <c r="G193"/>
  <c r="H185"/>
  <c r="G185"/>
  <c r="H177"/>
  <c r="G177"/>
  <c r="H169"/>
  <c r="G169"/>
  <c r="H161"/>
  <c r="G161"/>
  <c r="H153"/>
  <c r="G153"/>
  <c r="H145"/>
  <c r="G145"/>
  <c r="H137"/>
  <c r="G137"/>
  <c r="H129"/>
  <c r="G129"/>
  <c r="H121"/>
  <c r="G121"/>
  <c r="G340"/>
  <c r="H340"/>
  <c r="G332"/>
  <c r="H332"/>
  <c r="G324"/>
  <c r="H324"/>
  <c r="G316"/>
  <c r="H316"/>
  <c r="G308"/>
  <c r="H308"/>
  <c r="G300"/>
  <c r="H300"/>
  <c r="G292"/>
  <c r="H292"/>
  <c r="G280"/>
  <c r="H280"/>
  <c r="G272"/>
  <c r="H272"/>
  <c r="G264"/>
  <c r="H264"/>
  <c r="G256"/>
  <c r="H256"/>
  <c r="G248"/>
  <c r="H248"/>
  <c r="G240"/>
  <c r="H240"/>
  <c r="G232"/>
  <c r="H232"/>
  <c r="G224"/>
  <c r="H224"/>
  <c r="G216"/>
  <c r="H216"/>
  <c r="H401"/>
  <c r="G401"/>
  <c r="H393"/>
  <c r="G393"/>
  <c r="H385"/>
  <c r="G385"/>
  <c r="H377"/>
  <c r="G377"/>
  <c r="H369"/>
  <c r="G369"/>
  <c r="H361"/>
  <c r="G361"/>
  <c r="H353"/>
  <c r="G353"/>
  <c r="H345"/>
  <c r="G345"/>
  <c r="H415"/>
  <c r="G415"/>
  <c r="H407"/>
  <c r="G407"/>
  <c r="G527"/>
  <c r="H527"/>
  <c r="G519"/>
  <c r="H519"/>
  <c r="H511"/>
  <c r="G511"/>
  <c r="H503"/>
  <c r="G503"/>
  <c r="H495"/>
  <c r="G495"/>
  <c r="H487"/>
  <c r="G487"/>
  <c r="H479"/>
  <c r="G479"/>
  <c r="H471"/>
  <c r="G471"/>
  <c r="H463"/>
  <c r="G463"/>
  <c r="H455"/>
  <c r="G455"/>
  <c r="H447"/>
  <c r="G447"/>
  <c r="H439"/>
  <c r="G439"/>
  <c r="H431"/>
  <c r="G431"/>
  <c r="H423"/>
  <c r="G423"/>
  <c r="G809"/>
  <c r="H809"/>
  <c r="G801"/>
  <c r="H801"/>
  <c r="G793"/>
  <c r="H793"/>
  <c r="G785"/>
  <c r="H785"/>
  <c r="G777"/>
  <c r="H777"/>
  <c r="G769"/>
  <c r="H769"/>
  <c r="G761"/>
  <c r="H761"/>
  <c r="G753"/>
  <c r="H753"/>
  <c r="G745"/>
  <c r="H745"/>
  <c r="G737"/>
  <c r="H737"/>
  <c r="G729"/>
  <c r="H729"/>
  <c r="G818"/>
  <c r="H818"/>
  <c r="G911"/>
  <c r="H911"/>
  <c r="G899"/>
  <c r="H899"/>
  <c r="G891"/>
  <c r="H891"/>
  <c r="G883"/>
  <c r="H883"/>
  <c r="G875"/>
  <c r="H875"/>
  <c r="G867"/>
  <c r="H867"/>
  <c r="G859"/>
  <c r="H859"/>
  <c r="G851"/>
  <c r="H851"/>
  <c r="G843"/>
  <c r="H843"/>
  <c r="G835"/>
  <c r="H835"/>
  <c r="G827"/>
  <c r="H827"/>
  <c r="G819"/>
  <c r="H819"/>
  <c r="G1000"/>
  <c r="H1000"/>
  <c r="G992"/>
  <c r="H992"/>
  <c r="G984"/>
  <c r="H984"/>
  <c r="H976"/>
  <c r="G976"/>
  <c r="H968"/>
  <c r="G968"/>
  <c r="H960"/>
  <c r="G960"/>
  <c r="H952"/>
  <c r="G952"/>
  <c r="H944"/>
  <c r="G944"/>
  <c r="G932"/>
  <c r="H932"/>
  <c r="G924"/>
  <c r="H924"/>
  <c r="H1099"/>
  <c r="G1099"/>
  <c r="H1091"/>
  <c r="G1091"/>
  <c r="H1083"/>
  <c r="G1083"/>
  <c r="H1075"/>
  <c r="G1075"/>
  <c r="H1067"/>
  <c r="G1067"/>
  <c r="H1059"/>
  <c r="G1059"/>
  <c r="H1051"/>
  <c r="G1051"/>
  <c r="H1043"/>
  <c r="G1043"/>
  <c r="H1035"/>
  <c r="G1035"/>
  <c r="H1023"/>
  <c r="G1023"/>
  <c r="H1015"/>
  <c r="G1015"/>
  <c r="H1007"/>
  <c r="G1007"/>
  <c r="H1199"/>
  <c r="G1199"/>
  <c r="H1191"/>
  <c r="G1191"/>
  <c r="H1183"/>
  <c r="G1183"/>
  <c r="H1175"/>
  <c r="G1175"/>
  <c r="H1167"/>
  <c r="G1167"/>
  <c r="H1159"/>
  <c r="G1159"/>
  <c r="H1151"/>
  <c r="G1151"/>
  <c r="H1143"/>
  <c r="G1143"/>
  <c r="H1135"/>
  <c r="G1135"/>
  <c r="H1127"/>
  <c r="G1127"/>
  <c r="H1111"/>
  <c r="G1111"/>
  <c r="H1425"/>
  <c r="G1425"/>
  <c r="H1421"/>
  <c r="G1421"/>
  <c r="H1417"/>
  <c r="G1417"/>
  <c r="H1413"/>
  <c r="G1413"/>
  <c r="E1409"/>
  <c r="H1409"/>
  <c r="G1409"/>
  <c r="E1405"/>
  <c r="H1405"/>
  <c r="G1405"/>
  <c r="E1401"/>
  <c r="H1401"/>
  <c r="G1401"/>
  <c r="E1397"/>
  <c r="H1397"/>
  <c r="G1397"/>
  <c r="E1393"/>
  <c r="H1393"/>
  <c r="G1393"/>
  <c r="E1389"/>
  <c r="H1389"/>
  <c r="G1389"/>
  <c r="E1385"/>
  <c r="H1385"/>
  <c r="G1385"/>
  <c r="E1381"/>
  <c r="H1381"/>
  <c r="G1381"/>
  <c r="E1377"/>
  <c r="H1377"/>
  <c r="G1377"/>
  <c r="E1373"/>
  <c r="H1373"/>
  <c r="G1373"/>
  <c r="E1369"/>
  <c r="H1369"/>
  <c r="G1369"/>
  <c r="E1365"/>
  <c r="H1365"/>
  <c r="G1365"/>
  <c r="E1361"/>
  <c r="H1361"/>
  <c r="G1361"/>
  <c r="E1357"/>
  <c r="H1357"/>
  <c r="G1357"/>
  <c r="E1353"/>
  <c r="H1353"/>
  <c r="G1353"/>
  <c r="E1349"/>
  <c r="H1349"/>
  <c r="G1349"/>
  <c r="E1345"/>
  <c r="H1345"/>
  <c r="G1345"/>
  <c r="E1341"/>
  <c r="H1341"/>
  <c r="G1341"/>
  <c r="E1337"/>
  <c r="H1337"/>
  <c r="G1337"/>
  <c r="E1333"/>
  <c r="H1333"/>
  <c r="G1333"/>
  <c r="E1329"/>
  <c r="H1329"/>
  <c r="G1329"/>
  <c r="E1325"/>
  <c r="H1325"/>
  <c r="G1325"/>
  <c r="E1321"/>
  <c r="H1321"/>
  <c r="G1321"/>
  <c r="E1317"/>
  <c r="H1317"/>
  <c r="G1317"/>
  <c r="E1313"/>
  <c r="H1313"/>
  <c r="G1313"/>
  <c r="E1309"/>
  <c r="H1309"/>
  <c r="G1309"/>
  <c r="E1305"/>
  <c r="H1305"/>
  <c r="G1305"/>
  <c r="E1301"/>
  <c r="H1301"/>
  <c r="G1301"/>
  <c r="E1297"/>
  <c r="H1297"/>
  <c r="G1297"/>
  <c r="E1293"/>
  <c r="H1293"/>
  <c r="G1293"/>
  <c r="E621"/>
  <c r="G621"/>
  <c r="H621"/>
  <c r="G723"/>
  <c r="H723"/>
  <c r="E719"/>
  <c r="G719"/>
  <c r="H719"/>
  <c r="E715"/>
  <c r="G715"/>
  <c r="H715"/>
  <c r="E711"/>
  <c r="G711"/>
  <c r="H711"/>
  <c r="E707"/>
  <c r="G707"/>
  <c r="H707"/>
  <c r="E703"/>
  <c r="G703"/>
  <c r="H703"/>
  <c r="E699"/>
  <c r="G699"/>
  <c r="H699"/>
  <c r="E695"/>
  <c r="G695"/>
  <c r="H695"/>
  <c r="E691"/>
  <c r="G691"/>
  <c r="H691"/>
  <c r="E687"/>
  <c r="G687"/>
  <c r="H687"/>
  <c r="E683"/>
  <c r="G683"/>
  <c r="H683"/>
  <c r="E679"/>
  <c r="G679"/>
  <c r="H679"/>
  <c r="E675"/>
  <c r="G675"/>
  <c r="H675"/>
  <c r="E671"/>
  <c r="G671"/>
  <c r="H671"/>
  <c r="E667"/>
  <c r="G667"/>
  <c r="H667"/>
  <c r="E663"/>
  <c r="G663"/>
  <c r="H663"/>
  <c r="E659"/>
  <c r="G659"/>
  <c r="H659"/>
  <c r="E655"/>
  <c r="G655"/>
  <c r="H655"/>
  <c r="E651"/>
  <c r="G651"/>
  <c r="H651"/>
  <c r="E647"/>
  <c r="G647"/>
  <c r="H647"/>
  <c r="E643"/>
  <c r="G643"/>
  <c r="H643"/>
  <c r="E639"/>
  <c r="G639"/>
  <c r="H639"/>
  <c r="E635"/>
  <c r="G635"/>
  <c r="H635"/>
  <c r="E631"/>
  <c r="G631"/>
  <c r="H631"/>
  <c r="E627"/>
  <c r="G627"/>
  <c r="H627"/>
  <c r="E623"/>
  <c r="G623"/>
  <c r="H623"/>
  <c r="G1288"/>
  <c r="H1288"/>
  <c r="E1284"/>
  <c r="G1284"/>
  <c r="H1284"/>
  <c r="E1280"/>
  <c r="G1280"/>
  <c r="H1280"/>
  <c r="E1276"/>
  <c r="G1276"/>
  <c r="H1276"/>
  <c r="E1272"/>
  <c r="G1272"/>
  <c r="H1272"/>
  <c r="E1268"/>
  <c r="G1268"/>
  <c r="H1268"/>
  <c r="E1264"/>
  <c r="G1264"/>
  <c r="H1264"/>
  <c r="E1260"/>
  <c r="G1260"/>
  <c r="H1260"/>
  <c r="E1256"/>
  <c r="G1256"/>
  <c r="H1256"/>
  <c r="E1252"/>
  <c r="G1252"/>
  <c r="H1252"/>
  <c r="E1248"/>
  <c r="G1248"/>
  <c r="H1248"/>
  <c r="E1244"/>
  <c r="G1244"/>
  <c r="H1244"/>
  <c r="E1240"/>
  <c r="G1240"/>
  <c r="H1240"/>
  <c r="E1236"/>
  <c r="G1236"/>
  <c r="H1236"/>
  <c r="E1232"/>
  <c r="G1232"/>
  <c r="H1232"/>
  <c r="E1228"/>
  <c r="G1228"/>
  <c r="H1228"/>
  <c r="E1224"/>
  <c r="G1224"/>
  <c r="H1224"/>
  <c r="E1220"/>
  <c r="G1220"/>
  <c r="H1220"/>
  <c r="E1216"/>
  <c r="G1216"/>
  <c r="H1216"/>
  <c r="H191"/>
  <c r="G191"/>
  <c r="H113"/>
  <c r="G113"/>
  <c r="G105"/>
  <c r="H105"/>
  <c r="G97"/>
  <c r="H97"/>
  <c r="G89"/>
  <c r="H89"/>
  <c r="G81"/>
  <c r="H81"/>
  <c r="G73"/>
  <c r="H73"/>
  <c r="G65"/>
  <c r="H65"/>
  <c r="G57"/>
  <c r="H57"/>
  <c r="G49"/>
  <c r="H49"/>
  <c r="G41"/>
  <c r="H41"/>
  <c r="G33"/>
  <c r="H33"/>
  <c r="G25"/>
  <c r="H25"/>
  <c r="G21"/>
  <c r="H21"/>
  <c r="G13"/>
  <c r="H13"/>
  <c r="G5"/>
  <c r="H5"/>
  <c r="H205"/>
  <c r="G205"/>
  <c r="H197"/>
  <c r="G197"/>
  <c r="H189"/>
  <c r="G189"/>
  <c r="H181"/>
  <c r="G181"/>
  <c r="H173"/>
  <c r="G173"/>
  <c r="H165"/>
  <c r="G165"/>
  <c r="H157"/>
  <c r="G157"/>
  <c r="H149"/>
  <c r="G149"/>
  <c r="H141"/>
  <c r="G141"/>
  <c r="H133"/>
  <c r="G133"/>
  <c r="H125"/>
  <c r="G125"/>
  <c r="H117"/>
  <c r="G117"/>
  <c r="G336"/>
  <c r="H336"/>
  <c r="G328"/>
  <c r="H328"/>
  <c r="G320"/>
  <c r="H320"/>
  <c r="G312"/>
  <c r="H312"/>
  <c r="G304"/>
  <c r="H304"/>
  <c r="G296"/>
  <c r="H296"/>
  <c r="G288"/>
  <c r="H288"/>
  <c r="G284"/>
  <c r="H284"/>
  <c r="G276"/>
  <c r="H276"/>
  <c r="G268"/>
  <c r="H268"/>
  <c r="G260"/>
  <c r="H260"/>
  <c r="G252"/>
  <c r="H252"/>
  <c r="G244"/>
  <c r="H244"/>
  <c r="G236"/>
  <c r="H236"/>
  <c r="G228"/>
  <c r="H228"/>
  <c r="G220"/>
  <c r="H220"/>
  <c r="G212"/>
  <c r="H212"/>
  <c r="H397"/>
  <c r="G397"/>
  <c r="H389"/>
  <c r="G389"/>
  <c r="H381"/>
  <c r="G381"/>
  <c r="H373"/>
  <c r="G373"/>
  <c r="H365"/>
  <c r="G365"/>
  <c r="H357"/>
  <c r="G357"/>
  <c r="H349"/>
  <c r="G349"/>
  <c r="H411"/>
  <c r="G411"/>
  <c r="G531"/>
  <c r="H531"/>
  <c r="G523"/>
  <c r="H523"/>
  <c r="G515"/>
  <c r="H515"/>
  <c r="G507"/>
  <c r="H507"/>
  <c r="G499"/>
  <c r="H499"/>
  <c r="G491"/>
  <c r="H491"/>
  <c r="G483"/>
  <c r="H483"/>
  <c r="G475"/>
  <c r="H475"/>
  <c r="G467"/>
  <c r="H467"/>
  <c r="G459"/>
  <c r="H459"/>
  <c r="G451"/>
  <c r="H451"/>
  <c r="G443"/>
  <c r="H443"/>
  <c r="H435"/>
  <c r="G435"/>
  <c r="H427"/>
  <c r="G427"/>
  <c r="H419"/>
  <c r="G419"/>
  <c r="G805"/>
  <c r="H805"/>
  <c r="G797"/>
  <c r="H797"/>
  <c r="G789"/>
  <c r="H789"/>
  <c r="G781"/>
  <c r="H781"/>
  <c r="G773"/>
  <c r="H773"/>
  <c r="G765"/>
  <c r="H765"/>
  <c r="G757"/>
  <c r="H757"/>
  <c r="G749"/>
  <c r="H749"/>
  <c r="G741"/>
  <c r="H741"/>
  <c r="G733"/>
  <c r="H733"/>
  <c r="G814"/>
  <c r="H814"/>
  <c r="G915"/>
  <c r="H915"/>
  <c r="G907"/>
  <c r="H907"/>
  <c r="G903"/>
  <c r="H903"/>
  <c r="G895"/>
  <c r="H895"/>
  <c r="G887"/>
  <c r="H887"/>
  <c r="G879"/>
  <c r="H879"/>
  <c r="G871"/>
  <c r="H871"/>
  <c r="G863"/>
  <c r="H863"/>
  <c r="G855"/>
  <c r="H855"/>
  <c r="G847"/>
  <c r="H847"/>
  <c r="G839"/>
  <c r="H839"/>
  <c r="G831"/>
  <c r="H831"/>
  <c r="G823"/>
  <c r="H823"/>
  <c r="G1004"/>
  <c r="H1004"/>
  <c r="G996"/>
  <c r="H996"/>
  <c r="G988"/>
  <c r="H988"/>
  <c r="G980"/>
  <c r="H980"/>
  <c r="G972"/>
  <c r="H972"/>
  <c r="G964"/>
  <c r="H964"/>
  <c r="G956"/>
  <c r="H956"/>
  <c r="G948"/>
  <c r="H948"/>
  <c r="G940"/>
  <c r="H940"/>
  <c r="H936"/>
  <c r="G936"/>
  <c r="H928"/>
  <c r="G928"/>
  <c r="H920"/>
  <c r="G920"/>
  <c r="H1095"/>
  <c r="G1095"/>
  <c r="H1087"/>
  <c r="G1087"/>
  <c r="H1079"/>
  <c r="G1079"/>
  <c r="H1071"/>
  <c r="G1071"/>
  <c r="H1063"/>
  <c r="G1063"/>
  <c r="H1055"/>
  <c r="G1055"/>
  <c r="H1047"/>
  <c r="G1047"/>
  <c r="H1039"/>
  <c r="G1039"/>
  <c r="H1031"/>
  <c r="G1031"/>
  <c r="H1027"/>
  <c r="G1027"/>
  <c r="H1019"/>
  <c r="G1019"/>
  <c r="H1011"/>
  <c r="G1011"/>
  <c r="H1203"/>
  <c r="G1203"/>
  <c r="H1195"/>
  <c r="G1195"/>
  <c r="H1187"/>
  <c r="G1187"/>
  <c r="H1179"/>
  <c r="G1179"/>
  <c r="H1171"/>
  <c r="G1171"/>
  <c r="H1163"/>
  <c r="G1163"/>
  <c r="H1155"/>
  <c r="G1155"/>
  <c r="H1147"/>
  <c r="G1147"/>
  <c r="H1139"/>
  <c r="G1139"/>
  <c r="H1131"/>
  <c r="G1131"/>
  <c r="H1123"/>
  <c r="G1123"/>
  <c r="H1119"/>
  <c r="G1119"/>
  <c r="H1115"/>
  <c r="G1115"/>
  <c r="H1107"/>
  <c r="G1107"/>
  <c r="G114"/>
  <c r="H114"/>
  <c r="G110"/>
  <c r="H110"/>
  <c r="H106"/>
  <c r="G106"/>
  <c r="H102"/>
  <c r="G102"/>
  <c r="H98"/>
  <c r="G98"/>
  <c r="H94"/>
  <c r="G94"/>
  <c r="H90"/>
  <c r="G90"/>
  <c r="H86"/>
  <c r="G86"/>
  <c r="H82"/>
  <c r="G82"/>
  <c r="H78"/>
  <c r="G78"/>
  <c r="H74"/>
  <c r="G74"/>
  <c r="H70"/>
  <c r="G70"/>
  <c r="H66"/>
  <c r="G66"/>
  <c r="H62"/>
  <c r="G62"/>
  <c r="H58"/>
  <c r="G58"/>
  <c r="H54"/>
  <c r="G54"/>
  <c r="H50"/>
  <c r="G50"/>
  <c r="H46"/>
  <c r="G46"/>
  <c r="H42"/>
  <c r="G42"/>
  <c r="H38"/>
  <c r="G38"/>
  <c r="H34"/>
  <c r="G34"/>
  <c r="H30"/>
  <c r="G30"/>
  <c r="H26"/>
  <c r="G26"/>
  <c r="H22"/>
  <c r="G22"/>
  <c r="H18"/>
  <c r="G18"/>
  <c r="H14"/>
  <c r="G14"/>
  <c r="H10"/>
  <c r="G10"/>
  <c r="H6"/>
  <c r="G6"/>
  <c r="G116"/>
  <c r="H116"/>
  <c r="G206"/>
  <c r="H206"/>
  <c r="G202"/>
  <c r="H202"/>
  <c r="G198"/>
  <c r="H198"/>
  <c r="G194"/>
  <c r="H194"/>
  <c r="G190"/>
  <c r="H190"/>
  <c r="G186"/>
  <c r="H186"/>
  <c r="G182"/>
  <c r="H182"/>
  <c r="G178"/>
  <c r="H178"/>
  <c r="G174"/>
  <c r="H174"/>
  <c r="G170"/>
  <c r="H170"/>
  <c r="G166"/>
  <c r="H166"/>
  <c r="G162"/>
  <c r="H162"/>
  <c r="G158"/>
  <c r="H158"/>
  <c r="G154"/>
  <c r="H154"/>
  <c r="G150"/>
  <c r="H150"/>
  <c r="G146"/>
  <c r="H146"/>
  <c r="G142"/>
  <c r="H142"/>
  <c r="G138"/>
  <c r="H138"/>
  <c r="G134"/>
  <c r="H134"/>
  <c r="G130"/>
  <c r="H130"/>
  <c r="G126"/>
  <c r="H126"/>
  <c r="G122"/>
  <c r="H122"/>
  <c r="G118"/>
  <c r="H118"/>
  <c r="H341"/>
  <c r="G341"/>
  <c r="H337"/>
  <c r="G337"/>
  <c r="H333"/>
  <c r="G333"/>
  <c r="H329"/>
  <c r="G329"/>
  <c r="H325"/>
  <c r="G325"/>
  <c r="H321"/>
  <c r="G321"/>
  <c r="H317"/>
  <c r="G317"/>
  <c r="H313"/>
  <c r="G313"/>
  <c r="H309"/>
  <c r="G309"/>
  <c r="H305"/>
  <c r="G305"/>
  <c r="H301"/>
  <c r="G301"/>
  <c r="H297"/>
  <c r="G297"/>
  <c r="H293"/>
  <c r="G293"/>
  <c r="H289"/>
  <c r="G289"/>
  <c r="H285"/>
  <c r="G285"/>
  <c r="H281"/>
  <c r="G281"/>
  <c r="H277"/>
  <c r="G277"/>
  <c r="H273"/>
  <c r="G273"/>
  <c r="H269"/>
  <c r="G269"/>
  <c r="H265"/>
  <c r="G265"/>
  <c r="H261"/>
  <c r="G261"/>
  <c r="H257"/>
  <c r="G257"/>
  <c r="H253"/>
  <c r="G253"/>
  <c r="H249"/>
  <c r="G249"/>
  <c r="H245"/>
  <c r="G245"/>
  <c r="H241"/>
  <c r="G241"/>
  <c r="H237"/>
  <c r="G237"/>
  <c r="H233"/>
  <c r="G233"/>
  <c r="H229"/>
  <c r="G229"/>
  <c r="H225"/>
  <c r="G225"/>
  <c r="H221"/>
  <c r="G221"/>
  <c r="H217"/>
  <c r="G217"/>
  <c r="H213"/>
  <c r="G213"/>
  <c r="G402"/>
  <c r="H402"/>
  <c r="G398"/>
  <c r="H398"/>
  <c r="G394"/>
  <c r="H394"/>
  <c r="G390"/>
  <c r="H390"/>
  <c r="G386"/>
  <c r="H386"/>
  <c r="G382"/>
  <c r="H382"/>
  <c r="G378"/>
  <c r="H378"/>
  <c r="G374"/>
  <c r="H374"/>
  <c r="G370"/>
  <c r="H370"/>
  <c r="G366"/>
  <c r="H366"/>
  <c r="G362"/>
  <c r="H362"/>
  <c r="G358"/>
  <c r="H358"/>
  <c r="G354"/>
  <c r="H354"/>
  <c r="G350"/>
  <c r="H350"/>
  <c r="G346"/>
  <c r="H346"/>
  <c r="G342"/>
  <c r="H342"/>
  <c r="E1213"/>
  <c r="H1213"/>
  <c r="G1213"/>
  <c r="E1209"/>
  <c r="H1209"/>
  <c r="G1209"/>
  <c r="H620"/>
  <c r="G620"/>
  <c r="E616"/>
  <c r="H616"/>
  <c r="G616"/>
  <c r="E612"/>
  <c r="H612"/>
  <c r="G612"/>
  <c r="E608"/>
  <c r="H608"/>
  <c r="G608"/>
  <c r="E604"/>
  <c r="H604"/>
  <c r="G604"/>
  <c r="E600"/>
  <c r="H600"/>
  <c r="G600"/>
  <c r="E596"/>
  <c r="H596"/>
  <c r="G596"/>
  <c r="E592"/>
  <c r="H592"/>
  <c r="G592"/>
  <c r="E588"/>
  <c r="H588"/>
  <c r="G588"/>
  <c r="E584"/>
  <c r="H584"/>
  <c r="G584"/>
  <c r="E580"/>
  <c r="H580"/>
  <c r="G580"/>
  <c r="E576"/>
  <c r="H576"/>
  <c r="G576"/>
  <c r="E572"/>
  <c r="H572"/>
  <c r="G572"/>
  <c r="E568"/>
  <c r="H568"/>
  <c r="G568"/>
  <c r="E564"/>
  <c r="H564"/>
  <c r="G564"/>
  <c r="E560"/>
  <c r="H560"/>
  <c r="G560"/>
  <c r="E556"/>
  <c r="H556"/>
  <c r="G556"/>
  <c r="E552"/>
  <c r="H552"/>
  <c r="G552"/>
  <c r="E548"/>
  <c r="H548"/>
  <c r="G548"/>
  <c r="E544"/>
  <c r="H544"/>
  <c r="G544"/>
  <c r="E540"/>
  <c r="H540"/>
  <c r="G540"/>
  <c r="E536"/>
  <c r="H536"/>
  <c r="G536"/>
  <c r="H115"/>
  <c r="G115"/>
  <c r="H111"/>
  <c r="G111"/>
  <c r="H107"/>
  <c r="G107"/>
  <c r="G103"/>
  <c r="H103"/>
  <c r="G99"/>
  <c r="H99"/>
  <c r="G95"/>
  <c r="H95"/>
  <c r="G91"/>
  <c r="H91"/>
  <c r="G87"/>
  <c r="H87"/>
  <c r="G83"/>
  <c r="H83"/>
  <c r="G79"/>
  <c r="H79"/>
  <c r="G75"/>
  <c r="H75"/>
  <c r="G71"/>
  <c r="H71"/>
  <c r="G67"/>
  <c r="H67"/>
  <c r="G63"/>
  <c r="H63"/>
  <c r="G59"/>
  <c r="H59"/>
  <c r="G55"/>
  <c r="H55"/>
  <c r="G51"/>
  <c r="H51"/>
  <c r="G47"/>
  <c r="H47"/>
  <c r="G43"/>
  <c r="H43"/>
  <c r="G39"/>
  <c r="H39"/>
  <c r="G35"/>
  <c r="H35"/>
  <c r="G31"/>
  <c r="H31"/>
  <c r="G27"/>
  <c r="H27"/>
  <c r="G23"/>
  <c r="H23"/>
  <c r="G19"/>
  <c r="H19"/>
  <c r="G15"/>
  <c r="H15"/>
  <c r="G11"/>
  <c r="H11"/>
  <c r="G7"/>
  <c r="H7"/>
  <c r="G3"/>
  <c r="H3"/>
  <c r="H207"/>
  <c r="G207"/>
  <c r="H203"/>
  <c r="G203"/>
  <c r="H199"/>
  <c r="G199"/>
  <c r="H195"/>
  <c r="G195"/>
  <c r="H2"/>
  <c r="G2"/>
  <c r="G112"/>
  <c r="H112"/>
  <c r="G108"/>
  <c r="H108"/>
  <c r="H104"/>
  <c r="G104"/>
  <c r="H100"/>
  <c r="G100"/>
  <c r="H96"/>
  <c r="G96"/>
  <c r="H92"/>
  <c r="G92"/>
  <c r="H88"/>
  <c r="G88"/>
  <c r="H84"/>
  <c r="G84"/>
  <c r="H80"/>
  <c r="G80"/>
  <c r="H76"/>
  <c r="G76"/>
  <c r="H72"/>
  <c r="G72"/>
  <c r="H68"/>
  <c r="G68"/>
  <c r="H64"/>
  <c r="G64"/>
  <c r="H60"/>
  <c r="G60"/>
  <c r="H56"/>
  <c r="G56"/>
  <c r="H52"/>
  <c r="G52"/>
  <c r="H48"/>
  <c r="G48"/>
  <c r="H44"/>
  <c r="G44"/>
  <c r="H40"/>
  <c r="G40"/>
  <c r="H36"/>
  <c r="G36"/>
  <c r="H32"/>
  <c r="G32"/>
  <c r="H187"/>
  <c r="G187"/>
  <c r="H183"/>
  <c r="G183"/>
  <c r="H179"/>
  <c r="G179"/>
  <c r="H175"/>
  <c r="G175"/>
  <c r="H171"/>
  <c r="G171"/>
  <c r="H167"/>
  <c r="G167"/>
  <c r="H163"/>
  <c r="G163"/>
  <c r="H159"/>
  <c r="G159"/>
  <c r="H155"/>
  <c r="G155"/>
  <c r="H151"/>
  <c r="G151"/>
  <c r="H147"/>
  <c r="G147"/>
  <c r="H143"/>
  <c r="G143"/>
  <c r="H139"/>
  <c r="G139"/>
  <c r="H135"/>
  <c r="G135"/>
  <c r="H131"/>
  <c r="G131"/>
  <c r="H127"/>
  <c r="G127"/>
  <c r="H123"/>
  <c r="G123"/>
  <c r="H119"/>
  <c r="G119"/>
  <c r="G210"/>
  <c r="H210"/>
  <c r="G338"/>
  <c r="H338"/>
  <c r="G334"/>
  <c r="H334"/>
  <c r="G330"/>
  <c r="H330"/>
  <c r="G326"/>
  <c r="H326"/>
  <c r="G322"/>
  <c r="H322"/>
  <c r="G318"/>
  <c r="H318"/>
  <c r="G314"/>
  <c r="H314"/>
  <c r="G310"/>
  <c r="H310"/>
  <c r="G306"/>
  <c r="H306"/>
  <c r="G302"/>
  <c r="H302"/>
  <c r="G298"/>
  <c r="H298"/>
  <c r="G294"/>
  <c r="H294"/>
  <c r="G290"/>
  <c r="H290"/>
  <c r="G286"/>
  <c r="H286"/>
  <c r="G282"/>
  <c r="H282"/>
  <c r="G278"/>
  <c r="H278"/>
  <c r="G274"/>
  <c r="H274"/>
  <c r="G270"/>
  <c r="H270"/>
  <c r="G266"/>
  <c r="H266"/>
  <c r="G262"/>
  <c r="H262"/>
  <c r="G258"/>
  <c r="H258"/>
  <c r="G254"/>
  <c r="H254"/>
  <c r="G250"/>
  <c r="H250"/>
  <c r="G246"/>
  <c r="H246"/>
  <c r="G242"/>
  <c r="H242"/>
  <c r="G238"/>
  <c r="H238"/>
  <c r="G234"/>
  <c r="H234"/>
  <c r="G230"/>
  <c r="H230"/>
  <c r="G226"/>
  <c r="H226"/>
  <c r="G222"/>
  <c r="H222"/>
  <c r="G218"/>
  <c r="H218"/>
  <c r="G214"/>
  <c r="H214"/>
  <c r="H403"/>
  <c r="G403"/>
  <c r="H399"/>
  <c r="G399"/>
  <c r="H395"/>
  <c r="G395"/>
  <c r="H391"/>
  <c r="G391"/>
  <c r="H387"/>
  <c r="G387"/>
  <c r="H383"/>
  <c r="G383"/>
  <c r="H379"/>
  <c r="G379"/>
  <c r="H375"/>
  <c r="G375"/>
  <c r="H371"/>
  <c r="G371"/>
  <c r="H367"/>
  <c r="G367"/>
  <c r="H363"/>
  <c r="G363"/>
  <c r="H359"/>
  <c r="G359"/>
  <c r="H355"/>
  <c r="G355"/>
  <c r="H351"/>
  <c r="G351"/>
  <c r="H347"/>
  <c r="G347"/>
  <c r="H343"/>
  <c r="G343"/>
  <c r="H417"/>
  <c r="G417"/>
  <c r="H413"/>
  <c r="G413"/>
  <c r="H409"/>
  <c r="G409"/>
  <c r="H405"/>
  <c r="G405"/>
  <c r="G529"/>
  <c r="H529"/>
  <c r="G525"/>
  <c r="H525"/>
  <c r="G521"/>
  <c r="H521"/>
  <c r="G517"/>
  <c r="H517"/>
  <c r="G513"/>
  <c r="H513"/>
  <c r="G509"/>
  <c r="H509"/>
  <c r="H505"/>
  <c r="G505"/>
  <c r="G501"/>
  <c r="H501"/>
  <c r="G497"/>
  <c r="H497"/>
  <c r="G493"/>
  <c r="H493"/>
  <c r="H489"/>
  <c r="G489"/>
  <c r="G485"/>
  <c r="H485"/>
  <c r="G481"/>
  <c r="H481"/>
  <c r="G477"/>
  <c r="H477"/>
  <c r="H473"/>
  <c r="G473"/>
  <c r="G469"/>
  <c r="H469"/>
  <c r="G465"/>
  <c r="H465"/>
  <c r="G461"/>
  <c r="H461"/>
  <c r="H457"/>
  <c r="G457"/>
  <c r="G453"/>
  <c r="H453"/>
  <c r="G449"/>
  <c r="H449"/>
  <c r="G445"/>
  <c r="H445"/>
  <c r="H441"/>
  <c r="G441"/>
  <c r="H437"/>
  <c r="G437"/>
  <c r="H433"/>
  <c r="G433"/>
  <c r="H429"/>
  <c r="G429"/>
  <c r="H425"/>
  <c r="G425"/>
  <c r="H421"/>
  <c r="G421"/>
  <c r="H728"/>
  <c r="G728"/>
  <c r="G807"/>
  <c r="H807"/>
  <c r="G803"/>
  <c r="H803"/>
  <c r="G799"/>
  <c r="H799"/>
  <c r="G795"/>
  <c r="H795"/>
  <c r="G791"/>
  <c r="H791"/>
  <c r="G787"/>
  <c r="H787"/>
  <c r="G783"/>
  <c r="H783"/>
  <c r="G779"/>
  <c r="H779"/>
  <c r="G775"/>
  <c r="H775"/>
  <c r="G771"/>
  <c r="H771"/>
  <c r="G767"/>
  <c r="H767"/>
  <c r="G763"/>
  <c r="H763"/>
  <c r="G759"/>
  <c r="H759"/>
  <c r="G755"/>
  <c r="H755"/>
  <c r="G751"/>
  <c r="H751"/>
  <c r="G747"/>
  <c r="H747"/>
  <c r="G743"/>
  <c r="H743"/>
  <c r="G739"/>
  <c r="H739"/>
  <c r="G735"/>
  <c r="H735"/>
  <c r="G731"/>
  <c r="H731"/>
  <c r="H816"/>
  <c r="G816"/>
  <c r="G812"/>
  <c r="H812"/>
  <c r="G917"/>
  <c r="H917"/>
  <c r="G913"/>
  <c r="H913"/>
  <c r="G909"/>
  <c r="H909"/>
  <c r="G905"/>
  <c r="H905"/>
  <c r="G901"/>
  <c r="H901"/>
  <c r="G897"/>
  <c r="H897"/>
  <c r="G893"/>
  <c r="H893"/>
  <c r="G889"/>
  <c r="H889"/>
  <c r="G885"/>
  <c r="H885"/>
  <c r="G881"/>
  <c r="H881"/>
  <c r="G877"/>
  <c r="H877"/>
  <c r="G873"/>
  <c r="H873"/>
  <c r="G869"/>
  <c r="H869"/>
  <c r="G865"/>
  <c r="H865"/>
  <c r="G861"/>
  <c r="H861"/>
  <c r="G857"/>
  <c r="H857"/>
  <c r="G853"/>
  <c r="H853"/>
  <c r="G849"/>
  <c r="H849"/>
  <c r="G845"/>
  <c r="H845"/>
  <c r="G841"/>
  <c r="H841"/>
  <c r="G837"/>
  <c r="H837"/>
  <c r="G833"/>
  <c r="H833"/>
  <c r="G829"/>
  <c r="H829"/>
  <c r="G825"/>
  <c r="H825"/>
  <c r="G821"/>
  <c r="H821"/>
  <c r="G1006"/>
  <c r="H1006"/>
  <c r="G1002"/>
  <c r="H1002"/>
  <c r="G998"/>
  <c r="H998"/>
  <c r="G994"/>
  <c r="H994"/>
  <c r="G990"/>
  <c r="H990"/>
  <c r="G986"/>
  <c r="H986"/>
  <c r="G982"/>
  <c r="H982"/>
  <c r="H978"/>
  <c r="G978"/>
  <c r="G974"/>
  <c r="H974"/>
  <c r="H970"/>
  <c r="G970"/>
  <c r="G966"/>
  <c r="H966"/>
  <c r="H962"/>
  <c r="G962"/>
  <c r="G958"/>
  <c r="H958"/>
  <c r="H954"/>
  <c r="G954"/>
  <c r="G950"/>
  <c r="H950"/>
  <c r="H946"/>
  <c r="G946"/>
  <c r="G942"/>
  <c r="H942"/>
  <c r="H938"/>
  <c r="G938"/>
  <c r="G934"/>
  <c r="H934"/>
  <c r="H930"/>
  <c r="G930"/>
  <c r="G926"/>
  <c r="H926"/>
  <c r="H922"/>
  <c r="G922"/>
  <c r="H1101"/>
  <c r="G1101"/>
  <c r="H1097"/>
  <c r="G1097"/>
  <c r="H1093"/>
  <c r="G1093"/>
  <c r="H1089"/>
  <c r="G1089"/>
  <c r="H1085"/>
  <c r="G1085"/>
  <c r="H1081"/>
  <c r="G1081"/>
  <c r="H1077"/>
  <c r="G1077"/>
  <c r="H1073"/>
  <c r="G1073"/>
  <c r="H1069"/>
  <c r="G1069"/>
  <c r="H1065"/>
  <c r="G1065"/>
  <c r="H1061"/>
  <c r="G1061"/>
  <c r="H1057"/>
  <c r="G1057"/>
  <c r="H1053"/>
  <c r="G1053"/>
  <c r="H1049"/>
  <c r="G1049"/>
  <c r="H1045"/>
  <c r="G1045"/>
  <c r="H1041"/>
  <c r="G1041"/>
  <c r="H1037"/>
  <c r="G1037"/>
  <c r="H1033"/>
  <c r="G1033"/>
  <c r="H1029"/>
  <c r="G1029"/>
  <c r="H1025"/>
  <c r="G1025"/>
  <c r="H1021"/>
  <c r="G1021"/>
  <c r="H1017"/>
  <c r="G1017"/>
  <c r="H1013"/>
  <c r="G1013"/>
  <c r="H1009"/>
  <c r="G1009"/>
  <c r="H1205"/>
  <c r="G1205"/>
  <c r="H1201"/>
  <c r="G1201"/>
  <c r="H1197"/>
  <c r="G1197"/>
  <c r="H1193"/>
  <c r="G1193"/>
  <c r="H1189"/>
  <c r="G1189"/>
  <c r="H1185"/>
  <c r="G1185"/>
  <c r="H1181"/>
  <c r="G1181"/>
  <c r="H1177"/>
  <c r="G1177"/>
  <c r="H1173"/>
  <c r="G1173"/>
  <c r="F1169"/>
  <c r="H1169"/>
  <c r="G1169"/>
  <c r="H1165"/>
  <c r="G1165"/>
  <c r="H1161"/>
  <c r="G1161"/>
  <c r="H1157"/>
  <c r="G1157"/>
  <c r="H1153"/>
  <c r="G1153"/>
  <c r="H1149"/>
  <c r="G1149"/>
  <c r="H1145"/>
  <c r="G1145"/>
  <c r="H1141"/>
  <c r="G1141"/>
  <c r="H1137"/>
  <c r="G1137"/>
  <c r="H1133"/>
  <c r="G1133"/>
  <c r="H1129"/>
  <c r="G1129"/>
  <c r="H1125"/>
  <c r="G1125"/>
  <c r="H1121"/>
  <c r="G1121"/>
  <c r="H1117"/>
  <c r="G1117"/>
  <c r="H1113"/>
  <c r="G1113"/>
  <c r="H1109"/>
  <c r="G1109"/>
  <c r="H1105"/>
  <c r="G1105"/>
  <c r="F1290"/>
  <c r="G1290"/>
  <c r="H1290"/>
  <c r="H1423"/>
  <c r="G1423"/>
  <c r="H1419"/>
  <c r="G1419"/>
  <c r="H1415"/>
  <c r="G1415"/>
  <c r="F1411"/>
  <c r="H1411"/>
  <c r="G1411"/>
  <c r="E1407"/>
  <c r="H1407"/>
  <c r="G1407"/>
  <c r="F1403"/>
  <c r="H1403"/>
  <c r="G1403"/>
  <c r="E1399"/>
  <c r="H1399"/>
  <c r="G1399"/>
  <c r="F1395"/>
  <c r="H1395"/>
  <c r="G1395"/>
  <c r="F1391"/>
  <c r="H1391"/>
  <c r="G1391"/>
  <c r="F1387"/>
  <c r="H1387"/>
  <c r="G1387"/>
  <c r="F1383"/>
  <c r="H1383"/>
  <c r="G1383"/>
  <c r="F1379"/>
  <c r="H1379"/>
  <c r="G1379"/>
  <c r="F1375"/>
  <c r="H1375"/>
  <c r="G1375"/>
  <c r="F1371"/>
  <c r="H1371"/>
  <c r="G1371"/>
  <c r="F1367"/>
  <c r="H1367"/>
  <c r="G1367"/>
  <c r="E1363"/>
  <c r="H1363"/>
  <c r="G1363"/>
  <c r="F1359"/>
  <c r="H1359"/>
  <c r="G1359"/>
  <c r="E1355"/>
  <c r="H1355"/>
  <c r="G1355"/>
  <c r="F1351"/>
  <c r="H1351"/>
  <c r="G1351"/>
  <c r="E1347"/>
  <c r="H1347"/>
  <c r="G1347"/>
  <c r="F1343"/>
  <c r="H1343"/>
  <c r="G1343"/>
  <c r="E1339"/>
  <c r="H1339"/>
  <c r="G1339"/>
  <c r="F1335"/>
  <c r="H1335"/>
  <c r="G1335"/>
  <c r="E1331"/>
  <c r="H1331"/>
  <c r="G1331"/>
  <c r="F1327"/>
  <c r="H1327"/>
  <c r="G1327"/>
  <c r="E1323"/>
  <c r="H1323"/>
  <c r="G1323"/>
  <c r="F1319"/>
  <c r="H1319"/>
  <c r="G1319"/>
  <c r="E1315"/>
  <c r="H1315"/>
  <c r="G1315"/>
  <c r="F1311"/>
  <c r="H1311"/>
  <c r="G1311"/>
  <c r="E1307"/>
  <c r="H1307"/>
  <c r="G1307"/>
  <c r="F1303"/>
  <c r="H1303"/>
  <c r="G1303"/>
  <c r="E1299"/>
  <c r="H1299"/>
  <c r="G1299"/>
  <c r="E1295"/>
  <c r="H1295"/>
  <c r="G1295"/>
  <c r="E1291"/>
  <c r="H1291"/>
  <c r="G1291"/>
  <c r="G725"/>
  <c r="H725"/>
  <c r="F721"/>
  <c r="G721"/>
  <c r="H721"/>
  <c r="F717"/>
  <c r="G717"/>
  <c r="H717"/>
  <c r="F713"/>
  <c r="G713"/>
  <c r="H713"/>
  <c r="F709"/>
  <c r="G709"/>
  <c r="H709"/>
  <c r="F705"/>
  <c r="G705"/>
  <c r="H705"/>
  <c r="F701"/>
  <c r="G701"/>
  <c r="H701"/>
  <c r="F697"/>
  <c r="G697"/>
  <c r="H697"/>
  <c r="F693"/>
  <c r="G693"/>
  <c r="H693"/>
  <c r="F689"/>
  <c r="G689"/>
  <c r="H689"/>
  <c r="F685"/>
  <c r="G685"/>
  <c r="H685"/>
  <c r="F681"/>
  <c r="G681"/>
  <c r="H681"/>
  <c r="F677"/>
  <c r="G677"/>
  <c r="H677"/>
  <c r="F673"/>
  <c r="G673"/>
  <c r="H673"/>
  <c r="F669"/>
  <c r="G669"/>
  <c r="H669"/>
  <c r="F665"/>
  <c r="G665"/>
  <c r="H665"/>
  <c r="F661"/>
  <c r="G661"/>
  <c r="H661"/>
  <c r="F657"/>
  <c r="G657"/>
  <c r="H657"/>
  <c r="F653"/>
  <c r="G653"/>
  <c r="H653"/>
  <c r="F649"/>
  <c r="G649"/>
  <c r="H649"/>
  <c r="F645"/>
  <c r="G645"/>
  <c r="H645"/>
  <c r="F641"/>
  <c r="G641"/>
  <c r="H641"/>
  <c r="F637"/>
  <c r="G637"/>
  <c r="H637"/>
  <c r="F633"/>
  <c r="G633"/>
  <c r="H633"/>
  <c r="F629"/>
  <c r="G629"/>
  <c r="H629"/>
  <c r="F625"/>
  <c r="G625"/>
  <c r="H625"/>
  <c r="F1206"/>
  <c r="G1206"/>
  <c r="H1206"/>
  <c r="G1286"/>
  <c r="H1286"/>
  <c r="F1282"/>
  <c r="G1282"/>
  <c r="H1282"/>
  <c r="F1278"/>
  <c r="G1278"/>
  <c r="H1278"/>
  <c r="F1274"/>
  <c r="G1274"/>
  <c r="H1274"/>
  <c r="F1270"/>
  <c r="G1270"/>
  <c r="H1270"/>
  <c r="F1266"/>
  <c r="G1266"/>
  <c r="H1266"/>
  <c r="F1262"/>
  <c r="G1262"/>
  <c r="H1262"/>
  <c r="F1258"/>
  <c r="G1258"/>
  <c r="H1258"/>
  <c r="F1254"/>
  <c r="G1254"/>
  <c r="H1254"/>
  <c r="F1250"/>
  <c r="G1250"/>
  <c r="H1250"/>
  <c r="F1246"/>
  <c r="G1246"/>
  <c r="H1246"/>
  <c r="F1242"/>
  <c r="G1242"/>
  <c r="H1242"/>
  <c r="F1238"/>
  <c r="G1238"/>
  <c r="H1238"/>
  <c r="F1234"/>
  <c r="G1234"/>
  <c r="H1234"/>
  <c r="F1230"/>
  <c r="G1230"/>
  <c r="H1230"/>
  <c r="F1226"/>
  <c r="G1226"/>
  <c r="H1226"/>
  <c r="F1222"/>
  <c r="G1222"/>
  <c r="H1222"/>
  <c r="F1218"/>
  <c r="G1218"/>
  <c r="H1218"/>
  <c r="H28"/>
  <c r="G28"/>
  <c r="H24"/>
  <c r="G24"/>
  <c r="H20"/>
  <c r="G20"/>
  <c r="H16"/>
  <c r="G16"/>
  <c r="H12"/>
  <c r="G12"/>
  <c r="H8"/>
  <c r="G8"/>
  <c r="H4"/>
  <c r="G4"/>
  <c r="G208"/>
  <c r="H208"/>
  <c r="G204"/>
  <c r="H204"/>
  <c r="G200"/>
  <c r="H200"/>
  <c r="G196"/>
  <c r="H196"/>
  <c r="G192"/>
  <c r="H192"/>
  <c r="G188"/>
  <c r="H188"/>
  <c r="G184"/>
  <c r="H184"/>
  <c r="G180"/>
  <c r="H180"/>
  <c r="G176"/>
  <c r="H176"/>
  <c r="G172"/>
  <c r="H172"/>
  <c r="G168"/>
  <c r="H168"/>
  <c r="G164"/>
  <c r="H164"/>
  <c r="G160"/>
  <c r="H160"/>
  <c r="G156"/>
  <c r="H156"/>
  <c r="G152"/>
  <c r="H152"/>
  <c r="G148"/>
  <c r="H148"/>
  <c r="G144"/>
  <c r="H144"/>
  <c r="G140"/>
  <c r="H140"/>
  <c r="G136"/>
  <c r="H136"/>
  <c r="G132"/>
  <c r="H132"/>
  <c r="G128"/>
  <c r="H128"/>
  <c r="G124"/>
  <c r="H124"/>
  <c r="G120"/>
  <c r="H120"/>
  <c r="H211"/>
  <c r="G211"/>
  <c r="H339"/>
  <c r="G339"/>
  <c r="H335"/>
  <c r="G335"/>
  <c r="H331"/>
  <c r="G331"/>
  <c r="H327"/>
  <c r="G327"/>
  <c r="H323"/>
  <c r="G323"/>
  <c r="H319"/>
  <c r="G319"/>
  <c r="H315"/>
  <c r="G315"/>
  <c r="H311"/>
  <c r="G311"/>
  <c r="H307"/>
  <c r="G307"/>
  <c r="H303"/>
  <c r="G303"/>
  <c r="H299"/>
  <c r="G299"/>
  <c r="H295"/>
  <c r="G295"/>
  <c r="H291"/>
  <c r="G291"/>
  <c r="H287"/>
  <c r="G287"/>
  <c r="H283"/>
  <c r="G283"/>
  <c r="H279"/>
  <c r="G279"/>
  <c r="H275"/>
  <c r="G275"/>
  <c r="H271"/>
  <c r="G271"/>
  <c r="H267"/>
  <c r="G267"/>
  <c r="H263"/>
  <c r="G263"/>
  <c r="H259"/>
  <c r="G259"/>
  <c r="H255"/>
  <c r="G255"/>
  <c r="H251"/>
  <c r="G251"/>
  <c r="H247"/>
  <c r="G247"/>
  <c r="H243"/>
  <c r="G243"/>
  <c r="H239"/>
  <c r="G239"/>
  <c r="H235"/>
  <c r="G235"/>
  <c r="H231"/>
  <c r="G231"/>
  <c r="H227"/>
  <c r="G227"/>
  <c r="H223"/>
  <c r="G223"/>
  <c r="H219"/>
  <c r="G219"/>
  <c r="H215"/>
  <c r="G215"/>
  <c r="G404"/>
  <c r="H404"/>
  <c r="G400"/>
  <c r="H400"/>
  <c r="G396"/>
  <c r="H396"/>
  <c r="G392"/>
  <c r="H392"/>
  <c r="G388"/>
  <c r="H388"/>
  <c r="G384"/>
  <c r="H384"/>
  <c r="G380"/>
  <c r="H380"/>
  <c r="G376"/>
  <c r="H376"/>
  <c r="G372"/>
  <c r="H372"/>
  <c r="G368"/>
  <c r="H368"/>
  <c r="G364"/>
  <c r="H364"/>
  <c r="G360"/>
  <c r="H360"/>
  <c r="G356"/>
  <c r="H356"/>
  <c r="G352"/>
  <c r="H352"/>
  <c r="G348"/>
  <c r="H348"/>
  <c r="G344"/>
  <c r="H344"/>
  <c r="G418"/>
  <c r="H418"/>
  <c r="G414"/>
  <c r="H414"/>
  <c r="G410"/>
  <c r="H410"/>
  <c r="G406"/>
  <c r="H406"/>
  <c r="H530"/>
  <c r="G530"/>
  <c r="H526"/>
  <c r="G526"/>
  <c r="H522"/>
  <c r="G522"/>
  <c r="H518"/>
  <c r="G518"/>
  <c r="G514"/>
  <c r="H514"/>
  <c r="G510"/>
  <c r="H510"/>
  <c r="G506"/>
  <c r="H506"/>
  <c r="G502"/>
  <c r="H502"/>
  <c r="G498"/>
  <c r="H498"/>
  <c r="G494"/>
  <c r="H494"/>
  <c r="G490"/>
  <c r="H490"/>
  <c r="G486"/>
  <c r="H486"/>
  <c r="G482"/>
  <c r="H482"/>
  <c r="G478"/>
  <c r="H478"/>
  <c r="G474"/>
  <c r="H474"/>
  <c r="G470"/>
  <c r="H470"/>
  <c r="G466"/>
  <c r="H466"/>
  <c r="G462"/>
  <c r="H462"/>
  <c r="G458"/>
  <c r="H458"/>
  <c r="G454"/>
  <c r="H454"/>
  <c r="G450"/>
  <c r="H450"/>
  <c r="G446"/>
  <c r="H446"/>
  <c r="G442"/>
  <c r="H442"/>
  <c r="G438"/>
  <c r="H438"/>
  <c r="G434"/>
  <c r="H434"/>
  <c r="G430"/>
  <c r="H430"/>
  <c r="G426"/>
  <c r="H426"/>
  <c r="G422"/>
  <c r="H422"/>
  <c r="G727"/>
  <c r="H727"/>
  <c r="H808"/>
  <c r="G808"/>
  <c r="G804"/>
  <c r="H804"/>
  <c r="H800"/>
  <c r="G800"/>
  <c r="G796"/>
  <c r="H796"/>
  <c r="H792"/>
  <c r="G792"/>
  <c r="G788"/>
  <c r="H788"/>
  <c r="H784"/>
  <c r="G784"/>
  <c r="G780"/>
  <c r="H780"/>
  <c r="H776"/>
  <c r="G776"/>
  <c r="G772"/>
  <c r="H772"/>
  <c r="H768"/>
  <c r="G768"/>
  <c r="G764"/>
  <c r="H764"/>
  <c r="H760"/>
  <c r="G760"/>
  <c r="G756"/>
  <c r="H756"/>
  <c r="H752"/>
  <c r="G752"/>
  <c r="H748"/>
  <c r="G748"/>
  <c r="H744"/>
  <c r="G744"/>
  <c r="H740"/>
  <c r="G740"/>
  <c r="H736"/>
  <c r="G736"/>
  <c r="H732"/>
  <c r="G732"/>
  <c r="G817"/>
  <c r="H817"/>
  <c r="G813"/>
  <c r="H813"/>
  <c r="G918"/>
  <c r="H918"/>
  <c r="H914"/>
  <c r="G914"/>
  <c r="G910"/>
  <c r="H910"/>
  <c r="H906"/>
  <c r="G906"/>
  <c r="G902"/>
  <c r="H902"/>
  <c r="H898"/>
  <c r="G898"/>
  <c r="G894"/>
  <c r="H894"/>
  <c r="H890"/>
  <c r="G890"/>
  <c r="G886"/>
  <c r="H886"/>
  <c r="H882"/>
  <c r="G882"/>
  <c r="G878"/>
  <c r="H878"/>
  <c r="H874"/>
  <c r="G874"/>
  <c r="G870"/>
  <c r="H870"/>
  <c r="H866"/>
  <c r="G866"/>
  <c r="G862"/>
  <c r="H862"/>
  <c r="H858"/>
  <c r="G858"/>
  <c r="G854"/>
  <c r="H854"/>
  <c r="H850"/>
  <c r="G850"/>
  <c r="G846"/>
  <c r="H846"/>
  <c r="H842"/>
  <c r="G842"/>
  <c r="G838"/>
  <c r="H838"/>
  <c r="G834"/>
  <c r="H834"/>
  <c r="G830"/>
  <c r="H830"/>
  <c r="H826"/>
  <c r="G826"/>
  <c r="G822"/>
  <c r="H822"/>
  <c r="G919"/>
  <c r="H919"/>
  <c r="H1003"/>
  <c r="G1003"/>
  <c r="H999"/>
  <c r="G999"/>
  <c r="H995"/>
  <c r="G995"/>
  <c r="H991"/>
  <c r="G991"/>
  <c r="H987"/>
  <c r="G987"/>
  <c r="H983"/>
  <c r="G983"/>
  <c r="G979"/>
  <c r="H979"/>
  <c r="G975"/>
  <c r="H975"/>
  <c r="G971"/>
  <c r="H971"/>
  <c r="G967"/>
  <c r="H967"/>
  <c r="G963"/>
  <c r="H963"/>
  <c r="G959"/>
  <c r="H959"/>
  <c r="G955"/>
  <c r="H955"/>
  <c r="G951"/>
  <c r="H951"/>
  <c r="G947"/>
  <c r="H947"/>
  <c r="G943"/>
  <c r="H943"/>
  <c r="G939"/>
  <c r="H939"/>
  <c r="G935"/>
  <c r="H935"/>
  <c r="G931"/>
  <c r="H931"/>
  <c r="G927"/>
  <c r="H927"/>
  <c r="G923"/>
  <c r="H923"/>
  <c r="G1102"/>
  <c r="H1102"/>
  <c r="G1098"/>
  <c r="H1098"/>
  <c r="G1094"/>
  <c r="H1094"/>
  <c r="G1090"/>
  <c r="H1090"/>
  <c r="G1086"/>
  <c r="H1086"/>
  <c r="G1082"/>
  <c r="H1082"/>
  <c r="G1078"/>
  <c r="H1078"/>
  <c r="G1074"/>
  <c r="H1074"/>
  <c r="G1070"/>
  <c r="H1070"/>
  <c r="G1066"/>
  <c r="H1066"/>
  <c r="G1062"/>
  <c r="H1062"/>
  <c r="G1058"/>
  <c r="H1058"/>
  <c r="G1054"/>
  <c r="H1054"/>
  <c r="G1050"/>
  <c r="H1050"/>
  <c r="G1046"/>
  <c r="H1046"/>
  <c r="G1042"/>
  <c r="H1042"/>
  <c r="G1038"/>
  <c r="H1038"/>
  <c r="G1034"/>
  <c r="H1034"/>
  <c r="G1030"/>
  <c r="H1030"/>
  <c r="G1026"/>
  <c r="H1026"/>
  <c r="G1022"/>
  <c r="H1022"/>
  <c r="G1018"/>
  <c r="H1018"/>
  <c r="G1014"/>
  <c r="H1014"/>
  <c r="G1010"/>
  <c r="H1010"/>
  <c r="H1103"/>
  <c r="G1103"/>
  <c r="G1202"/>
  <c r="H1202"/>
  <c r="G1198"/>
  <c r="H1198"/>
  <c r="G1194"/>
  <c r="H1194"/>
  <c r="G1190"/>
  <c r="H1190"/>
  <c r="G1186"/>
  <c r="H1186"/>
  <c r="G1182"/>
  <c r="H1182"/>
  <c r="G1178"/>
  <c r="H1178"/>
  <c r="G1174"/>
  <c r="H1174"/>
  <c r="G1170"/>
  <c r="H1170"/>
  <c r="G1166"/>
  <c r="H1166"/>
  <c r="G1162"/>
  <c r="H1162"/>
  <c r="G1158"/>
  <c r="H1158"/>
  <c r="G1154"/>
  <c r="H1154"/>
  <c r="G1150"/>
  <c r="H1150"/>
  <c r="G1146"/>
  <c r="H1146"/>
  <c r="G1142"/>
  <c r="H1142"/>
  <c r="G1138"/>
  <c r="H1138"/>
  <c r="G1134"/>
  <c r="H1134"/>
  <c r="G1130"/>
  <c r="H1130"/>
  <c r="G1126"/>
  <c r="H1126"/>
  <c r="G1122"/>
  <c r="H1122"/>
  <c r="G1118"/>
  <c r="H1118"/>
  <c r="G1114"/>
  <c r="H1114"/>
  <c r="G1110"/>
  <c r="H1110"/>
  <c r="G1106"/>
  <c r="H1106"/>
  <c r="E1215"/>
  <c r="H1215"/>
  <c r="G1215"/>
  <c r="F1215"/>
  <c r="E1211"/>
  <c r="H1211"/>
  <c r="G1211"/>
  <c r="F1207"/>
  <c r="H1207"/>
  <c r="G1207"/>
  <c r="H618"/>
  <c r="G618"/>
  <c r="F614"/>
  <c r="H614"/>
  <c r="G614"/>
  <c r="F610"/>
  <c r="H610"/>
  <c r="G610"/>
  <c r="E606"/>
  <c r="H606"/>
  <c r="G606"/>
  <c r="F602"/>
  <c r="H602"/>
  <c r="G602"/>
  <c r="F598"/>
  <c r="H598"/>
  <c r="G598"/>
  <c r="F594"/>
  <c r="H594"/>
  <c r="G594"/>
  <c r="E590"/>
  <c r="H590"/>
  <c r="G590"/>
  <c r="E586"/>
  <c r="H586"/>
  <c r="G586"/>
  <c r="F582"/>
  <c r="H582"/>
  <c r="G582"/>
  <c r="F578"/>
  <c r="H578"/>
  <c r="G578"/>
  <c r="E574"/>
  <c r="H574"/>
  <c r="G574"/>
  <c r="E570"/>
  <c r="H570"/>
  <c r="G570"/>
  <c r="F566"/>
  <c r="H566"/>
  <c r="G566"/>
  <c r="F562"/>
  <c r="H562"/>
  <c r="G562"/>
  <c r="E558"/>
  <c r="H558"/>
  <c r="G558"/>
  <c r="E554"/>
  <c r="H554"/>
  <c r="G554"/>
  <c r="F550"/>
  <c r="H550"/>
  <c r="G550"/>
  <c r="F546"/>
  <c r="H546"/>
  <c r="G546"/>
  <c r="E542"/>
  <c r="H542"/>
  <c r="G542"/>
  <c r="E538"/>
  <c r="H538"/>
  <c r="G538"/>
  <c r="F534"/>
  <c r="H534"/>
  <c r="G534"/>
  <c r="G1424"/>
  <c r="H1424"/>
  <c r="G1420"/>
  <c r="H1420"/>
  <c r="G1416"/>
  <c r="H1416"/>
  <c r="G1412"/>
  <c r="H1412"/>
  <c r="F1408"/>
  <c r="G1408"/>
  <c r="H1408"/>
  <c r="F1404"/>
  <c r="G1404"/>
  <c r="H1404"/>
  <c r="F1400"/>
  <c r="G1400"/>
  <c r="H1400"/>
  <c r="E1396"/>
  <c r="G1396"/>
  <c r="H1396"/>
  <c r="F1392"/>
  <c r="G1392"/>
  <c r="H1392"/>
  <c r="F1388"/>
  <c r="G1388"/>
  <c r="H1388"/>
  <c r="F1384"/>
  <c r="G1384"/>
  <c r="H1384"/>
  <c r="E1380"/>
  <c r="G1380"/>
  <c r="H1380"/>
  <c r="F1376"/>
  <c r="G1376"/>
  <c r="H1376"/>
  <c r="F1372"/>
  <c r="G1372"/>
  <c r="H1372"/>
  <c r="F1368"/>
  <c r="G1368"/>
  <c r="H1368"/>
  <c r="E1364"/>
  <c r="G1364"/>
  <c r="H1364"/>
  <c r="F1360"/>
  <c r="G1360"/>
  <c r="H1360"/>
  <c r="F1356"/>
  <c r="G1356"/>
  <c r="H1356"/>
  <c r="E1352"/>
  <c r="G1352"/>
  <c r="H1352"/>
  <c r="F1348"/>
  <c r="G1348"/>
  <c r="H1348"/>
  <c r="F1344"/>
  <c r="G1344"/>
  <c r="H1344"/>
  <c r="F1340"/>
  <c r="G1340"/>
  <c r="H1340"/>
  <c r="F1336"/>
  <c r="G1336"/>
  <c r="H1336"/>
  <c r="E1332"/>
  <c r="G1332"/>
  <c r="H1332"/>
  <c r="F1328"/>
  <c r="G1328"/>
  <c r="H1328"/>
  <c r="F1324"/>
  <c r="G1324"/>
  <c r="H1324"/>
  <c r="F1320"/>
  <c r="G1320"/>
  <c r="H1320"/>
  <c r="E1316"/>
  <c r="G1316"/>
  <c r="H1316"/>
  <c r="F1312"/>
  <c r="G1312"/>
  <c r="H1312"/>
  <c r="F1308"/>
  <c r="G1308"/>
  <c r="H1308"/>
  <c r="F1304"/>
  <c r="G1304"/>
  <c r="H1304"/>
  <c r="E1300"/>
  <c r="G1300"/>
  <c r="H1300"/>
  <c r="F1296"/>
  <c r="G1296"/>
  <c r="H1296"/>
  <c r="F1292"/>
  <c r="G1292"/>
  <c r="H1292"/>
  <c r="H726"/>
  <c r="G726"/>
  <c r="H722"/>
  <c r="G722"/>
  <c r="F718"/>
  <c r="H718"/>
  <c r="G718"/>
  <c r="F714"/>
  <c r="H714"/>
  <c r="G714"/>
  <c r="F710"/>
  <c r="H710"/>
  <c r="G710"/>
  <c r="F706"/>
  <c r="H706"/>
  <c r="G706"/>
  <c r="F702"/>
  <c r="H702"/>
  <c r="G702"/>
  <c r="F698"/>
  <c r="H698"/>
  <c r="G698"/>
  <c r="F694"/>
  <c r="H694"/>
  <c r="G694"/>
  <c r="F690"/>
  <c r="H690"/>
  <c r="G690"/>
  <c r="F686"/>
  <c r="H686"/>
  <c r="G686"/>
  <c r="F682"/>
  <c r="H682"/>
  <c r="G682"/>
  <c r="F678"/>
  <c r="H678"/>
  <c r="G678"/>
  <c r="F674"/>
  <c r="H674"/>
  <c r="G674"/>
  <c r="F670"/>
  <c r="H670"/>
  <c r="G670"/>
  <c r="F666"/>
  <c r="H666"/>
  <c r="G666"/>
  <c r="E662"/>
  <c r="H662"/>
  <c r="G662"/>
  <c r="F658"/>
  <c r="H658"/>
  <c r="G658"/>
  <c r="F654"/>
  <c r="H654"/>
  <c r="G654"/>
  <c r="F650"/>
  <c r="H650"/>
  <c r="G650"/>
  <c r="F646"/>
  <c r="H646"/>
  <c r="G646"/>
  <c r="F642"/>
  <c r="H642"/>
  <c r="G642"/>
  <c r="F638"/>
  <c r="H638"/>
  <c r="G638"/>
  <c r="F634"/>
  <c r="H634"/>
  <c r="G634"/>
  <c r="F630"/>
  <c r="H630"/>
  <c r="G630"/>
  <c r="F626"/>
  <c r="H626"/>
  <c r="G626"/>
  <c r="F622"/>
  <c r="H622"/>
  <c r="G622"/>
  <c r="H1287"/>
  <c r="G1287"/>
  <c r="E1283"/>
  <c r="H1283"/>
  <c r="G1283"/>
  <c r="F1279"/>
  <c r="H1279"/>
  <c r="G1279"/>
  <c r="E1275"/>
  <c r="H1275"/>
  <c r="G1275"/>
  <c r="F1271"/>
  <c r="H1271"/>
  <c r="G1271"/>
  <c r="E1267"/>
  <c r="H1267"/>
  <c r="G1267"/>
  <c r="F1263"/>
  <c r="H1263"/>
  <c r="G1263"/>
  <c r="E1259"/>
  <c r="H1259"/>
  <c r="G1259"/>
  <c r="F1255"/>
  <c r="H1255"/>
  <c r="G1255"/>
  <c r="E1251"/>
  <c r="H1251"/>
  <c r="G1251"/>
  <c r="E1247"/>
  <c r="H1247"/>
  <c r="G1247"/>
  <c r="E1243"/>
  <c r="H1243"/>
  <c r="G1243"/>
  <c r="F1239"/>
  <c r="H1239"/>
  <c r="G1239"/>
  <c r="E1235"/>
  <c r="H1235"/>
  <c r="G1235"/>
  <c r="F1231"/>
  <c r="H1231"/>
  <c r="G1231"/>
  <c r="F1227"/>
  <c r="H1227"/>
  <c r="G1227"/>
  <c r="F1223"/>
  <c r="H1223"/>
  <c r="G1223"/>
  <c r="E1219"/>
  <c r="H1219"/>
  <c r="G1219"/>
  <c r="E1212"/>
  <c r="G1212"/>
  <c r="H1212"/>
  <c r="E1208"/>
  <c r="G1208"/>
  <c r="H1208"/>
  <c r="G619"/>
  <c r="H619"/>
  <c r="E615"/>
  <c r="G615"/>
  <c r="H615"/>
  <c r="E611"/>
  <c r="G611"/>
  <c r="H611"/>
  <c r="E607"/>
  <c r="G607"/>
  <c r="H607"/>
  <c r="E603"/>
  <c r="G603"/>
  <c r="H603"/>
  <c r="E599"/>
  <c r="G599"/>
  <c r="H599"/>
  <c r="E595"/>
  <c r="G595"/>
  <c r="H595"/>
  <c r="E591"/>
  <c r="G591"/>
  <c r="H591"/>
  <c r="E587"/>
  <c r="G587"/>
  <c r="H587"/>
  <c r="E583"/>
  <c r="G583"/>
  <c r="H583"/>
  <c r="E579"/>
  <c r="G579"/>
  <c r="H579"/>
  <c r="E575"/>
  <c r="G575"/>
  <c r="H575"/>
  <c r="E571"/>
  <c r="G571"/>
  <c r="H571"/>
  <c r="E567"/>
  <c r="G567"/>
  <c r="H567"/>
  <c r="E563"/>
  <c r="G563"/>
  <c r="H563"/>
  <c r="E559"/>
  <c r="G559"/>
  <c r="H559"/>
  <c r="E555"/>
  <c r="G555"/>
  <c r="H555"/>
  <c r="E551"/>
  <c r="G551"/>
  <c r="H551"/>
  <c r="E547"/>
  <c r="G547"/>
  <c r="H547"/>
  <c r="E543"/>
  <c r="G543"/>
  <c r="H543"/>
  <c r="E539"/>
  <c r="G539"/>
  <c r="H539"/>
  <c r="E535"/>
  <c r="G535"/>
  <c r="H535"/>
  <c r="G416"/>
  <c r="H416"/>
  <c r="G412"/>
  <c r="H412"/>
  <c r="G408"/>
  <c r="H408"/>
  <c r="H532"/>
  <c r="G532"/>
  <c r="H528"/>
  <c r="G528"/>
  <c r="H524"/>
  <c r="G524"/>
  <c r="H520"/>
  <c r="G520"/>
  <c r="H516"/>
  <c r="G516"/>
  <c r="G512"/>
  <c r="H512"/>
  <c r="G508"/>
  <c r="H508"/>
  <c r="G504"/>
  <c r="H504"/>
  <c r="G500"/>
  <c r="H500"/>
  <c r="G496"/>
  <c r="H496"/>
  <c r="G492"/>
  <c r="H492"/>
  <c r="G488"/>
  <c r="H488"/>
  <c r="G484"/>
  <c r="H484"/>
  <c r="G480"/>
  <c r="H480"/>
  <c r="G476"/>
  <c r="H476"/>
  <c r="G472"/>
  <c r="H472"/>
  <c r="G468"/>
  <c r="H468"/>
  <c r="G464"/>
  <c r="H464"/>
  <c r="G460"/>
  <c r="H460"/>
  <c r="G456"/>
  <c r="H456"/>
  <c r="G452"/>
  <c r="H452"/>
  <c r="G448"/>
  <c r="H448"/>
  <c r="G444"/>
  <c r="H444"/>
  <c r="G440"/>
  <c r="H440"/>
  <c r="G436"/>
  <c r="H436"/>
  <c r="G432"/>
  <c r="H432"/>
  <c r="G428"/>
  <c r="H428"/>
  <c r="G424"/>
  <c r="H424"/>
  <c r="G420"/>
  <c r="H420"/>
  <c r="H810"/>
  <c r="G810"/>
  <c r="G806"/>
  <c r="H806"/>
  <c r="H802"/>
  <c r="G802"/>
  <c r="G798"/>
  <c r="H798"/>
  <c r="H794"/>
  <c r="G794"/>
  <c r="G790"/>
  <c r="H790"/>
  <c r="H786"/>
  <c r="G786"/>
  <c r="G782"/>
  <c r="H782"/>
  <c r="H778"/>
  <c r="G778"/>
  <c r="G774"/>
  <c r="H774"/>
  <c r="H770"/>
  <c r="G770"/>
  <c r="G766"/>
  <c r="H766"/>
  <c r="H762"/>
  <c r="G762"/>
  <c r="G758"/>
  <c r="H758"/>
  <c r="G754"/>
  <c r="H754"/>
  <c r="H750"/>
  <c r="G750"/>
  <c r="H746"/>
  <c r="G746"/>
  <c r="H742"/>
  <c r="G742"/>
  <c r="H738"/>
  <c r="G738"/>
  <c r="H734"/>
  <c r="G734"/>
  <c r="H730"/>
  <c r="G730"/>
  <c r="G815"/>
  <c r="H815"/>
  <c r="G811"/>
  <c r="H811"/>
  <c r="G916"/>
  <c r="H916"/>
  <c r="H912"/>
  <c r="G912"/>
  <c r="G908"/>
  <c r="H908"/>
  <c r="H904"/>
  <c r="G904"/>
  <c r="G900"/>
  <c r="H900"/>
  <c r="H896"/>
  <c r="G896"/>
  <c r="G892"/>
  <c r="H892"/>
  <c r="H888"/>
  <c r="G888"/>
  <c r="G884"/>
  <c r="H884"/>
  <c r="H880"/>
  <c r="G880"/>
  <c r="G876"/>
  <c r="H876"/>
  <c r="H872"/>
  <c r="G872"/>
  <c r="G868"/>
  <c r="H868"/>
  <c r="H864"/>
  <c r="G864"/>
  <c r="G860"/>
  <c r="H860"/>
  <c r="H856"/>
  <c r="G856"/>
  <c r="G852"/>
  <c r="H852"/>
  <c r="H848"/>
  <c r="G848"/>
  <c r="G844"/>
  <c r="H844"/>
  <c r="H840"/>
  <c r="G840"/>
  <c r="G836"/>
  <c r="H836"/>
  <c r="H832"/>
  <c r="G832"/>
  <c r="G828"/>
  <c r="H828"/>
  <c r="H824"/>
  <c r="G824"/>
  <c r="G820"/>
  <c r="H820"/>
  <c r="H1005"/>
  <c r="G1005"/>
  <c r="H1001"/>
  <c r="G1001"/>
  <c r="H997"/>
  <c r="G997"/>
  <c r="H993"/>
  <c r="G993"/>
  <c r="H989"/>
  <c r="G989"/>
  <c r="H985"/>
  <c r="G985"/>
  <c r="H981"/>
  <c r="G981"/>
  <c r="G977"/>
  <c r="H977"/>
  <c r="G973"/>
  <c r="H973"/>
  <c r="G969"/>
  <c r="H969"/>
  <c r="G965"/>
  <c r="H965"/>
  <c r="G961"/>
  <c r="H961"/>
  <c r="G957"/>
  <c r="H957"/>
  <c r="G953"/>
  <c r="H953"/>
  <c r="G949"/>
  <c r="H949"/>
  <c r="G945"/>
  <c r="H945"/>
  <c r="G941"/>
  <c r="H941"/>
  <c r="G937"/>
  <c r="H937"/>
  <c r="G933"/>
  <c r="H933"/>
  <c r="G929"/>
  <c r="H929"/>
  <c r="G925"/>
  <c r="H925"/>
  <c r="G921"/>
  <c r="H921"/>
  <c r="G1100"/>
  <c r="H1100"/>
  <c r="G1096"/>
  <c r="H1096"/>
  <c r="G1092"/>
  <c r="H1092"/>
  <c r="G1088"/>
  <c r="H1088"/>
  <c r="G1084"/>
  <c r="H1084"/>
  <c r="G1080"/>
  <c r="H1080"/>
  <c r="G1076"/>
  <c r="H1076"/>
  <c r="G1072"/>
  <c r="H1072"/>
  <c r="G1068"/>
  <c r="H1068"/>
  <c r="G1064"/>
  <c r="H1064"/>
  <c r="E1060"/>
  <c r="G1060"/>
  <c r="H1060"/>
  <c r="G1056"/>
  <c r="H1056"/>
  <c r="G1052"/>
  <c r="H1052"/>
  <c r="G1048"/>
  <c r="H1048"/>
  <c r="G1044"/>
  <c r="H1044"/>
  <c r="G1040"/>
  <c r="H1040"/>
  <c r="G1036"/>
  <c r="H1036"/>
  <c r="G1032"/>
  <c r="H1032"/>
  <c r="G1028"/>
  <c r="H1028"/>
  <c r="G1024"/>
  <c r="H1024"/>
  <c r="G1020"/>
  <c r="H1020"/>
  <c r="G1016"/>
  <c r="H1016"/>
  <c r="G1012"/>
  <c r="H1012"/>
  <c r="G1008"/>
  <c r="H1008"/>
  <c r="G1204"/>
  <c r="H1204"/>
  <c r="G1200"/>
  <c r="H1200"/>
  <c r="G1196"/>
  <c r="H1196"/>
  <c r="G1192"/>
  <c r="H1192"/>
  <c r="G1188"/>
  <c r="H1188"/>
  <c r="G1184"/>
  <c r="H1184"/>
  <c r="G1180"/>
  <c r="H1180"/>
  <c r="G1176"/>
  <c r="H1176"/>
  <c r="E1172"/>
  <c r="G1172"/>
  <c r="H1172"/>
  <c r="G1168"/>
  <c r="H1168"/>
  <c r="G1164"/>
  <c r="H1164"/>
  <c r="G1160"/>
  <c r="H1160"/>
  <c r="G1156"/>
  <c r="H1156"/>
  <c r="G1152"/>
  <c r="H1152"/>
  <c r="G1148"/>
  <c r="H1148"/>
  <c r="G1144"/>
  <c r="H1144"/>
  <c r="G1140"/>
  <c r="H1140"/>
  <c r="G1136"/>
  <c r="H1136"/>
  <c r="G1132"/>
  <c r="H1132"/>
  <c r="G1128"/>
  <c r="H1128"/>
  <c r="G1124"/>
  <c r="H1124"/>
  <c r="G1120"/>
  <c r="H1120"/>
  <c r="G1116"/>
  <c r="H1116"/>
  <c r="G1112"/>
  <c r="H1112"/>
  <c r="G1108"/>
  <c r="H1108"/>
  <c r="G1104"/>
  <c r="H1104"/>
  <c r="G1426"/>
  <c r="H1426"/>
  <c r="G1422"/>
  <c r="H1422"/>
  <c r="G1418"/>
  <c r="H1418"/>
  <c r="G1414"/>
  <c r="H1414"/>
  <c r="F1410"/>
  <c r="G1410"/>
  <c r="H1410"/>
  <c r="F1406"/>
  <c r="G1406"/>
  <c r="H1406"/>
  <c r="F1402"/>
  <c r="G1402"/>
  <c r="H1402"/>
  <c r="F1398"/>
  <c r="G1398"/>
  <c r="H1398"/>
  <c r="F1394"/>
  <c r="G1394"/>
  <c r="H1394"/>
  <c r="F1390"/>
  <c r="G1390"/>
  <c r="H1390"/>
  <c r="F1386"/>
  <c r="G1386"/>
  <c r="H1386"/>
  <c r="F1382"/>
  <c r="G1382"/>
  <c r="H1382"/>
  <c r="F1378"/>
  <c r="G1378"/>
  <c r="H1378"/>
  <c r="F1374"/>
  <c r="G1374"/>
  <c r="H1374"/>
  <c r="F1370"/>
  <c r="G1370"/>
  <c r="H1370"/>
  <c r="F1366"/>
  <c r="G1366"/>
  <c r="H1366"/>
  <c r="F1362"/>
  <c r="G1362"/>
  <c r="H1362"/>
  <c r="F1358"/>
  <c r="G1358"/>
  <c r="H1358"/>
  <c r="F1354"/>
  <c r="G1354"/>
  <c r="H1354"/>
  <c r="F1350"/>
  <c r="G1350"/>
  <c r="H1350"/>
  <c r="F1346"/>
  <c r="G1346"/>
  <c r="H1346"/>
  <c r="F1342"/>
  <c r="G1342"/>
  <c r="H1342"/>
  <c r="F1338"/>
  <c r="G1338"/>
  <c r="H1338"/>
  <c r="F1334"/>
  <c r="G1334"/>
  <c r="H1334"/>
  <c r="F1330"/>
  <c r="G1330"/>
  <c r="H1330"/>
  <c r="F1326"/>
  <c r="G1326"/>
  <c r="H1326"/>
  <c r="F1322"/>
  <c r="G1322"/>
  <c r="H1322"/>
  <c r="F1318"/>
  <c r="G1318"/>
  <c r="H1318"/>
  <c r="F1314"/>
  <c r="G1314"/>
  <c r="H1314"/>
  <c r="F1310"/>
  <c r="G1310"/>
  <c r="H1310"/>
  <c r="F1306"/>
  <c r="G1306"/>
  <c r="H1306"/>
  <c r="F1302"/>
  <c r="G1302"/>
  <c r="H1302"/>
  <c r="F1298"/>
  <c r="G1298"/>
  <c r="H1298"/>
  <c r="F1294"/>
  <c r="G1294"/>
  <c r="H1294"/>
  <c r="H1427"/>
  <c r="G1427"/>
  <c r="H724"/>
  <c r="G724"/>
  <c r="E720"/>
  <c r="H720"/>
  <c r="G720"/>
  <c r="E716"/>
  <c r="H716"/>
  <c r="G716"/>
  <c r="E712"/>
  <c r="H712"/>
  <c r="G712"/>
  <c r="E708"/>
  <c r="H708"/>
  <c r="G708"/>
  <c r="E704"/>
  <c r="H704"/>
  <c r="G704"/>
  <c r="E700"/>
  <c r="H700"/>
  <c r="G700"/>
  <c r="E696"/>
  <c r="H696"/>
  <c r="G696"/>
  <c r="E692"/>
  <c r="H692"/>
  <c r="G692"/>
  <c r="E688"/>
  <c r="H688"/>
  <c r="G688"/>
  <c r="E684"/>
  <c r="H684"/>
  <c r="G684"/>
  <c r="E680"/>
  <c r="H680"/>
  <c r="G680"/>
  <c r="E676"/>
  <c r="H676"/>
  <c r="G676"/>
  <c r="E672"/>
  <c r="H672"/>
  <c r="G672"/>
  <c r="E668"/>
  <c r="H668"/>
  <c r="G668"/>
  <c r="E664"/>
  <c r="H664"/>
  <c r="G664"/>
  <c r="E660"/>
  <c r="H660"/>
  <c r="G660"/>
  <c r="E656"/>
  <c r="H656"/>
  <c r="G656"/>
  <c r="E652"/>
  <c r="H652"/>
  <c r="G652"/>
  <c r="E648"/>
  <c r="H648"/>
  <c r="G648"/>
  <c r="E644"/>
  <c r="H644"/>
  <c r="G644"/>
  <c r="E640"/>
  <c r="H640"/>
  <c r="G640"/>
  <c r="E636"/>
  <c r="H636"/>
  <c r="G636"/>
  <c r="E632"/>
  <c r="H632"/>
  <c r="G632"/>
  <c r="E628"/>
  <c r="H628"/>
  <c r="G628"/>
  <c r="E624"/>
  <c r="H624"/>
  <c r="G624"/>
  <c r="H1289"/>
  <c r="G1289"/>
  <c r="H1285"/>
  <c r="G1285"/>
  <c r="E1281"/>
  <c r="H1281"/>
  <c r="G1281"/>
  <c r="E1277"/>
  <c r="H1277"/>
  <c r="G1277"/>
  <c r="E1273"/>
  <c r="H1273"/>
  <c r="G1273"/>
  <c r="E1269"/>
  <c r="H1269"/>
  <c r="G1269"/>
  <c r="E1265"/>
  <c r="H1265"/>
  <c r="G1265"/>
  <c r="E1261"/>
  <c r="H1261"/>
  <c r="G1261"/>
  <c r="E1257"/>
  <c r="H1257"/>
  <c r="G1257"/>
  <c r="E1253"/>
  <c r="H1253"/>
  <c r="G1253"/>
  <c r="E1249"/>
  <c r="H1249"/>
  <c r="G1249"/>
  <c r="E1245"/>
  <c r="H1245"/>
  <c r="G1245"/>
  <c r="E1241"/>
  <c r="H1241"/>
  <c r="G1241"/>
  <c r="E1237"/>
  <c r="H1237"/>
  <c r="G1237"/>
  <c r="E1233"/>
  <c r="H1233"/>
  <c r="G1233"/>
  <c r="E1229"/>
  <c r="H1229"/>
  <c r="G1229"/>
  <c r="E1225"/>
  <c r="H1225"/>
  <c r="G1225"/>
  <c r="E1221"/>
  <c r="H1221"/>
  <c r="G1221"/>
  <c r="E1217"/>
  <c r="H1217"/>
  <c r="G1217"/>
  <c r="F1214"/>
  <c r="G1214"/>
  <c r="H1214"/>
  <c r="F1210"/>
  <c r="G1210"/>
  <c r="H1210"/>
  <c r="F533"/>
  <c r="G533"/>
  <c r="H533"/>
  <c r="G617"/>
  <c r="H617"/>
  <c r="F613"/>
  <c r="G613"/>
  <c r="H613"/>
  <c r="F609"/>
  <c r="G609"/>
  <c r="H609"/>
  <c r="F605"/>
  <c r="G605"/>
  <c r="H605"/>
  <c r="F601"/>
  <c r="G601"/>
  <c r="H601"/>
  <c r="F597"/>
  <c r="G597"/>
  <c r="H597"/>
  <c r="F593"/>
  <c r="G593"/>
  <c r="H593"/>
  <c r="F589"/>
  <c r="G589"/>
  <c r="H589"/>
  <c r="F585"/>
  <c r="G585"/>
  <c r="H585"/>
  <c r="F581"/>
  <c r="G581"/>
  <c r="H581"/>
  <c r="F577"/>
  <c r="G577"/>
  <c r="H577"/>
  <c r="F573"/>
  <c r="G573"/>
  <c r="H573"/>
  <c r="F569"/>
  <c r="G569"/>
  <c r="H569"/>
  <c r="F565"/>
  <c r="G565"/>
  <c r="H565"/>
  <c r="F561"/>
  <c r="G561"/>
  <c r="H561"/>
  <c r="F557"/>
  <c r="G557"/>
  <c r="H557"/>
  <c r="F553"/>
  <c r="G553"/>
  <c r="H553"/>
  <c r="F549"/>
  <c r="G549"/>
  <c r="H549"/>
  <c r="F545"/>
  <c r="G545"/>
  <c r="H545"/>
  <c r="F541"/>
  <c r="G541"/>
  <c r="H541"/>
  <c r="F537"/>
  <c r="G537"/>
  <c r="H537"/>
  <c r="F1259"/>
  <c r="F1256"/>
  <c r="E1279"/>
  <c r="F1276"/>
  <c r="F1247"/>
  <c r="E1227"/>
  <c r="F1224"/>
  <c r="B7" i="7"/>
  <c r="D7" s="1"/>
  <c r="F1244" i="2"/>
  <c r="F1212"/>
  <c r="B4" i="7"/>
  <c r="D4" s="1"/>
  <c r="B2"/>
  <c r="D2" s="1"/>
  <c r="B6"/>
  <c r="D6" s="1"/>
  <c r="E642" i="2"/>
  <c r="F639"/>
  <c r="B8" i="7"/>
  <c r="D8" s="1"/>
  <c r="F1275" i="2"/>
  <c r="E1263"/>
  <c r="F1260"/>
  <c r="F1243"/>
  <c r="E1231"/>
  <c r="F1228"/>
  <c r="F1211"/>
  <c r="F1272"/>
  <c r="F1240"/>
  <c r="F1208"/>
  <c r="B3" i="7"/>
  <c r="D3" s="1"/>
  <c r="F586" i="2"/>
  <c r="F538"/>
  <c r="E598"/>
  <c r="F595"/>
  <c r="F583"/>
  <c r="F554"/>
  <c r="F615"/>
  <c r="F570"/>
  <c r="E614"/>
  <c r="F611"/>
  <c r="E582"/>
  <c r="F579"/>
  <c r="E566"/>
  <c r="F563"/>
  <c r="E550"/>
  <c r="F547"/>
  <c r="E534"/>
  <c r="E533"/>
  <c r="E602"/>
  <c r="F599"/>
  <c r="B9" i="7"/>
  <c r="D9" s="1"/>
  <c r="E706" i="2"/>
  <c r="F703"/>
  <c r="F1284"/>
  <c r="E1271"/>
  <c r="F1268"/>
  <c r="E610"/>
  <c r="F607"/>
  <c r="E594"/>
  <c r="F591"/>
  <c r="B5" i="7"/>
  <c r="D5" s="1"/>
  <c r="F662" i="2"/>
  <c r="E1206"/>
  <c r="F1283"/>
  <c r="F1267"/>
  <c r="F1251"/>
  <c r="F1235"/>
  <c r="F1219"/>
  <c r="F606"/>
  <c r="F590"/>
  <c r="F574"/>
  <c r="F567"/>
  <c r="F558"/>
  <c r="F551"/>
  <c r="F542"/>
  <c r="F535"/>
  <c r="E1255"/>
  <c r="F1252"/>
  <c r="E1239"/>
  <c r="F1236"/>
  <c r="E1223"/>
  <c r="F1220"/>
  <c r="E1207"/>
  <c r="E578"/>
  <c r="F575"/>
  <c r="E562"/>
  <c r="F559"/>
  <c r="E546"/>
  <c r="F543"/>
  <c r="F659"/>
  <c r="F1280"/>
  <c r="F1264"/>
  <c r="F1248"/>
  <c r="F1232"/>
  <c r="F1216"/>
  <c r="F603"/>
  <c r="F587"/>
  <c r="F571"/>
  <c r="F555"/>
  <c r="F539"/>
  <c r="E613"/>
  <c r="E605"/>
  <c r="E597"/>
  <c r="E593"/>
  <c r="E585"/>
  <c r="E581"/>
  <c r="E577"/>
  <c r="E565"/>
  <c r="E557"/>
  <c r="E549"/>
  <c r="E541"/>
  <c r="F616"/>
  <c r="F612"/>
  <c r="F608"/>
  <c r="F604"/>
  <c r="F600"/>
  <c r="F596"/>
  <c r="F592"/>
  <c r="F588"/>
  <c r="F584"/>
  <c r="F580"/>
  <c r="F576"/>
  <c r="F572"/>
  <c r="F568"/>
  <c r="F564"/>
  <c r="F560"/>
  <c r="F556"/>
  <c r="F552"/>
  <c r="F548"/>
  <c r="F544"/>
  <c r="F540"/>
  <c r="F536"/>
  <c r="E609"/>
  <c r="E601"/>
  <c r="E589"/>
  <c r="E573"/>
  <c r="E569"/>
  <c r="E561"/>
  <c r="E553"/>
  <c r="E545"/>
  <c r="E537"/>
  <c r="E1278"/>
  <c r="E1270"/>
  <c r="E1262"/>
  <c r="E1254"/>
  <c r="E1246"/>
  <c r="E1238"/>
  <c r="E1234"/>
  <c r="E1226"/>
  <c r="E1218"/>
  <c r="E1214"/>
  <c r="E1210"/>
  <c r="F1281"/>
  <c r="F1277"/>
  <c r="F1273"/>
  <c r="F1269"/>
  <c r="F1265"/>
  <c r="F1261"/>
  <c r="F1257"/>
  <c r="F1253"/>
  <c r="F1249"/>
  <c r="F1245"/>
  <c r="F1241"/>
  <c r="F1237"/>
  <c r="F1233"/>
  <c r="F1229"/>
  <c r="F1225"/>
  <c r="F1221"/>
  <c r="F1217"/>
  <c r="F1213"/>
  <c r="F1209"/>
  <c r="E1282"/>
  <c r="E1274"/>
  <c r="E1266"/>
  <c r="E1258"/>
  <c r="E1250"/>
  <c r="E1242"/>
  <c r="E1230"/>
  <c r="E1222"/>
  <c r="E694"/>
  <c r="F691"/>
  <c r="E630"/>
  <c r="F627"/>
  <c r="F621"/>
  <c r="E674"/>
  <c r="F671"/>
  <c r="E690"/>
  <c r="F687"/>
  <c r="E626"/>
  <c r="F623"/>
  <c r="F719"/>
  <c r="E658"/>
  <c r="F655"/>
  <c r="E710"/>
  <c r="F707"/>
  <c r="E678"/>
  <c r="F675"/>
  <c r="E646"/>
  <c r="F643"/>
  <c r="E718"/>
  <c r="F715"/>
  <c r="E702"/>
  <c r="F699"/>
  <c r="E686"/>
  <c r="F683"/>
  <c r="E670"/>
  <c r="F667"/>
  <c r="E654"/>
  <c r="F651"/>
  <c r="E638"/>
  <c r="F635"/>
  <c r="E622"/>
  <c r="E714"/>
  <c r="F711"/>
  <c r="E698"/>
  <c r="F695"/>
  <c r="E682"/>
  <c r="F679"/>
  <c r="E666"/>
  <c r="F663"/>
  <c r="E650"/>
  <c r="F647"/>
  <c r="E634"/>
  <c r="F631"/>
  <c r="E721"/>
  <c r="E713"/>
  <c r="E705"/>
  <c r="E697"/>
  <c r="E685"/>
  <c r="E673"/>
  <c r="E665"/>
  <c r="E657"/>
  <c r="E649"/>
  <c r="E641"/>
  <c r="E629"/>
  <c r="E625"/>
  <c r="F720"/>
  <c r="F716"/>
  <c r="F712"/>
  <c r="F708"/>
  <c r="F704"/>
  <c r="F700"/>
  <c r="F696"/>
  <c r="F692"/>
  <c r="F688"/>
  <c r="F684"/>
  <c r="F680"/>
  <c r="F676"/>
  <c r="F672"/>
  <c r="F668"/>
  <c r="F664"/>
  <c r="F660"/>
  <c r="F656"/>
  <c r="F652"/>
  <c r="F648"/>
  <c r="F644"/>
  <c r="F640"/>
  <c r="F636"/>
  <c r="F632"/>
  <c r="F628"/>
  <c r="F624"/>
  <c r="E717"/>
  <c r="E709"/>
  <c r="E701"/>
  <c r="E693"/>
  <c r="E689"/>
  <c r="E681"/>
  <c r="E677"/>
  <c r="E669"/>
  <c r="E661"/>
  <c r="E653"/>
  <c r="E645"/>
  <c r="E637"/>
  <c r="E633"/>
  <c r="E1348"/>
  <c r="F1345"/>
  <c r="F1409"/>
  <c r="F1352"/>
  <c r="F1349"/>
  <c r="F1380"/>
  <c r="F1316"/>
  <c r="E1384"/>
  <c r="F1381"/>
  <c r="E1320"/>
  <c r="F1317"/>
  <c r="F1377"/>
  <c r="F1313"/>
  <c r="E1290"/>
  <c r="F1396"/>
  <c r="F1364"/>
  <c r="F1332"/>
  <c r="F1300"/>
  <c r="E1400"/>
  <c r="F1397"/>
  <c r="E1368"/>
  <c r="F1365"/>
  <c r="E1336"/>
  <c r="F1333"/>
  <c r="E1304"/>
  <c r="F1301"/>
  <c r="F1393"/>
  <c r="F1361"/>
  <c r="F1329"/>
  <c r="F1297"/>
  <c r="E1408"/>
  <c r="F1405"/>
  <c r="E1392"/>
  <c r="F1389"/>
  <c r="E1376"/>
  <c r="F1373"/>
  <c r="E1360"/>
  <c r="F1357"/>
  <c r="E1344"/>
  <c r="F1341"/>
  <c r="E1328"/>
  <c r="F1325"/>
  <c r="E1312"/>
  <c r="F1309"/>
  <c r="E1296"/>
  <c r="F1293"/>
  <c r="E1404"/>
  <c r="F1401"/>
  <c r="E1388"/>
  <c r="F1385"/>
  <c r="E1372"/>
  <c r="F1369"/>
  <c r="E1356"/>
  <c r="F1353"/>
  <c r="E1340"/>
  <c r="F1337"/>
  <c r="E1324"/>
  <c r="F1321"/>
  <c r="E1308"/>
  <c r="F1305"/>
  <c r="E1292"/>
  <c r="E1411"/>
  <c r="E1403"/>
  <c r="E1395"/>
  <c r="E1391"/>
  <c r="E1387"/>
  <c r="E1383"/>
  <c r="E1379"/>
  <c r="E1375"/>
  <c r="E1371"/>
  <c r="E1367"/>
  <c r="E1359"/>
  <c r="E1351"/>
  <c r="E1343"/>
  <c r="E1335"/>
  <c r="E1327"/>
  <c r="E1319"/>
  <c r="E1311"/>
  <c r="E1303"/>
  <c r="E1410"/>
  <c r="F1407"/>
  <c r="E1406"/>
  <c r="E1402"/>
  <c r="F1399"/>
  <c r="E1398"/>
  <c r="E1394"/>
  <c r="E1390"/>
  <c r="E1386"/>
  <c r="E1382"/>
  <c r="E1378"/>
  <c r="E1374"/>
  <c r="E1370"/>
  <c r="E1366"/>
  <c r="F1363"/>
  <c r="E1362"/>
  <c r="E1358"/>
  <c r="F1355"/>
  <c r="E1354"/>
  <c r="E1350"/>
  <c r="F1347"/>
  <c r="E1346"/>
  <c r="E1342"/>
  <c r="F1339"/>
  <c r="E1338"/>
  <c r="E1334"/>
  <c r="F1331"/>
  <c r="E1330"/>
  <c r="E1326"/>
  <c r="F1323"/>
  <c r="E1322"/>
  <c r="E1318"/>
  <c r="F1315"/>
  <c r="E1314"/>
  <c r="E1310"/>
  <c r="F1307"/>
  <c r="E1306"/>
  <c r="E1302"/>
  <c r="F1299"/>
  <c r="E1298"/>
  <c r="F1295"/>
  <c r="E1294"/>
  <c r="F1291"/>
  <c r="E1189"/>
  <c r="F1189"/>
  <c r="E1160"/>
  <c r="F1160"/>
  <c r="E1192"/>
  <c r="F1192"/>
  <c r="E1137"/>
  <c r="F1137"/>
  <c r="F1144"/>
  <c r="E101"/>
  <c r="F93"/>
  <c r="E85"/>
  <c r="F77"/>
  <c r="E73"/>
  <c r="F65"/>
  <c r="E57"/>
  <c r="F49"/>
  <c r="E41"/>
  <c r="F33"/>
  <c r="E25"/>
  <c r="F17"/>
  <c r="E9"/>
  <c r="E201"/>
  <c r="E193"/>
  <c r="E181"/>
  <c r="E173"/>
  <c r="E165"/>
  <c r="E157"/>
  <c r="E149"/>
  <c r="E141"/>
  <c r="E133"/>
  <c r="E125"/>
  <c r="E117"/>
  <c r="F320"/>
  <c r="F312"/>
  <c r="F304"/>
  <c r="F296"/>
  <c r="F288"/>
  <c r="F280"/>
  <c r="F272"/>
  <c r="F264"/>
  <c r="F256"/>
  <c r="F248"/>
  <c r="F240"/>
  <c r="F232"/>
  <c r="F224"/>
  <c r="F216"/>
  <c r="E401"/>
  <c r="E393"/>
  <c r="E385"/>
  <c r="E377"/>
  <c r="E369"/>
  <c r="E361"/>
  <c r="E353"/>
  <c r="E345"/>
  <c r="F415"/>
  <c r="F523"/>
  <c r="F515"/>
  <c r="F507"/>
  <c r="F499"/>
  <c r="F491"/>
  <c r="F483"/>
  <c r="F475"/>
  <c r="F467"/>
  <c r="F455"/>
  <c r="F447"/>
  <c r="F439"/>
  <c r="F435"/>
  <c r="F427"/>
  <c r="F423"/>
  <c r="F809"/>
  <c r="F801"/>
  <c r="F793"/>
  <c r="F785"/>
  <c r="F777"/>
  <c r="F769"/>
  <c r="F761"/>
  <c r="E753"/>
  <c r="F745"/>
  <c r="F741"/>
  <c r="F733"/>
  <c r="F729"/>
  <c r="F818"/>
  <c r="E911"/>
  <c r="E907"/>
  <c r="F903"/>
  <c r="F899"/>
  <c r="E895"/>
  <c r="F891"/>
  <c r="F883"/>
  <c r="E879"/>
  <c r="F875"/>
  <c r="F871"/>
  <c r="F867"/>
  <c r="E863"/>
  <c r="F859"/>
  <c r="F855"/>
  <c r="F851"/>
  <c r="E847"/>
  <c r="F843"/>
  <c r="F839"/>
  <c r="F835"/>
  <c r="E831"/>
  <c r="F827"/>
  <c r="F823"/>
  <c r="F819"/>
  <c r="F1000"/>
  <c r="F997"/>
  <c r="F993"/>
  <c r="F989"/>
  <c r="F985"/>
  <c r="F981"/>
  <c r="F977"/>
  <c r="F974"/>
  <c r="E971"/>
  <c r="E967"/>
  <c r="E963"/>
  <c r="E959"/>
  <c r="E955"/>
  <c r="E951"/>
  <c r="E947"/>
  <c r="E943"/>
  <c r="E1076"/>
  <c r="E1197"/>
  <c r="E1193"/>
  <c r="E1186"/>
  <c r="F1159"/>
  <c r="E1156"/>
  <c r="E1144"/>
  <c r="F1141"/>
  <c r="F1119"/>
  <c r="F1115"/>
  <c r="F1107"/>
  <c r="E974"/>
  <c r="F971"/>
  <c r="F964"/>
  <c r="F956"/>
  <c r="F948"/>
  <c r="F940"/>
  <c r="F932"/>
  <c r="F924"/>
  <c r="F1087"/>
  <c r="F1079"/>
  <c r="F1071"/>
  <c r="F1063"/>
  <c r="F1055"/>
  <c r="F1047"/>
  <c r="F1039"/>
  <c r="F1027"/>
  <c r="F1019"/>
  <c r="F1011"/>
  <c r="E1103"/>
  <c r="E1194"/>
  <c r="F1183"/>
  <c r="E1176"/>
  <c r="F1127"/>
  <c r="E1124"/>
  <c r="F1104"/>
  <c r="E2"/>
  <c r="F104"/>
  <c r="F100"/>
  <c r="F96"/>
  <c r="F92"/>
  <c r="F88"/>
  <c r="F84"/>
  <c r="F80"/>
  <c r="F76"/>
  <c r="F72"/>
  <c r="F68"/>
  <c r="F64"/>
  <c r="F60"/>
  <c r="F56"/>
  <c r="F52"/>
  <c r="F48"/>
  <c r="F44"/>
  <c r="F40"/>
  <c r="F36"/>
  <c r="F32"/>
  <c r="F28"/>
  <c r="F24"/>
  <c r="F20"/>
  <c r="F16"/>
  <c r="F12"/>
  <c r="F8"/>
  <c r="F4"/>
  <c r="F200"/>
  <c r="F196"/>
  <c r="F192"/>
  <c r="F188"/>
  <c r="F184"/>
  <c r="F180"/>
  <c r="F176"/>
  <c r="F172"/>
  <c r="F168"/>
  <c r="F164"/>
  <c r="F160"/>
  <c r="F156"/>
  <c r="F152"/>
  <c r="F148"/>
  <c r="F144"/>
  <c r="F140"/>
  <c r="F136"/>
  <c r="F132"/>
  <c r="F128"/>
  <c r="F124"/>
  <c r="F120"/>
  <c r="E211"/>
  <c r="F327"/>
  <c r="F323"/>
  <c r="F319"/>
  <c r="F315"/>
  <c r="F311"/>
  <c r="F307"/>
  <c r="F303"/>
  <c r="F299"/>
  <c r="F295"/>
  <c r="F291"/>
  <c r="F287"/>
  <c r="F283"/>
  <c r="F279"/>
  <c r="F275"/>
  <c r="F271"/>
  <c r="F267"/>
  <c r="F263"/>
  <c r="F259"/>
  <c r="F255"/>
  <c r="F251"/>
  <c r="F247"/>
  <c r="F243"/>
  <c r="F239"/>
  <c r="F235"/>
  <c r="F231"/>
  <c r="F227"/>
  <c r="F223"/>
  <c r="F219"/>
  <c r="F215"/>
  <c r="E404"/>
  <c r="F400"/>
  <c r="E396"/>
  <c r="F392"/>
  <c r="E388"/>
  <c r="F384"/>
  <c r="E380"/>
  <c r="F376"/>
  <c r="E372"/>
  <c r="F368"/>
  <c r="E364"/>
  <c r="E360"/>
  <c r="E356"/>
  <c r="F352"/>
  <c r="F348"/>
  <c r="F344"/>
  <c r="F418"/>
  <c r="F414"/>
  <c r="E526"/>
  <c r="E522"/>
  <c r="E518"/>
  <c r="E514"/>
  <c r="E510"/>
  <c r="E506"/>
  <c r="E502"/>
  <c r="E498"/>
  <c r="E494"/>
  <c r="E490"/>
  <c r="E486"/>
  <c r="E482"/>
  <c r="E478"/>
  <c r="E474"/>
  <c r="E470"/>
  <c r="E466"/>
  <c r="E462"/>
  <c r="E458"/>
  <c r="E454"/>
  <c r="E450"/>
  <c r="E446"/>
  <c r="E442"/>
  <c r="E438"/>
  <c r="E434"/>
  <c r="E430"/>
  <c r="E426"/>
  <c r="E422"/>
  <c r="E727"/>
  <c r="F808"/>
  <c r="F804"/>
  <c r="F800"/>
  <c r="F796"/>
  <c r="F792"/>
  <c r="F788"/>
  <c r="F784"/>
  <c r="F780"/>
  <c r="F776"/>
  <c r="F772"/>
  <c r="F768"/>
  <c r="F764"/>
  <c r="F760"/>
  <c r="F756"/>
  <c r="F752"/>
  <c r="F748"/>
  <c r="F744"/>
  <c r="F740"/>
  <c r="F736"/>
  <c r="F732"/>
  <c r="F910"/>
  <c r="F906"/>
  <c r="F902"/>
  <c r="F898"/>
  <c r="F894"/>
  <c r="F890"/>
  <c r="F886"/>
  <c r="F882"/>
  <c r="F878"/>
  <c r="F874"/>
  <c r="F870"/>
  <c r="F866"/>
  <c r="F862"/>
  <c r="F858"/>
  <c r="F854"/>
  <c r="F850"/>
  <c r="F846"/>
  <c r="F842"/>
  <c r="F838"/>
  <c r="F834"/>
  <c r="F830"/>
  <c r="F826"/>
  <c r="F822"/>
  <c r="E919"/>
  <c r="F999"/>
  <c r="F996"/>
  <c r="F992"/>
  <c r="F988"/>
  <c r="F984"/>
  <c r="F980"/>
  <c r="F976"/>
  <c r="F942"/>
  <c r="F1188"/>
  <c r="F1185"/>
  <c r="E1166"/>
  <c r="E1162"/>
  <c r="F1155"/>
  <c r="F1151"/>
  <c r="F1147"/>
  <c r="E1133"/>
  <c r="E1129"/>
  <c r="E1122"/>
  <c r="E1112"/>
  <c r="F1112"/>
  <c r="F1092"/>
  <c r="E1092"/>
  <c r="F1008"/>
  <c r="E1008"/>
  <c r="E1157"/>
  <c r="F1157"/>
  <c r="F1140"/>
  <c r="E1140"/>
  <c r="E1109"/>
  <c r="F1109"/>
  <c r="E105"/>
  <c r="F97"/>
  <c r="E89"/>
  <c r="F81"/>
  <c r="E69"/>
  <c r="F61"/>
  <c r="E53"/>
  <c r="F45"/>
  <c r="E37"/>
  <c r="F29"/>
  <c r="E21"/>
  <c r="F13"/>
  <c r="E5"/>
  <c r="E197"/>
  <c r="E189"/>
  <c r="E185"/>
  <c r="E177"/>
  <c r="E169"/>
  <c r="E161"/>
  <c r="E153"/>
  <c r="E145"/>
  <c r="E137"/>
  <c r="E129"/>
  <c r="E121"/>
  <c r="F324"/>
  <c r="F316"/>
  <c r="F308"/>
  <c r="F300"/>
  <c r="F292"/>
  <c r="F284"/>
  <c r="F276"/>
  <c r="F268"/>
  <c r="F260"/>
  <c r="F252"/>
  <c r="F244"/>
  <c r="F236"/>
  <c r="F228"/>
  <c r="F220"/>
  <c r="F212"/>
  <c r="E397"/>
  <c r="E389"/>
  <c r="E381"/>
  <c r="E373"/>
  <c r="E365"/>
  <c r="E357"/>
  <c r="E349"/>
  <c r="E411"/>
  <c r="F519"/>
  <c r="F511"/>
  <c r="F503"/>
  <c r="F495"/>
  <c r="F487"/>
  <c r="F479"/>
  <c r="F471"/>
  <c r="F463"/>
  <c r="F459"/>
  <c r="F451"/>
  <c r="F443"/>
  <c r="F431"/>
  <c r="F419"/>
  <c r="F805"/>
  <c r="F797"/>
  <c r="F789"/>
  <c r="F781"/>
  <c r="F773"/>
  <c r="F765"/>
  <c r="F757"/>
  <c r="F749"/>
  <c r="E737"/>
  <c r="F887"/>
  <c r="F968"/>
  <c r="F960"/>
  <c r="F952"/>
  <c r="F944"/>
  <c r="F936"/>
  <c r="F928"/>
  <c r="F920"/>
  <c r="F1091"/>
  <c r="F1083"/>
  <c r="F1075"/>
  <c r="F1067"/>
  <c r="F1059"/>
  <c r="F1051"/>
  <c r="F1043"/>
  <c r="F1035"/>
  <c r="F1031"/>
  <c r="F1023"/>
  <c r="F1015"/>
  <c r="F1007"/>
  <c r="E1198"/>
  <c r="F1187"/>
  <c r="F1179"/>
  <c r="F1173"/>
  <c r="F1156"/>
  <c r="F1153"/>
  <c r="E1108"/>
  <c r="F941"/>
  <c r="F937"/>
  <c r="F933"/>
  <c r="F929"/>
  <c r="F925"/>
  <c r="F921"/>
  <c r="F1088"/>
  <c r="F1084"/>
  <c r="F1080"/>
  <c r="F1076"/>
  <c r="F1072"/>
  <c r="F1068"/>
  <c r="F1064"/>
  <c r="F1060"/>
  <c r="F1056"/>
  <c r="F1052"/>
  <c r="F1048"/>
  <c r="F1044"/>
  <c r="F1040"/>
  <c r="F1036"/>
  <c r="F1032"/>
  <c r="F1028"/>
  <c r="F1024"/>
  <c r="F1020"/>
  <c r="F1016"/>
  <c r="F1012"/>
  <c r="F1191"/>
  <c r="E1188"/>
  <c r="F1184"/>
  <c r="F1180"/>
  <c r="F1176"/>
  <c r="E1174"/>
  <c r="F1172"/>
  <c r="E1169"/>
  <c r="E1165"/>
  <c r="E1161"/>
  <c r="E1154"/>
  <c r="E1128"/>
  <c r="F1124"/>
  <c r="F1121"/>
  <c r="F1152"/>
  <c r="E1130"/>
  <c r="E1125"/>
  <c r="F1120"/>
  <c r="F1116"/>
  <c r="F103"/>
  <c r="F99"/>
  <c r="F95"/>
  <c r="F91"/>
  <c r="F87"/>
  <c r="F83"/>
  <c r="F79"/>
  <c r="F75"/>
  <c r="F71"/>
  <c r="F67"/>
  <c r="F63"/>
  <c r="F59"/>
  <c r="F55"/>
  <c r="F51"/>
  <c r="F47"/>
  <c r="F43"/>
  <c r="F39"/>
  <c r="F35"/>
  <c r="F31"/>
  <c r="F27"/>
  <c r="F23"/>
  <c r="F19"/>
  <c r="F15"/>
  <c r="F11"/>
  <c r="F7"/>
  <c r="F3"/>
  <c r="E203"/>
  <c r="E199"/>
  <c r="E195"/>
  <c r="E191"/>
  <c r="E187"/>
  <c r="E183"/>
  <c r="E179"/>
  <c r="E175"/>
  <c r="E171"/>
  <c r="E167"/>
  <c r="E163"/>
  <c r="E159"/>
  <c r="E155"/>
  <c r="E151"/>
  <c r="E147"/>
  <c r="E143"/>
  <c r="E139"/>
  <c r="E135"/>
  <c r="E131"/>
  <c r="E127"/>
  <c r="E123"/>
  <c r="E119"/>
  <c r="F210"/>
  <c r="F326"/>
  <c r="F322"/>
  <c r="F318"/>
  <c r="F314"/>
  <c r="E310"/>
  <c r="F306"/>
  <c r="F302"/>
  <c r="F298"/>
  <c r="E294"/>
  <c r="F290"/>
  <c r="F286"/>
  <c r="F282"/>
  <c r="E278"/>
  <c r="F274"/>
  <c r="F270"/>
  <c r="F266"/>
  <c r="F262"/>
  <c r="F258"/>
  <c r="F254"/>
  <c r="F250"/>
  <c r="E246"/>
  <c r="F242"/>
  <c r="F238"/>
  <c r="F234"/>
  <c r="E230"/>
  <c r="F226"/>
  <c r="F222"/>
  <c r="F218"/>
  <c r="E214"/>
  <c r="E403"/>
  <c r="E399"/>
  <c r="E395"/>
  <c r="E391"/>
  <c r="E387"/>
  <c r="E383"/>
  <c r="E379"/>
  <c r="E375"/>
  <c r="E371"/>
  <c r="E367"/>
  <c r="E363"/>
  <c r="E359"/>
  <c r="E355"/>
  <c r="E351"/>
  <c r="E347"/>
  <c r="E343"/>
  <c r="F417"/>
  <c r="F413"/>
  <c r="F525"/>
  <c r="F521"/>
  <c r="E517"/>
  <c r="F513"/>
  <c r="F509"/>
  <c r="F505"/>
  <c r="E501"/>
  <c r="E497"/>
  <c r="F493"/>
  <c r="F489"/>
  <c r="E485"/>
  <c r="F481"/>
  <c r="F477"/>
  <c r="F473"/>
  <c r="E469"/>
  <c r="F465"/>
  <c r="E461"/>
  <c r="F457"/>
  <c r="E453"/>
  <c r="F449"/>
  <c r="F445"/>
  <c r="F441"/>
  <c r="E437"/>
  <c r="F433"/>
  <c r="F429"/>
  <c r="F425"/>
  <c r="E421"/>
  <c r="E728"/>
  <c r="E807"/>
  <c r="E803"/>
  <c r="E799"/>
  <c r="E795"/>
  <c r="E791"/>
  <c r="E787"/>
  <c r="E783"/>
  <c r="E779"/>
  <c r="E775"/>
  <c r="E771"/>
  <c r="E767"/>
  <c r="E763"/>
  <c r="E759"/>
  <c r="E755"/>
  <c r="E751"/>
  <c r="E747"/>
  <c r="E743"/>
  <c r="E739"/>
  <c r="E735"/>
  <c r="E731"/>
  <c r="E913"/>
  <c r="E909"/>
  <c r="E905"/>
  <c r="E901"/>
  <c r="E897"/>
  <c r="E893"/>
  <c r="E889"/>
  <c r="E885"/>
  <c r="E881"/>
  <c r="E877"/>
  <c r="E873"/>
  <c r="E869"/>
  <c r="E865"/>
  <c r="E861"/>
  <c r="E857"/>
  <c r="E853"/>
  <c r="E849"/>
  <c r="E845"/>
  <c r="E841"/>
  <c r="E837"/>
  <c r="E833"/>
  <c r="E829"/>
  <c r="E825"/>
  <c r="E821"/>
  <c r="E999"/>
  <c r="E995"/>
  <c r="E991"/>
  <c r="E987"/>
  <c r="E983"/>
  <c r="E979"/>
  <c r="E975"/>
  <c r="F973"/>
  <c r="F970"/>
  <c r="E966"/>
  <c r="F962"/>
  <c r="F958"/>
  <c r="F954"/>
  <c r="F950"/>
  <c r="F946"/>
  <c r="E939"/>
  <c r="E935"/>
  <c r="E931"/>
  <c r="F927"/>
  <c r="F923"/>
  <c r="F1090"/>
  <c r="E1086"/>
  <c r="F1082"/>
  <c r="F1078"/>
  <c r="F1074"/>
  <c r="E1070"/>
  <c r="F1066"/>
  <c r="F1062"/>
  <c r="F1058"/>
  <c r="F1054"/>
  <c r="F1050"/>
  <c r="F1046"/>
  <c r="F1042"/>
  <c r="F1038"/>
  <c r="F1034"/>
  <c r="F1030"/>
  <c r="F1026"/>
  <c r="F1022"/>
  <c r="F1018"/>
  <c r="F1014"/>
  <c r="F1010"/>
  <c r="E1030"/>
  <c r="F1196"/>
  <c r="E1190"/>
  <c r="E1182"/>
  <c r="E1178"/>
  <c r="E1173"/>
  <c r="F1171"/>
  <c r="F1168"/>
  <c r="F1164"/>
  <c r="E1158"/>
  <c r="E1150"/>
  <c r="E1146"/>
  <c r="E1141"/>
  <c r="F1139"/>
  <c r="F1136"/>
  <c r="F1132"/>
  <c r="F1128"/>
  <c r="E1126"/>
  <c r="E1118"/>
  <c r="E1114"/>
  <c r="F1111"/>
  <c r="F1108"/>
  <c r="E1106"/>
  <c r="F1148"/>
  <c r="E1142"/>
  <c r="E1134"/>
  <c r="F1123"/>
  <c r="E1105"/>
  <c r="F106"/>
  <c r="F102"/>
  <c r="F98"/>
  <c r="F94"/>
  <c r="F90"/>
  <c r="F86"/>
  <c r="F82"/>
  <c r="F78"/>
  <c r="F74"/>
  <c r="F70"/>
  <c r="F66"/>
  <c r="F62"/>
  <c r="F58"/>
  <c r="F54"/>
  <c r="F50"/>
  <c r="F46"/>
  <c r="F42"/>
  <c r="F38"/>
  <c r="F34"/>
  <c r="F30"/>
  <c r="F26"/>
  <c r="F22"/>
  <c r="F18"/>
  <c r="F14"/>
  <c r="F10"/>
  <c r="F6"/>
  <c r="F116"/>
  <c r="F202"/>
  <c r="E198"/>
  <c r="F194"/>
  <c r="F190"/>
  <c r="F186"/>
  <c r="E182"/>
  <c r="F178"/>
  <c r="F174"/>
  <c r="F170"/>
  <c r="E166"/>
  <c r="F162"/>
  <c r="F158"/>
  <c r="F154"/>
  <c r="E150"/>
  <c r="F146"/>
  <c r="F142"/>
  <c r="F138"/>
  <c r="E134"/>
  <c r="F130"/>
  <c r="F126"/>
  <c r="F122"/>
  <c r="E118"/>
  <c r="F325"/>
  <c r="F321"/>
  <c r="F317"/>
  <c r="F313"/>
  <c r="F309"/>
  <c r="F305"/>
  <c r="F301"/>
  <c r="F297"/>
  <c r="F293"/>
  <c r="F289"/>
  <c r="F285"/>
  <c r="F281"/>
  <c r="F277"/>
  <c r="F273"/>
  <c r="F269"/>
  <c r="F265"/>
  <c r="F261"/>
  <c r="F257"/>
  <c r="F253"/>
  <c r="F249"/>
  <c r="F245"/>
  <c r="F241"/>
  <c r="F237"/>
  <c r="F233"/>
  <c r="F229"/>
  <c r="F225"/>
  <c r="F221"/>
  <c r="F217"/>
  <c r="F213"/>
  <c r="F402"/>
  <c r="E398"/>
  <c r="F394"/>
  <c r="E390"/>
  <c r="E386"/>
  <c r="E382"/>
  <c r="E378"/>
  <c r="E374"/>
  <c r="F370"/>
  <c r="E366"/>
  <c r="F362"/>
  <c r="E358"/>
  <c r="E354"/>
  <c r="E350"/>
  <c r="F346"/>
  <c r="E342"/>
  <c r="E416"/>
  <c r="E412"/>
  <c r="F524"/>
  <c r="F520"/>
  <c r="F516"/>
  <c r="F512"/>
  <c r="F508"/>
  <c r="F504"/>
  <c r="F500"/>
  <c r="F496"/>
  <c r="F492"/>
  <c r="F488"/>
  <c r="F484"/>
  <c r="F480"/>
  <c r="F476"/>
  <c r="F472"/>
  <c r="F468"/>
  <c r="F464"/>
  <c r="F460"/>
  <c r="F456"/>
  <c r="F452"/>
  <c r="F448"/>
  <c r="F444"/>
  <c r="F440"/>
  <c r="F436"/>
  <c r="F432"/>
  <c r="F428"/>
  <c r="F424"/>
  <c r="F420"/>
  <c r="E810"/>
  <c r="E806"/>
  <c r="E802"/>
  <c r="E798"/>
  <c r="E794"/>
  <c r="E790"/>
  <c r="E786"/>
  <c r="E782"/>
  <c r="E778"/>
  <c r="E774"/>
  <c r="E770"/>
  <c r="E766"/>
  <c r="E762"/>
  <c r="E758"/>
  <c r="E754"/>
  <c r="E750"/>
  <c r="E746"/>
  <c r="E742"/>
  <c r="E738"/>
  <c r="E734"/>
  <c r="E730"/>
  <c r="E912"/>
  <c r="E908"/>
  <c r="E904"/>
  <c r="E900"/>
  <c r="E896"/>
  <c r="E892"/>
  <c r="E888"/>
  <c r="E884"/>
  <c r="E880"/>
  <c r="E876"/>
  <c r="E872"/>
  <c r="E868"/>
  <c r="E864"/>
  <c r="E860"/>
  <c r="E856"/>
  <c r="E852"/>
  <c r="E848"/>
  <c r="E844"/>
  <c r="E840"/>
  <c r="E836"/>
  <c r="E832"/>
  <c r="E828"/>
  <c r="E824"/>
  <c r="E820"/>
  <c r="F998"/>
  <c r="F994"/>
  <c r="F990"/>
  <c r="F986"/>
  <c r="E982"/>
  <c r="F978"/>
  <c r="F972"/>
  <c r="F969"/>
  <c r="F965"/>
  <c r="F961"/>
  <c r="F957"/>
  <c r="F953"/>
  <c r="F949"/>
  <c r="F945"/>
  <c r="E942"/>
  <c r="F938"/>
  <c r="E934"/>
  <c r="F930"/>
  <c r="E926"/>
  <c r="F922"/>
  <c r="F1089"/>
  <c r="F1085"/>
  <c r="F1081"/>
  <c r="F1077"/>
  <c r="F1073"/>
  <c r="F1069"/>
  <c r="F1065"/>
  <c r="F1061"/>
  <c r="F1057"/>
  <c r="F1053"/>
  <c r="F1049"/>
  <c r="F1045"/>
  <c r="F1041"/>
  <c r="F1037"/>
  <c r="F1033"/>
  <c r="F1029"/>
  <c r="F1025"/>
  <c r="F1021"/>
  <c r="F1017"/>
  <c r="F1013"/>
  <c r="F1009"/>
  <c r="F1103"/>
  <c r="F1195"/>
  <c r="E1185"/>
  <c r="E1181"/>
  <c r="E1177"/>
  <c r="F1175"/>
  <c r="E1170"/>
  <c r="F1167"/>
  <c r="F1163"/>
  <c r="E1153"/>
  <c r="E1149"/>
  <c r="E1145"/>
  <c r="F1143"/>
  <c r="E1138"/>
  <c r="F1135"/>
  <c r="F1131"/>
  <c r="F1125"/>
  <c r="E1121"/>
  <c r="E1117"/>
  <c r="E1113"/>
  <c r="E1110"/>
  <c r="F1105"/>
  <c r="E970"/>
  <c r="F967"/>
  <c r="E1082"/>
  <c r="E1066"/>
  <c r="E1038"/>
  <c r="F1197"/>
  <c r="E1184"/>
  <c r="F1181"/>
  <c r="E1168"/>
  <c r="F1165"/>
  <c r="E1152"/>
  <c r="F1149"/>
  <c r="E1136"/>
  <c r="F1133"/>
  <c r="E1120"/>
  <c r="F1117"/>
  <c r="E1104"/>
  <c r="E929"/>
  <c r="F926"/>
  <c r="E843"/>
  <c r="F840"/>
  <c r="F1086"/>
  <c r="F1070"/>
  <c r="E1046"/>
  <c r="E1014"/>
  <c r="E1196"/>
  <c r="F1193"/>
  <c r="E1180"/>
  <c r="F1177"/>
  <c r="E1164"/>
  <c r="F1161"/>
  <c r="E1148"/>
  <c r="F1145"/>
  <c r="E1132"/>
  <c r="F1129"/>
  <c r="E1116"/>
  <c r="F1113"/>
  <c r="E1088"/>
  <c r="E1072"/>
  <c r="E1054"/>
  <c r="E1022"/>
  <c r="E1195"/>
  <c r="E1187"/>
  <c r="E1179"/>
  <c r="E1171"/>
  <c r="E1163"/>
  <c r="E1155"/>
  <c r="E1147"/>
  <c r="E1139"/>
  <c r="E1131"/>
  <c r="E1123"/>
  <c r="E1115"/>
  <c r="F1198"/>
  <c r="F1194"/>
  <c r="F1190"/>
  <c r="F1186"/>
  <c r="F1182"/>
  <c r="F1178"/>
  <c r="F1174"/>
  <c r="F1170"/>
  <c r="F1166"/>
  <c r="F1162"/>
  <c r="F1158"/>
  <c r="F1154"/>
  <c r="F1150"/>
  <c r="F1146"/>
  <c r="F1142"/>
  <c r="F1138"/>
  <c r="F1134"/>
  <c r="F1130"/>
  <c r="F1126"/>
  <c r="F1122"/>
  <c r="F1118"/>
  <c r="F1114"/>
  <c r="F1110"/>
  <c r="F1106"/>
  <c r="E1191"/>
  <c r="E1183"/>
  <c r="E1175"/>
  <c r="E1167"/>
  <c r="E1159"/>
  <c r="E1151"/>
  <c r="E1143"/>
  <c r="E1135"/>
  <c r="E1127"/>
  <c r="E1119"/>
  <c r="E1111"/>
  <c r="E1107"/>
  <c r="E990"/>
  <c r="F987"/>
  <c r="E958"/>
  <c r="F955"/>
  <c r="E922"/>
  <c r="E1078"/>
  <c r="E1062"/>
  <c r="E986"/>
  <c r="F983"/>
  <c r="E954"/>
  <c r="F951"/>
  <c r="E938"/>
  <c r="F935"/>
  <c r="E1090"/>
  <c r="E1084"/>
  <c r="E1074"/>
  <c r="E1068"/>
  <c r="E1058"/>
  <c r="E1050"/>
  <c r="E1042"/>
  <c r="E1034"/>
  <c r="E1026"/>
  <c r="E1018"/>
  <c r="E1010"/>
  <c r="E1080"/>
  <c r="E1064"/>
  <c r="E1056"/>
  <c r="E1052"/>
  <c r="E1048"/>
  <c r="E1044"/>
  <c r="E1040"/>
  <c r="E1036"/>
  <c r="E1032"/>
  <c r="E1028"/>
  <c r="E1024"/>
  <c r="E1020"/>
  <c r="E1016"/>
  <c r="E1012"/>
  <c r="E998"/>
  <c r="F995"/>
  <c r="E950"/>
  <c r="F947"/>
  <c r="E883"/>
  <c r="F880"/>
  <c r="E994"/>
  <c r="F991"/>
  <c r="F982"/>
  <c r="E978"/>
  <c r="F975"/>
  <c r="F966"/>
  <c r="E962"/>
  <c r="F959"/>
  <c r="E946"/>
  <c r="F943"/>
  <c r="F934"/>
  <c r="E930"/>
  <c r="E921"/>
  <c r="E1009"/>
  <c r="E1007"/>
  <c r="E1091"/>
  <c r="E1089"/>
  <c r="E1087"/>
  <c r="E1085"/>
  <c r="E1083"/>
  <c r="E1081"/>
  <c r="E1079"/>
  <c r="E1077"/>
  <c r="E1075"/>
  <c r="E1073"/>
  <c r="E1071"/>
  <c r="E1069"/>
  <c r="E1067"/>
  <c r="E1065"/>
  <c r="E1063"/>
  <c r="E1061"/>
  <c r="E1059"/>
  <c r="E1057"/>
  <c r="E1055"/>
  <c r="E1053"/>
  <c r="E1051"/>
  <c r="E1049"/>
  <c r="E1047"/>
  <c r="E1045"/>
  <c r="E1043"/>
  <c r="E1041"/>
  <c r="E1039"/>
  <c r="E1037"/>
  <c r="E1035"/>
  <c r="E1033"/>
  <c r="E1031"/>
  <c r="E1029"/>
  <c r="E1027"/>
  <c r="E1025"/>
  <c r="E1023"/>
  <c r="E1021"/>
  <c r="E1019"/>
  <c r="E1017"/>
  <c r="E1015"/>
  <c r="E1013"/>
  <c r="E1011"/>
  <c r="F979"/>
  <c r="F963"/>
  <c r="F931"/>
  <c r="E925"/>
  <c r="F939"/>
  <c r="F907"/>
  <c r="F919"/>
  <c r="E525"/>
  <c r="F522"/>
  <c r="F904"/>
  <c r="F863"/>
  <c r="E997"/>
  <c r="E993"/>
  <c r="E989"/>
  <c r="E985"/>
  <c r="E981"/>
  <c r="E977"/>
  <c r="E973"/>
  <c r="E969"/>
  <c r="E965"/>
  <c r="E961"/>
  <c r="E957"/>
  <c r="E953"/>
  <c r="E949"/>
  <c r="E945"/>
  <c r="E941"/>
  <c r="E937"/>
  <c r="E933"/>
  <c r="E1000"/>
  <c r="E996"/>
  <c r="E992"/>
  <c r="E988"/>
  <c r="E984"/>
  <c r="E980"/>
  <c r="E976"/>
  <c r="E972"/>
  <c r="E968"/>
  <c r="E964"/>
  <c r="E960"/>
  <c r="E956"/>
  <c r="E952"/>
  <c r="E948"/>
  <c r="E944"/>
  <c r="E940"/>
  <c r="E936"/>
  <c r="E932"/>
  <c r="E928"/>
  <c r="E924"/>
  <c r="E920"/>
  <c r="E927"/>
  <c r="E923"/>
  <c r="E875"/>
  <c r="F872"/>
  <c r="F831"/>
  <c r="F895"/>
  <c r="F912"/>
  <c r="E851"/>
  <c r="F848"/>
  <c r="E785"/>
  <c r="F782"/>
  <c r="E899"/>
  <c r="F896"/>
  <c r="E891"/>
  <c r="F888"/>
  <c r="F879"/>
  <c r="E867"/>
  <c r="F864"/>
  <c r="E859"/>
  <c r="F856"/>
  <c r="F847"/>
  <c r="E835"/>
  <c r="F832"/>
  <c r="E827"/>
  <c r="F824"/>
  <c r="F911"/>
  <c r="F526"/>
  <c r="E781"/>
  <c r="F778"/>
  <c r="E903"/>
  <c r="F900"/>
  <c r="E887"/>
  <c r="F884"/>
  <c r="E871"/>
  <c r="F868"/>
  <c r="E855"/>
  <c r="F852"/>
  <c r="E839"/>
  <c r="F836"/>
  <c r="E823"/>
  <c r="F820"/>
  <c r="E819"/>
  <c r="F737"/>
  <c r="F908"/>
  <c r="F892"/>
  <c r="F876"/>
  <c r="F860"/>
  <c r="F844"/>
  <c r="F828"/>
  <c r="E906"/>
  <c r="E898"/>
  <c r="E890"/>
  <c r="E882"/>
  <c r="E874"/>
  <c r="E866"/>
  <c r="E858"/>
  <c r="E850"/>
  <c r="E842"/>
  <c r="E834"/>
  <c r="F913"/>
  <c r="F909"/>
  <c r="F905"/>
  <c r="F901"/>
  <c r="F897"/>
  <c r="F893"/>
  <c r="F889"/>
  <c r="F885"/>
  <c r="F881"/>
  <c r="F877"/>
  <c r="F873"/>
  <c r="F869"/>
  <c r="F865"/>
  <c r="F861"/>
  <c r="F857"/>
  <c r="F853"/>
  <c r="F849"/>
  <c r="F845"/>
  <c r="F841"/>
  <c r="F837"/>
  <c r="F833"/>
  <c r="F829"/>
  <c r="F825"/>
  <c r="F821"/>
  <c r="E910"/>
  <c r="E902"/>
  <c r="E894"/>
  <c r="E886"/>
  <c r="E878"/>
  <c r="E870"/>
  <c r="E862"/>
  <c r="E854"/>
  <c r="E846"/>
  <c r="E838"/>
  <c r="E830"/>
  <c r="E826"/>
  <c r="E822"/>
  <c r="E818"/>
  <c r="F461"/>
  <c r="E465"/>
  <c r="F462"/>
  <c r="F458"/>
  <c r="F810"/>
  <c r="F753"/>
  <c r="F750"/>
  <c r="E370"/>
  <c r="E433"/>
  <c r="F430"/>
  <c r="F727"/>
  <c r="E801"/>
  <c r="F798"/>
  <c r="E394"/>
  <c r="F378"/>
  <c r="F366"/>
  <c r="F350"/>
  <c r="E769"/>
  <c r="F766"/>
  <c r="E749"/>
  <c r="F746"/>
  <c r="E733"/>
  <c r="F730"/>
  <c r="E402"/>
  <c r="F386"/>
  <c r="F358"/>
  <c r="E346"/>
  <c r="F497"/>
  <c r="E493"/>
  <c r="F490"/>
  <c r="E429"/>
  <c r="F426"/>
  <c r="E797"/>
  <c r="F794"/>
  <c r="E765"/>
  <c r="F762"/>
  <c r="F398"/>
  <c r="F382"/>
  <c r="F354"/>
  <c r="F494"/>
  <c r="F343"/>
  <c r="F390"/>
  <c r="E362"/>
  <c r="E513"/>
  <c r="F510"/>
  <c r="E481"/>
  <c r="F478"/>
  <c r="E449"/>
  <c r="F446"/>
  <c r="F728"/>
  <c r="E809"/>
  <c r="F806"/>
  <c r="E793"/>
  <c r="F790"/>
  <c r="E777"/>
  <c r="F774"/>
  <c r="E761"/>
  <c r="F758"/>
  <c r="E745"/>
  <c r="F742"/>
  <c r="E729"/>
  <c r="F294"/>
  <c r="F374"/>
  <c r="F416"/>
  <c r="E509"/>
  <c r="F506"/>
  <c r="E477"/>
  <c r="F474"/>
  <c r="E445"/>
  <c r="F442"/>
  <c r="E805"/>
  <c r="F802"/>
  <c r="E789"/>
  <c r="F786"/>
  <c r="E773"/>
  <c r="F770"/>
  <c r="E757"/>
  <c r="F754"/>
  <c r="E741"/>
  <c r="F738"/>
  <c r="F734"/>
  <c r="E808"/>
  <c r="E800"/>
  <c r="E792"/>
  <c r="E776"/>
  <c r="E768"/>
  <c r="E760"/>
  <c r="E752"/>
  <c r="E744"/>
  <c r="F807"/>
  <c r="F803"/>
  <c r="F799"/>
  <c r="F795"/>
  <c r="F791"/>
  <c r="F787"/>
  <c r="F783"/>
  <c r="F779"/>
  <c r="F775"/>
  <c r="F771"/>
  <c r="F767"/>
  <c r="F763"/>
  <c r="F759"/>
  <c r="F755"/>
  <c r="F751"/>
  <c r="F747"/>
  <c r="F743"/>
  <c r="F739"/>
  <c r="F735"/>
  <c r="F731"/>
  <c r="E804"/>
  <c r="E796"/>
  <c r="E788"/>
  <c r="E784"/>
  <c r="E780"/>
  <c r="E772"/>
  <c r="E764"/>
  <c r="E756"/>
  <c r="E748"/>
  <c r="E740"/>
  <c r="E736"/>
  <c r="E732"/>
  <c r="F230"/>
  <c r="F411"/>
  <c r="F517"/>
  <c r="F501"/>
  <c r="F485"/>
  <c r="F469"/>
  <c r="F453"/>
  <c r="F437"/>
  <c r="F421"/>
  <c r="E521"/>
  <c r="F518"/>
  <c r="E505"/>
  <c r="F502"/>
  <c r="E425"/>
  <c r="F422"/>
  <c r="E415"/>
  <c r="F412"/>
  <c r="E489"/>
  <c r="F486"/>
  <c r="E473"/>
  <c r="F470"/>
  <c r="E457"/>
  <c r="F454"/>
  <c r="E441"/>
  <c r="F438"/>
  <c r="E344"/>
  <c r="F514"/>
  <c r="F498"/>
  <c r="F482"/>
  <c r="F466"/>
  <c r="F450"/>
  <c r="F434"/>
  <c r="E524"/>
  <c r="E520"/>
  <c r="E516"/>
  <c r="E512"/>
  <c r="E508"/>
  <c r="E504"/>
  <c r="E500"/>
  <c r="E496"/>
  <c r="E492"/>
  <c r="E488"/>
  <c r="E484"/>
  <c r="E480"/>
  <c r="E476"/>
  <c r="E472"/>
  <c r="E468"/>
  <c r="E464"/>
  <c r="E460"/>
  <c r="E456"/>
  <c r="E452"/>
  <c r="E448"/>
  <c r="E444"/>
  <c r="E440"/>
  <c r="E436"/>
  <c r="E432"/>
  <c r="E428"/>
  <c r="E424"/>
  <c r="E420"/>
  <c r="E523"/>
  <c r="E519"/>
  <c r="E515"/>
  <c r="E511"/>
  <c r="E507"/>
  <c r="E503"/>
  <c r="E499"/>
  <c r="E495"/>
  <c r="E491"/>
  <c r="E487"/>
  <c r="E483"/>
  <c r="E479"/>
  <c r="E475"/>
  <c r="E471"/>
  <c r="E467"/>
  <c r="E463"/>
  <c r="E459"/>
  <c r="E455"/>
  <c r="E451"/>
  <c r="E447"/>
  <c r="E443"/>
  <c r="E439"/>
  <c r="E435"/>
  <c r="E431"/>
  <c r="E427"/>
  <c r="E423"/>
  <c r="E419"/>
  <c r="E418"/>
  <c r="E414"/>
  <c r="E417"/>
  <c r="E413"/>
  <c r="E326"/>
  <c r="F404"/>
  <c r="F396"/>
  <c r="F388"/>
  <c r="F380"/>
  <c r="F372"/>
  <c r="F364"/>
  <c r="F360"/>
  <c r="F356"/>
  <c r="F345"/>
  <c r="F403"/>
  <c r="F401"/>
  <c r="F399"/>
  <c r="F397"/>
  <c r="F395"/>
  <c r="F393"/>
  <c r="F391"/>
  <c r="F389"/>
  <c r="F387"/>
  <c r="F385"/>
  <c r="F383"/>
  <c r="F381"/>
  <c r="F379"/>
  <c r="F377"/>
  <c r="F375"/>
  <c r="F373"/>
  <c r="F371"/>
  <c r="F369"/>
  <c r="F367"/>
  <c r="F365"/>
  <c r="F363"/>
  <c r="F361"/>
  <c r="F359"/>
  <c r="F357"/>
  <c r="F355"/>
  <c r="F353"/>
  <c r="F351"/>
  <c r="F349"/>
  <c r="F347"/>
  <c r="E400"/>
  <c r="E392"/>
  <c r="E384"/>
  <c r="E376"/>
  <c r="E368"/>
  <c r="E352"/>
  <c r="E348"/>
  <c r="E262"/>
  <c r="F211"/>
  <c r="F342"/>
  <c r="F166"/>
  <c r="E126"/>
  <c r="F310"/>
  <c r="F278"/>
  <c r="F246"/>
  <c r="F214"/>
  <c r="E178"/>
  <c r="F134"/>
  <c r="E190"/>
  <c r="E146"/>
  <c r="F198"/>
  <c r="E158"/>
  <c r="E202"/>
  <c r="E170"/>
  <c r="E138"/>
  <c r="E318"/>
  <c r="E302"/>
  <c r="E286"/>
  <c r="E270"/>
  <c r="E254"/>
  <c r="E238"/>
  <c r="E222"/>
  <c r="E116"/>
  <c r="E194"/>
  <c r="F182"/>
  <c r="E174"/>
  <c r="E162"/>
  <c r="F150"/>
  <c r="E142"/>
  <c r="E130"/>
  <c r="F118"/>
  <c r="E186"/>
  <c r="E154"/>
  <c r="E122"/>
  <c r="E200"/>
  <c r="E196"/>
  <c r="E180"/>
  <c r="E164"/>
  <c r="E148"/>
  <c r="E132"/>
  <c r="E322"/>
  <c r="E314"/>
  <c r="E306"/>
  <c r="E298"/>
  <c r="E290"/>
  <c r="E282"/>
  <c r="E274"/>
  <c r="E266"/>
  <c r="E258"/>
  <c r="E250"/>
  <c r="E242"/>
  <c r="E234"/>
  <c r="E226"/>
  <c r="E218"/>
  <c r="E192"/>
  <c r="E176"/>
  <c r="E160"/>
  <c r="E144"/>
  <c r="E128"/>
  <c r="E184"/>
  <c r="E168"/>
  <c r="E152"/>
  <c r="E136"/>
  <c r="E120"/>
  <c r="E188"/>
  <c r="E172"/>
  <c r="E156"/>
  <c r="E140"/>
  <c r="E124"/>
  <c r="E210"/>
  <c r="E321"/>
  <c r="E313"/>
  <c r="E305"/>
  <c r="E297"/>
  <c r="E289"/>
  <c r="E281"/>
  <c r="E273"/>
  <c r="E265"/>
  <c r="E257"/>
  <c r="E249"/>
  <c r="E241"/>
  <c r="E233"/>
  <c r="E225"/>
  <c r="E221"/>
  <c r="E217"/>
  <c r="E213"/>
  <c r="F203"/>
  <c r="F201"/>
  <c r="F199"/>
  <c r="F197"/>
  <c r="F195"/>
  <c r="F193"/>
  <c r="F191"/>
  <c r="F189"/>
  <c r="F187"/>
  <c r="F185"/>
  <c r="F183"/>
  <c r="F181"/>
  <c r="F179"/>
  <c r="F177"/>
  <c r="F175"/>
  <c r="F173"/>
  <c r="F171"/>
  <c r="F169"/>
  <c r="F167"/>
  <c r="F165"/>
  <c r="F163"/>
  <c r="F161"/>
  <c r="F159"/>
  <c r="F157"/>
  <c r="F155"/>
  <c r="F153"/>
  <c r="F151"/>
  <c r="F149"/>
  <c r="F147"/>
  <c r="F145"/>
  <c r="F143"/>
  <c r="F141"/>
  <c r="F139"/>
  <c r="F137"/>
  <c r="F135"/>
  <c r="F133"/>
  <c r="F131"/>
  <c r="F129"/>
  <c r="F127"/>
  <c r="F125"/>
  <c r="F123"/>
  <c r="F121"/>
  <c r="F119"/>
  <c r="F117"/>
  <c r="E325"/>
  <c r="E317"/>
  <c r="E309"/>
  <c r="E301"/>
  <c r="E293"/>
  <c r="E285"/>
  <c r="E277"/>
  <c r="E269"/>
  <c r="E261"/>
  <c r="E253"/>
  <c r="E245"/>
  <c r="E237"/>
  <c r="E229"/>
  <c r="E324"/>
  <c r="E320"/>
  <c r="E316"/>
  <c r="E312"/>
  <c r="E308"/>
  <c r="E304"/>
  <c r="E300"/>
  <c r="E296"/>
  <c r="E292"/>
  <c r="E288"/>
  <c r="E284"/>
  <c r="E280"/>
  <c r="E276"/>
  <c r="E272"/>
  <c r="E268"/>
  <c r="E264"/>
  <c r="E260"/>
  <c r="E256"/>
  <c r="E252"/>
  <c r="E248"/>
  <c r="E244"/>
  <c r="E240"/>
  <c r="E236"/>
  <c r="E232"/>
  <c r="E228"/>
  <c r="E224"/>
  <c r="E220"/>
  <c r="E216"/>
  <c r="E212"/>
  <c r="E327"/>
  <c r="E323"/>
  <c r="E319"/>
  <c r="E315"/>
  <c r="E311"/>
  <c r="E307"/>
  <c r="E303"/>
  <c r="E299"/>
  <c r="E295"/>
  <c r="E291"/>
  <c r="E287"/>
  <c r="E283"/>
  <c r="E279"/>
  <c r="E275"/>
  <c r="E271"/>
  <c r="E267"/>
  <c r="E263"/>
  <c r="E259"/>
  <c r="E255"/>
  <c r="E251"/>
  <c r="E247"/>
  <c r="E243"/>
  <c r="E239"/>
  <c r="E235"/>
  <c r="E231"/>
  <c r="E227"/>
  <c r="E223"/>
  <c r="E219"/>
  <c r="E215"/>
  <c r="E83"/>
  <c r="E51"/>
  <c r="E19"/>
  <c r="E91"/>
  <c r="E59"/>
  <c r="E27"/>
  <c r="E75"/>
  <c r="E43"/>
  <c r="E11"/>
  <c r="E99"/>
  <c r="E67"/>
  <c r="E35"/>
  <c r="E3"/>
  <c r="E103"/>
  <c r="E87"/>
  <c r="E71"/>
  <c r="E55"/>
  <c r="E39"/>
  <c r="E23"/>
  <c r="E7"/>
  <c r="F2"/>
  <c r="E95"/>
  <c r="E79"/>
  <c r="E63"/>
  <c r="E47"/>
  <c r="E31"/>
  <c r="E15"/>
  <c r="E97"/>
  <c r="E93"/>
  <c r="E81"/>
  <c r="E77"/>
  <c r="E65"/>
  <c r="E61"/>
  <c r="E49"/>
  <c r="E45"/>
  <c r="E33"/>
  <c r="E29"/>
  <c r="E17"/>
  <c r="E13"/>
  <c r="F105"/>
  <c r="F101"/>
  <c r="F89"/>
  <c r="F85"/>
  <c r="F73"/>
  <c r="F69"/>
  <c r="F57"/>
  <c r="F53"/>
  <c r="F41"/>
  <c r="F37"/>
  <c r="F25"/>
  <c r="F21"/>
  <c r="F9"/>
  <c r="F5"/>
  <c r="E106"/>
  <c r="E104"/>
  <c r="E102"/>
  <c r="E100"/>
  <c r="E98"/>
  <c r="E96"/>
  <c r="E94"/>
  <c r="E92"/>
  <c r="E90"/>
  <c r="E88"/>
  <c r="E86"/>
  <c r="E84"/>
  <c r="E82"/>
  <c r="E80"/>
  <c r="E78"/>
  <c r="E76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F23" i="11" l="1"/>
  <c r="E5" s="1"/>
  <c r="C11"/>
  <c r="C14"/>
  <c r="C9"/>
  <c r="C18"/>
  <c r="C17"/>
  <c r="C10"/>
  <c r="C19"/>
  <c r="C20"/>
  <c r="C21"/>
  <c r="C16"/>
  <c r="C15"/>
  <c r="C22"/>
  <c r="C12"/>
  <c r="C13"/>
  <c r="C23" l="1"/>
</calcChain>
</file>

<file path=xl/comments1.xml><?xml version="1.0" encoding="utf-8"?>
<comments xmlns="http://schemas.openxmlformats.org/spreadsheetml/2006/main">
  <authors>
    <author>Aarne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Koealan numero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Lopullinen koodi, jos omissiopuulle löytynyt vastine vanhasta mittauksesta, käytetty vanhaa numeroa (500 tai 700-alkuinen), muuten käytetty uutta numeroa (900-alkuinen)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Vuoden 2012 koodi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Aarne:
</t>
        </r>
        <r>
          <rPr>
            <sz val="9"/>
            <color indexed="81"/>
            <rFont val="Tahoma"/>
            <family val="2"/>
          </rPr>
          <t xml:space="preserve">Vastaavan puun numero 2007/2008 mittauksesta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X-koordinaatti (KUVAMITT)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Y-koordinaatti (KUVAMITT)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X-koordinaatti (Resection)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Y-koordinaatti (Resection)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Koealan numero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Puun numero (2012)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Puulaji edellisestä mittauksesta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d13 edelisestä mittauksesta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Ilmakuvilta ja laserilta määritetty pituus (2010 ilmakuvat, 2010 ja 2011 laser)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Paikannnustapa:
1=takymetri
2=fotogrammetrinen
3=suuntimat ja tasoituslaksenta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Jakso 2012:
1=vallitseva
2=alempi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Puulaji 2012:
1=mänty
2=kuusi
3=rauduskoivu
4=hieskoivu
5=haapa
6=harmaaleppä
7=tervaleppä
8=tuomi
9=lehtikuusi
13=raita
16=pihlaja
20=muu lehtipuu
21=muu havupuu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Puuluokka 2012:
11 = Elossa, normaali latvus 
12 = Elossa, latvus merkittävästi epäsymmetrinen 
        Esim. poikki, toispuoleinen tai piiskaantunut 
13 = Elossa, erittäin harva, pian kuoleva puu 
14 = Elossa, merkittävästi vino runko (&gt; 1 m) 
        Merkitse bussolisuunta ja vaakaetäisyys 
        rungosta latvapisteeseen Huom-sarakkeeseen. 
21 = Kuollut puu, pystyssä eli kelo 
22 = Kuollut, pystyssä, runko katkennut eli pökkelö 
23 = Kuollut, maassa. Jos ilmakuvapuu on kaatunut 
        kuvausajankohdan ja maastotyön välillä, muuten 
        kaatuneista puista ei olla kiinnostuneita. 10  
31 = Kanto (sahattu) 
41 = Puuta ei löydy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d13 2012
</t>
        </r>
      </text>
    </comment>
    <comment ref="S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Käyttö (tilavvus/kasvukoepuu)
</t>
        </r>
      </text>
    </comment>
    <comment ref="T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yläläpimitta 2012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pituus 2012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latvusraja 2012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viiden vuoden lpm kasvu 2012</t>
        </r>
      </text>
    </comment>
    <comment ref="X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2x kuren paksuus 2012</t>
        </r>
      </text>
    </comment>
    <comment ref="Y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5v pituuskasvu 2012</t>
        </r>
      </text>
    </comment>
    <comment ref="Z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ikä 2012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huomautukset 2012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lpm kasvu 2007/2008 - 2012</t>
        </r>
      </text>
    </comment>
  </commentList>
</comments>
</file>

<file path=xl/comments2.xml><?xml version="1.0" encoding="utf-8"?>
<comments xmlns="http://schemas.openxmlformats.org/spreadsheetml/2006/main">
  <authors>
    <author>Aarne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Kasvu pitää tarkistaa!
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Onkohan koealan pinta-ala ollut oikein?
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Kasvu käytetty ilmeisesti 5v kasvua 1v sijaan?
</t>
        </r>
      </text>
    </comment>
  </commentList>
</comments>
</file>

<file path=xl/sharedStrings.xml><?xml version="1.0" encoding="utf-8"?>
<sst xmlns="http://schemas.openxmlformats.org/spreadsheetml/2006/main" count="5883" uniqueCount="513">
  <si>
    <t>O1</t>
  </si>
  <si>
    <t>O5</t>
  </si>
  <si>
    <t>O0</t>
  </si>
  <si>
    <t>O3</t>
  </si>
  <si>
    <t>O4</t>
  </si>
  <si>
    <t>O6</t>
  </si>
  <si>
    <t>O2</t>
  </si>
  <si>
    <t>A</t>
  </si>
  <si>
    <t>B</t>
  </si>
  <si>
    <t>C</t>
  </si>
  <si>
    <t>D</t>
  </si>
  <si>
    <t>Koeala</t>
  </si>
  <si>
    <t>Puu</t>
  </si>
  <si>
    <t>X</t>
  </si>
  <si>
    <t>Y</t>
  </si>
  <si>
    <t>Osakoeala</t>
  </si>
  <si>
    <t>Kaista</t>
  </si>
  <si>
    <t>Puu nro</t>
  </si>
  <si>
    <t>P-laji (vanha)</t>
  </si>
  <si>
    <t>Z latva</t>
  </si>
  <si>
    <t>Z maa</t>
  </si>
  <si>
    <t>P-luokka (vanha)</t>
  </si>
  <si>
    <t>Paikannustapa</t>
  </si>
  <si>
    <t xml:space="preserve">Status (ilmak. 2011) </t>
  </si>
  <si>
    <t>d6, cm</t>
  </si>
  <si>
    <t>h, m</t>
  </si>
  <si>
    <t>hc, m</t>
  </si>
  <si>
    <t>id 5v, mm</t>
  </si>
  <si>
    <t>Kuori 2xB, mm</t>
  </si>
  <si>
    <t>Ikä, a</t>
  </si>
  <si>
    <t>d13, mm</t>
  </si>
  <si>
    <t>Foto-h (2011), m</t>
  </si>
  <si>
    <t>d13 (vanha), mm</t>
  </si>
  <si>
    <t>Koodi</t>
  </si>
  <si>
    <t>kx</t>
  </si>
  <si>
    <t>x</t>
  </si>
  <si>
    <t>epäsymmetrinen latvus</t>
  </si>
  <si>
    <t>Piiskaantunut</t>
  </si>
  <si>
    <t>Katkennut, kuollut pökkelö</t>
  </si>
  <si>
    <t>Lahonnut, kuori poistunut</t>
  </si>
  <si>
    <t>Kanto, kaatunut 280 astetta (lännessä)</t>
  </si>
  <si>
    <t>Katkennut latva</t>
  </si>
  <si>
    <t>Kaksi puuta kasvanut yhteen</t>
  </si>
  <si>
    <t>Katkennut juuresta, 20 astetta (pohjoisessa)</t>
  </si>
  <si>
    <t>Latvus haarautunut ja katkennut</t>
  </si>
  <si>
    <t>Lievästi vino 187 astetta (etelässä)</t>
  </si>
  <si>
    <t>vino, 296 astetta (lännessä)</t>
  </si>
  <si>
    <t>Kuollut pökkelö</t>
  </si>
  <si>
    <t>Taipunut runko 257 astetta (lännessä)</t>
  </si>
  <si>
    <t>Taipunut runko lähes 90 asteeseen, kaatumissuunta 97 astetta (etelässä)</t>
  </si>
  <si>
    <t>Vino latvus</t>
  </si>
  <si>
    <t>Latvus käyrä keskeltä</t>
  </si>
  <si>
    <t>2D</t>
  </si>
  <si>
    <t>Case</t>
  </si>
  <si>
    <t>NumofIte</t>
  </si>
  <si>
    <t>Plot-id</t>
  </si>
  <si>
    <t>Tree-id</t>
  </si>
  <si>
    <t xml:space="preserve"> Sp</t>
  </si>
  <si>
    <t xml:space="preserve"> X_ini</t>
  </si>
  <si>
    <t xml:space="preserve"> Y_ini</t>
  </si>
  <si>
    <t xml:space="preserve"> X_adj</t>
  </si>
  <si>
    <t xml:space="preserve"> Y_adj</t>
  </si>
  <si>
    <t xml:space="preserve"> SigmaNull</t>
  </si>
  <si>
    <t xml:space="preserve"> SigmaX</t>
  </si>
  <si>
    <t xml:space="preserve"> SigmaY</t>
  </si>
  <si>
    <t xml:space="preserve"> Tau</t>
  </si>
  <si>
    <t xml:space="preserve"> NPA</t>
  </si>
  <si>
    <t xml:space="preserve"> NumOfObs</t>
  </si>
  <si>
    <t xml:space="preserve"> Tree</t>
  </si>
  <si>
    <t xml:space="preserve"> Obs_X</t>
  </si>
  <si>
    <t xml:space="preserve"> Obs_Y</t>
  </si>
  <si>
    <t xml:space="preserve"> Res_Azim</t>
  </si>
  <si>
    <t xml:space="preserve"> Res_Dist</t>
  </si>
  <si>
    <t xml:space="preserve"> IsDist</t>
  </si>
  <si>
    <t xml:space="preserve"> BaardaDist</t>
  </si>
  <si>
    <t xml:space="preserve"> Obs_dist</t>
  </si>
  <si>
    <t xml:space="preserve"> Is_Azim</t>
  </si>
  <si>
    <t xml:space="preserve"> Baarda_Azim</t>
  </si>
  <si>
    <t xml:space="preserve"> Obs_azim</t>
  </si>
  <si>
    <t>Tree</t>
  </si>
  <si>
    <t>TypeOfIni</t>
  </si>
  <si>
    <t>INTERSEC</t>
  </si>
  <si>
    <t>paikannustapa</t>
  </si>
  <si>
    <t>jakso</t>
  </si>
  <si>
    <t>p-luokka</t>
  </si>
  <si>
    <t>p-laji</t>
  </si>
  <si>
    <t>foto-h (2011), m</t>
  </si>
  <si>
    <t>käyttö</t>
  </si>
  <si>
    <t>ih 5v, dm</t>
  </si>
  <si>
    <t>Huom</t>
  </si>
  <si>
    <t>2A</t>
  </si>
  <si>
    <t>länteen vino</t>
  </si>
  <si>
    <t>koilliseen vino</t>
  </si>
  <si>
    <t>lounaaseen vino</t>
  </si>
  <si>
    <t>itään vino</t>
  </si>
  <si>
    <t>132A</t>
  </si>
  <si>
    <t>k</t>
  </si>
  <si>
    <t>1m vinossa 155</t>
  </si>
  <si>
    <t>1m vinossa 280</t>
  </si>
  <si>
    <t>kaatunut</t>
  </si>
  <si>
    <t>pökkelö 6m</t>
  </si>
  <si>
    <t>latva poikki</t>
  </si>
  <si>
    <t>vino 6m 125</t>
  </si>
  <si>
    <t>TK</t>
  </si>
  <si>
    <t>KK</t>
  </si>
  <si>
    <t>toispuoleinen puu, puu 123 varjostaa</t>
  </si>
  <si>
    <t>suuntaan 313 vino, vino 1.8m</t>
  </si>
  <si>
    <t>kuollut, kelo</t>
  </si>
  <si>
    <t>kuollut, pökkelö</t>
  </si>
  <si>
    <t xml:space="preserve">kuollut </t>
  </si>
  <si>
    <t>runko paikoitellen vioittunut (haarainen)</t>
  </si>
  <si>
    <t>suuntaan  280 vino, vino 2.85m</t>
  </si>
  <si>
    <t>latvus kaksihaarainen</t>
  </si>
  <si>
    <t>kuollut, vaihdettu koepuuhun 113</t>
  </si>
  <si>
    <t>kuollut, vaihdettu koepuuhun 513</t>
  </si>
  <si>
    <t>Suuntimat</t>
  </si>
  <si>
    <t>Results</t>
  </si>
  <si>
    <t>Maastolomake</t>
  </si>
  <si>
    <t>Maastolomake (paperi)</t>
  </si>
  <si>
    <t>OK</t>
  </si>
  <si>
    <t>Latvus lounaassa</t>
  </si>
  <si>
    <t>Latvus poikki, 4m latva</t>
  </si>
  <si>
    <t>Kuollut, maassa</t>
  </si>
  <si>
    <t>Poikki latvasta</t>
  </si>
  <si>
    <t>Kuollut, pökkelö</t>
  </si>
  <si>
    <t>Vinossa suuntaan 129 7m</t>
  </si>
  <si>
    <t>Huom suuntaan 277 9m</t>
  </si>
  <si>
    <t>131B</t>
  </si>
  <si>
    <t>2C</t>
  </si>
  <si>
    <t>T</t>
  </si>
  <si>
    <t>Tuuhea lounaaseen.</t>
  </si>
  <si>
    <t>Toispuolinen latvus etelään.</t>
  </si>
  <si>
    <t>Mänty, joka merkitty kuuseksi.</t>
  </si>
  <si>
    <t>2B</t>
  </si>
  <si>
    <t>katkennut ja kuollut</t>
  </si>
  <si>
    <t>katkennut 10.5 m</t>
  </si>
  <si>
    <t>katkennut 10 m</t>
  </si>
  <si>
    <t>kaksi latvaa</t>
  </si>
  <si>
    <t>katkennut 12,5 m</t>
  </si>
  <si>
    <t>katkennut 7,5 m</t>
  </si>
  <si>
    <t>katkennut 13 m</t>
  </si>
  <si>
    <t>katkennut 3 m</t>
  </si>
  <si>
    <t>katkennut 11 m</t>
  </si>
  <si>
    <t>kantoläpimitta 57 mm</t>
  </si>
  <si>
    <t>136' 2.8 m</t>
  </si>
  <si>
    <t>pystyyn kuollut</t>
  </si>
  <si>
    <t>latva korvautunut</t>
  </si>
  <si>
    <t>kuollut 11.5 m</t>
  </si>
  <si>
    <t>k. 5.5 m</t>
  </si>
  <si>
    <t>k. 8.5 m</t>
  </si>
  <si>
    <t>k. 3.5 m</t>
  </si>
  <si>
    <t>kuollut 5.5 m</t>
  </si>
  <si>
    <t>131A</t>
  </si>
  <si>
    <t>Lumit:latva taip. 5 m, 335°</t>
  </si>
  <si>
    <t>ULKONA ALALTA</t>
  </si>
  <si>
    <t>Lumit:latva taip. 1.8 m, 326°</t>
  </si>
  <si>
    <t>K</t>
  </si>
  <si>
    <t>Eri puu kuin aiemmin?</t>
  </si>
  <si>
    <t>Lumit:latva taip. 4 m, 185°</t>
  </si>
  <si>
    <t>HAAMUPUU</t>
  </si>
  <si>
    <t>erit. harva, toispuoleinen</t>
  </si>
  <si>
    <t>Lumit: taip. 5 m, 25°</t>
  </si>
  <si>
    <t>Lumit: katki 3 m kork.</t>
  </si>
  <si>
    <t>Lumit:taip. 4 m, 180°</t>
  </si>
  <si>
    <t>Lumit: taip.8 m, 115°</t>
  </si>
  <si>
    <t>Lumit: taip.2.7 m, 228°</t>
  </si>
  <si>
    <t>Lumit.</t>
  </si>
  <si>
    <t>Lumit: katki 5 m kork.</t>
  </si>
  <si>
    <t>Lumit: taip. 3 m, 133°</t>
  </si>
  <si>
    <t xml:space="preserve">Lumit: katki 4 m kork. </t>
  </si>
  <si>
    <t xml:space="preserve">Lumit: 1,5 m, 125°, latva toispuoleinen </t>
  </si>
  <si>
    <t xml:space="preserve">Lumit: katki 2 m </t>
  </si>
  <si>
    <t>Lumit: taip. 6.5 m, 315°</t>
  </si>
  <si>
    <t>Piiskaantunut. Puut 71 ja 79</t>
  </si>
  <si>
    <t>Latva mutkalla 1 m matkalta</t>
  </si>
  <si>
    <t xml:space="preserve">Lumit: katki 8 m </t>
  </si>
  <si>
    <t>122A</t>
  </si>
  <si>
    <t>122B</t>
  </si>
  <si>
    <t>yläläpimitoissa virheitä</t>
  </si>
  <si>
    <t>tk</t>
  </si>
  <si>
    <t>t</t>
  </si>
  <si>
    <t>Vino suuntaan 180 astetta 5 m</t>
  </si>
  <si>
    <t>Latvahaarautunut 3 m korkeudelta</t>
  </si>
  <si>
    <t>Runko katki 3 m korkeudelta</t>
  </si>
  <si>
    <t>Runko katki 4 m korkeudelta</t>
  </si>
  <si>
    <t>ei kuorta</t>
  </si>
  <si>
    <t>runko katkennut 13,5m</t>
  </si>
  <si>
    <t>runko katkennut 16m</t>
  </si>
  <si>
    <t>harsu, runko katkennut 19m</t>
  </si>
  <si>
    <t>runko katkennut 19m</t>
  </si>
  <si>
    <t>PUUTTUU</t>
  </si>
  <si>
    <t>runko poikki 16m</t>
  </si>
  <si>
    <t>runko katkennut 18m</t>
  </si>
  <si>
    <t>kanto d 265mm</t>
  </si>
  <si>
    <t>kanto d 212mm</t>
  </si>
  <si>
    <t>runko poikki 14m</t>
  </si>
  <si>
    <t>vanha dbh suurempi?</t>
  </si>
  <si>
    <t>toispuoleinen</t>
  </si>
  <si>
    <t>runko poikki 17m</t>
  </si>
  <si>
    <t>runko poikki 15m</t>
  </si>
  <si>
    <t>harsu</t>
  </si>
  <si>
    <t>7,5</t>
  </si>
  <si>
    <t>runko katkennut 14m</t>
  </si>
  <si>
    <t>piiskaantunut</t>
  </si>
  <si>
    <t>piiskaantunut puu 40</t>
  </si>
  <si>
    <t>latva poikki 20m</t>
  </si>
  <si>
    <t>piiskaantunut/toispuoleinen</t>
  </si>
  <si>
    <t>132B</t>
  </si>
  <si>
    <t>Raportointilomake</t>
  </si>
  <si>
    <t>Koeala_apu</t>
  </si>
  <si>
    <t>Keskikasvu</t>
  </si>
  <si>
    <t>Aika</t>
  </si>
  <si>
    <t>lpm kasvu/vuosi</t>
  </si>
  <si>
    <t>vino, n. 4m, suunta 100</t>
  </si>
  <si>
    <t>vino, n. 6m, suunta 100</t>
  </si>
  <si>
    <t>rungossa kasvua haittaava mutka</t>
  </si>
  <si>
    <t>vino, n. 1m, suunta 150</t>
  </si>
  <si>
    <t>kaksilatvainen</t>
  </si>
  <si>
    <t>haarautunut</t>
  </si>
  <si>
    <t>vino, n. 2m, suunta 60</t>
  </si>
  <si>
    <t>alikasvoskuusi</t>
  </si>
  <si>
    <t xml:space="preserve">kaatuu suuntaan 64 </t>
  </si>
  <si>
    <t>poikki 16m</t>
  </si>
  <si>
    <t>poikki 10m</t>
  </si>
  <si>
    <t>poikki 9m</t>
  </si>
  <si>
    <t>poikki 13m</t>
  </si>
  <si>
    <t>poikki 15m</t>
  </si>
  <si>
    <t>poikki11m</t>
  </si>
  <si>
    <t>poikki 7m</t>
  </si>
  <si>
    <t>poikki 11m</t>
  </si>
  <si>
    <t>poikki 19m</t>
  </si>
  <si>
    <t>poikki 5m</t>
  </si>
  <si>
    <t>poikki 12m</t>
  </si>
  <si>
    <t>poikki 18m</t>
  </si>
  <si>
    <t>kanto</t>
  </si>
  <si>
    <t>latvus poikki</t>
  </si>
  <si>
    <t>Katkennut n. 1m korkeudelta</t>
  </si>
  <si>
    <t>latva katki!</t>
  </si>
  <si>
    <t>vino 90 astetta pituus 2,5 metriä</t>
  </si>
  <si>
    <t>Katkennut! Alle 1m korkeudelta!</t>
  </si>
  <si>
    <t>vino 90 astetta 2,2 metriä. Haaroittunut</t>
  </si>
  <si>
    <t>Katkennut</t>
  </si>
  <si>
    <t>Katkennut alle 1m korkeudelta</t>
  </si>
  <si>
    <t>vino 257 astetta 5,4 metriä</t>
  </si>
  <si>
    <t>vino 151 astetta, 6 metriä</t>
  </si>
  <si>
    <t>latvasta haaroittunut</t>
  </si>
  <si>
    <t>X_foto (2007/2008)</t>
  </si>
  <si>
    <t>Y_foto (2007/2008)</t>
  </si>
  <si>
    <t>X_Resection</t>
  </si>
  <si>
    <t>Y_Resection</t>
  </si>
  <si>
    <t>Runkoluku, kaikki puut (kpl/ha)</t>
  </si>
  <si>
    <t>Runkoluku, elävät puut (kpl/ha)</t>
  </si>
  <si>
    <t xml:space="preserve">    Runkoluku, mänty</t>
  </si>
  <si>
    <t xml:space="preserve">    Runkoluku, kuusi</t>
  </si>
  <si>
    <t xml:space="preserve">    Runkoluku, koivu</t>
  </si>
  <si>
    <t xml:space="preserve">    Runkoluku, muu</t>
  </si>
  <si>
    <t>Pohjapinta-ala, kaikki puut (m2/ha)</t>
  </si>
  <si>
    <t>Pohjapinta-ala, elävät puut (m2/ha)</t>
  </si>
  <si>
    <t xml:space="preserve">    Pohjapinta-ala, mänty</t>
  </si>
  <si>
    <t xml:space="preserve">    Pohjapinta-ala, kuusi</t>
  </si>
  <si>
    <t xml:space="preserve">    Pohjapinta-ala, koivu</t>
  </si>
  <si>
    <t xml:space="preserve">    Pohjapinta-ala, muu</t>
  </si>
  <si>
    <t>Ikä (v)</t>
  </si>
  <si>
    <t>Ppa:lla painotettu keskiläpimitta (cm)</t>
  </si>
  <si>
    <t xml:space="preserve">    Ppa:lla painotettu keskiläpimitta, mänty</t>
  </si>
  <si>
    <t xml:space="preserve">    Ppa:lla painotettu keskiläpimitta, kuusi</t>
  </si>
  <si>
    <t xml:space="preserve">    Ppa:lla painotettu keskiläpimitta, koivu</t>
  </si>
  <si>
    <t xml:space="preserve">    Ppa:lla painotettu keskiläpimitta, muu</t>
  </si>
  <si>
    <t>PPA:lla painotettu keskipituus (m)</t>
  </si>
  <si>
    <t xml:space="preserve">    PPA:lla painotettu keskipituus, mänty</t>
  </si>
  <si>
    <t xml:space="preserve">    PPA:lla painotettu keskipituus, kuusi</t>
  </si>
  <si>
    <t xml:space="preserve">    PPA:lla painotettu keskipituus, koivu</t>
  </si>
  <si>
    <t xml:space="preserve">    PPA:lla painotettu keskipituus, muu</t>
  </si>
  <si>
    <t>Valtapituus (m)</t>
  </si>
  <si>
    <t>Kokonaistilavuus, kaikki puut (m3/ha)</t>
  </si>
  <si>
    <t>Kokonaistilavuus, elävä puusto (m3/ha)</t>
  </si>
  <si>
    <t xml:space="preserve">    Kokonaistilavuus, mänty</t>
  </si>
  <si>
    <t xml:space="preserve">    Kokonaistilavuus, kuusi</t>
  </si>
  <si>
    <t xml:space="preserve">    Kokonaistilavuus, koivu</t>
  </si>
  <si>
    <t xml:space="preserve">    Kokonaistilavuus, muu</t>
  </si>
  <si>
    <t>Mänty -%</t>
  </si>
  <si>
    <t>Kuusi -%</t>
  </si>
  <si>
    <t>Koivu -%</t>
  </si>
  <si>
    <t>Muu -%</t>
  </si>
  <si>
    <t>Tukkitilavuus (m3/ha)</t>
  </si>
  <si>
    <t xml:space="preserve">    Tukkitilavuus, mänty</t>
  </si>
  <si>
    <t xml:space="preserve">    Tukkitilavuus, kuusi</t>
  </si>
  <si>
    <t xml:space="preserve">    Tukkitilavuus, koivu</t>
  </si>
  <si>
    <t xml:space="preserve">    Tukkitilavuus, muu</t>
  </si>
  <si>
    <t>Kuitutilavuus (m3/ha)</t>
  </si>
  <si>
    <t xml:space="preserve">    Kuitutilavuus, mänty</t>
  </si>
  <si>
    <t xml:space="preserve">    Kuitutilavuus, kuusi</t>
  </si>
  <si>
    <t xml:space="preserve">    Kuitutilavuus, koivu</t>
  </si>
  <si>
    <t xml:space="preserve">    Kuitutilavuus, muu</t>
  </si>
  <si>
    <t>Hukkatilavuus (m3/ha)</t>
  </si>
  <si>
    <t xml:space="preserve">    Hukkatilavuus, mänty</t>
  </si>
  <si>
    <t xml:space="preserve">    Hukkatilavuus, kuusi</t>
  </si>
  <si>
    <t xml:space="preserve">    Hukkatilavuus, koivu</t>
  </si>
  <si>
    <t xml:space="preserve">    Hukkatilavuus, muu</t>
  </si>
  <si>
    <t>Kokonaiskasvu (m3/ha v)</t>
  </si>
  <si>
    <t>Kasvuprosentti (%)</t>
  </si>
  <si>
    <t>Nykytila</t>
  </si>
  <si>
    <t>5v</t>
  </si>
  <si>
    <t>sp_vanha</t>
  </si>
  <si>
    <t>status_vanha</t>
  </si>
  <si>
    <t>d13_vanha</t>
  </si>
  <si>
    <t>2D_900</t>
  </si>
  <si>
    <t>MARV1_08_2D_711</t>
  </si>
  <si>
    <t>2D_901</t>
  </si>
  <si>
    <t>2D_902</t>
  </si>
  <si>
    <t>2D_904</t>
  </si>
  <si>
    <t>2D_905</t>
  </si>
  <si>
    <t>2D_906</t>
  </si>
  <si>
    <t>2D_907</t>
  </si>
  <si>
    <t>MARV1_08_2D_726</t>
  </si>
  <si>
    <t>2D_908</t>
  </si>
  <si>
    <t>MARV1_08_2D_727</t>
  </si>
  <si>
    <t>2D_909</t>
  </si>
  <si>
    <t>2A_901</t>
  </si>
  <si>
    <t>MARV1_08_2A_711</t>
  </si>
  <si>
    <t>2A_902</t>
  </si>
  <si>
    <t>2A_903</t>
  </si>
  <si>
    <t>MARV1_08_2A_717</t>
  </si>
  <si>
    <t>2A_904</t>
  </si>
  <si>
    <t>2A_905</t>
  </si>
  <si>
    <t>MARV1_08_2A_725</t>
  </si>
  <si>
    <t>2A_906</t>
  </si>
  <si>
    <t>MARV1_08_2A_708</t>
  </si>
  <si>
    <t>132A_950</t>
  </si>
  <si>
    <t>marv1_132_563</t>
  </si>
  <si>
    <t>132A_952</t>
  </si>
  <si>
    <t>132A_953</t>
  </si>
  <si>
    <t>132A_954</t>
  </si>
  <si>
    <t>marv1_132_581</t>
  </si>
  <si>
    <t>132A_955</t>
  </si>
  <si>
    <t>132A_956</t>
  </si>
  <si>
    <t>marv1_132_588</t>
  </si>
  <si>
    <t>132A_957</t>
  </si>
  <si>
    <t>132A_964</t>
  </si>
  <si>
    <t>marv1_132_567</t>
  </si>
  <si>
    <t>132A_958</t>
  </si>
  <si>
    <t>132A_959</t>
  </si>
  <si>
    <t>132A_960</t>
  </si>
  <si>
    <t>132A_963</t>
  </si>
  <si>
    <t>marv1_132_555</t>
  </si>
  <si>
    <t>132A_962</t>
  </si>
  <si>
    <t>132A_961</t>
  </si>
  <si>
    <t>62_901</t>
  </si>
  <si>
    <t>marv1_62_508</t>
  </si>
  <si>
    <t>62_902</t>
  </si>
  <si>
    <t>marv1_62_507</t>
  </si>
  <si>
    <t>62_903</t>
  </si>
  <si>
    <t>marv1_62_505</t>
  </si>
  <si>
    <t>62_904</t>
  </si>
  <si>
    <t>62_905</t>
  </si>
  <si>
    <t>62_909</t>
  </si>
  <si>
    <t>marv1_62_509</t>
  </si>
  <si>
    <t>84_901</t>
  </si>
  <si>
    <t>marv1_84_517</t>
  </si>
  <si>
    <t>84_902</t>
  </si>
  <si>
    <t>marv1_84_520</t>
  </si>
  <si>
    <t>84_903</t>
  </si>
  <si>
    <t>84_904</t>
  </si>
  <si>
    <t>marv1_84_556</t>
  </si>
  <si>
    <t>84_905</t>
  </si>
  <si>
    <t>marv1_84_507</t>
  </si>
  <si>
    <t>84_906</t>
  </si>
  <si>
    <t>131B_901</t>
  </si>
  <si>
    <t>marv1_131_559</t>
  </si>
  <si>
    <t>131B_902</t>
  </si>
  <si>
    <t>131B_903</t>
  </si>
  <si>
    <t>marv1_131_546</t>
  </si>
  <si>
    <t>131B_904</t>
  </si>
  <si>
    <t>marv1_131_581</t>
  </si>
  <si>
    <t>2C_901</t>
  </si>
  <si>
    <t>MARV1_08_2C_701</t>
  </si>
  <si>
    <t>2C_902</t>
  </si>
  <si>
    <t>MARV1_08_2C_702</t>
  </si>
  <si>
    <t>2C_903</t>
  </si>
  <si>
    <t>MARV1_08_2C_713</t>
  </si>
  <si>
    <t>2C_904</t>
  </si>
  <si>
    <t>MARV1_08_2C_712</t>
  </si>
  <si>
    <t>2C_905</t>
  </si>
  <si>
    <t>MARV1_08_2C_710</t>
  </si>
  <si>
    <t>2B_901</t>
  </si>
  <si>
    <t>MARV1_08_2B_701</t>
  </si>
  <si>
    <t>2B_902</t>
  </si>
  <si>
    <t>2B_903</t>
  </si>
  <si>
    <t>MARV1_08_2B_708</t>
  </si>
  <si>
    <t>2B_904</t>
  </si>
  <si>
    <t>MARV1_08_2B_709</t>
  </si>
  <si>
    <t>2B_905</t>
  </si>
  <si>
    <t>MARV1_08_2B_707</t>
  </si>
  <si>
    <t>2B_906</t>
  </si>
  <si>
    <t>MARV1_08_2B_706</t>
  </si>
  <si>
    <t>2B_907</t>
  </si>
  <si>
    <t>131A_901</t>
  </si>
  <si>
    <t>marv1_131_508</t>
  </si>
  <si>
    <t>131A_902</t>
  </si>
  <si>
    <t>131A_903</t>
  </si>
  <si>
    <t>marv1_131_552</t>
  </si>
  <si>
    <t>131A_904</t>
  </si>
  <si>
    <t>marv1_131_530</t>
  </si>
  <si>
    <t>131A_905</t>
  </si>
  <si>
    <t>marv1_131_514</t>
  </si>
  <si>
    <t>122A_901</t>
  </si>
  <si>
    <t>marv1_122_559</t>
  </si>
  <si>
    <t>122A_902</t>
  </si>
  <si>
    <t>marv1_122_563</t>
  </si>
  <si>
    <t>122A_903</t>
  </si>
  <si>
    <t>marv1_122_501</t>
  </si>
  <si>
    <t>122A_904</t>
  </si>
  <si>
    <t>marv1_122_558</t>
  </si>
  <si>
    <t>122A_905</t>
  </si>
  <si>
    <t>122A_906</t>
  </si>
  <si>
    <t>122B_901</t>
  </si>
  <si>
    <t>122B_902</t>
  </si>
  <si>
    <t>marv1_122_506</t>
  </si>
  <si>
    <t>122B_903</t>
  </si>
  <si>
    <t>122B_904</t>
  </si>
  <si>
    <t>122B_905</t>
  </si>
  <si>
    <t>marv1_122_511</t>
  </si>
  <si>
    <t>122B_906</t>
  </si>
  <si>
    <t>122B_907</t>
  </si>
  <si>
    <t>marv1_122_503</t>
  </si>
  <si>
    <t>122B_908</t>
  </si>
  <si>
    <t>122B_909</t>
  </si>
  <si>
    <t>marv1_122_504</t>
  </si>
  <si>
    <t>122B_910</t>
  </si>
  <si>
    <t>81_901</t>
  </si>
  <si>
    <t>marv1_81_506</t>
  </si>
  <si>
    <t>81_902</t>
  </si>
  <si>
    <t>marv1_81_508</t>
  </si>
  <si>
    <t>81_903</t>
  </si>
  <si>
    <t>marv1_81_501</t>
  </si>
  <si>
    <t>81_904</t>
  </si>
  <si>
    <t>marv1_81_510</t>
  </si>
  <si>
    <t>81_905</t>
  </si>
  <si>
    <t>marv1_81_521</t>
  </si>
  <si>
    <t>81_906</t>
  </si>
  <si>
    <t>81_907</t>
  </si>
  <si>
    <t>37_901</t>
  </si>
  <si>
    <t>marv1_37_503</t>
  </si>
  <si>
    <t>37_902</t>
  </si>
  <si>
    <t>marv1_37_506</t>
  </si>
  <si>
    <t>37_903</t>
  </si>
  <si>
    <t>marv1_37_508</t>
  </si>
  <si>
    <t>37_904</t>
  </si>
  <si>
    <t>marv1_37_502</t>
  </si>
  <si>
    <t>37_905</t>
  </si>
  <si>
    <t>marv1_37_509</t>
  </si>
  <si>
    <t>132B_953</t>
  </si>
  <si>
    <t>132B_950</t>
  </si>
  <si>
    <t>132B_954</t>
  </si>
  <si>
    <t>marv1_132_520</t>
  </si>
  <si>
    <t>132B_955</t>
  </si>
  <si>
    <t>marv1_132_519</t>
  </si>
  <si>
    <t>132B_956</t>
  </si>
  <si>
    <t>132B_951</t>
  </si>
  <si>
    <t>marv1_132_510</t>
  </si>
  <si>
    <t>132B_957</t>
  </si>
  <si>
    <t>132B_952</t>
  </si>
  <si>
    <t>132B_958</t>
  </si>
  <si>
    <t>marv1_132_521</t>
  </si>
  <si>
    <t>132B_963</t>
  </si>
  <si>
    <t>132B_962</t>
  </si>
  <si>
    <t>132B_960</t>
  </si>
  <si>
    <t>132B_959</t>
  </si>
  <si>
    <t>132B_961</t>
  </si>
  <si>
    <t>marv1_132_541</t>
  </si>
  <si>
    <t>132B_964</t>
  </si>
  <si>
    <t>132B_965</t>
  </si>
  <si>
    <t>koodi_uusi</t>
  </si>
  <si>
    <t>num_uusi</t>
  </si>
  <si>
    <t>x_uusi</t>
  </si>
  <si>
    <t>y_uusi</t>
  </si>
  <si>
    <t>sp_uusi</t>
  </si>
  <si>
    <t>status_uusi</t>
  </si>
  <si>
    <t>d13_uusi</t>
  </si>
  <si>
    <t>koodi_vanha</t>
  </si>
  <si>
    <t>koeala_vanha</t>
  </si>
  <si>
    <t>koeala2_vanha</t>
  </si>
  <si>
    <t>num_vanha</t>
  </si>
  <si>
    <t>x_vanha</t>
  </si>
  <si>
    <t>y_vanha</t>
  </si>
  <si>
    <t>dist</t>
  </si>
  <si>
    <t>d13_erotus</t>
  </si>
  <si>
    <t>sp_erotus</t>
  </si>
  <si>
    <t>check</t>
  </si>
  <si>
    <t>Num_vanha</t>
  </si>
  <si>
    <t>Koodi_final</t>
  </si>
  <si>
    <t>Mittaustulokset sheetillä 'mittaukset'.</t>
  </si>
  <si>
    <t>Puulajivirhe</t>
  </si>
  <si>
    <t>Kuollut/kaatunut</t>
  </si>
  <si>
    <t>Hakattu</t>
  </si>
  <si>
    <t>Kuollut</t>
  </si>
  <si>
    <t>Ei löytynyt</t>
  </si>
  <si>
    <t>Kasvu (pl. outlierit)</t>
  </si>
  <si>
    <t>Kasvu (kaikki elävät)</t>
  </si>
  <si>
    <t>Vanhat mittaustiedot</t>
  </si>
  <si>
    <t>2012 mittaus</t>
  </si>
  <si>
    <t>Tarkistus kesällä 2012</t>
  </si>
  <si>
    <t>Lisätarkistusta, kevät 2013</t>
  </si>
  <si>
    <t/>
  </si>
  <si>
    <t>Muutos &gt; 50 mm</t>
  </si>
  <si>
    <t>Puulaji muuttunut (elävistä)</t>
  </si>
  <si>
    <t>d13 muutos &gt;50 mm</t>
  </si>
  <si>
    <t>Yhteenvetotiedot laskettu 22.4.2013 (AH).</t>
  </si>
  <si>
    <t>Ei löydy</t>
  </si>
  <si>
    <t>Lpm-"virheitä" (abs. erotus &gt; 50 mm), %</t>
  </si>
  <si>
    <t>Puulaji vaihtunut, %</t>
  </si>
  <si>
    <t>Eläviä puita uudelleenmitattu 2012, joista</t>
  </si>
  <si>
    <t>Yhteenveto tuloksista ja mittausten luotettavuuden arviointia: 'Yhteenveto'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</si>
</sst>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16" fillId="0" borderId="0" xfId="0" applyFont="1"/>
    <xf numFmtId="0" fontId="16" fillId="0" borderId="0" xfId="0" applyFont="1" applyAlignment="1">
      <alignment textRotation="90"/>
    </xf>
    <xf numFmtId="0" fontId="18" fillId="0" borderId="0" xfId="0" applyFont="1" applyAlignment="1">
      <alignment textRotation="90"/>
    </xf>
    <xf numFmtId="0" fontId="16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0" fillId="0" borderId="0" xfId="0" applyFont="1" applyFill="1" applyAlignment="1">
      <alignment horizontal="center"/>
    </xf>
    <xf numFmtId="0" fontId="18" fillId="0" borderId="0" xfId="0" applyFont="1"/>
    <xf numFmtId="2" fontId="0" fillId="0" borderId="0" xfId="0" applyNumberFormat="1"/>
    <xf numFmtId="2" fontId="14" fillId="0" borderId="0" xfId="0" applyNumberFormat="1" applyFont="1"/>
    <xf numFmtId="1" fontId="0" fillId="0" borderId="0" xfId="0" applyNumberFormat="1"/>
    <xf numFmtId="1" fontId="14" fillId="0" borderId="0" xfId="0" applyNumberFormat="1" applyFont="1"/>
    <xf numFmtId="164" fontId="0" fillId="0" borderId="0" xfId="0" applyNumberFormat="1"/>
    <xf numFmtId="164" fontId="14" fillId="0" borderId="0" xfId="0" applyNumberFormat="1" applyFont="1"/>
    <xf numFmtId="1" fontId="20" fillId="0" borderId="0" xfId="0" applyNumberFormat="1" applyFont="1"/>
    <xf numFmtId="164" fontId="20" fillId="0" borderId="0" xfId="0" applyNumberFormat="1" applyFont="1"/>
    <xf numFmtId="2" fontId="20" fillId="0" borderId="0" xfId="0" applyNumberFormat="1" applyFont="1"/>
    <xf numFmtId="0" fontId="0" fillId="0" borderId="0" xfId="0" applyAlignment="1">
      <alignment textRotation="90"/>
    </xf>
    <xf numFmtId="0" fontId="18" fillId="0" borderId="0" xfId="0" applyFont="1" applyAlignment="1">
      <alignment horizontal="center" textRotation="90"/>
    </xf>
    <xf numFmtId="0" fontId="19" fillId="0" borderId="0" xfId="0" applyFont="1" applyAlignment="1">
      <alignment horizontal="center" textRotation="90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3" fillId="0" borderId="0" xfId="0" applyFont="1" applyAlignment="1">
      <alignment textRotation="90"/>
    </xf>
    <xf numFmtId="0" fontId="24" fillId="0" borderId="0" xfId="0" applyFont="1"/>
    <xf numFmtId="0" fontId="23" fillId="0" borderId="0" xfId="0" applyFont="1"/>
    <xf numFmtId="0" fontId="0" fillId="0" borderId="0" xfId="0" applyAlignment="1"/>
    <xf numFmtId="0" fontId="0" fillId="0" borderId="14" xfId="0" applyBorder="1"/>
    <xf numFmtId="0" fontId="16" fillId="33" borderId="10" xfId="0" applyFont="1" applyFill="1" applyBorder="1"/>
    <xf numFmtId="0" fontId="16" fillId="0" borderId="10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0" fillId="33" borderId="12" xfId="0" applyFont="1" applyFill="1" applyBorder="1" applyAlignment="1">
      <alignment horizontal="left" indent="2"/>
    </xf>
    <xf numFmtId="0" fontId="0" fillId="33" borderId="0" xfId="0" applyFont="1" applyFill="1" applyBorder="1"/>
    <xf numFmtId="2" fontId="0" fillId="33" borderId="13" xfId="0" applyNumberFormat="1" applyFont="1" applyFill="1" applyBorder="1"/>
    <xf numFmtId="0" fontId="0" fillId="33" borderId="14" xfId="0" applyFont="1" applyFill="1" applyBorder="1" applyAlignment="1">
      <alignment horizontal="left" indent="2"/>
    </xf>
    <xf numFmtId="0" fontId="0" fillId="33" borderId="17" xfId="0" applyFont="1" applyFill="1" applyBorder="1"/>
    <xf numFmtId="2" fontId="0" fillId="33" borderId="15" xfId="0" applyNumberFormat="1" applyFont="1" applyFill="1" applyBorder="1"/>
    <xf numFmtId="0" fontId="16" fillId="33" borderId="16" xfId="0" applyFont="1" applyFill="1" applyBorder="1"/>
    <xf numFmtId="0" fontId="16" fillId="33" borderId="11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2D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mittaukset!$AG$2:$AG$115</c:f>
              <c:numCache>
                <c:formatCode>General</c:formatCode>
                <c:ptCount val="114"/>
                <c:pt idx="0">
                  <c:v>255</c:v>
                </c:pt>
                <c:pt idx="1">
                  <c:v>263</c:v>
                </c:pt>
                <c:pt idx="2">
                  <c:v>271</c:v>
                </c:pt>
                <c:pt idx="3">
                  <c:v>269</c:v>
                </c:pt>
                <c:pt idx="4">
                  <c:v>251</c:v>
                </c:pt>
                <c:pt idx="5">
                  <c:v>315</c:v>
                </c:pt>
                <c:pt idx="6">
                  <c:v>249</c:v>
                </c:pt>
                <c:pt idx="7">
                  <c:v>253</c:v>
                </c:pt>
                <c:pt idx="8">
                  <c:v>316</c:v>
                </c:pt>
                <c:pt idx="9">
                  <c:v>255</c:v>
                </c:pt>
                <c:pt idx="10">
                  <c:v>265</c:v>
                </c:pt>
                <c:pt idx="11">
                  <c:v>175</c:v>
                </c:pt>
                <c:pt idx="12">
                  <c:v>310</c:v>
                </c:pt>
                <c:pt idx="13">
                  <c:v>296</c:v>
                </c:pt>
                <c:pt idx="14">
                  <c:v>246</c:v>
                </c:pt>
                <c:pt idx="15">
                  <c:v>283</c:v>
                </c:pt>
                <c:pt idx="16">
                  <c:v>323</c:v>
                </c:pt>
                <c:pt idx="17">
                  <c:v>298</c:v>
                </c:pt>
                <c:pt idx="18">
                  <c:v>278</c:v>
                </c:pt>
                <c:pt idx="19">
                  <c:v>252</c:v>
                </c:pt>
                <c:pt idx="20">
                  <c:v>284</c:v>
                </c:pt>
                <c:pt idx="21">
                  <c:v>247</c:v>
                </c:pt>
                <c:pt idx="22">
                  <c:v>281</c:v>
                </c:pt>
                <c:pt idx="23">
                  <c:v>277</c:v>
                </c:pt>
                <c:pt idx="24">
                  <c:v>256</c:v>
                </c:pt>
                <c:pt idx="25">
                  <c:v>287</c:v>
                </c:pt>
                <c:pt idx="26">
                  <c:v>315</c:v>
                </c:pt>
                <c:pt idx="27">
                  <c:v>242</c:v>
                </c:pt>
                <c:pt idx="28">
                  <c:v>305</c:v>
                </c:pt>
                <c:pt idx="29">
                  <c:v>238</c:v>
                </c:pt>
                <c:pt idx="30">
                  <c:v>296</c:v>
                </c:pt>
                <c:pt idx="31">
                  <c:v>259</c:v>
                </c:pt>
                <c:pt idx="32">
                  <c:v>205</c:v>
                </c:pt>
                <c:pt idx="33">
                  <c:v>198</c:v>
                </c:pt>
                <c:pt idx="34">
                  <c:v>367</c:v>
                </c:pt>
                <c:pt idx="35">
                  <c:v>246</c:v>
                </c:pt>
                <c:pt idx="36">
                  <c:v>372</c:v>
                </c:pt>
                <c:pt idx="37">
                  <c:v>339</c:v>
                </c:pt>
                <c:pt idx="38">
                  <c:v>243</c:v>
                </c:pt>
                <c:pt idx="39">
                  <c:v>231</c:v>
                </c:pt>
                <c:pt idx="40">
                  <c:v>217</c:v>
                </c:pt>
                <c:pt idx="41">
                  <c:v>306</c:v>
                </c:pt>
                <c:pt idx="42">
                  <c:v>273</c:v>
                </c:pt>
                <c:pt idx="43">
                  <c:v>241</c:v>
                </c:pt>
                <c:pt idx="44">
                  <c:v>239</c:v>
                </c:pt>
                <c:pt idx="45">
                  <c:v>263</c:v>
                </c:pt>
                <c:pt idx="46">
                  <c:v>238</c:v>
                </c:pt>
                <c:pt idx="47">
                  <c:v>291</c:v>
                </c:pt>
                <c:pt idx="48">
                  <c:v>0</c:v>
                </c:pt>
                <c:pt idx="49">
                  <c:v>199</c:v>
                </c:pt>
                <c:pt idx="50">
                  <c:v>221</c:v>
                </c:pt>
                <c:pt idx="51">
                  <c:v>217</c:v>
                </c:pt>
                <c:pt idx="52">
                  <c:v>236</c:v>
                </c:pt>
                <c:pt idx="53">
                  <c:v>228</c:v>
                </c:pt>
                <c:pt idx="54">
                  <c:v>264</c:v>
                </c:pt>
                <c:pt idx="55">
                  <c:v>181</c:v>
                </c:pt>
                <c:pt idx="56">
                  <c:v>179</c:v>
                </c:pt>
                <c:pt idx="57">
                  <c:v>207</c:v>
                </c:pt>
                <c:pt idx="58">
                  <c:v>296</c:v>
                </c:pt>
                <c:pt idx="59">
                  <c:v>353</c:v>
                </c:pt>
                <c:pt idx="60">
                  <c:v>117</c:v>
                </c:pt>
                <c:pt idx="61">
                  <c:v>282</c:v>
                </c:pt>
                <c:pt idx="62">
                  <c:v>192</c:v>
                </c:pt>
                <c:pt idx="63">
                  <c:v>213</c:v>
                </c:pt>
                <c:pt idx="64">
                  <c:v>199</c:v>
                </c:pt>
                <c:pt idx="65">
                  <c:v>227</c:v>
                </c:pt>
                <c:pt idx="66">
                  <c:v>305</c:v>
                </c:pt>
                <c:pt idx="67">
                  <c:v>270</c:v>
                </c:pt>
                <c:pt idx="68">
                  <c:v>0</c:v>
                </c:pt>
                <c:pt idx="69">
                  <c:v>264</c:v>
                </c:pt>
                <c:pt idx="70">
                  <c:v>192</c:v>
                </c:pt>
                <c:pt idx="71">
                  <c:v>203</c:v>
                </c:pt>
                <c:pt idx="72">
                  <c:v>198</c:v>
                </c:pt>
                <c:pt idx="73">
                  <c:v>216</c:v>
                </c:pt>
                <c:pt idx="74">
                  <c:v>280</c:v>
                </c:pt>
                <c:pt idx="75">
                  <c:v>274</c:v>
                </c:pt>
                <c:pt idx="76">
                  <c:v>256</c:v>
                </c:pt>
                <c:pt idx="77">
                  <c:v>266</c:v>
                </c:pt>
                <c:pt idx="78">
                  <c:v>0</c:v>
                </c:pt>
                <c:pt idx="79">
                  <c:v>213</c:v>
                </c:pt>
                <c:pt idx="80">
                  <c:v>246</c:v>
                </c:pt>
                <c:pt idx="81">
                  <c:v>171</c:v>
                </c:pt>
                <c:pt idx="82">
                  <c:v>67</c:v>
                </c:pt>
                <c:pt idx="83">
                  <c:v>75</c:v>
                </c:pt>
                <c:pt idx="84">
                  <c:v>101</c:v>
                </c:pt>
                <c:pt idx="85">
                  <c:v>65</c:v>
                </c:pt>
                <c:pt idx="86">
                  <c:v>85</c:v>
                </c:pt>
                <c:pt idx="87">
                  <c:v>74</c:v>
                </c:pt>
                <c:pt idx="88">
                  <c:v>64</c:v>
                </c:pt>
                <c:pt idx="89">
                  <c:v>78</c:v>
                </c:pt>
                <c:pt idx="90">
                  <c:v>75</c:v>
                </c:pt>
                <c:pt idx="91">
                  <c:v>67</c:v>
                </c:pt>
                <c:pt idx="92">
                  <c:v>68</c:v>
                </c:pt>
                <c:pt idx="93">
                  <c:v>0</c:v>
                </c:pt>
                <c:pt idx="94">
                  <c:v>196</c:v>
                </c:pt>
                <c:pt idx="95">
                  <c:v>279</c:v>
                </c:pt>
                <c:pt idx="96">
                  <c:v>164</c:v>
                </c:pt>
                <c:pt idx="97">
                  <c:v>198</c:v>
                </c:pt>
                <c:pt idx="98">
                  <c:v>284</c:v>
                </c:pt>
                <c:pt idx="99">
                  <c:v>149</c:v>
                </c:pt>
                <c:pt idx="100">
                  <c:v>153</c:v>
                </c:pt>
                <c:pt idx="101">
                  <c:v>219</c:v>
                </c:pt>
                <c:pt idx="102">
                  <c:v>195</c:v>
                </c:pt>
                <c:pt idx="103">
                  <c:v>124</c:v>
                </c:pt>
                <c:pt idx="104">
                  <c:v>143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xVal>
          <c:yVal>
            <c:numRef>
              <c:f>mittaukset!$AH$2:$AH$115</c:f>
              <c:numCache>
                <c:formatCode>General</c:formatCode>
                <c:ptCount val="114"/>
                <c:pt idx="0">
                  <c:v>259</c:v>
                </c:pt>
                <c:pt idx="1">
                  <c:v>279</c:v>
                </c:pt>
                <c:pt idx="2">
                  <c:v>275</c:v>
                </c:pt>
                <c:pt idx="3">
                  <c:v>276</c:v>
                </c:pt>
                <c:pt idx="4">
                  <c:v>261</c:v>
                </c:pt>
                <c:pt idx="5">
                  <c:v>304</c:v>
                </c:pt>
                <c:pt idx="6">
                  <c:v>263</c:v>
                </c:pt>
                <c:pt idx="7">
                  <c:v>251</c:v>
                </c:pt>
                <c:pt idx="8">
                  <c:v>313</c:v>
                </c:pt>
                <c:pt idx="9">
                  <c:v>267</c:v>
                </c:pt>
                <c:pt idx="10">
                  <c:v>284</c:v>
                </c:pt>
                <c:pt idx="11">
                  <c:v>185</c:v>
                </c:pt>
                <c:pt idx="12">
                  <c:v>307</c:v>
                </c:pt>
                <c:pt idx="13">
                  <c:v>306</c:v>
                </c:pt>
                <c:pt idx="14">
                  <c:v>250</c:v>
                </c:pt>
                <c:pt idx="15">
                  <c:v>294</c:v>
                </c:pt>
                <c:pt idx="16">
                  <c:v>332</c:v>
                </c:pt>
                <c:pt idx="17">
                  <c:v>290</c:v>
                </c:pt>
                <c:pt idx="18">
                  <c:v>279</c:v>
                </c:pt>
                <c:pt idx="19">
                  <c:v>254</c:v>
                </c:pt>
                <c:pt idx="20">
                  <c:v>286</c:v>
                </c:pt>
                <c:pt idx="21">
                  <c:v>247</c:v>
                </c:pt>
                <c:pt idx="22">
                  <c:v>287</c:v>
                </c:pt>
                <c:pt idx="23">
                  <c:v>281</c:v>
                </c:pt>
                <c:pt idx="24">
                  <c:v>265</c:v>
                </c:pt>
                <c:pt idx="25">
                  <c:v>295</c:v>
                </c:pt>
                <c:pt idx="26">
                  <c:v>316</c:v>
                </c:pt>
                <c:pt idx="27">
                  <c:v>241</c:v>
                </c:pt>
                <c:pt idx="28">
                  <c:v>302</c:v>
                </c:pt>
                <c:pt idx="29">
                  <c:v>239</c:v>
                </c:pt>
                <c:pt idx="30">
                  <c:v>302</c:v>
                </c:pt>
                <c:pt idx="31">
                  <c:v>259</c:v>
                </c:pt>
                <c:pt idx="32">
                  <c:v>214</c:v>
                </c:pt>
                <c:pt idx="33">
                  <c:v>201</c:v>
                </c:pt>
                <c:pt idx="34">
                  <c:v>271</c:v>
                </c:pt>
                <c:pt idx="35">
                  <c:v>256</c:v>
                </c:pt>
                <c:pt idx="36">
                  <c:v>367</c:v>
                </c:pt>
                <c:pt idx="37">
                  <c:v>344</c:v>
                </c:pt>
                <c:pt idx="38">
                  <c:v>246</c:v>
                </c:pt>
                <c:pt idx="39">
                  <c:v>235</c:v>
                </c:pt>
                <c:pt idx="40">
                  <c:v>226</c:v>
                </c:pt>
                <c:pt idx="41">
                  <c:v>304</c:v>
                </c:pt>
                <c:pt idx="42">
                  <c:v>252</c:v>
                </c:pt>
                <c:pt idx="43">
                  <c:v>251</c:v>
                </c:pt>
                <c:pt idx="44">
                  <c:v>235</c:v>
                </c:pt>
                <c:pt idx="45">
                  <c:v>270</c:v>
                </c:pt>
                <c:pt idx="46">
                  <c:v>240</c:v>
                </c:pt>
                <c:pt idx="47">
                  <c:v>286</c:v>
                </c:pt>
                <c:pt idx="48">
                  <c:v>0</c:v>
                </c:pt>
                <c:pt idx="49">
                  <c:v>202</c:v>
                </c:pt>
                <c:pt idx="50">
                  <c:v>232</c:v>
                </c:pt>
                <c:pt idx="51">
                  <c:v>221</c:v>
                </c:pt>
                <c:pt idx="52">
                  <c:v>231</c:v>
                </c:pt>
                <c:pt idx="53">
                  <c:v>227</c:v>
                </c:pt>
                <c:pt idx="54">
                  <c:v>271</c:v>
                </c:pt>
                <c:pt idx="55">
                  <c:v>182</c:v>
                </c:pt>
                <c:pt idx="56">
                  <c:v>308</c:v>
                </c:pt>
                <c:pt idx="57">
                  <c:v>217</c:v>
                </c:pt>
                <c:pt idx="58">
                  <c:v>302</c:v>
                </c:pt>
                <c:pt idx="59">
                  <c:v>349</c:v>
                </c:pt>
                <c:pt idx="60">
                  <c:v>114</c:v>
                </c:pt>
                <c:pt idx="61">
                  <c:v>279</c:v>
                </c:pt>
                <c:pt idx="62">
                  <c:v>210</c:v>
                </c:pt>
                <c:pt idx="63">
                  <c:v>225</c:v>
                </c:pt>
                <c:pt idx="64">
                  <c:v>215</c:v>
                </c:pt>
                <c:pt idx="65">
                  <c:v>225</c:v>
                </c:pt>
                <c:pt idx="66">
                  <c:v>316</c:v>
                </c:pt>
                <c:pt idx="67">
                  <c:v>289</c:v>
                </c:pt>
                <c:pt idx="68">
                  <c:v>0</c:v>
                </c:pt>
                <c:pt idx="69">
                  <c:v>285</c:v>
                </c:pt>
                <c:pt idx="70">
                  <c:v>199</c:v>
                </c:pt>
                <c:pt idx="71">
                  <c:v>219</c:v>
                </c:pt>
                <c:pt idx="72">
                  <c:v>203</c:v>
                </c:pt>
                <c:pt idx="73">
                  <c:v>220</c:v>
                </c:pt>
                <c:pt idx="74">
                  <c:v>290</c:v>
                </c:pt>
                <c:pt idx="75">
                  <c:v>279</c:v>
                </c:pt>
                <c:pt idx="76">
                  <c:v>255</c:v>
                </c:pt>
                <c:pt idx="77">
                  <c:v>271</c:v>
                </c:pt>
                <c:pt idx="78">
                  <c:v>0</c:v>
                </c:pt>
                <c:pt idx="79">
                  <c:v>207</c:v>
                </c:pt>
                <c:pt idx="80">
                  <c:v>247</c:v>
                </c:pt>
                <c:pt idx="81">
                  <c:v>162</c:v>
                </c:pt>
                <c:pt idx="82">
                  <c:v>69</c:v>
                </c:pt>
                <c:pt idx="83">
                  <c:v>61</c:v>
                </c:pt>
                <c:pt idx="84">
                  <c:v>107</c:v>
                </c:pt>
                <c:pt idx="85">
                  <c:v>68</c:v>
                </c:pt>
                <c:pt idx="86">
                  <c:v>89</c:v>
                </c:pt>
                <c:pt idx="87">
                  <c:v>44</c:v>
                </c:pt>
                <c:pt idx="88">
                  <c:v>63</c:v>
                </c:pt>
                <c:pt idx="89">
                  <c:v>59</c:v>
                </c:pt>
                <c:pt idx="90">
                  <c:v>72</c:v>
                </c:pt>
                <c:pt idx="91">
                  <c:v>67</c:v>
                </c:pt>
                <c:pt idx="92">
                  <c:v>71</c:v>
                </c:pt>
                <c:pt idx="93">
                  <c:v>0</c:v>
                </c:pt>
                <c:pt idx="94">
                  <c:v>192</c:v>
                </c:pt>
                <c:pt idx="95">
                  <c:v>279</c:v>
                </c:pt>
                <c:pt idx="96">
                  <c:v>162</c:v>
                </c:pt>
                <c:pt idx="97">
                  <c:v>196</c:v>
                </c:pt>
                <c:pt idx="98">
                  <c:v>284</c:v>
                </c:pt>
                <c:pt idx="99">
                  <c:v>149</c:v>
                </c:pt>
                <c:pt idx="100">
                  <c:v>125</c:v>
                </c:pt>
                <c:pt idx="101">
                  <c:v>227</c:v>
                </c:pt>
                <c:pt idx="102">
                  <c:v>120</c:v>
                </c:pt>
                <c:pt idx="103">
                  <c:v>120</c:v>
                </c:pt>
                <c:pt idx="104">
                  <c:v>141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yVal>
        </c:ser>
        <c:axId val="170516864"/>
        <c:axId val="170519552"/>
      </c:scatterChart>
      <c:valAx>
        <c:axId val="170516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  <c:layout/>
        </c:title>
        <c:numFmt formatCode="General" sourceLinked="1"/>
        <c:tickLblPos val="nextTo"/>
        <c:crossAx val="170519552"/>
        <c:crosses val="autoZero"/>
        <c:crossBetween val="midCat"/>
      </c:valAx>
      <c:valAx>
        <c:axId val="1705195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  <c:layout/>
        </c:title>
        <c:numFmt formatCode="General" sourceLinked="1"/>
        <c:tickLblPos val="nextTo"/>
        <c:crossAx val="17051686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2A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mittaukset!$AG$116:$AG$209</c:f>
              <c:numCache>
                <c:formatCode>General</c:formatCode>
                <c:ptCount val="94"/>
                <c:pt idx="0">
                  <c:v>347</c:v>
                </c:pt>
                <c:pt idx="1">
                  <c:v>81</c:v>
                </c:pt>
                <c:pt idx="2">
                  <c:v>243</c:v>
                </c:pt>
                <c:pt idx="3">
                  <c:v>270</c:v>
                </c:pt>
                <c:pt idx="4">
                  <c:v>374</c:v>
                </c:pt>
                <c:pt idx="5">
                  <c:v>322</c:v>
                </c:pt>
                <c:pt idx="6">
                  <c:v>0</c:v>
                </c:pt>
                <c:pt idx="7">
                  <c:v>307</c:v>
                </c:pt>
                <c:pt idx="8">
                  <c:v>198</c:v>
                </c:pt>
                <c:pt idx="9">
                  <c:v>252</c:v>
                </c:pt>
                <c:pt idx="10">
                  <c:v>292</c:v>
                </c:pt>
                <c:pt idx="11">
                  <c:v>252</c:v>
                </c:pt>
                <c:pt idx="12">
                  <c:v>110</c:v>
                </c:pt>
                <c:pt idx="13">
                  <c:v>166</c:v>
                </c:pt>
                <c:pt idx="14">
                  <c:v>164</c:v>
                </c:pt>
                <c:pt idx="15">
                  <c:v>315</c:v>
                </c:pt>
                <c:pt idx="16">
                  <c:v>316</c:v>
                </c:pt>
                <c:pt idx="17">
                  <c:v>276</c:v>
                </c:pt>
                <c:pt idx="18">
                  <c:v>240</c:v>
                </c:pt>
                <c:pt idx="19">
                  <c:v>232</c:v>
                </c:pt>
                <c:pt idx="20">
                  <c:v>298</c:v>
                </c:pt>
                <c:pt idx="21">
                  <c:v>228</c:v>
                </c:pt>
                <c:pt idx="22">
                  <c:v>123</c:v>
                </c:pt>
                <c:pt idx="23">
                  <c:v>227</c:v>
                </c:pt>
                <c:pt idx="24">
                  <c:v>305</c:v>
                </c:pt>
                <c:pt idx="25">
                  <c:v>141</c:v>
                </c:pt>
                <c:pt idx="26">
                  <c:v>346</c:v>
                </c:pt>
                <c:pt idx="27">
                  <c:v>92</c:v>
                </c:pt>
                <c:pt idx="28">
                  <c:v>272</c:v>
                </c:pt>
                <c:pt idx="29">
                  <c:v>138</c:v>
                </c:pt>
                <c:pt idx="30">
                  <c:v>222</c:v>
                </c:pt>
                <c:pt idx="31">
                  <c:v>283</c:v>
                </c:pt>
                <c:pt idx="32">
                  <c:v>315</c:v>
                </c:pt>
                <c:pt idx="33">
                  <c:v>286</c:v>
                </c:pt>
                <c:pt idx="34">
                  <c:v>220</c:v>
                </c:pt>
                <c:pt idx="35">
                  <c:v>269</c:v>
                </c:pt>
                <c:pt idx="36">
                  <c:v>326</c:v>
                </c:pt>
                <c:pt idx="37">
                  <c:v>429</c:v>
                </c:pt>
                <c:pt idx="38">
                  <c:v>328</c:v>
                </c:pt>
                <c:pt idx="39">
                  <c:v>225</c:v>
                </c:pt>
                <c:pt idx="40">
                  <c:v>157</c:v>
                </c:pt>
                <c:pt idx="41">
                  <c:v>362</c:v>
                </c:pt>
                <c:pt idx="42">
                  <c:v>154</c:v>
                </c:pt>
                <c:pt idx="43">
                  <c:v>244</c:v>
                </c:pt>
                <c:pt idx="44">
                  <c:v>268</c:v>
                </c:pt>
                <c:pt idx="45">
                  <c:v>212</c:v>
                </c:pt>
                <c:pt idx="46">
                  <c:v>215</c:v>
                </c:pt>
                <c:pt idx="47">
                  <c:v>265</c:v>
                </c:pt>
                <c:pt idx="48">
                  <c:v>254</c:v>
                </c:pt>
                <c:pt idx="49">
                  <c:v>0</c:v>
                </c:pt>
                <c:pt idx="50">
                  <c:v>0</c:v>
                </c:pt>
                <c:pt idx="51">
                  <c:v>363</c:v>
                </c:pt>
                <c:pt idx="52">
                  <c:v>0</c:v>
                </c:pt>
                <c:pt idx="53">
                  <c:v>282</c:v>
                </c:pt>
                <c:pt idx="54">
                  <c:v>298</c:v>
                </c:pt>
                <c:pt idx="55">
                  <c:v>274</c:v>
                </c:pt>
                <c:pt idx="56">
                  <c:v>225</c:v>
                </c:pt>
                <c:pt idx="57">
                  <c:v>251</c:v>
                </c:pt>
                <c:pt idx="58">
                  <c:v>284</c:v>
                </c:pt>
                <c:pt idx="59">
                  <c:v>311</c:v>
                </c:pt>
                <c:pt idx="60">
                  <c:v>318</c:v>
                </c:pt>
                <c:pt idx="61">
                  <c:v>120</c:v>
                </c:pt>
                <c:pt idx="62">
                  <c:v>239</c:v>
                </c:pt>
                <c:pt idx="63">
                  <c:v>263</c:v>
                </c:pt>
                <c:pt idx="64">
                  <c:v>175</c:v>
                </c:pt>
                <c:pt idx="65">
                  <c:v>173</c:v>
                </c:pt>
                <c:pt idx="66">
                  <c:v>0</c:v>
                </c:pt>
                <c:pt idx="67">
                  <c:v>0</c:v>
                </c:pt>
                <c:pt idx="68">
                  <c:v>151</c:v>
                </c:pt>
                <c:pt idx="69">
                  <c:v>112</c:v>
                </c:pt>
                <c:pt idx="70">
                  <c:v>184</c:v>
                </c:pt>
                <c:pt idx="71">
                  <c:v>250</c:v>
                </c:pt>
                <c:pt idx="72">
                  <c:v>0</c:v>
                </c:pt>
                <c:pt idx="73">
                  <c:v>227</c:v>
                </c:pt>
                <c:pt idx="74">
                  <c:v>158</c:v>
                </c:pt>
                <c:pt idx="75">
                  <c:v>134</c:v>
                </c:pt>
                <c:pt idx="76">
                  <c:v>162</c:v>
                </c:pt>
                <c:pt idx="77">
                  <c:v>271</c:v>
                </c:pt>
                <c:pt idx="78">
                  <c:v>134</c:v>
                </c:pt>
                <c:pt idx="79">
                  <c:v>108</c:v>
                </c:pt>
                <c:pt idx="80">
                  <c:v>121</c:v>
                </c:pt>
                <c:pt idx="81">
                  <c:v>112</c:v>
                </c:pt>
                <c:pt idx="82">
                  <c:v>86</c:v>
                </c:pt>
                <c:pt idx="83">
                  <c:v>134</c:v>
                </c:pt>
                <c:pt idx="84">
                  <c:v>90</c:v>
                </c:pt>
                <c:pt idx="85">
                  <c:v>97</c:v>
                </c:pt>
                <c:pt idx="86">
                  <c:v>98</c:v>
                </c:pt>
                <c:pt idx="87">
                  <c:v>118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xVal>
          <c:yVal>
            <c:numRef>
              <c:f>mittaukset!$AH$116:$AH$209</c:f>
              <c:numCache>
                <c:formatCode>General</c:formatCode>
                <c:ptCount val="94"/>
                <c:pt idx="0">
                  <c:v>354</c:v>
                </c:pt>
                <c:pt idx="1">
                  <c:v>107</c:v>
                </c:pt>
                <c:pt idx="2">
                  <c:v>237</c:v>
                </c:pt>
                <c:pt idx="3">
                  <c:v>277</c:v>
                </c:pt>
                <c:pt idx="4">
                  <c:v>380</c:v>
                </c:pt>
                <c:pt idx="5">
                  <c:v>334</c:v>
                </c:pt>
                <c:pt idx="6">
                  <c:v>0</c:v>
                </c:pt>
                <c:pt idx="7">
                  <c:v>302</c:v>
                </c:pt>
                <c:pt idx="8">
                  <c:v>204</c:v>
                </c:pt>
                <c:pt idx="9">
                  <c:v>252</c:v>
                </c:pt>
                <c:pt idx="10">
                  <c:v>283</c:v>
                </c:pt>
                <c:pt idx="11">
                  <c:v>261</c:v>
                </c:pt>
                <c:pt idx="12">
                  <c:v>138</c:v>
                </c:pt>
                <c:pt idx="13">
                  <c:v>164</c:v>
                </c:pt>
                <c:pt idx="14">
                  <c:v>171</c:v>
                </c:pt>
                <c:pt idx="15">
                  <c:v>318</c:v>
                </c:pt>
                <c:pt idx="16">
                  <c:v>333</c:v>
                </c:pt>
                <c:pt idx="17">
                  <c:v>282</c:v>
                </c:pt>
                <c:pt idx="18">
                  <c:v>248</c:v>
                </c:pt>
                <c:pt idx="19">
                  <c:v>228</c:v>
                </c:pt>
                <c:pt idx="20">
                  <c:v>311</c:v>
                </c:pt>
                <c:pt idx="21">
                  <c:v>236</c:v>
                </c:pt>
                <c:pt idx="22">
                  <c:v>129</c:v>
                </c:pt>
                <c:pt idx="23">
                  <c:v>242</c:v>
                </c:pt>
                <c:pt idx="24">
                  <c:v>308</c:v>
                </c:pt>
                <c:pt idx="25">
                  <c:v>151</c:v>
                </c:pt>
                <c:pt idx="26">
                  <c:v>355</c:v>
                </c:pt>
                <c:pt idx="27">
                  <c:v>101</c:v>
                </c:pt>
                <c:pt idx="28">
                  <c:v>285</c:v>
                </c:pt>
                <c:pt idx="29">
                  <c:v>147</c:v>
                </c:pt>
                <c:pt idx="30">
                  <c:v>225</c:v>
                </c:pt>
                <c:pt idx="31">
                  <c:v>300</c:v>
                </c:pt>
                <c:pt idx="32">
                  <c:v>316</c:v>
                </c:pt>
                <c:pt idx="33">
                  <c:v>294</c:v>
                </c:pt>
                <c:pt idx="34">
                  <c:v>223</c:v>
                </c:pt>
                <c:pt idx="35">
                  <c:v>289</c:v>
                </c:pt>
                <c:pt idx="36">
                  <c:v>341</c:v>
                </c:pt>
                <c:pt idx="37">
                  <c:v>417</c:v>
                </c:pt>
                <c:pt idx="38">
                  <c:v>318</c:v>
                </c:pt>
                <c:pt idx="39">
                  <c:v>238</c:v>
                </c:pt>
                <c:pt idx="40">
                  <c:v>172</c:v>
                </c:pt>
                <c:pt idx="41">
                  <c:v>371</c:v>
                </c:pt>
                <c:pt idx="42">
                  <c:v>159</c:v>
                </c:pt>
                <c:pt idx="43">
                  <c:v>249</c:v>
                </c:pt>
                <c:pt idx="44">
                  <c:v>259</c:v>
                </c:pt>
                <c:pt idx="45">
                  <c:v>225</c:v>
                </c:pt>
                <c:pt idx="46">
                  <c:v>228</c:v>
                </c:pt>
                <c:pt idx="47">
                  <c:v>271</c:v>
                </c:pt>
                <c:pt idx="48">
                  <c:v>264</c:v>
                </c:pt>
                <c:pt idx="49">
                  <c:v>0</c:v>
                </c:pt>
                <c:pt idx="50">
                  <c:v>0</c:v>
                </c:pt>
                <c:pt idx="51">
                  <c:v>373</c:v>
                </c:pt>
                <c:pt idx="52">
                  <c:v>0</c:v>
                </c:pt>
                <c:pt idx="53">
                  <c:v>285</c:v>
                </c:pt>
                <c:pt idx="54">
                  <c:v>299</c:v>
                </c:pt>
                <c:pt idx="55">
                  <c:v>284</c:v>
                </c:pt>
                <c:pt idx="56">
                  <c:v>234</c:v>
                </c:pt>
                <c:pt idx="57">
                  <c:v>251</c:v>
                </c:pt>
                <c:pt idx="58">
                  <c:v>288</c:v>
                </c:pt>
                <c:pt idx="59">
                  <c:v>319</c:v>
                </c:pt>
                <c:pt idx="60">
                  <c:v>337</c:v>
                </c:pt>
                <c:pt idx="61">
                  <c:v>123</c:v>
                </c:pt>
                <c:pt idx="62">
                  <c:v>241</c:v>
                </c:pt>
                <c:pt idx="63">
                  <c:v>274</c:v>
                </c:pt>
                <c:pt idx="64">
                  <c:v>188</c:v>
                </c:pt>
                <c:pt idx="65">
                  <c:v>184</c:v>
                </c:pt>
                <c:pt idx="66">
                  <c:v>0</c:v>
                </c:pt>
                <c:pt idx="67">
                  <c:v>0</c:v>
                </c:pt>
                <c:pt idx="68">
                  <c:v>159</c:v>
                </c:pt>
                <c:pt idx="69">
                  <c:v>116</c:v>
                </c:pt>
                <c:pt idx="70">
                  <c:v>182</c:v>
                </c:pt>
                <c:pt idx="71">
                  <c:v>249</c:v>
                </c:pt>
                <c:pt idx="72">
                  <c:v>0</c:v>
                </c:pt>
                <c:pt idx="73">
                  <c:v>233</c:v>
                </c:pt>
                <c:pt idx="74">
                  <c:v>165</c:v>
                </c:pt>
                <c:pt idx="75">
                  <c:v>133</c:v>
                </c:pt>
                <c:pt idx="76">
                  <c:v>171</c:v>
                </c:pt>
                <c:pt idx="77">
                  <c:v>288</c:v>
                </c:pt>
                <c:pt idx="78">
                  <c:v>146</c:v>
                </c:pt>
                <c:pt idx="79">
                  <c:v>109</c:v>
                </c:pt>
                <c:pt idx="80">
                  <c:v>126</c:v>
                </c:pt>
                <c:pt idx="81">
                  <c:v>117</c:v>
                </c:pt>
                <c:pt idx="82">
                  <c:v>92</c:v>
                </c:pt>
                <c:pt idx="83">
                  <c:v>138</c:v>
                </c:pt>
                <c:pt idx="84">
                  <c:v>93</c:v>
                </c:pt>
                <c:pt idx="85">
                  <c:v>101</c:v>
                </c:pt>
                <c:pt idx="86">
                  <c:v>99</c:v>
                </c:pt>
                <c:pt idx="87">
                  <c:v>122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yVal>
        </c:ser>
        <c:axId val="170551552"/>
        <c:axId val="170558976"/>
      </c:scatterChart>
      <c:valAx>
        <c:axId val="170551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  <c:layout/>
        </c:title>
        <c:numFmt formatCode="General" sourceLinked="1"/>
        <c:tickLblPos val="nextTo"/>
        <c:crossAx val="170558976"/>
        <c:crosses val="autoZero"/>
        <c:crossBetween val="midCat"/>
      </c:valAx>
      <c:valAx>
        <c:axId val="1705589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  <c:layout/>
        </c:title>
        <c:numFmt formatCode="General" sourceLinked="1"/>
        <c:tickLblPos val="nextTo"/>
        <c:crossAx val="170551552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2B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mittaukset!$AG$727:$AG$817</c:f>
              <c:numCache>
                <c:formatCode>General</c:formatCode>
                <c:ptCount val="91"/>
                <c:pt idx="0">
                  <c:v>271</c:v>
                </c:pt>
                <c:pt idx="1">
                  <c:v>232</c:v>
                </c:pt>
                <c:pt idx="2">
                  <c:v>178</c:v>
                </c:pt>
                <c:pt idx="3">
                  <c:v>276</c:v>
                </c:pt>
                <c:pt idx="4">
                  <c:v>148</c:v>
                </c:pt>
                <c:pt idx="5">
                  <c:v>294</c:v>
                </c:pt>
                <c:pt idx="6">
                  <c:v>254</c:v>
                </c:pt>
                <c:pt idx="7">
                  <c:v>144</c:v>
                </c:pt>
                <c:pt idx="8">
                  <c:v>338</c:v>
                </c:pt>
                <c:pt idx="9">
                  <c:v>238</c:v>
                </c:pt>
                <c:pt idx="10">
                  <c:v>175</c:v>
                </c:pt>
                <c:pt idx="11">
                  <c:v>136</c:v>
                </c:pt>
                <c:pt idx="12">
                  <c:v>207</c:v>
                </c:pt>
                <c:pt idx="13">
                  <c:v>0</c:v>
                </c:pt>
                <c:pt idx="14">
                  <c:v>231</c:v>
                </c:pt>
                <c:pt idx="15">
                  <c:v>221</c:v>
                </c:pt>
                <c:pt idx="16">
                  <c:v>0</c:v>
                </c:pt>
                <c:pt idx="17">
                  <c:v>231</c:v>
                </c:pt>
                <c:pt idx="18">
                  <c:v>174</c:v>
                </c:pt>
                <c:pt idx="19">
                  <c:v>234</c:v>
                </c:pt>
                <c:pt idx="20">
                  <c:v>264</c:v>
                </c:pt>
                <c:pt idx="21">
                  <c:v>270</c:v>
                </c:pt>
                <c:pt idx="22">
                  <c:v>206</c:v>
                </c:pt>
                <c:pt idx="23">
                  <c:v>165</c:v>
                </c:pt>
                <c:pt idx="24">
                  <c:v>317</c:v>
                </c:pt>
                <c:pt idx="25">
                  <c:v>291</c:v>
                </c:pt>
                <c:pt idx="26">
                  <c:v>180</c:v>
                </c:pt>
                <c:pt idx="27">
                  <c:v>215</c:v>
                </c:pt>
                <c:pt idx="28">
                  <c:v>296</c:v>
                </c:pt>
                <c:pt idx="29">
                  <c:v>292</c:v>
                </c:pt>
                <c:pt idx="30">
                  <c:v>329</c:v>
                </c:pt>
                <c:pt idx="31">
                  <c:v>0</c:v>
                </c:pt>
                <c:pt idx="32">
                  <c:v>263</c:v>
                </c:pt>
                <c:pt idx="33">
                  <c:v>242</c:v>
                </c:pt>
                <c:pt idx="34">
                  <c:v>294</c:v>
                </c:pt>
                <c:pt idx="35">
                  <c:v>259</c:v>
                </c:pt>
                <c:pt idx="36">
                  <c:v>307</c:v>
                </c:pt>
                <c:pt idx="37">
                  <c:v>284</c:v>
                </c:pt>
                <c:pt idx="38">
                  <c:v>269</c:v>
                </c:pt>
                <c:pt idx="39">
                  <c:v>235</c:v>
                </c:pt>
                <c:pt idx="40">
                  <c:v>253</c:v>
                </c:pt>
                <c:pt idx="41">
                  <c:v>374</c:v>
                </c:pt>
                <c:pt idx="42">
                  <c:v>211</c:v>
                </c:pt>
                <c:pt idx="43">
                  <c:v>0</c:v>
                </c:pt>
                <c:pt idx="44">
                  <c:v>255</c:v>
                </c:pt>
                <c:pt idx="45">
                  <c:v>290</c:v>
                </c:pt>
                <c:pt idx="46">
                  <c:v>321</c:v>
                </c:pt>
                <c:pt idx="47">
                  <c:v>321</c:v>
                </c:pt>
                <c:pt idx="48">
                  <c:v>286</c:v>
                </c:pt>
                <c:pt idx="49">
                  <c:v>260</c:v>
                </c:pt>
                <c:pt idx="50">
                  <c:v>203</c:v>
                </c:pt>
                <c:pt idx="51">
                  <c:v>257</c:v>
                </c:pt>
                <c:pt idx="52">
                  <c:v>262</c:v>
                </c:pt>
                <c:pt idx="53">
                  <c:v>184</c:v>
                </c:pt>
                <c:pt idx="54">
                  <c:v>0</c:v>
                </c:pt>
                <c:pt idx="55">
                  <c:v>0</c:v>
                </c:pt>
                <c:pt idx="56">
                  <c:v>255</c:v>
                </c:pt>
                <c:pt idx="57">
                  <c:v>226</c:v>
                </c:pt>
                <c:pt idx="58">
                  <c:v>261</c:v>
                </c:pt>
                <c:pt idx="59">
                  <c:v>281</c:v>
                </c:pt>
                <c:pt idx="60">
                  <c:v>317</c:v>
                </c:pt>
                <c:pt idx="61">
                  <c:v>293</c:v>
                </c:pt>
                <c:pt idx="62">
                  <c:v>0</c:v>
                </c:pt>
                <c:pt idx="63">
                  <c:v>293</c:v>
                </c:pt>
                <c:pt idx="64">
                  <c:v>206</c:v>
                </c:pt>
                <c:pt idx="65">
                  <c:v>322</c:v>
                </c:pt>
                <c:pt idx="66">
                  <c:v>280</c:v>
                </c:pt>
                <c:pt idx="67">
                  <c:v>255</c:v>
                </c:pt>
                <c:pt idx="68">
                  <c:v>208</c:v>
                </c:pt>
                <c:pt idx="69">
                  <c:v>251</c:v>
                </c:pt>
                <c:pt idx="70">
                  <c:v>267</c:v>
                </c:pt>
                <c:pt idx="71">
                  <c:v>337</c:v>
                </c:pt>
                <c:pt idx="72">
                  <c:v>228</c:v>
                </c:pt>
                <c:pt idx="73">
                  <c:v>234</c:v>
                </c:pt>
                <c:pt idx="74">
                  <c:v>205</c:v>
                </c:pt>
                <c:pt idx="75">
                  <c:v>0</c:v>
                </c:pt>
                <c:pt idx="76">
                  <c:v>275</c:v>
                </c:pt>
                <c:pt idx="77">
                  <c:v>236</c:v>
                </c:pt>
                <c:pt idx="78">
                  <c:v>273</c:v>
                </c:pt>
                <c:pt idx="79">
                  <c:v>178</c:v>
                </c:pt>
                <c:pt idx="80">
                  <c:v>111</c:v>
                </c:pt>
                <c:pt idx="81">
                  <c:v>0</c:v>
                </c:pt>
                <c:pt idx="82">
                  <c:v>217</c:v>
                </c:pt>
                <c:pt idx="83">
                  <c:v>224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mittaukset!$AH$727:$AH$817</c:f>
              <c:numCache>
                <c:formatCode>General</c:formatCode>
                <c:ptCount val="91"/>
                <c:pt idx="0">
                  <c:v>282</c:v>
                </c:pt>
                <c:pt idx="1">
                  <c:v>223</c:v>
                </c:pt>
                <c:pt idx="2">
                  <c:v>190</c:v>
                </c:pt>
                <c:pt idx="3">
                  <c:v>279</c:v>
                </c:pt>
                <c:pt idx="4">
                  <c:v>163</c:v>
                </c:pt>
                <c:pt idx="5">
                  <c:v>295</c:v>
                </c:pt>
                <c:pt idx="6">
                  <c:v>260</c:v>
                </c:pt>
                <c:pt idx="7">
                  <c:v>151</c:v>
                </c:pt>
                <c:pt idx="8">
                  <c:v>325</c:v>
                </c:pt>
                <c:pt idx="9">
                  <c:v>244</c:v>
                </c:pt>
                <c:pt idx="10">
                  <c:v>178</c:v>
                </c:pt>
                <c:pt idx="11">
                  <c:v>150</c:v>
                </c:pt>
                <c:pt idx="12">
                  <c:v>225</c:v>
                </c:pt>
                <c:pt idx="13">
                  <c:v>0</c:v>
                </c:pt>
                <c:pt idx="14">
                  <c:v>240</c:v>
                </c:pt>
                <c:pt idx="15">
                  <c:v>222</c:v>
                </c:pt>
                <c:pt idx="16">
                  <c:v>0</c:v>
                </c:pt>
                <c:pt idx="17">
                  <c:v>232</c:v>
                </c:pt>
                <c:pt idx="18">
                  <c:v>172</c:v>
                </c:pt>
                <c:pt idx="19">
                  <c:v>243</c:v>
                </c:pt>
                <c:pt idx="20">
                  <c:v>270</c:v>
                </c:pt>
                <c:pt idx="21">
                  <c:v>271</c:v>
                </c:pt>
                <c:pt idx="22">
                  <c:v>212</c:v>
                </c:pt>
                <c:pt idx="23">
                  <c:v>166</c:v>
                </c:pt>
                <c:pt idx="24">
                  <c:v>322</c:v>
                </c:pt>
                <c:pt idx="25">
                  <c:v>305</c:v>
                </c:pt>
                <c:pt idx="26">
                  <c:v>170</c:v>
                </c:pt>
                <c:pt idx="27">
                  <c:v>217</c:v>
                </c:pt>
                <c:pt idx="28">
                  <c:v>316</c:v>
                </c:pt>
                <c:pt idx="29">
                  <c:v>320</c:v>
                </c:pt>
                <c:pt idx="30">
                  <c:v>290</c:v>
                </c:pt>
                <c:pt idx="31">
                  <c:v>0</c:v>
                </c:pt>
                <c:pt idx="32">
                  <c:v>280</c:v>
                </c:pt>
                <c:pt idx="33">
                  <c:v>210</c:v>
                </c:pt>
                <c:pt idx="34">
                  <c:v>290</c:v>
                </c:pt>
                <c:pt idx="35">
                  <c:v>263</c:v>
                </c:pt>
                <c:pt idx="36">
                  <c:v>308</c:v>
                </c:pt>
                <c:pt idx="37">
                  <c:v>295</c:v>
                </c:pt>
                <c:pt idx="38">
                  <c:v>270</c:v>
                </c:pt>
                <c:pt idx="39">
                  <c:v>240</c:v>
                </c:pt>
                <c:pt idx="40">
                  <c:v>257</c:v>
                </c:pt>
                <c:pt idx="41">
                  <c:v>371</c:v>
                </c:pt>
                <c:pt idx="42">
                  <c:v>202</c:v>
                </c:pt>
                <c:pt idx="43">
                  <c:v>0</c:v>
                </c:pt>
                <c:pt idx="44">
                  <c:v>260</c:v>
                </c:pt>
                <c:pt idx="45">
                  <c:v>296</c:v>
                </c:pt>
                <c:pt idx="46">
                  <c:v>313</c:v>
                </c:pt>
                <c:pt idx="47">
                  <c:v>325</c:v>
                </c:pt>
                <c:pt idx="48">
                  <c:v>280</c:v>
                </c:pt>
                <c:pt idx="49">
                  <c:v>263</c:v>
                </c:pt>
                <c:pt idx="50">
                  <c:v>213</c:v>
                </c:pt>
                <c:pt idx="51">
                  <c:v>256</c:v>
                </c:pt>
                <c:pt idx="52">
                  <c:v>255</c:v>
                </c:pt>
                <c:pt idx="53">
                  <c:v>190</c:v>
                </c:pt>
                <c:pt idx="54">
                  <c:v>0</c:v>
                </c:pt>
                <c:pt idx="55">
                  <c:v>0</c:v>
                </c:pt>
                <c:pt idx="56">
                  <c:v>266</c:v>
                </c:pt>
                <c:pt idx="57">
                  <c:v>225</c:v>
                </c:pt>
                <c:pt idx="58">
                  <c:v>250</c:v>
                </c:pt>
                <c:pt idx="59">
                  <c:v>280</c:v>
                </c:pt>
                <c:pt idx="60">
                  <c:v>312</c:v>
                </c:pt>
                <c:pt idx="61">
                  <c:v>301</c:v>
                </c:pt>
                <c:pt idx="62">
                  <c:v>0</c:v>
                </c:pt>
                <c:pt idx="63">
                  <c:v>302</c:v>
                </c:pt>
                <c:pt idx="64">
                  <c:v>314</c:v>
                </c:pt>
                <c:pt idx="65">
                  <c:v>320</c:v>
                </c:pt>
                <c:pt idx="66">
                  <c:v>401</c:v>
                </c:pt>
                <c:pt idx="67">
                  <c:v>262</c:v>
                </c:pt>
                <c:pt idx="68">
                  <c:v>201</c:v>
                </c:pt>
                <c:pt idx="69">
                  <c:v>251</c:v>
                </c:pt>
                <c:pt idx="70">
                  <c:v>285</c:v>
                </c:pt>
                <c:pt idx="71">
                  <c:v>346</c:v>
                </c:pt>
                <c:pt idx="72">
                  <c:v>210</c:v>
                </c:pt>
                <c:pt idx="73">
                  <c:v>228</c:v>
                </c:pt>
                <c:pt idx="74">
                  <c:v>205</c:v>
                </c:pt>
                <c:pt idx="75">
                  <c:v>0</c:v>
                </c:pt>
                <c:pt idx="76">
                  <c:v>272</c:v>
                </c:pt>
                <c:pt idx="77">
                  <c:v>230</c:v>
                </c:pt>
                <c:pt idx="78">
                  <c:v>277</c:v>
                </c:pt>
                <c:pt idx="79">
                  <c:v>118</c:v>
                </c:pt>
                <c:pt idx="80">
                  <c:v>120</c:v>
                </c:pt>
                <c:pt idx="81">
                  <c:v>0</c:v>
                </c:pt>
                <c:pt idx="82">
                  <c:v>223</c:v>
                </c:pt>
                <c:pt idx="83">
                  <c:v>218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</c:ser>
        <c:axId val="172036864"/>
        <c:axId val="172044288"/>
      </c:scatterChart>
      <c:valAx>
        <c:axId val="172036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  <c:layout/>
        </c:title>
        <c:numFmt formatCode="General" sourceLinked="1"/>
        <c:tickLblPos val="nextTo"/>
        <c:crossAx val="172044288"/>
        <c:crosses val="autoZero"/>
        <c:crossBetween val="midCat"/>
      </c:valAx>
      <c:valAx>
        <c:axId val="1720442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  <c:layout/>
        </c:title>
        <c:numFmt formatCode="General" sourceLinked="1"/>
        <c:tickLblPos val="nextTo"/>
        <c:crossAx val="172036864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2C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mittaukset!$AG$621:$AG$726</c:f>
              <c:numCache>
                <c:formatCode>General</c:formatCode>
                <c:ptCount val="106"/>
                <c:pt idx="0">
                  <c:v>184</c:v>
                </c:pt>
                <c:pt idx="1">
                  <c:v>273</c:v>
                </c:pt>
                <c:pt idx="2">
                  <c:v>273</c:v>
                </c:pt>
                <c:pt idx="3">
                  <c:v>330</c:v>
                </c:pt>
                <c:pt idx="4">
                  <c:v>273</c:v>
                </c:pt>
                <c:pt idx="5">
                  <c:v>0</c:v>
                </c:pt>
                <c:pt idx="6">
                  <c:v>198</c:v>
                </c:pt>
                <c:pt idx="7">
                  <c:v>298</c:v>
                </c:pt>
                <c:pt idx="8">
                  <c:v>0</c:v>
                </c:pt>
                <c:pt idx="9">
                  <c:v>227</c:v>
                </c:pt>
                <c:pt idx="10">
                  <c:v>282</c:v>
                </c:pt>
                <c:pt idx="11">
                  <c:v>169</c:v>
                </c:pt>
                <c:pt idx="12">
                  <c:v>228</c:v>
                </c:pt>
                <c:pt idx="13">
                  <c:v>243</c:v>
                </c:pt>
                <c:pt idx="14">
                  <c:v>204</c:v>
                </c:pt>
                <c:pt idx="15">
                  <c:v>273</c:v>
                </c:pt>
                <c:pt idx="16">
                  <c:v>238</c:v>
                </c:pt>
                <c:pt idx="17">
                  <c:v>270</c:v>
                </c:pt>
                <c:pt idx="18">
                  <c:v>273</c:v>
                </c:pt>
                <c:pt idx="19">
                  <c:v>239</c:v>
                </c:pt>
                <c:pt idx="20">
                  <c:v>274</c:v>
                </c:pt>
                <c:pt idx="21">
                  <c:v>276</c:v>
                </c:pt>
                <c:pt idx="22">
                  <c:v>0</c:v>
                </c:pt>
                <c:pt idx="23">
                  <c:v>304</c:v>
                </c:pt>
                <c:pt idx="24">
                  <c:v>189</c:v>
                </c:pt>
                <c:pt idx="25">
                  <c:v>262</c:v>
                </c:pt>
                <c:pt idx="26">
                  <c:v>197</c:v>
                </c:pt>
                <c:pt idx="27">
                  <c:v>235</c:v>
                </c:pt>
                <c:pt idx="28">
                  <c:v>218</c:v>
                </c:pt>
                <c:pt idx="29">
                  <c:v>232</c:v>
                </c:pt>
                <c:pt idx="30">
                  <c:v>176</c:v>
                </c:pt>
                <c:pt idx="31">
                  <c:v>110</c:v>
                </c:pt>
                <c:pt idx="32">
                  <c:v>178</c:v>
                </c:pt>
                <c:pt idx="33">
                  <c:v>110</c:v>
                </c:pt>
                <c:pt idx="34">
                  <c:v>142</c:v>
                </c:pt>
                <c:pt idx="35">
                  <c:v>205</c:v>
                </c:pt>
                <c:pt idx="36">
                  <c:v>162</c:v>
                </c:pt>
                <c:pt idx="37">
                  <c:v>262</c:v>
                </c:pt>
                <c:pt idx="38">
                  <c:v>166</c:v>
                </c:pt>
                <c:pt idx="39">
                  <c:v>237</c:v>
                </c:pt>
                <c:pt idx="40">
                  <c:v>0</c:v>
                </c:pt>
                <c:pt idx="41">
                  <c:v>171</c:v>
                </c:pt>
                <c:pt idx="42">
                  <c:v>290</c:v>
                </c:pt>
                <c:pt idx="43">
                  <c:v>255</c:v>
                </c:pt>
                <c:pt idx="44">
                  <c:v>236</c:v>
                </c:pt>
                <c:pt idx="45">
                  <c:v>240</c:v>
                </c:pt>
                <c:pt idx="46">
                  <c:v>210</c:v>
                </c:pt>
                <c:pt idx="47">
                  <c:v>264</c:v>
                </c:pt>
                <c:pt idx="48">
                  <c:v>154</c:v>
                </c:pt>
                <c:pt idx="49">
                  <c:v>0</c:v>
                </c:pt>
                <c:pt idx="50">
                  <c:v>274</c:v>
                </c:pt>
                <c:pt idx="51">
                  <c:v>369</c:v>
                </c:pt>
                <c:pt idx="52">
                  <c:v>204</c:v>
                </c:pt>
                <c:pt idx="53">
                  <c:v>298</c:v>
                </c:pt>
                <c:pt idx="54">
                  <c:v>167</c:v>
                </c:pt>
                <c:pt idx="55">
                  <c:v>252</c:v>
                </c:pt>
                <c:pt idx="56">
                  <c:v>219</c:v>
                </c:pt>
                <c:pt idx="57">
                  <c:v>0</c:v>
                </c:pt>
                <c:pt idx="58">
                  <c:v>101</c:v>
                </c:pt>
                <c:pt idx="59">
                  <c:v>208</c:v>
                </c:pt>
                <c:pt idx="60">
                  <c:v>158</c:v>
                </c:pt>
                <c:pt idx="61">
                  <c:v>145</c:v>
                </c:pt>
                <c:pt idx="62">
                  <c:v>226</c:v>
                </c:pt>
                <c:pt idx="63">
                  <c:v>174</c:v>
                </c:pt>
                <c:pt idx="64">
                  <c:v>0</c:v>
                </c:pt>
                <c:pt idx="65">
                  <c:v>168</c:v>
                </c:pt>
                <c:pt idx="66">
                  <c:v>280</c:v>
                </c:pt>
                <c:pt idx="67">
                  <c:v>232</c:v>
                </c:pt>
                <c:pt idx="68">
                  <c:v>273</c:v>
                </c:pt>
                <c:pt idx="69">
                  <c:v>234</c:v>
                </c:pt>
                <c:pt idx="70">
                  <c:v>0</c:v>
                </c:pt>
                <c:pt idx="71">
                  <c:v>280</c:v>
                </c:pt>
                <c:pt idx="72">
                  <c:v>234</c:v>
                </c:pt>
                <c:pt idx="73">
                  <c:v>257</c:v>
                </c:pt>
                <c:pt idx="74">
                  <c:v>328</c:v>
                </c:pt>
                <c:pt idx="75">
                  <c:v>221</c:v>
                </c:pt>
                <c:pt idx="76">
                  <c:v>176</c:v>
                </c:pt>
                <c:pt idx="77">
                  <c:v>248</c:v>
                </c:pt>
                <c:pt idx="78">
                  <c:v>0</c:v>
                </c:pt>
                <c:pt idx="79">
                  <c:v>0</c:v>
                </c:pt>
                <c:pt idx="80">
                  <c:v>175</c:v>
                </c:pt>
                <c:pt idx="81">
                  <c:v>220</c:v>
                </c:pt>
                <c:pt idx="82">
                  <c:v>226</c:v>
                </c:pt>
                <c:pt idx="83">
                  <c:v>169</c:v>
                </c:pt>
                <c:pt idx="84">
                  <c:v>173</c:v>
                </c:pt>
                <c:pt idx="85">
                  <c:v>184</c:v>
                </c:pt>
                <c:pt idx="86">
                  <c:v>154</c:v>
                </c:pt>
                <c:pt idx="87">
                  <c:v>203</c:v>
                </c:pt>
                <c:pt idx="88">
                  <c:v>199</c:v>
                </c:pt>
                <c:pt idx="89">
                  <c:v>204</c:v>
                </c:pt>
                <c:pt idx="90">
                  <c:v>234</c:v>
                </c:pt>
                <c:pt idx="91">
                  <c:v>184</c:v>
                </c:pt>
                <c:pt idx="92">
                  <c:v>0</c:v>
                </c:pt>
                <c:pt idx="93">
                  <c:v>140</c:v>
                </c:pt>
                <c:pt idx="94">
                  <c:v>114</c:v>
                </c:pt>
                <c:pt idx="95">
                  <c:v>92</c:v>
                </c:pt>
                <c:pt idx="96">
                  <c:v>120</c:v>
                </c:pt>
                <c:pt idx="97">
                  <c:v>64</c:v>
                </c:pt>
                <c:pt idx="98">
                  <c:v>113</c:v>
                </c:pt>
                <c:pt idx="99">
                  <c:v>72</c:v>
                </c:pt>
                <c:pt idx="100">
                  <c:v>180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</c:numCache>
            </c:numRef>
          </c:xVal>
          <c:yVal>
            <c:numRef>
              <c:f>mittaukset!$AH$621:$AH$726</c:f>
              <c:numCache>
                <c:formatCode>General</c:formatCode>
                <c:ptCount val="106"/>
                <c:pt idx="0">
                  <c:v>172</c:v>
                </c:pt>
                <c:pt idx="1">
                  <c:v>290</c:v>
                </c:pt>
                <c:pt idx="2">
                  <c:v>289</c:v>
                </c:pt>
                <c:pt idx="3">
                  <c:v>330</c:v>
                </c:pt>
                <c:pt idx="4">
                  <c:v>291</c:v>
                </c:pt>
                <c:pt idx="5">
                  <c:v>0</c:v>
                </c:pt>
                <c:pt idx="6">
                  <c:v>216</c:v>
                </c:pt>
                <c:pt idx="7">
                  <c:v>370</c:v>
                </c:pt>
                <c:pt idx="8">
                  <c:v>0</c:v>
                </c:pt>
                <c:pt idx="9">
                  <c:v>245</c:v>
                </c:pt>
                <c:pt idx="10">
                  <c:v>300</c:v>
                </c:pt>
                <c:pt idx="11">
                  <c:v>183</c:v>
                </c:pt>
                <c:pt idx="12">
                  <c:v>229</c:v>
                </c:pt>
                <c:pt idx="13">
                  <c:v>265</c:v>
                </c:pt>
                <c:pt idx="14">
                  <c:v>230</c:v>
                </c:pt>
                <c:pt idx="15">
                  <c:v>300</c:v>
                </c:pt>
                <c:pt idx="16">
                  <c:v>267</c:v>
                </c:pt>
                <c:pt idx="17">
                  <c:v>278</c:v>
                </c:pt>
                <c:pt idx="18">
                  <c:v>293</c:v>
                </c:pt>
                <c:pt idx="19">
                  <c:v>257</c:v>
                </c:pt>
                <c:pt idx="20">
                  <c:v>274</c:v>
                </c:pt>
                <c:pt idx="21">
                  <c:v>285</c:v>
                </c:pt>
                <c:pt idx="22">
                  <c:v>0</c:v>
                </c:pt>
                <c:pt idx="23">
                  <c:v>305</c:v>
                </c:pt>
                <c:pt idx="24">
                  <c:v>193</c:v>
                </c:pt>
                <c:pt idx="25">
                  <c:v>280</c:v>
                </c:pt>
                <c:pt idx="26">
                  <c:v>190</c:v>
                </c:pt>
                <c:pt idx="27">
                  <c:v>243</c:v>
                </c:pt>
                <c:pt idx="28">
                  <c:v>235</c:v>
                </c:pt>
                <c:pt idx="29">
                  <c:v>246</c:v>
                </c:pt>
                <c:pt idx="30">
                  <c:v>181</c:v>
                </c:pt>
                <c:pt idx="31">
                  <c:v>116</c:v>
                </c:pt>
                <c:pt idx="32">
                  <c:v>186</c:v>
                </c:pt>
                <c:pt idx="33">
                  <c:v>113</c:v>
                </c:pt>
                <c:pt idx="34">
                  <c:v>160</c:v>
                </c:pt>
                <c:pt idx="35">
                  <c:v>224</c:v>
                </c:pt>
                <c:pt idx="36">
                  <c:v>174</c:v>
                </c:pt>
                <c:pt idx="37">
                  <c:v>270</c:v>
                </c:pt>
                <c:pt idx="38">
                  <c:v>163</c:v>
                </c:pt>
                <c:pt idx="39">
                  <c:v>246</c:v>
                </c:pt>
                <c:pt idx="40">
                  <c:v>0</c:v>
                </c:pt>
                <c:pt idx="41">
                  <c:v>176</c:v>
                </c:pt>
                <c:pt idx="42">
                  <c:v>305</c:v>
                </c:pt>
                <c:pt idx="43">
                  <c:v>270</c:v>
                </c:pt>
                <c:pt idx="44">
                  <c:v>240</c:v>
                </c:pt>
                <c:pt idx="45">
                  <c:v>235</c:v>
                </c:pt>
                <c:pt idx="46">
                  <c:v>217</c:v>
                </c:pt>
                <c:pt idx="47">
                  <c:v>275</c:v>
                </c:pt>
                <c:pt idx="48">
                  <c:v>160</c:v>
                </c:pt>
                <c:pt idx="49">
                  <c:v>0</c:v>
                </c:pt>
                <c:pt idx="50">
                  <c:v>306</c:v>
                </c:pt>
                <c:pt idx="51">
                  <c:v>385</c:v>
                </c:pt>
                <c:pt idx="52">
                  <c:v>204</c:v>
                </c:pt>
                <c:pt idx="53">
                  <c:v>306</c:v>
                </c:pt>
                <c:pt idx="54">
                  <c:v>176</c:v>
                </c:pt>
                <c:pt idx="55">
                  <c:v>251</c:v>
                </c:pt>
                <c:pt idx="56">
                  <c:v>240</c:v>
                </c:pt>
                <c:pt idx="57">
                  <c:v>0</c:v>
                </c:pt>
                <c:pt idx="58">
                  <c:v>105</c:v>
                </c:pt>
                <c:pt idx="59">
                  <c:v>220</c:v>
                </c:pt>
                <c:pt idx="60">
                  <c:v>165</c:v>
                </c:pt>
                <c:pt idx="61">
                  <c:v>157</c:v>
                </c:pt>
                <c:pt idx="62">
                  <c:v>232</c:v>
                </c:pt>
                <c:pt idx="63">
                  <c:v>175</c:v>
                </c:pt>
                <c:pt idx="64">
                  <c:v>0</c:v>
                </c:pt>
                <c:pt idx="65">
                  <c:v>172</c:v>
                </c:pt>
                <c:pt idx="66">
                  <c:v>305</c:v>
                </c:pt>
                <c:pt idx="67">
                  <c:v>240</c:v>
                </c:pt>
                <c:pt idx="68">
                  <c:v>280</c:v>
                </c:pt>
                <c:pt idx="69">
                  <c:v>240</c:v>
                </c:pt>
                <c:pt idx="70">
                  <c:v>0</c:v>
                </c:pt>
                <c:pt idx="71">
                  <c:v>292</c:v>
                </c:pt>
                <c:pt idx="72">
                  <c:v>226</c:v>
                </c:pt>
                <c:pt idx="73">
                  <c:v>275</c:v>
                </c:pt>
                <c:pt idx="74">
                  <c:v>330</c:v>
                </c:pt>
                <c:pt idx="75">
                  <c:v>218</c:v>
                </c:pt>
                <c:pt idx="76">
                  <c:v>180</c:v>
                </c:pt>
                <c:pt idx="77">
                  <c:v>266</c:v>
                </c:pt>
                <c:pt idx="78">
                  <c:v>0</c:v>
                </c:pt>
                <c:pt idx="79">
                  <c:v>0</c:v>
                </c:pt>
                <c:pt idx="80">
                  <c:v>182</c:v>
                </c:pt>
                <c:pt idx="81">
                  <c:v>237</c:v>
                </c:pt>
                <c:pt idx="82">
                  <c:v>230</c:v>
                </c:pt>
                <c:pt idx="83">
                  <c:v>180</c:v>
                </c:pt>
                <c:pt idx="84">
                  <c:v>182</c:v>
                </c:pt>
                <c:pt idx="85">
                  <c:v>192</c:v>
                </c:pt>
                <c:pt idx="86">
                  <c:v>160</c:v>
                </c:pt>
                <c:pt idx="87">
                  <c:v>220</c:v>
                </c:pt>
                <c:pt idx="88">
                  <c:v>210</c:v>
                </c:pt>
                <c:pt idx="89">
                  <c:v>206</c:v>
                </c:pt>
                <c:pt idx="90">
                  <c:v>251</c:v>
                </c:pt>
                <c:pt idx="91">
                  <c:v>191</c:v>
                </c:pt>
                <c:pt idx="92">
                  <c:v>0</c:v>
                </c:pt>
                <c:pt idx="93">
                  <c:v>143</c:v>
                </c:pt>
                <c:pt idx="94">
                  <c:v>115</c:v>
                </c:pt>
                <c:pt idx="95">
                  <c:v>92</c:v>
                </c:pt>
                <c:pt idx="96">
                  <c:v>123</c:v>
                </c:pt>
                <c:pt idx="97">
                  <c:v>61</c:v>
                </c:pt>
                <c:pt idx="98">
                  <c:v>120</c:v>
                </c:pt>
                <c:pt idx="99">
                  <c:v>72</c:v>
                </c:pt>
                <c:pt idx="100">
                  <c:v>180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</c:numCache>
            </c:numRef>
          </c:yVal>
        </c:ser>
        <c:axId val="172048384"/>
        <c:axId val="172074496"/>
      </c:scatterChart>
      <c:valAx>
        <c:axId val="172048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  <c:layout/>
        </c:title>
        <c:numFmt formatCode="General" sourceLinked="1"/>
        <c:tickLblPos val="nextTo"/>
        <c:crossAx val="172074496"/>
        <c:crosses val="autoZero"/>
        <c:crossBetween val="midCat"/>
      </c:valAx>
      <c:valAx>
        <c:axId val="1720744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  <c:layout/>
        </c:title>
        <c:numFmt formatCode="General" sourceLinked="1"/>
        <c:tickLblPos val="nextTo"/>
        <c:crossAx val="172048384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62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mittaukset!$AG$342:$AG$410</c:f>
              <c:numCache>
                <c:formatCode>General</c:formatCode>
                <c:ptCount val="69"/>
                <c:pt idx="0">
                  <c:v>274</c:v>
                </c:pt>
                <c:pt idx="1">
                  <c:v>240</c:v>
                </c:pt>
                <c:pt idx="2">
                  <c:v>231</c:v>
                </c:pt>
                <c:pt idx="3">
                  <c:v>237</c:v>
                </c:pt>
                <c:pt idx="4">
                  <c:v>333</c:v>
                </c:pt>
                <c:pt idx="5">
                  <c:v>265</c:v>
                </c:pt>
                <c:pt idx="6">
                  <c:v>335</c:v>
                </c:pt>
                <c:pt idx="7">
                  <c:v>282</c:v>
                </c:pt>
                <c:pt idx="8">
                  <c:v>368</c:v>
                </c:pt>
                <c:pt idx="9">
                  <c:v>267</c:v>
                </c:pt>
                <c:pt idx="10">
                  <c:v>264</c:v>
                </c:pt>
                <c:pt idx="11">
                  <c:v>334</c:v>
                </c:pt>
                <c:pt idx="12">
                  <c:v>287</c:v>
                </c:pt>
                <c:pt idx="13">
                  <c:v>286</c:v>
                </c:pt>
                <c:pt idx="14">
                  <c:v>344</c:v>
                </c:pt>
                <c:pt idx="15">
                  <c:v>257</c:v>
                </c:pt>
                <c:pt idx="16">
                  <c:v>281</c:v>
                </c:pt>
                <c:pt idx="17">
                  <c:v>285</c:v>
                </c:pt>
                <c:pt idx="18">
                  <c:v>308</c:v>
                </c:pt>
                <c:pt idx="19">
                  <c:v>324</c:v>
                </c:pt>
                <c:pt idx="20">
                  <c:v>341</c:v>
                </c:pt>
                <c:pt idx="21">
                  <c:v>305</c:v>
                </c:pt>
                <c:pt idx="22">
                  <c:v>321</c:v>
                </c:pt>
                <c:pt idx="23">
                  <c:v>254</c:v>
                </c:pt>
                <c:pt idx="24">
                  <c:v>251</c:v>
                </c:pt>
                <c:pt idx="25">
                  <c:v>283</c:v>
                </c:pt>
                <c:pt idx="26">
                  <c:v>378</c:v>
                </c:pt>
                <c:pt idx="27">
                  <c:v>250</c:v>
                </c:pt>
                <c:pt idx="28">
                  <c:v>282</c:v>
                </c:pt>
                <c:pt idx="29">
                  <c:v>298</c:v>
                </c:pt>
                <c:pt idx="30">
                  <c:v>276</c:v>
                </c:pt>
                <c:pt idx="31">
                  <c:v>313</c:v>
                </c:pt>
                <c:pt idx="32">
                  <c:v>342</c:v>
                </c:pt>
                <c:pt idx="33">
                  <c:v>231</c:v>
                </c:pt>
                <c:pt idx="34">
                  <c:v>370</c:v>
                </c:pt>
                <c:pt idx="35">
                  <c:v>255</c:v>
                </c:pt>
                <c:pt idx="36">
                  <c:v>281</c:v>
                </c:pt>
                <c:pt idx="37">
                  <c:v>207</c:v>
                </c:pt>
                <c:pt idx="38">
                  <c:v>253</c:v>
                </c:pt>
                <c:pt idx="39">
                  <c:v>241</c:v>
                </c:pt>
                <c:pt idx="40">
                  <c:v>308</c:v>
                </c:pt>
                <c:pt idx="41">
                  <c:v>390</c:v>
                </c:pt>
                <c:pt idx="42">
                  <c:v>256</c:v>
                </c:pt>
                <c:pt idx="43">
                  <c:v>294</c:v>
                </c:pt>
                <c:pt idx="44">
                  <c:v>276</c:v>
                </c:pt>
                <c:pt idx="45">
                  <c:v>320</c:v>
                </c:pt>
                <c:pt idx="46">
                  <c:v>310</c:v>
                </c:pt>
                <c:pt idx="47">
                  <c:v>0</c:v>
                </c:pt>
                <c:pt idx="48">
                  <c:v>232</c:v>
                </c:pt>
                <c:pt idx="49">
                  <c:v>237</c:v>
                </c:pt>
                <c:pt idx="50">
                  <c:v>0</c:v>
                </c:pt>
                <c:pt idx="51">
                  <c:v>0</c:v>
                </c:pt>
                <c:pt idx="52">
                  <c:v>266</c:v>
                </c:pt>
                <c:pt idx="53">
                  <c:v>0</c:v>
                </c:pt>
                <c:pt idx="54">
                  <c:v>207</c:v>
                </c:pt>
                <c:pt idx="55">
                  <c:v>191</c:v>
                </c:pt>
                <c:pt idx="56">
                  <c:v>237</c:v>
                </c:pt>
                <c:pt idx="57">
                  <c:v>273</c:v>
                </c:pt>
                <c:pt idx="58">
                  <c:v>144</c:v>
                </c:pt>
                <c:pt idx="59">
                  <c:v>132</c:v>
                </c:pt>
                <c:pt idx="60">
                  <c:v>109</c:v>
                </c:pt>
                <c:pt idx="61">
                  <c:v>225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xVal>
          <c:yVal>
            <c:numRef>
              <c:f>mittaukset!$AH$342:$AH$410</c:f>
              <c:numCache>
                <c:formatCode>General</c:formatCode>
                <c:ptCount val="69"/>
                <c:pt idx="0">
                  <c:v>286</c:v>
                </c:pt>
                <c:pt idx="1">
                  <c:v>251</c:v>
                </c:pt>
                <c:pt idx="2">
                  <c:v>236</c:v>
                </c:pt>
                <c:pt idx="3">
                  <c:v>243</c:v>
                </c:pt>
                <c:pt idx="4">
                  <c:v>377</c:v>
                </c:pt>
                <c:pt idx="5">
                  <c:v>268</c:v>
                </c:pt>
                <c:pt idx="6">
                  <c:v>339</c:v>
                </c:pt>
                <c:pt idx="7">
                  <c:v>273</c:v>
                </c:pt>
                <c:pt idx="8">
                  <c:v>369</c:v>
                </c:pt>
                <c:pt idx="9">
                  <c:v>272</c:v>
                </c:pt>
                <c:pt idx="10">
                  <c:v>258</c:v>
                </c:pt>
                <c:pt idx="11">
                  <c:v>332</c:v>
                </c:pt>
                <c:pt idx="12">
                  <c:v>292</c:v>
                </c:pt>
                <c:pt idx="13">
                  <c:v>407</c:v>
                </c:pt>
                <c:pt idx="14">
                  <c:v>358</c:v>
                </c:pt>
                <c:pt idx="15">
                  <c:v>271</c:v>
                </c:pt>
                <c:pt idx="16">
                  <c:v>285</c:v>
                </c:pt>
                <c:pt idx="17">
                  <c:v>292</c:v>
                </c:pt>
                <c:pt idx="18">
                  <c:v>313</c:v>
                </c:pt>
                <c:pt idx="19">
                  <c:v>334</c:v>
                </c:pt>
                <c:pt idx="20">
                  <c:v>336</c:v>
                </c:pt>
                <c:pt idx="21">
                  <c:v>314</c:v>
                </c:pt>
                <c:pt idx="22">
                  <c:v>329</c:v>
                </c:pt>
                <c:pt idx="23">
                  <c:v>254</c:v>
                </c:pt>
                <c:pt idx="24">
                  <c:v>251</c:v>
                </c:pt>
                <c:pt idx="25">
                  <c:v>293</c:v>
                </c:pt>
                <c:pt idx="26">
                  <c:v>395</c:v>
                </c:pt>
                <c:pt idx="27">
                  <c:v>256</c:v>
                </c:pt>
                <c:pt idx="28">
                  <c:v>270</c:v>
                </c:pt>
                <c:pt idx="29">
                  <c:v>299</c:v>
                </c:pt>
                <c:pt idx="30">
                  <c:v>273</c:v>
                </c:pt>
                <c:pt idx="31">
                  <c:v>329</c:v>
                </c:pt>
                <c:pt idx="32">
                  <c:v>350</c:v>
                </c:pt>
                <c:pt idx="33">
                  <c:v>221</c:v>
                </c:pt>
                <c:pt idx="34">
                  <c:v>377</c:v>
                </c:pt>
                <c:pt idx="35">
                  <c:v>258</c:v>
                </c:pt>
                <c:pt idx="36">
                  <c:v>283</c:v>
                </c:pt>
                <c:pt idx="37">
                  <c:v>206</c:v>
                </c:pt>
                <c:pt idx="38">
                  <c:v>263</c:v>
                </c:pt>
                <c:pt idx="39">
                  <c:v>250</c:v>
                </c:pt>
                <c:pt idx="40">
                  <c:v>323</c:v>
                </c:pt>
                <c:pt idx="41">
                  <c:v>406</c:v>
                </c:pt>
                <c:pt idx="42">
                  <c:v>245</c:v>
                </c:pt>
                <c:pt idx="43">
                  <c:v>296</c:v>
                </c:pt>
                <c:pt idx="44">
                  <c:v>262</c:v>
                </c:pt>
                <c:pt idx="45">
                  <c:v>332</c:v>
                </c:pt>
                <c:pt idx="46">
                  <c:v>293</c:v>
                </c:pt>
                <c:pt idx="47">
                  <c:v>0</c:v>
                </c:pt>
                <c:pt idx="48">
                  <c:v>230</c:v>
                </c:pt>
                <c:pt idx="49">
                  <c:v>238</c:v>
                </c:pt>
                <c:pt idx="50">
                  <c:v>0</c:v>
                </c:pt>
                <c:pt idx="51">
                  <c:v>0</c:v>
                </c:pt>
                <c:pt idx="52">
                  <c:v>270</c:v>
                </c:pt>
                <c:pt idx="53">
                  <c:v>0</c:v>
                </c:pt>
                <c:pt idx="54">
                  <c:v>203</c:v>
                </c:pt>
                <c:pt idx="55">
                  <c:v>194</c:v>
                </c:pt>
                <c:pt idx="56">
                  <c:v>251</c:v>
                </c:pt>
                <c:pt idx="57">
                  <c:v>277</c:v>
                </c:pt>
                <c:pt idx="58">
                  <c:v>147</c:v>
                </c:pt>
                <c:pt idx="59">
                  <c:v>130</c:v>
                </c:pt>
                <c:pt idx="60">
                  <c:v>106</c:v>
                </c:pt>
                <c:pt idx="61">
                  <c:v>228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yVal>
        </c:ser>
        <c:axId val="172078592"/>
        <c:axId val="172231680"/>
      </c:scatterChart>
      <c:valAx>
        <c:axId val="172078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  <c:layout/>
        </c:title>
        <c:numFmt formatCode="General" sourceLinked="1"/>
        <c:tickLblPos val="nextTo"/>
        <c:crossAx val="172231680"/>
        <c:crosses val="autoZero"/>
        <c:crossBetween val="midCat"/>
      </c:valAx>
      <c:valAx>
        <c:axId val="1722316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  <c:layout/>
        </c:title>
        <c:numFmt formatCode="General" sourceLinked="1"/>
        <c:tickLblPos val="nextTo"/>
        <c:crossAx val="172078592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37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mittaukset!$AG$1206:$AG$1289</c:f>
              <c:numCache>
                <c:formatCode>General</c:formatCode>
                <c:ptCount val="84"/>
                <c:pt idx="0">
                  <c:v>230</c:v>
                </c:pt>
                <c:pt idx="1">
                  <c:v>195</c:v>
                </c:pt>
                <c:pt idx="2">
                  <c:v>261</c:v>
                </c:pt>
                <c:pt idx="3">
                  <c:v>215</c:v>
                </c:pt>
                <c:pt idx="4">
                  <c:v>158</c:v>
                </c:pt>
                <c:pt idx="5">
                  <c:v>208</c:v>
                </c:pt>
                <c:pt idx="6">
                  <c:v>185</c:v>
                </c:pt>
                <c:pt idx="7">
                  <c:v>250</c:v>
                </c:pt>
                <c:pt idx="8">
                  <c:v>167</c:v>
                </c:pt>
                <c:pt idx="9">
                  <c:v>240</c:v>
                </c:pt>
                <c:pt idx="10">
                  <c:v>174</c:v>
                </c:pt>
                <c:pt idx="11">
                  <c:v>188</c:v>
                </c:pt>
                <c:pt idx="12">
                  <c:v>144</c:v>
                </c:pt>
                <c:pt idx="13">
                  <c:v>230</c:v>
                </c:pt>
                <c:pt idx="14">
                  <c:v>206</c:v>
                </c:pt>
                <c:pt idx="15">
                  <c:v>227</c:v>
                </c:pt>
                <c:pt idx="16">
                  <c:v>270</c:v>
                </c:pt>
                <c:pt idx="17">
                  <c:v>250</c:v>
                </c:pt>
                <c:pt idx="18">
                  <c:v>259</c:v>
                </c:pt>
                <c:pt idx="19">
                  <c:v>239</c:v>
                </c:pt>
                <c:pt idx="20">
                  <c:v>213</c:v>
                </c:pt>
                <c:pt idx="21">
                  <c:v>128</c:v>
                </c:pt>
                <c:pt idx="22">
                  <c:v>263</c:v>
                </c:pt>
                <c:pt idx="23">
                  <c:v>197</c:v>
                </c:pt>
                <c:pt idx="24">
                  <c:v>210</c:v>
                </c:pt>
                <c:pt idx="25">
                  <c:v>150</c:v>
                </c:pt>
                <c:pt idx="26">
                  <c:v>232</c:v>
                </c:pt>
                <c:pt idx="27">
                  <c:v>189</c:v>
                </c:pt>
                <c:pt idx="28">
                  <c:v>212</c:v>
                </c:pt>
                <c:pt idx="29">
                  <c:v>269</c:v>
                </c:pt>
                <c:pt idx="30">
                  <c:v>180</c:v>
                </c:pt>
                <c:pt idx="31">
                  <c:v>220</c:v>
                </c:pt>
                <c:pt idx="32">
                  <c:v>262</c:v>
                </c:pt>
                <c:pt idx="33">
                  <c:v>265</c:v>
                </c:pt>
                <c:pt idx="34">
                  <c:v>280</c:v>
                </c:pt>
                <c:pt idx="35">
                  <c:v>221</c:v>
                </c:pt>
                <c:pt idx="36">
                  <c:v>248</c:v>
                </c:pt>
                <c:pt idx="37">
                  <c:v>190</c:v>
                </c:pt>
                <c:pt idx="38">
                  <c:v>220</c:v>
                </c:pt>
                <c:pt idx="39">
                  <c:v>227</c:v>
                </c:pt>
                <c:pt idx="40">
                  <c:v>174</c:v>
                </c:pt>
                <c:pt idx="41">
                  <c:v>200</c:v>
                </c:pt>
                <c:pt idx="42">
                  <c:v>203</c:v>
                </c:pt>
                <c:pt idx="43">
                  <c:v>204</c:v>
                </c:pt>
                <c:pt idx="44">
                  <c:v>311</c:v>
                </c:pt>
                <c:pt idx="45">
                  <c:v>247</c:v>
                </c:pt>
                <c:pt idx="46">
                  <c:v>272</c:v>
                </c:pt>
                <c:pt idx="47">
                  <c:v>194</c:v>
                </c:pt>
                <c:pt idx="48">
                  <c:v>268</c:v>
                </c:pt>
                <c:pt idx="49">
                  <c:v>242</c:v>
                </c:pt>
                <c:pt idx="50">
                  <c:v>271</c:v>
                </c:pt>
                <c:pt idx="51">
                  <c:v>268</c:v>
                </c:pt>
                <c:pt idx="52">
                  <c:v>183</c:v>
                </c:pt>
                <c:pt idx="53">
                  <c:v>209</c:v>
                </c:pt>
                <c:pt idx="54">
                  <c:v>274</c:v>
                </c:pt>
                <c:pt idx="55">
                  <c:v>252</c:v>
                </c:pt>
                <c:pt idx="56">
                  <c:v>227</c:v>
                </c:pt>
                <c:pt idx="57">
                  <c:v>224</c:v>
                </c:pt>
                <c:pt idx="58">
                  <c:v>249</c:v>
                </c:pt>
                <c:pt idx="59">
                  <c:v>256</c:v>
                </c:pt>
                <c:pt idx="60">
                  <c:v>194</c:v>
                </c:pt>
                <c:pt idx="61">
                  <c:v>256</c:v>
                </c:pt>
                <c:pt idx="62">
                  <c:v>234</c:v>
                </c:pt>
                <c:pt idx="63">
                  <c:v>202</c:v>
                </c:pt>
                <c:pt idx="64">
                  <c:v>219</c:v>
                </c:pt>
                <c:pt idx="65">
                  <c:v>188</c:v>
                </c:pt>
                <c:pt idx="66">
                  <c:v>236</c:v>
                </c:pt>
                <c:pt idx="67">
                  <c:v>284</c:v>
                </c:pt>
                <c:pt idx="68">
                  <c:v>162</c:v>
                </c:pt>
                <c:pt idx="69">
                  <c:v>289</c:v>
                </c:pt>
                <c:pt idx="70">
                  <c:v>175</c:v>
                </c:pt>
                <c:pt idx="71">
                  <c:v>219</c:v>
                </c:pt>
                <c:pt idx="72">
                  <c:v>167</c:v>
                </c:pt>
                <c:pt idx="73">
                  <c:v>270</c:v>
                </c:pt>
                <c:pt idx="74">
                  <c:v>209</c:v>
                </c:pt>
                <c:pt idx="75">
                  <c:v>79</c:v>
                </c:pt>
                <c:pt idx="76">
                  <c:v>40</c:v>
                </c:pt>
                <c:pt idx="77">
                  <c:v>70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xVal>
          <c:yVal>
            <c:numRef>
              <c:f>mittaukset!$AH$1206:$AH$1289</c:f>
              <c:numCache>
                <c:formatCode>General</c:formatCode>
                <c:ptCount val="84"/>
                <c:pt idx="0">
                  <c:v>240</c:v>
                </c:pt>
                <c:pt idx="1">
                  <c:v>207</c:v>
                </c:pt>
                <c:pt idx="2">
                  <c:v>271</c:v>
                </c:pt>
                <c:pt idx="3">
                  <c:v>216</c:v>
                </c:pt>
                <c:pt idx="4">
                  <c:v>158</c:v>
                </c:pt>
                <c:pt idx="5">
                  <c:v>210</c:v>
                </c:pt>
                <c:pt idx="6">
                  <c:v>202</c:v>
                </c:pt>
                <c:pt idx="7">
                  <c:v>250</c:v>
                </c:pt>
                <c:pt idx="8">
                  <c:v>165</c:v>
                </c:pt>
                <c:pt idx="9">
                  <c:v>253</c:v>
                </c:pt>
                <c:pt idx="10">
                  <c:v>185</c:v>
                </c:pt>
                <c:pt idx="11">
                  <c:v>198</c:v>
                </c:pt>
                <c:pt idx="12">
                  <c:v>147</c:v>
                </c:pt>
                <c:pt idx="13">
                  <c:v>239</c:v>
                </c:pt>
                <c:pt idx="14">
                  <c:v>222</c:v>
                </c:pt>
                <c:pt idx="15">
                  <c:v>228</c:v>
                </c:pt>
                <c:pt idx="16">
                  <c:v>289</c:v>
                </c:pt>
                <c:pt idx="17">
                  <c:v>266</c:v>
                </c:pt>
                <c:pt idx="18">
                  <c:v>269</c:v>
                </c:pt>
                <c:pt idx="19">
                  <c:v>234</c:v>
                </c:pt>
                <c:pt idx="20">
                  <c:v>198</c:v>
                </c:pt>
                <c:pt idx="21">
                  <c:v>131</c:v>
                </c:pt>
                <c:pt idx="22">
                  <c:v>267</c:v>
                </c:pt>
                <c:pt idx="23">
                  <c:v>202</c:v>
                </c:pt>
                <c:pt idx="24">
                  <c:v>217</c:v>
                </c:pt>
                <c:pt idx="25">
                  <c:v>152</c:v>
                </c:pt>
                <c:pt idx="26">
                  <c:v>233</c:v>
                </c:pt>
                <c:pt idx="27">
                  <c:v>190</c:v>
                </c:pt>
                <c:pt idx="28">
                  <c:v>211</c:v>
                </c:pt>
                <c:pt idx="29">
                  <c:v>271</c:v>
                </c:pt>
                <c:pt idx="30">
                  <c:v>172</c:v>
                </c:pt>
                <c:pt idx="31">
                  <c:v>230</c:v>
                </c:pt>
                <c:pt idx="32">
                  <c:v>273</c:v>
                </c:pt>
                <c:pt idx="33">
                  <c:v>272</c:v>
                </c:pt>
                <c:pt idx="34">
                  <c:v>291</c:v>
                </c:pt>
                <c:pt idx="35">
                  <c:v>223</c:v>
                </c:pt>
                <c:pt idx="36">
                  <c:v>247</c:v>
                </c:pt>
                <c:pt idx="37">
                  <c:v>203</c:v>
                </c:pt>
                <c:pt idx="38">
                  <c:v>221</c:v>
                </c:pt>
                <c:pt idx="39">
                  <c:v>216</c:v>
                </c:pt>
                <c:pt idx="40">
                  <c:v>182</c:v>
                </c:pt>
                <c:pt idx="41">
                  <c:v>207</c:v>
                </c:pt>
                <c:pt idx="42">
                  <c:v>204</c:v>
                </c:pt>
                <c:pt idx="43">
                  <c:v>217</c:v>
                </c:pt>
                <c:pt idx="44">
                  <c:v>320</c:v>
                </c:pt>
                <c:pt idx="45">
                  <c:v>247</c:v>
                </c:pt>
                <c:pt idx="46">
                  <c:v>268</c:v>
                </c:pt>
                <c:pt idx="47">
                  <c:v>196</c:v>
                </c:pt>
                <c:pt idx="48">
                  <c:v>277</c:v>
                </c:pt>
                <c:pt idx="49">
                  <c:v>249</c:v>
                </c:pt>
                <c:pt idx="50">
                  <c:v>272</c:v>
                </c:pt>
                <c:pt idx="51">
                  <c:v>276</c:v>
                </c:pt>
                <c:pt idx="52">
                  <c:v>181</c:v>
                </c:pt>
                <c:pt idx="53">
                  <c:v>212</c:v>
                </c:pt>
                <c:pt idx="54">
                  <c:v>266</c:v>
                </c:pt>
                <c:pt idx="55">
                  <c:v>253</c:v>
                </c:pt>
                <c:pt idx="56">
                  <c:v>231</c:v>
                </c:pt>
                <c:pt idx="57">
                  <c:v>228</c:v>
                </c:pt>
                <c:pt idx="58">
                  <c:v>255</c:v>
                </c:pt>
                <c:pt idx="59">
                  <c:v>264</c:v>
                </c:pt>
                <c:pt idx="60">
                  <c:v>200</c:v>
                </c:pt>
                <c:pt idx="61">
                  <c:v>260</c:v>
                </c:pt>
                <c:pt idx="62">
                  <c:v>234</c:v>
                </c:pt>
                <c:pt idx="63">
                  <c:v>210</c:v>
                </c:pt>
                <c:pt idx="64">
                  <c:v>187</c:v>
                </c:pt>
                <c:pt idx="65">
                  <c:v>184</c:v>
                </c:pt>
                <c:pt idx="66">
                  <c:v>235</c:v>
                </c:pt>
                <c:pt idx="67">
                  <c:v>284</c:v>
                </c:pt>
                <c:pt idx="68">
                  <c:v>164</c:v>
                </c:pt>
                <c:pt idx="69">
                  <c:v>282</c:v>
                </c:pt>
                <c:pt idx="70">
                  <c:v>181</c:v>
                </c:pt>
                <c:pt idx="71">
                  <c:v>225</c:v>
                </c:pt>
                <c:pt idx="72">
                  <c:v>179</c:v>
                </c:pt>
                <c:pt idx="73">
                  <c:v>275</c:v>
                </c:pt>
                <c:pt idx="74">
                  <c:v>206</c:v>
                </c:pt>
                <c:pt idx="75">
                  <c:v>83</c:v>
                </c:pt>
                <c:pt idx="76">
                  <c:v>49</c:v>
                </c:pt>
                <c:pt idx="77">
                  <c:v>77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yVal>
        </c:ser>
        <c:axId val="172248064"/>
        <c:axId val="172283392"/>
      </c:scatterChart>
      <c:valAx>
        <c:axId val="172248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  <c:layout/>
        </c:title>
        <c:numFmt formatCode="General" sourceLinked="1"/>
        <c:tickLblPos val="nextTo"/>
        <c:crossAx val="172283392"/>
        <c:crosses val="autoZero"/>
        <c:crossBetween val="midCat"/>
      </c:valAx>
      <c:valAx>
        <c:axId val="1722833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  <c:layout/>
        </c:title>
        <c:numFmt formatCode="General" sourceLinked="1"/>
        <c:tickLblPos val="nextTo"/>
        <c:crossAx val="172248064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81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mittaukset!$AG$1103:$AG$1205</c:f>
              <c:numCache>
                <c:formatCode>General</c:formatCode>
                <c:ptCount val="103"/>
                <c:pt idx="0">
                  <c:v>0</c:v>
                </c:pt>
                <c:pt idx="1">
                  <c:v>224</c:v>
                </c:pt>
                <c:pt idx="2">
                  <c:v>240</c:v>
                </c:pt>
                <c:pt idx="3">
                  <c:v>278</c:v>
                </c:pt>
                <c:pt idx="4">
                  <c:v>359</c:v>
                </c:pt>
                <c:pt idx="5">
                  <c:v>229</c:v>
                </c:pt>
                <c:pt idx="6">
                  <c:v>418</c:v>
                </c:pt>
                <c:pt idx="7">
                  <c:v>195</c:v>
                </c:pt>
                <c:pt idx="8">
                  <c:v>359</c:v>
                </c:pt>
                <c:pt idx="9">
                  <c:v>0</c:v>
                </c:pt>
                <c:pt idx="10">
                  <c:v>315</c:v>
                </c:pt>
                <c:pt idx="11">
                  <c:v>231</c:v>
                </c:pt>
                <c:pt idx="12">
                  <c:v>338</c:v>
                </c:pt>
                <c:pt idx="13">
                  <c:v>0</c:v>
                </c:pt>
                <c:pt idx="14">
                  <c:v>342</c:v>
                </c:pt>
                <c:pt idx="15">
                  <c:v>424</c:v>
                </c:pt>
                <c:pt idx="16">
                  <c:v>0</c:v>
                </c:pt>
                <c:pt idx="17">
                  <c:v>289</c:v>
                </c:pt>
                <c:pt idx="18">
                  <c:v>0</c:v>
                </c:pt>
                <c:pt idx="19">
                  <c:v>263</c:v>
                </c:pt>
                <c:pt idx="20">
                  <c:v>0</c:v>
                </c:pt>
                <c:pt idx="21">
                  <c:v>252</c:v>
                </c:pt>
                <c:pt idx="22">
                  <c:v>255</c:v>
                </c:pt>
                <c:pt idx="23">
                  <c:v>412</c:v>
                </c:pt>
                <c:pt idx="24">
                  <c:v>0</c:v>
                </c:pt>
                <c:pt idx="25">
                  <c:v>395</c:v>
                </c:pt>
                <c:pt idx="26">
                  <c:v>315</c:v>
                </c:pt>
                <c:pt idx="27">
                  <c:v>272</c:v>
                </c:pt>
                <c:pt idx="28">
                  <c:v>289</c:v>
                </c:pt>
                <c:pt idx="29">
                  <c:v>305</c:v>
                </c:pt>
                <c:pt idx="30">
                  <c:v>200</c:v>
                </c:pt>
                <c:pt idx="31">
                  <c:v>396</c:v>
                </c:pt>
                <c:pt idx="32">
                  <c:v>345</c:v>
                </c:pt>
                <c:pt idx="33">
                  <c:v>410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260</c:v>
                </c:pt>
                <c:pt idx="39">
                  <c:v>295</c:v>
                </c:pt>
                <c:pt idx="40">
                  <c:v>384</c:v>
                </c:pt>
                <c:pt idx="41">
                  <c:v>410</c:v>
                </c:pt>
                <c:pt idx="42">
                  <c:v>0</c:v>
                </c:pt>
                <c:pt idx="43">
                  <c:v>265</c:v>
                </c:pt>
                <c:pt idx="44">
                  <c:v>343</c:v>
                </c:pt>
                <c:pt idx="45">
                  <c:v>322</c:v>
                </c:pt>
                <c:pt idx="46">
                  <c:v>384</c:v>
                </c:pt>
                <c:pt idx="47">
                  <c:v>271</c:v>
                </c:pt>
                <c:pt idx="48">
                  <c:v>335</c:v>
                </c:pt>
                <c:pt idx="49">
                  <c:v>412</c:v>
                </c:pt>
                <c:pt idx="50">
                  <c:v>336</c:v>
                </c:pt>
                <c:pt idx="51">
                  <c:v>418</c:v>
                </c:pt>
                <c:pt idx="52">
                  <c:v>359</c:v>
                </c:pt>
                <c:pt idx="53">
                  <c:v>226</c:v>
                </c:pt>
                <c:pt idx="54">
                  <c:v>292</c:v>
                </c:pt>
                <c:pt idx="55">
                  <c:v>359</c:v>
                </c:pt>
                <c:pt idx="56">
                  <c:v>375</c:v>
                </c:pt>
                <c:pt idx="57">
                  <c:v>302</c:v>
                </c:pt>
                <c:pt idx="58">
                  <c:v>0</c:v>
                </c:pt>
                <c:pt idx="59">
                  <c:v>283</c:v>
                </c:pt>
                <c:pt idx="60">
                  <c:v>0</c:v>
                </c:pt>
                <c:pt idx="61">
                  <c:v>256</c:v>
                </c:pt>
                <c:pt idx="62">
                  <c:v>299</c:v>
                </c:pt>
                <c:pt idx="63">
                  <c:v>353</c:v>
                </c:pt>
                <c:pt idx="64">
                  <c:v>306</c:v>
                </c:pt>
                <c:pt idx="65">
                  <c:v>250</c:v>
                </c:pt>
                <c:pt idx="66">
                  <c:v>291</c:v>
                </c:pt>
                <c:pt idx="67">
                  <c:v>284</c:v>
                </c:pt>
                <c:pt idx="68">
                  <c:v>346</c:v>
                </c:pt>
                <c:pt idx="69">
                  <c:v>392</c:v>
                </c:pt>
                <c:pt idx="70">
                  <c:v>317</c:v>
                </c:pt>
                <c:pt idx="71">
                  <c:v>357</c:v>
                </c:pt>
                <c:pt idx="72">
                  <c:v>309</c:v>
                </c:pt>
                <c:pt idx="73">
                  <c:v>307</c:v>
                </c:pt>
                <c:pt idx="74">
                  <c:v>274</c:v>
                </c:pt>
                <c:pt idx="75">
                  <c:v>281</c:v>
                </c:pt>
                <c:pt idx="76">
                  <c:v>309</c:v>
                </c:pt>
                <c:pt idx="77">
                  <c:v>268</c:v>
                </c:pt>
                <c:pt idx="78">
                  <c:v>0</c:v>
                </c:pt>
                <c:pt idx="79">
                  <c:v>158</c:v>
                </c:pt>
                <c:pt idx="80">
                  <c:v>225</c:v>
                </c:pt>
                <c:pt idx="81">
                  <c:v>202</c:v>
                </c:pt>
                <c:pt idx="82">
                  <c:v>167</c:v>
                </c:pt>
                <c:pt idx="83">
                  <c:v>195</c:v>
                </c:pt>
                <c:pt idx="84">
                  <c:v>237</c:v>
                </c:pt>
                <c:pt idx="85">
                  <c:v>266</c:v>
                </c:pt>
                <c:pt idx="86">
                  <c:v>200</c:v>
                </c:pt>
                <c:pt idx="87">
                  <c:v>204</c:v>
                </c:pt>
                <c:pt idx="88">
                  <c:v>229</c:v>
                </c:pt>
                <c:pt idx="89">
                  <c:v>215</c:v>
                </c:pt>
                <c:pt idx="90">
                  <c:v>215</c:v>
                </c:pt>
                <c:pt idx="91">
                  <c:v>195</c:v>
                </c:pt>
                <c:pt idx="92">
                  <c:v>232</c:v>
                </c:pt>
                <c:pt idx="93">
                  <c:v>200</c:v>
                </c:pt>
                <c:pt idx="94">
                  <c:v>162</c:v>
                </c:pt>
                <c:pt idx="95">
                  <c:v>185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xVal>
          <c:yVal>
            <c:numRef>
              <c:f>mittaukset!$AH$1103:$AH$1205</c:f>
              <c:numCache>
                <c:formatCode>General</c:formatCode>
                <c:ptCount val="103"/>
                <c:pt idx="0">
                  <c:v>0</c:v>
                </c:pt>
                <c:pt idx="1">
                  <c:v>223</c:v>
                </c:pt>
                <c:pt idx="2">
                  <c:v>246</c:v>
                </c:pt>
                <c:pt idx="3">
                  <c:v>279</c:v>
                </c:pt>
                <c:pt idx="4">
                  <c:v>370</c:v>
                </c:pt>
                <c:pt idx="5">
                  <c:v>237</c:v>
                </c:pt>
                <c:pt idx="6">
                  <c:v>422</c:v>
                </c:pt>
                <c:pt idx="7">
                  <c:v>196</c:v>
                </c:pt>
                <c:pt idx="8">
                  <c:v>364</c:v>
                </c:pt>
                <c:pt idx="9">
                  <c:v>0</c:v>
                </c:pt>
                <c:pt idx="10">
                  <c:v>328</c:v>
                </c:pt>
                <c:pt idx="11">
                  <c:v>235</c:v>
                </c:pt>
                <c:pt idx="12">
                  <c:v>344</c:v>
                </c:pt>
                <c:pt idx="13">
                  <c:v>0</c:v>
                </c:pt>
                <c:pt idx="14">
                  <c:v>349</c:v>
                </c:pt>
                <c:pt idx="15">
                  <c:v>438</c:v>
                </c:pt>
                <c:pt idx="16">
                  <c:v>0</c:v>
                </c:pt>
                <c:pt idx="17">
                  <c:v>283</c:v>
                </c:pt>
                <c:pt idx="18">
                  <c:v>0</c:v>
                </c:pt>
                <c:pt idx="19">
                  <c:v>336</c:v>
                </c:pt>
                <c:pt idx="20">
                  <c:v>0</c:v>
                </c:pt>
                <c:pt idx="21">
                  <c:v>250</c:v>
                </c:pt>
                <c:pt idx="22">
                  <c:v>266</c:v>
                </c:pt>
                <c:pt idx="23">
                  <c:v>392</c:v>
                </c:pt>
                <c:pt idx="24">
                  <c:v>0</c:v>
                </c:pt>
                <c:pt idx="25">
                  <c:v>412</c:v>
                </c:pt>
                <c:pt idx="26">
                  <c:v>324</c:v>
                </c:pt>
                <c:pt idx="27">
                  <c:v>262</c:v>
                </c:pt>
                <c:pt idx="28">
                  <c:v>285</c:v>
                </c:pt>
                <c:pt idx="29">
                  <c:v>301</c:v>
                </c:pt>
                <c:pt idx="30">
                  <c:v>196</c:v>
                </c:pt>
                <c:pt idx="31">
                  <c:v>407</c:v>
                </c:pt>
                <c:pt idx="32">
                  <c:v>345</c:v>
                </c:pt>
                <c:pt idx="33">
                  <c:v>413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254</c:v>
                </c:pt>
                <c:pt idx="39">
                  <c:v>307</c:v>
                </c:pt>
                <c:pt idx="40">
                  <c:v>393</c:v>
                </c:pt>
                <c:pt idx="41">
                  <c:v>430</c:v>
                </c:pt>
                <c:pt idx="42">
                  <c:v>0</c:v>
                </c:pt>
                <c:pt idx="43">
                  <c:v>277</c:v>
                </c:pt>
                <c:pt idx="44">
                  <c:v>345</c:v>
                </c:pt>
                <c:pt idx="45">
                  <c:v>350</c:v>
                </c:pt>
                <c:pt idx="46">
                  <c:v>297</c:v>
                </c:pt>
                <c:pt idx="47">
                  <c:v>263</c:v>
                </c:pt>
                <c:pt idx="48">
                  <c:v>336</c:v>
                </c:pt>
                <c:pt idx="49">
                  <c:v>412</c:v>
                </c:pt>
                <c:pt idx="50">
                  <c:v>352</c:v>
                </c:pt>
                <c:pt idx="51">
                  <c:v>432</c:v>
                </c:pt>
                <c:pt idx="52">
                  <c:v>374</c:v>
                </c:pt>
                <c:pt idx="53">
                  <c:v>220</c:v>
                </c:pt>
                <c:pt idx="54">
                  <c:v>308</c:v>
                </c:pt>
                <c:pt idx="55">
                  <c:v>373</c:v>
                </c:pt>
                <c:pt idx="56">
                  <c:v>363</c:v>
                </c:pt>
                <c:pt idx="57">
                  <c:v>284</c:v>
                </c:pt>
                <c:pt idx="58">
                  <c:v>0</c:v>
                </c:pt>
                <c:pt idx="59">
                  <c:v>321</c:v>
                </c:pt>
                <c:pt idx="60">
                  <c:v>0</c:v>
                </c:pt>
                <c:pt idx="61">
                  <c:v>260</c:v>
                </c:pt>
                <c:pt idx="62">
                  <c:v>292</c:v>
                </c:pt>
                <c:pt idx="63">
                  <c:v>354</c:v>
                </c:pt>
                <c:pt idx="64">
                  <c:v>323</c:v>
                </c:pt>
                <c:pt idx="65">
                  <c:v>251</c:v>
                </c:pt>
                <c:pt idx="66">
                  <c:v>297</c:v>
                </c:pt>
                <c:pt idx="67">
                  <c:v>285</c:v>
                </c:pt>
                <c:pt idx="68">
                  <c:v>335</c:v>
                </c:pt>
                <c:pt idx="69">
                  <c:v>411</c:v>
                </c:pt>
                <c:pt idx="70">
                  <c:v>326</c:v>
                </c:pt>
                <c:pt idx="71">
                  <c:v>372</c:v>
                </c:pt>
                <c:pt idx="72">
                  <c:v>307</c:v>
                </c:pt>
                <c:pt idx="73">
                  <c:v>314</c:v>
                </c:pt>
                <c:pt idx="74">
                  <c:v>275</c:v>
                </c:pt>
                <c:pt idx="75">
                  <c:v>291</c:v>
                </c:pt>
                <c:pt idx="76">
                  <c:v>330</c:v>
                </c:pt>
                <c:pt idx="77">
                  <c:v>298</c:v>
                </c:pt>
                <c:pt idx="78">
                  <c:v>0</c:v>
                </c:pt>
                <c:pt idx="79">
                  <c:v>153</c:v>
                </c:pt>
                <c:pt idx="80">
                  <c:v>225</c:v>
                </c:pt>
                <c:pt idx="81">
                  <c:v>206</c:v>
                </c:pt>
                <c:pt idx="82">
                  <c:v>170</c:v>
                </c:pt>
                <c:pt idx="83">
                  <c:v>196</c:v>
                </c:pt>
                <c:pt idx="84">
                  <c:v>236</c:v>
                </c:pt>
                <c:pt idx="85">
                  <c:v>272</c:v>
                </c:pt>
                <c:pt idx="86">
                  <c:v>204</c:v>
                </c:pt>
                <c:pt idx="87">
                  <c:v>207</c:v>
                </c:pt>
                <c:pt idx="88">
                  <c:v>232</c:v>
                </c:pt>
                <c:pt idx="89">
                  <c:v>222</c:v>
                </c:pt>
                <c:pt idx="90">
                  <c:v>221</c:v>
                </c:pt>
                <c:pt idx="91">
                  <c:v>193</c:v>
                </c:pt>
                <c:pt idx="92">
                  <c:v>236</c:v>
                </c:pt>
                <c:pt idx="93">
                  <c:v>204</c:v>
                </c:pt>
                <c:pt idx="94">
                  <c:v>166</c:v>
                </c:pt>
                <c:pt idx="95">
                  <c:v>189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yVal>
        </c:ser>
        <c:axId val="172294912"/>
        <c:axId val="172297216"/>
      </c:scatterChart>
      <c:valAx>
        <c:axId val="172294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  <c:layout/>
        </c:title>
        <c:numFmt formatCode="General" sourceLinked="1"/>
        <c:tickLblPos val="nextTo"/>
        <c:crossAx val="172297216"/>
        <c:crosses val="autoZero"/>
        <c:crossBetween val="midCat"/>
      </c:valAx>
      <c:valAx>
        <c:axId val="1722972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  <c:layout/>
        </c:title>
        <c:numFmt formatCode="General" sourceLinked="1"/>
        <c:tickLblPos val="nextTo"/>
        <c:crossAx val="172294912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84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mittaukset!$AG$411:$AG$532</c:f>
              <c:numCache>
                <c:formatCode>General</c:formatCode>
                <c:ptCount val="122"/>
                <c:pt idx="0">
                  <c:v>0</c:v>
                </c:pt>
                <c:pt idx="1">
                  <c:v>214</c:v>
                </c:pt>
                <c:pt idx="2">
                  <c:v>206</c:v>
                </c:pt>
                <c:pt idx="3">
                  <c:v>183</c:v>
                </c:pt>
                <c:pt idx="4">
                  <c:v>0</c:v>
                </c:pt>
                <c:pt idx="5">
                  <c:v>0</c:v>
                </c:pt>
                <c:pt idx="6">
                  <c:v>225</c:v>
                </c:pt>
                <c:pt idx="7">
                  <c:v>205</c:v>
                </c:pt>
                <c:pt idx="8">
                  <c:v>172</c:v>
                </c:pt>
                <c:pt idx="9">
                  <c:v>0</c:v>
                </c:pt>
                <c:pt idx="10">
                  <c:v>190</c:v>
                </c:pt>
                <c:pt idx="11">
                  <c:v>141</c:v>
                </c:pt>
                <c:pt idx="12">
                  <c:v>0</c:v>
                </c:pt>
                <c:pt idx="13">
                  <c:v>205</c:v>
                </c:pt>
                <c:pt idx="14">
                  <c:v>161</c:v>
                </c:pt>
                <c:pt idx="15">
                  <c:v>196</c:v>
                </c:pt>
                <c:pt idx="16">
                  <c:v>160</c:v>
                </c:pt>
                <c:pt idx="17">
                  <c:v>0</c:v>
                </c:pt>
                <c:pt idx="18">
                  <c:v>0</c:v>
                </c:pt>
                <c:pt idx="19">
                  <c:v>278</c:v>
                </c:pt>
                <c:pt idx="20">
                  <c:v>0</c:v>
                </c:pt>
                <c:pt idx="21">
                  <c:v>210</c:v>
                </c:pt>
                <c:pt idx="22">
                  <c:v>90</c:v>
                </c:pt>
                <c:pt idx="23">
                  <c:v>220</c:v>
                </c:pt>
                <c:pt idx="24">
                  <c:v>96</c:v>
                </c:pt>
                <c:pt idx="25">
                  <c:v>0</c:v>
                </c:pt>
                <c:pt idx="26">
                  <c:v>125</c:v>
                </c:pt>
                <c:pt idx="27">
                  <c:v>0</c:v>
                </c:pt>
                <c:pt idx="28">
                  <c:v>273</c:v>
                </c:pt>
                <c:pt idx="29">
                  <c:v>185</c:v>
                </c:pt>
                <c:pt idx="30">
                  <c:v>0</c:v>
                </c:pt>
                <c:pt idx="31">
                  <c:v>230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240</c:v>
                </c:pt>
                <c:pt idx="36">
                  <c:v>200</c:v>
                </c:pt>
                <c:pt idx="37">
                  <c:v>186</c:v>
                </c:pt>
                <c:pt idx="38">
                  <c:v>0</c:v>
                </c:pt>
                <c:pt idx="39">
                  <c:v>0</c:v>
                </c:pt>
                <c:pt idx="40">
                  <c:v>155</c:v>
                </c:pt>
                <c:pt idx="41">
                  <c:v>277</c:v>
                </c:pt>
                <c:pt idx="42">
                  <c:v>184</c:v>
                </c:pt>
                <c:pt idx="43">
                  <c:v>248</c:v>
                </c:pt>
                <c:pt idx="44">
                  <c:v>0</c:v>
                </c:pt>
                <c:pt idx="45">
                  <c:v>170</c:v>
                </c:pt>
                <c:pt idx="46">
                  <c:v>222</c:v>
                </c:pt>
                <c:pt idx="47">
                  <c:v>0</c:v>
                </c:pt>
                <c:pt idx="48">
                  <c:v>227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182</c:v>
                </c:pt>
                <c:pt idx="53">
                  <c:v>0</c:v>
                </c:pt>
                <c:pt idx="54">
                  <c:v>180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156</c:v>
                </c:pt>
                <c:pt idx="60">
                  <c:v>0</c:v>
                </c:pt>
                <c:pt idx="61">
                  <c:v>0</c:v>
                </c:pt>
                <c:pt idx="62">
                  <c:v>181</c:v>
                </c:pt>
                <c:pt idx="63">
                  <c:v>0</c:v>
                </c:pt>
                <c:pt idx="64">
                  <c:v>280</c:v>
                </c:pt>
                <c:pt idx="65">
                  <c:v>222</c:v>
                </c:pt>
                <c:pt idx="66">
                  <c:v>178</c:v>
                </c:pt>
                <c:pt idx="67">
                  <c:v>323</c:v>
                </c:pt>
                <c:pt idx="68">
                  <c:v>0</c:v>
                </c:pt>
                <c:pt idx="69">
                  <c:v>0</c:v>
                </c:pt>
                <c:pt idx="70">
                  <c:v>237</c:v>
                </c:pt>
                <c:pt idx="71">
                  <c:v>169</c:v>
                </c:pt>
                <c:pt idx="72">
                  <c:v>0</c:v>
                </c:pt>
                <c:pt idx="73">
                  <c:v>327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203</c:v>
                </c:pt>
                <c:pt idx="78">
                  <c:v>285</c:v>
                </c:pt>
                <c:pt idx="79">
                  <c:v>0</c:v>
                </c:pt>
                <c:pt idx="80">
                  <c:v>265</c:v>
                </c:pt>
                <c:pt idx="81">
                  <c:v>272</c:v>
                </c:pt>
                <c:pt idx="82">
                  <c:v>240</c:v>
                </c:pt>
                <c:pt idx="83">
                  <c:v>220</c:v>
                </c:pt>
                <c:pt idx="84">
                  <c:v>230</c:v>
                </c:pt>
                <c:pt idx="85">
                  <c:v>0</c:v>
                </c:pt>
                <c:pt idx="86">
                  <c:v>174</c:v>
                </c:pt>
                <c:pt idx="87">
                  <c:v>209</c:v>
                </c:pt>
                <c:pt idx="88">
                  <c:v>241</c:v>
                </c:pt>
                <c:pt idx="89">
                  <c:v>0</c:v>
                </c:pt>
                <c:pt idx="90">
                  <c:v>70</c:v>
                </c:pt>
                <c:pt idx="91">
                  <c:v>0</c:v>
                </c:pt>
                <c:pt idx="92">
                  <c:v>0</c:v>
                </c:pt>
                <c:pt idx="93">
                  <c:v>68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xVal>
          <c:yVal>
            <c:numRef>
              <c:f>mittaukset!$AH$411:$AH$532</c:f>
              <c:numCache>
                <c:formatCode>General</c:formatCode>
                <c:ptCount val="122"/>
                <c:pt idx="0">
                  <c:v>0</c:v>
                </c:pt>
                <c:pt idx="1">
                  <c:v>217</c:v>
                </c:pt>
                <c:pt idx="2">
                  <c:v>198</c:v>
                </c:pt>
                <c:pt idx="3">
                  <c:v>197</c:v>
                </c:pt>
                <c:pt idx="4">
                  <c:v>0</c:v>
                </c:pt>
                <c:pt idx="5">
                  <c:v>0</c:v>
                </c:pt>
                <c:pt idx="6">
                  <c:v>250</c:v>
                </c:pt>
                <c:pt idx="7">
                  <c:v>205</c:v>
                </c:pt>
                <c:pt idx="8">
                  <c:v>186</c:v>
                </c:pt>
                <c:pt idx="9">
                  <c:v>0</c:v>
                </c:pt>
                <c:pt idx="10">
                  <c:v>210</c:v>
                </c:pt>
                <c:pt idx="11">
                  <c:v>160</c:v>
                </c:pt>
                <c:pt idx="12">
                  <c:v>0</c:v>
                </c:pt>
                <c:pt idx="13">
                  <c:v>197</c:v>
                </c:pt>
                <c:pt idx="14">
                  <c:v>159</c:v>
                </c:pt>
                <c:pt idx="15">
                  <c:v>198</c:v>
                </c:pt>
                <c:pt idx="16">
                  <c:v>163</c:v>
                </c:pt>
                <c:pt idx="17">
                  <c:v>0</c:v>
                </c:pt>
                <c:pt idx="18">
                  <c:v>0</c:v>
                </c:pt>
                <c:pt idx="19">
                  <c:v>281</c:v>
                </c:pt>
                <c:pt idx="20">
                  <c:v>0</c:v>
                </c:pt>
                <c:pt idx="21">
                  <c:v>201</c:v>
                </c:pt>
                <c:pt idx="22">
                  <c:v>90</c:v>
                </c:pt>
                <c:pt idx="23">
                  <c:v>232</c:v>
                </c:pt>
                <c:pt idx="24">
                  <c:v>136</c:v>
                </c:pt>
                <c:pt idx="25">
                  <c:v>0</c:v>
                </c:pt>
                <c:pt idx="26">
                  <c:v>205</c:v>
                </c:pt>
                <c:pt idx="27">
                  <c:v>0</c:v>
                </c:pt>
                <c:pt idx="28">
                  <c:v>280</c:v>
                </c:pt>
                <c:pt idx="29">
                  <c:v>183</c:v>
                </c:pt>
                <c:pt idx="30">
                  <c:v>0</c:v>
                </c:pt>
                <c:pt idx="31">
                  <c:v>250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251</c:v>
                </c:pt>
                <c:pt idx="36">
                  <c:v>215</c:v>
                </c:pt>
                <c:pt idx="37">
                  <c:v>189</c:v>
                </c:pt>
                <c:pt idx="38">
                  <c:v>0</c:v>
                </c:pt>
                <c:pt idx="39">
                  <c:v>0</c:v>
                </c:pt>
                <c:pt idx="40">
                  <c:v>154</c:v>
                </c:pt>
                <c:pt idx="41">
                  <c:v>281</c:v>
                </c:pt>
                <c:pt idx="42">
                  <c:v>180</c:v>
                </c:pt>
                <c:pt idx="43">
                  <c:v>256</c:v>
                </c:pt>
                <c:pt idx="44">
                  <c:v>0</c:v>
                </c:pt>
                <c:pt idx="45">
                  <c:v>182</c:v>
                </c:pt>
                <c:pt idx="46">
                  <c:v>230</c:v>
                </c:pt>
                <c:pt idx="47">
                  <c:v>0</c:v>
                </c:pt>
                <c:pt idx="48">
                  <c:v>233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193</c:v>
                </c:pt>
                <c:pt idx="53">
                  <c:v>0</c:v>
                </c:pt>
                <c:pt idx="54">
                  <c:v>181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152</c:v>
                </c:pt>
                <c:pt idx="60">
                  <c:v>0</c:v>
                </c:pt>
                <c:pt idx="61">
                  <c:v>0</c:v>
                </c:pt>
                <c:pt idx="62">
                  <c:v>185</c:v>
                </c:pt>
                <c:pt idx="63">
                  <c:v>0</c:v>
                </c:pt>
                <c:pt idx="64">
                  <c:v>280</c:v>
                </c:pt>
                <c:pt idx="65">
                  <c:v>223</c:v>
                </c:pt>
                <c:pt idx="66">
                  <c:v>183</c:v>
                </c:pt>
                <c:pt idx="67">
                  <c:v>320</c:v>
                </c:pt>
                <c:pt idx="68">
                  <c:v>0</c:v>
                </c:pt>
                <c:pt idx="69">
                  <c:v>0</c:v>
                </c:pt>
                <c:pt idx="70">
                  <c:v>226</c:v>
                </c:pt>
                <c:pt idx="71">
                  <c:v>179</c:v>
                </c:pt>
                <c:pt idx="72">
                  <c:v>0</c:v>
                </c:pt>
                <c:pt idx="73">
                  <c:v>332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210</c:v>
                </c:pt>
                <c:pt idx="78">
                  <c:v>282</c:v>
                </c:pt>
                <c:pt idx="79">
                  <c:v>0</c:v>
                </c:pt>
                <c:pt idx="80">
                  <c:v>268</c:v>
                </c:pt>
                <c:pt idx="81">
                  <c:v>272</c:v>
                </c:pt>
                <c:pt idx="82">
                  <c:v>236</c:v>
                </c:pt>
                <c:pt idx="83">
                  <c:v>290</c:v>
                </c:pt>
                <c:pt idx="84">
                  <c:v>240</c:v>
                </c:pt>
                <c:pt idx="85">
                  <c:v>0</c:v>
                </c:pt>
                <c:pt idx="86">
                  <c:v>185</c:v>
                </c:pt>
                <c:pt idx="87">
                  <c:v>215</c:v>
                </c:pt>
                <c:pt idx="88">
                  <c:v>244</c:v>
                </c:pt>
                <c:pt idx="89">
                  <c:v>0</c:v>
                </c:pt>
                <c:pt idx="90">
                  <c:v>67</c:v>
                </c:pt>
                <c:pt idx="91">
                  <c:v>0</c:v>
                </c:pt>
                <c:pt idx="92">
                  <c:v>0</c:v>
                </c:pt>
                <c:pt idx="93">
                  <c:v>71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yVal>
        </c:ser>
        <c:axId val="172333312"/>
        <c:axId val="172339968"/>
      </c:scatterChart>
      <c:valAx>
        <c:axId val="172333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  <c:layout/>
        </c:title>
        <c:numFmt formatCode="General" sourceLinked="1"/>
        <c:tickLblPos val="nextTo"/>
        <c:crossAx val="172339968"/>
        <c:crosses val="autoZero"/>
        <c:crossBetween val="midCat"/>
      </c:valAx>
      <c:valAx>
        <c:axId val="1723399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  <c:layout/>
        </c:title>
        <c:numFmt formatCode="General" sourceLinked="1"/>
        <c:tickLblPos val="nextTo"/>
        <c:crossAx val="172333312"/>
        <c:crosses val="autoZero"/>
        <c:crossBetween val="midCat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122A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mittaukset!$AG$919:$AG$1006</c:f>
              <c:numCache>
                <c:formatCode>General</c:formatCode>
                <c:ptCount val="88"/>
                <c:pt idx="0">
                  <c:v>99</c:v>
                </c:pt>
                <c:pt idx="1">
                  <c:v>165</c:v>
                </c:pt>
                <c:pt idx="2">
                  <c:v>66</c:v>
                </c:pt>
                <c:pt idx="3">
                  <c:v>0</c:v>
                </c:pt>
                <c:pt idx="4">
                  <c:v>87</c:v>
                </c:pt>
                <c:pt idx="5">
                  <c:v>177</c:v>
                </c:pt>
                <c:pt idx="6">
                  <c:v>154</c:v>
                </c:pt>
                <c:pt idx="7">
                  <c:v>66</c:v>
                </c:pt>
                <c:pt idx="8">
                  <c:v>143</c:v>
                </c:pt>
                <c:pt idx="9">
                  <c:v>0</c:v>
                </c:pt>
                <c:pt idx="10">
                  <c:v>118</c:v>
                </c:pt>
                <c:pt idx="11">
                  <c:v>42</c:v>
                </c:pt>
                <c:pt idx="12">
                  <c:v>129</c:v>
                </c:pt>
                <c:pt idx="13">
                  <c:v>127</c:v>
                </c:pt>
                <c:pt idx="14">
                  <c:v>123</c:v>
                </c:pt>
                <c:pt idx="15">
                  <c:v>101</c:v>
                </c:pt>
                <c:pt idx="16">
                  <c:v>158</c:v>
                </c:pt>
                <c:pt idx="17">
                  <c:v>194</c:v>
                </c:pt>
                <c:pt idx="18">
                  <c:v>114</c:v>
                </c:pt>
                <c:pt idx="19">
                  <c:v>145</c:v>
                </c:pt>
                <c:pt idx="20">
                  <c:v>144</c:v>
                </c:pt>
                <c:pt idx="21">
                  <c:v>126</c:v>
                </c:pt>
                <c:pt idx="22">
                  <c:v>130</c:v>
                </c:pt>
                <c:pt idx="23">
                  <c:v>113</c:v>
                </c:pt>
                <c:pt idx="24">
                  <c:v>82</c:v>
                </c:pt>
                <c:pt idx="25">
                  <c:v>136</c:v>
                </c:pt>
                <c:pt idx="26">
                  <c:v>175</c:v>
                </c:pt>
                <c:pt idx="27">
                  <c:v>110</c:v>
                </c:pt>
                <c:pt idx="28">
                  <c:v>161</c:v>
                </c:pt>
                <c:pt idx="29">
                  <c:v>156</c:v>
                </c:pt>
                <c:pt idx="30">
                  <c:v>138</c:v>
                </c:pt>
                <c:pt idx="31">
                  <c:v>184</c:v>
                </c:pt>
                <c:pt idx="32">
                  <c:v>91</c:v>
                </c:pt>
                <c:pt idx="33">
                  <c:v>70</c:v>
                </c:pt>
                <c:pt idx="34">
                  <c:v>163</c:v>
                </c:pt>
                <c:pt idx="35">
                  <c:v>145</c:v>
                </c:pt>
                <c:pt idx="36">
                  <c:v>82</c:v>
                </c:pt>
                <c:pt idx="37">
                  <c:v>216</c:v>
                </c:pt>
                <c:pt idx="38">
                  <c:v>91</c:v>
                </c:pt>
                <c:pt idx="39">
                  <c:v>145</c:v>
                </c:pt>
                <c:pt idx="40">
                  <c:v>165</c:v>
                </c:pt>
                <c:pt idx="41">
                  <c:v>151</c:v>
                </c:pt>
                <c:pt idx="42">
                  <c:v>197</c:v>
                </c:pt>
                <c:pt idx="43">
                  <c:v>238</c:v>
                </c:pt>
                <c:pt idx="44">
                  <c:v>121</c:v>
                </c:pt>
                <c:pt idx="45">
                  <c:v>174</c:v>
                </c:pt>
                <c:pt idx="46">
                  <c:v>0</c:v>
                </c:pt>
                <c:pt idx="47">
                  <c:v>136</c:v>
                </c:pt>
                <c:pt idx="48">
                  <c:v>70</c:v>
                </c:pt>
                <c:pt idx="49">
                  <c:v>141</c:v>
                </c:pt>
                <c:pt idx="50">
                  <c:v>73</c:v>
                </c:pt>
                <c:pt idx="51">
                  <c:v>64</c:v>
                </c:pt>
                <c:pt idx="52">
                  <c:v>0</c:v>
                </c:pt>
                <c:pt idx="53">
                  <c:v>90</c:v>
                </c:pt>
                <c:pt idx="54">
                  <c:v>47</c:v>
                </c:pt>
                <c:pt idx="55">
                  <c:v>0</c:v>
                </c:pt>
                <c:pt idx="56">
                  <c:v>52</c:v>
                </c:pt>
                <c:pt idx="57">
                  <c:v>81</c:v>
                </c:pt>
                <c:pt idx="58">
                  <c:v>66</c:v>
                </c:pt>
                <c:pt idx="59">
                  <c:v>53</c:v>
                </c:pt>
                <c:pt idx="60">
                  <c:v>148</c:v>
                </c:pt>
                <c:pt idx="61">
                  <c:v>126</c:v>
                </c:pt>
                <c:pt idx="62">
                  <c:v>60</c:v>
                </c:pt>
                <c:pt idx="63">
                  <c:v>46</c:v>
                </c:pt>
                <c:pt idx="64">
                  <c:v>142</c:v>
                </c:pt>
                <c:pt idx="65">
                  <c:v>72</c:v>
                </c:pt>
                <c:pt idx="66">
                  <c:v>82</c:v>
                </c:pt>
                <c:pt idx="67">
                  <c:v>0</c:v>
                </c:pt>
                <c:pt idx="68">
                  <c:v>45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139</c:v>
                </c:pt>
                <c:pt idx="74">
                  <c:v>0</c:v>
                </c:pt>
                <c:pt idx="75">
                  <c:v>70</c:v>
                </c:pt>
                <c:pt idx="76">
                  <c:v>127</c:v>
                </c:pt>
                <c:pt idx="77">
                  <c:v>47</c:v>
                </c:pt>
                <c:pt idx="78">
                  <c:v>72</c:v>
                </c:pt>
                <c:pt idx="79">
                  <c:v>69</c:v>
                </c:pt>
                <c:pt idx="80">
                  <c:v>61</c:v>
                </c:pt>
                <c:pt idx="81">
                  <c:v>86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xVal>
          <c:yVal>
            <c:numRef>
              <c:f>mittaukset!$AH$919:$AH$1006</c:f>
              <c:numCache>
                <c:formatCode>General</c:formatCode>
                <c:ptCount val="88"/>
                <c:pt idx="0">
                  <c:v>120</c:v>
                </c:pt>
                <c:pt idx="1">
                  <c:v>193</c:v>
                </c:pt>
                <c:pt idx="2">
                  <c:v>72</c:v>
                </c:pt>
                <c:pt idx="3">
                  <c:v>0</c:v>
                </c:pt>
                <c:pt idx="4">
                  <c:v>91</c:v>
                </c:pt>
                <c:pt idx="5">
                  <c:v>209</c:v>
                </c:pt>
                <c:pt idx="6">
                  <c:v>182</c:v>
                </c:pt>
                <c:pt idx="7">
                  <c:v>164</c:v>
                </c:pt>
                <c:pt idx="8">
                  <c:v>134</c:v>
                </c:pt>
                <c:pt idx="9">
                  <c:v>0</c:v>
                </c:pt>
                <c:pt idx="10">
                  <c:v>132</c:v>
                </c:pt>
                <c:pt idx="11">
                  <c:v>195</c:v>
                </c:pt>
                <c:pt idx="12">
                  <c:v>136</c:v>
                </c:pt>
                <c:pt idx="13">
                  <c:v>141</c:v>
                </c:pt>
                <c:pt idx="14">
                  <c:v>132</c:v>
                </c:pt>
                <c:pt idx="15">
                  <c:v>118</c:v>
                </c:pt>
                <c:pt idx="16">
                  <c:v>182</c:v>
                </c:pt>
                <c:pt idx="17">
                  <c:v>203</c:v>
                </c:pt>
                <c:pt idx="18">
                  <c:v>119</c:v>
                </c:pt>
                <c:pt idx="19">
                  <c:v>150</c:v>
                </c:pt>
                <c:pt idx="20">
                  <c:v>158</c:v>
                </c:pt>
                <c:pt idx="21">
                  <c:v>132</c:v>
                </c:pt>
                <c:pt idx="22">
                  <c:v>156</c:v>
                </c:pt>
                <c:pt idx="23">
                  <c:v>126</c:v>
                </c:pt>
                <c:pt idx="24">
                  <c:v>97</c:v>
                </c:pt>
                <c:pt idx="25">
                  <c:v>160</c:v>
                </c:pt>
                <c:pt idx="26">
                  <c:v>185</c:v>
                </c:pt>
                <c:pt idx="27">
                  <c:v>115</c:v>
                </c:pt>
                <c:pt idx="28">
                  <c:v>182</c:v>
                </c:pt>
                <c:pt idx="29">
                  <c:v>175</c:v>
                </c:pt>
                <c:pt idx="30">
                  <c:v>160</c:v>
                </c:pt>
                <c:pt idx="31">
                  <c:v>203</c:v>
                </c:pt>
                <c:pt idx="32">
                  <c:v>102</c:v>
                </c:pt>
                <c:pt idx="33">
                  <c:v>80</c:v>
                </c:pt>
                <c:pt idx="34">
                  <c:v>202</c:v>
                </c:pt>
                <c:pt idx="35">
                  <c:v>176</c:v>
                </c:pt>
                <c:pt idx="36">
                  <c:v>96</c:v>
                </c:pt>
                <c:pt idx="37">
                  <c:v>239</c:v>
                </c:pt>
                <c:pt idx="38">
                  <c:v>103</c:v>
                </c:pt>
                <c:pt idx="39">
                  <c:v>161</c:v>
                </c:pt>
                <c:pt idx="40">
                  <c:v>182</c:v>
                </c:pt>
                <c:pt idx="41">
                  <c:v>159</c:v>
                </c:pt>
                <c:pt idx="42">
                  <c:v>220</c:v>
                </c:pt>
                <c:pt idx="43">
                  <c:v>240</c:v>
                </c:pt>
                <c:pt idx="44">
                  <c:v>132</c:v>
                </c:pt>
                <c:pt idx="45">
                  <c:v>197</c:v>
                </c:pt>
                <c:pt idx="46">
                  <c:v>0</c:v>
                </c:pt>
                <c:pt idx="47">
                  <c:v>153</c:v>
                </c:pt>
                <c:pt idx="48">
                  <c:v>80</c:v>
                </c:pt>
                <c:pt idx="49">
                  <c:v>167</c:v>
                </c:pt>
                <c:pt idx="50">
                  <c:v>72</c:v>
                </c:pt>
                <c:pt idx="51">
                  <c:v>83</c:v>
                </c:pt>
                <c:pt idx="52">
                  <c:v>0</c:v>
                </c:pt>
                <c:pt idx="53">
                  <c:v>107</c:v>
                </c:pt>
                <c:pt idx="54">
                  <c:v>45</c:v>
                </c:pt>
                <c:pt idx="55">
                  <c:v>0</c:v>
                </c:pt>
                <c:pt idx="56">
                  <c:v>62</c:v>
                </c:pt>
                <c:pt idx="57">
                  <c:v>90</c:v>
                </c:pt>
                <c:pt idx="58">
                  <c:v>81</c:v>
                </c:pt>
                <c:pt idx="59">
                  <c:v>66</c:v>
                </c:pt>
                <c:pt idx="60">
                  <c:v>165</c:v>
                </c:pt>
                <c:pt idx="61">
                  <c:v>148</c:v>
                </c:pt>
                <c:pt idx="62">
                  <c:v>73</c:v>
                </c:pt>
                <c:pt idx="63">
                  <c:v>58</c:v>
                </c:pt>
                <c:pt idx="64">
                  <c:v>162</c:v>
                </c:pt>
                <c:pt idx="65">
                  <c:v>75</c:v>
                </c:pt>
                <c:pt idx="66">
                  <c:v>87</c:v>
                </c:pt>
                <c:pt idx="67">
                  <c:v>0</c:v>
                </c:pt>
                <c:pt idx="68">
                  <c:v>66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153</c:v>
                </c:pt>
                <c:pt idx="74">
                  <c:v>0</c:v>
                </c:pt>
                <c:pt idx="75">
                  <c:v>93</c:v>
                </c:pt>
                <c:pt idx="76">
                  <c:v>138</c:v>
                </c:pt>
                <c:pt idx="77">
                  <c:v>54</c:v>
                </c:pt>
                <c:pt idx="78">
                  <c:v>86</c:v>
                </c:pt>
                <c:pt idx="79">
                  <c:v>82</c:v>
                </c:pt>
                <c:pt idx="80">
                  <c:v>77</c:v>
                </c:pt>
                <c:pt idx="81">
                  <c:v>90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yVal>
        </c:ser>
        <c:axId val="172363136"/>
        <c:axId val="172407424"/>
      </c:scatterChart>
      <c:valAx>
        <c:axId val="172363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  <c:layout/>
        </c:title>
        <c:numFmt formatCode="General" sourceLinked="1"/>
        <c:tickLblPos val="nextTo"/>
        <c:crossAx val="172407424"/>
        <c:crosses val="autoZero"/>
        <c:crossBetween val="midCat"/>
      </c:valAx>
      <c:valAx>
        <c:axId val="1724074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  <c:layout/>
        </c:title>
        <c:numFmt formatCode="General" sourceLinked="1"/>
        <c:tickLblPos val="nextTo"/>
        <c:crossAx val="172363136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122B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mittaukset!$AG$1007:$AG$1103</c:f>
              <c:numCache>
                <c:formatCode>General</c:formatCode>
                <c:ptCount val="97"/>
                <c:pt idx="0">
                  <c:v>151</c:v>
                </c:pt>
                <c:pt idx="1">
                  <c:v>152</c:v>
                </c:pt>
                <c:pt idx="2">
                  <c:v>145</c:v>
                </c:pt>
                <c:pt idx="3">
                  <c:v>129</c:v>
                </c:pt>
                <c:pt idx="4">
                  <c:v>155</c:v>
                </c:pt>
                <c:pt idx="5">
                  <c:v>225</c:v>
                </c:pt>
                <c:pt idx="6">
                  <c:v>120</c:v>
                </c:pt>
                <c:pt idx="7">
                  <c:v>182</c:v>
                </c:pt>
                <c:pt idx="8">
                  <c:v>109</c:v>
                </c:pt>
                <c:pt idx="9">
                  <c:v>170</c:v>
                </c:pt>
                <c:pt idx="10">
                  <c:v>195</c:v>
                </c:pt>
                <c:pt idx="11">
                  <c:v>113</c:v>
                </c:pt>
                <c:pt idx="12">
                  <c:v>133</c:v>
                </c:pt>
                <c:pt idx="13">
                  <c:v>168</c:v>
                </c:pt>
                <c:pt idx="14">
                  <c:v>168</c:v>
                </c:pt>
                <c:pt idx="15">
                  <c:v>0</c:v>
                </c:pt>
                <c:pt idx="16">
                  <c:v>147</c:v>
                </c:pt>
                <c:pt idx="17">
                  <c:v>0</c:v>
                </c:pt>
                <c:pt idx="18">
                  <c:v>133</c:v>
                </c:pt>
                <c:pt idx="19">
                  <c:v>0</c:v>
                </c:pt>
                <c:pt idx="20">
                  <c:v>116</c:v>
                </c:pt>
                <c:pt idx="21">
                  <c:v>112</c:v>
                </c:pt>
                <c:pt idx="22">
                  <c:v>147</c:v>
                </c:pt>
                <c:pt idx="23">
                  <c:v>142</c:v>
                </c:pt>
                <c:pt idx="24">
                  <c:v>126</c:v>
                </c:pt>
                <c:pt idx="25">
                  <c:v>96</c:v>
                </c:pt>
                <c:pt idx="26">
                  <c:v>83</c:v>
                </c:pt>
                <c:pt idx="27">
                  <c:v>112</c:v>
                </c:pt>
                <c:pt idx="28">
                  <c:v>197</c:v>
                </c:pt>
                <c:pt idx="29">
                  <c:v>97</c:v>
                </c:pt>
                <c:pt idx="30">
                  <c:v>154</c:v>
                </c:pt>
                <c:pt idx="31">
                  <c:v>120</c:v>
                </c:pt>
                <c:pt idx="32">
                  <c:v>0</c:v>
                </c:pt>
                <c:pt idx="33">
                  <c:v>170</c:v>
                </c:pt>
                <c:pt idx="34">
                  <c:v>69</c:v>
                </c:pt>
                <c:pt idx="35">
                  <c:v>127</c:v>
                </c:pt>
                <c:pt idx="36">
                  <c:v>183</c:v>
                </c:pt>
                <c:pt idx="37">
                  <c:v>136</c:v>
                </c:pt>
                <c:pt idx="38">
                  <c:v>125</c:v>
                </c:pt>
                <c:pt idx="39">
                  <c:v>134</c:v>
                </c:pt>
                <c:pt idx="40">
                  <c:v>131</c:v>
                </c:pt>
                <c:pt idx="41">
                  <c:v>136</c:v>
                </c:pt>
                <c:pt idx="42">
                  <c:v>101</c:v>
                </c:pt>
                <c:pt idx="43">
                  <c:v>88</c:v>
                </c:pt>
                <c:pt idx="44">
                  <c:v>115</c:v>
                </c:pt>
                <c:pt idx="45">
                  <c:v>0</c:v>
                </c:pt>
                <c:pt idx="46">
                  <c:v>82</c:v>
                </c:pt>
                <c:pt idx="47">
                  <c:v>137</c:v>
                </c:pt>
                <c:pt idx="48">
                  <c:v>75</c:v>
                </c:pt>
                <c:pt idx="49">
                  <c:v>82</c:v>
                </c:pt>
                <c:pt idx="50">
                  <c:v>72</c:v>
                </c:pt>
                <c:pt idx="51">
                  <c:v>50</c:v>
                </c:pt>
                <c:pt idx="52">
                  <c:v>36</c:v>
                </c:pt>
                <c:pt idx="53">
                  <c:v>0</c:v>
                </c:pt>
                <c:pt idx="54">
                  <c:v>0</c:v>
                </c:pt>
                <c:pt idx="55">
                  <c:v>132</c:v>
                </c:pt>
                <c:pt idx="56">
                  <c:v>0</c:v>
                </c:pt>
                <c:pt idx="57">
                  <c:v>54</c:v>
                </c:pt>
                <c:pt idx="58">
                  <c:v>0</c:v>
                </c:pt>
                <c:pt idx="59">
                  <c:v>112</c:v>
                </c:pt>
                <c:pt idx="60">
                  <c:v>111</c:v>
                </c:pt>
                <c:pt idx="61">
                  <c:v>117</c:v>
                </c:pt>
                <c:pt idx="62">
                  <c:v>140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75</c:v>
                </c:pt>
                <c:pt idx="67">
                  <c:v>0</c:v>
                </c:pt>
                <c:pt idx="68">
                  <c:v>97</c:v>
                </c:pt>
                <c:pt idx="69">
                  <c:v>104</c:v>
                </c:pt>
                <c:pt idx="70">
                  <c:v>0</c:v>
                </c:pt>
                <c:pt idx="71">
                  <c:v>0</c:v>
                </c:pt>
                <c:pt idx="72">
                  <c:v>52</c:v>
                </c:pt>
                <c:pt idx="73">
                  <c:v>60</c:v>
                </c:pt>
                <c:pt idx="74">
                  <c:v>0</c:v>
                </c:pt>
                <c:pt idx="75">
                  <c:v>0</c:v>
                </c:pt>
                <c:pt idx="76">
                  <c:v>105</c:v>
                </c:pt>
                <c:pt idx="77">
                  <c:v>113</c:v>
                </c:pt>
                <c:pt idx="78">
                  <c:v>140</c:v>
                </c:pt>
                <c:pt idx="79">
                  <c:v>79</c:v>
                </c:pt>
                <c:pt idx="80">
                  <c:v>127</c:v>
                </c:pt>
                <c:pt idx="81">
                  <c:v>0</c:v>
                </c:pt>
                <c:pt idx="82">
                  <c:v>92</c:v>
                </c:pt>
                <c:pt idx="83">
                  <c:v>160</c:v>
                </c:pt>
                <c:pt idx="84">
                  <c:v>110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xVal>
          <c:yVal>
            <c:numRef>
              <c:f>mittaukset!$AH$1007:$AH$1103</c:f>
              <c:numCache>
                <c:formatCode>General</c:formatCode>
                <c:ptCount val="97"/>
                <c:pt idx="0">
                  <c:v>166</c:v>
                </c:pt>
                <c:pt idx="1">
                  <c:v>179</c:v>
                </c:pt>
                <c:pt idx="2">
                  <c:v>172</c:v>
                </c:pt>
                <c:pt idx="3">
                  <c:v>156</c:v>
                </c:pt>
                <c:pt idx="4">
                  <c:v>180</c:v>
                </c:pt>
                <c:pt idx="5">
                  <c:v>236</c:v>
                </c:pt>
                <c:pt idx="6">
                  <c:v>131</c:v>
                </c:pt>
                <c:pt idx="7">
                  <c:v>218</c:v>
                </c:pt>
                <c:pt idx="8">
                  <c:v>136</c:v>
                </c:pt>
                <c:pt idx="9">
                  <c:v>197</c:v>
                </c:pt>
                <c:pt idx="10">
                  <c:v>223</c:v>
                </c:pt>
                <c:pt idx="11">
                  <c:v>134</c:v>
                </c:pt>
                <c:pt idx="12">
                  <c:v>153</c:v>
                </c:pt>
                <c:pt idx="13">
                  <c:v>190</c:v>
                </c:pt>
                <c:pt idx="14">
                  <c:v>194</c:v>
                </c:pt>
                <c:pt idx="15">
                  <c:v>0</c:v>
                </c:pt>
                <c:pt idx="16">
                  <c:v>172</c:v>
                </c:pt>
                <c:pt idx="17">
                  <c:v>0</c:v>
                </c:pt>
                <c:pt idx="18">
                  <c:v>154</c:v>
                </c:pt>
                <c:pt idx="19">
                  <c:v>0</c:v>
                </c:pt>
                <c:pt idx="20">
                  <c:v>142</c:v>
                </c:pt>
                <c:pt idx="21">
                  <c:v>112</c:v>
                </c:pt>
                <c:pt idx="22">
                  <c:v>176</c:v>
                </c:pt>
                <c:pt idx="23">
                  <c:v>165</c:v>
                </c:pt>
                <c:pt idx="24">
                  <c:v>147</c:v>
                </c:pt>
                <c:pt idx="25">
                  <c:v>114</c:v>
                </c:pt>
                <c:pt idx="26">
                  <c:v>88</c:v>
                </c:pt>
                <c:pt idx="27">
                  <c:v>127</c:v>
                </c:pt>
                <c:pt idx="28">
                  <c:v>210</c:v>
                </c:pt>
                <c:pt idx="29">
                  <c:v>117</c:v>
                </c:pt>
                <c:pt idx="30">
                  <c:v>176</c:v>
                </c:pt>
                <c:pt idx="31">
                  <c:v>134</c:v>
                </c:pt>
                <c:pt idx="32">
                  <c:v>0</c:v>
                </c:pt>
                <c:pt idx="33">
                  <c:v>198</c:v>
                </c:pt>
                <c:pt idx="34">
                  <c:v>69</c:v>
                </c:pt>
                <c:pt idx="35">
                  <c:v>143</c:v>
                </c:pt>
                <c:pt idx="36">
                  <c:v>211</c:v>
                </c:pt>
                <c:pt idx="37">
                  <c:v>156</c:v>
                </c:pt>
                <c:pt idx="38">
                  <c:v>151</c:v>
                </c:pt>
                <c:pt idx="39">
                  <c:v>153</c:v>
                </c:pt>
                <c:pt idx="40">
                  <c:v>142</c:v>
                </c:pt>
                <c:pt idx="41">
                  <c:v>158</c:v>
                </c:pt>
                <c:pt idx="42">
                  <c:v>112</c:v>
                </c:pt>
                <c:pt idx="43">
                  <c:v>144</c:v>
                </c:pt>
                <c:pt idx="44">
                  <c:v>106</c:v>
                </c:pt>
                <c:pt idx="45">
                  <c:v>0</c:v>
                </c:pt>
                <c:pt idx="46">
                  <c:v>96</c:v>
                </c:pt>
                <c:pt idx="47">
                  <c:v>160</c:v>
                </c:pt>
                <c:pt idx="48">
                  <c:v>98</c:v>
                </c:pt>
                <c:pt idx="49">
                  <c:v>90</c:v>
                </c:pt>
                <c:pt idx="50">
                  <c:v>84</c:v>
                </c:pt>
                <c:pt idx="51">
                  <c:v>54</c:v>
                </c:pt>
                <c:pt idx="52">
                  <c:v>41</c:v>
                </c:pt>
                <c:pt idx="53">
                  <c:v>0</c:v>
                </c:pt>
                <c:pt idx="54">
                  <c:v>0</c:v>
                </c:pt>
                <c:pt idx="55">
                  <c:v>143</c:v>
                </c:pt>
                <c:pt idx="56">
                  <c:v>0</c:v>
                </c:pt>
                <c:pt idx="57">
                  <c:v>60</c:v>
                </c:pt>
                <c:pt idx="58">
                  <c:v>0</c:v>
                </c:pt>
                <c:pt idx="59">
                  <c:v>137</c:v>
                </c:pt>
                <c:pt idx="60">
                  <c:v>125</c:v>
                </c:pt>
                <c:pt idx="61">
                  <c:v>135</c:v>
                </c:pt>
                <c:pt idx="62">
                  <c:v>178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107</c:v>
                </c:pt>
                <c:pt idx="67">
                  <c:v>0</c:v>
                </c:pt>
                <c:pt idx="68">
                  <c:v>116</c:v>
                </c:pt>
                <c:pt idx="69">
                  <c:v>118</c:v>
                </c:pt>
                <c:pt idx="70">
                  <c:v>0</c:v>
                </c:pt>
                <c:pt idx="71">
                  <c:v>0</c:v>
                </c:pt>
                <c:pt idx="72">
                  <c:v>66</c:v>
                </c:pt>
                <c:pt idx="73">
                  <c:v>65</c:v>
                </c:pt>
                <c:pt idx="74">
                  <c:v>0</c:v>
                </c:pt>
                <c:pt idx="75">
                  <c:v>0</c:v>
                </c:pt>
                <c:pt idx="76">
                  <c:v>125</c:v>
                </c:pt>
                <c:pt idx="77">
                  <c:v>161</c:v>
                </c:pt>
                <c:pt idx="78">
                  <c:v>134</c:v>
                </c:pt>
                <c:pt idx="79">
                  <c:v>100</c:v>
                </c:pt>
                <c:pt idx="80">
                  <c:v>140</c:v>
                </c:pt>
                <c:pt idx="81">
                  <c:v>0</c:v>
                </c:pt>
                <c:pt idx="82">
                  <c:v>104</c:v>
                </c:pt>
                <c:pt idx="83">
                  <c:v>188</c:v>
                </c:pt>
                <c:pt idx="84">
                  <c:v>128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yVal>
        </c:ser>
        <c:axId val="172398464"/>
        <c:axId val="172437888"/>
      </c:scatterChart>
      <c:valAx>
        <c:axId val="172398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  <c:layout/>
        </c:title>
        <c:numFmt formatCode="General" sourceLinked="1"/>
        <c:tickLblPos val="nextTo"/>
        <c:crossAx val="172437888"/>
        <c:crosses val="autoZero"/>
        <c:crossBetween val="midCat"/>
      </c:valAx>
      <c:valAx>
        <c:axId val="172437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  <c:layout/>
        </c:title>
        <c:numFmt formatCode="General" sourceLinked="1"/>
        <c:tickLblPos val="nextTo"/>
        <c:crossAx val="172398464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131A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mittaukset!$AG$818:$AG$918</c:f>
              <c:numCache>
                <c:formatCode>General</c:formatCode>
                <c:ptCount val="101"/>
                <c:pt idx="0">
                  <c:v>165</c:v>
                </c:pt>
                <c:pt idx="1">
                  <c:v>167</c:v>
                </c:pt>
                <c:pt idx="2">
                  <c:v>208</c:v>
                </c:pt>
                <c:pt idx="3">
                  <c:v>152</c:v>
                </c:pt>
                <c:pt idx="4">
                  <c:v>140</c:v>
                </c:pt>
                <c:pt idx="5">
                  <c:v>115</c:v>
                </c:pt>
                <c:pt idx="6">
                  <c:v>0</c:v>
                </c:pt>
                <c:pt idx="7">
                  <c:v>96</c:v>
                </c:pt>
                <c:pt idx="8">
                  <c:v>103</c:v>
                </c:pt>
                <c:pt idx="9">
                  <c:v>123</c:v>
                </c:pt>
                <c:pt idx="10">
                  <c:v>0</c:v>
                </c:pt>
                <c:pt idx="11">
                  <c:v>125</c:v>
                </c:pt>
                <c:pt idx="12">
                  <c:v>201</c:v>
                </c:pt>
                <c:pt idx="13">
                  <c:v>125</c:v>
                </c:pt>
                <c:pt idx="14">
                  <c:v>164</c:v>
                </c:pt>
                <c:pt idx="15">
                  <c:v>144</c:v>
                </c:pt>
                <c:pt idx="16">
                  <c:v>124</c:v>
                </c:pt>
                <c:pt idx="17">
                  <c:v>123</c:v>
                </c:pt>
                <c:pt idx="18">
                  <c:v>144</c:v>
                </c:pt>
                <c:pt idx="19">
                  <c:v>160</c:v>
                </c:pt>
                <c:pt idx="20">
                  <c:v>0</c:v>
                </c:pt>
                <c:pt idx="21">
                  <c:v>107</c:v>
                </c:pt>
                <c:pt idx="22">
                  <c:v>149</c:v>
                </c:pt>
                <c:pt idx="23">
                  <c:v>164</c:v>
                </c:pt>
                <c:pt idx="24">
                  <c:v>171</c:v>
                </c:pt>
                <c:pt idx="25">
                  <c:v>138</c:v>
                </c:pt>
                <c:pt idx="26">
                  <c:v>129</c:v>
                </c:pt>
                <c:pt idx="27">
                  <c:v>137</c:v>
                </c:pt>
                <c:pt idx="28">
                  <c:v>128</c:v>
                </c:pt>
                <c:pt idx="29">
                  <c:v>145</c:v>
                </c:pt>
                <c:pt idx="30">
                  <c:v>113</c:v>
                </c:pt>
                <c:pt idx="31">
                  <c:v>123</c:v>
                </c:pt>
                <c:pt idx="32">
                  <c:v>0</c:v>
                </c:pt>
                <c:pt idx="33">
                  <c:v>126</c:v>
                </c:pt>
                <c:pt idx="34">
                  <c:v>148</c:v>
                </c:pt>
                <c:pt idx="35">
                  <c:v>146</c:v>
                </c:pt>
                <c:pt idx="36">
                  <c:v>199</c:v>
                </c:pt>
                <c:pt idx="37">
                  <c:v>195</c:v>
                </c:pt>
                <c:pt idx="38">
                  <c:v>172</c:v>
                </c:pt>
                <c:pt idx="39">
                  <c:v>133</c:v>
                </c:pt>
                <c:pt idx="40">
                  <c:v>0</c:v>
                </c:pt>
                <c:pt idx="41">
                  <c:v>179</c:v>
                </c:pt>
                <c:pt idx="42">
                  <c:v>189</c:v>
                </c:pt>
                <c:pt idx="43">
                  <c:v>129</c:v>
                </c:pt>
                <c:pt idx="44">
                  <c:v>107</c:v>
                </c:pt>
                <c:pt idx="45">
                  <c:v>138</c:v>
                </c:pt>
                <c:pt idx="46">
                  <c:v>123</c:v>
                </c:pt>
                <c:pt idx="47">
                  <c:v>105</c:v>
                </c:pt>
                <c:pt idx="48">
                  <c:v>179</c:v>
                </c:pt>
                <c:pt idx="49">
                  <c:v>161</c:v>
                </c:pt>
                <c:pt idx="50">
                  <c:v>0</c:v>
                </c:pt>
                <c:pt idx="51">
                  <c:v>142</c:v>
                </c:pt>
                <c:pt idx="52">
                  <c:v>0</c:v>
                </c:pt>
                <c:pt idx="53">
                  <c:v>119</c:v>
                </c:pt>
                <c:pt idx="54">
                  <c:v>171</c:v>
                </c:pt>
                <c:pt idx="55">
                  <c:v>129</c:v>
                </c:pt>
                <c:pt idx="56">
                  <c:v>135</c:v>
                </c:pt>
                <c:pt idx="57">
                  <c:v>151</c:v>
                </c:pt>
                <c:pt idx="58">
                  <c:v>0</c:v>
                </c:pt>
                <c:pt idx="59">
                  <c:v>139</c:v>
                </c:pt>
                <c:pt idx="60">
                  <c:v>153</c:v>
                </c:pt>
                <c:pt idx="61">
                  <c:v>116</c:v>
                </c:pt>
                <c:pt idx="62">
                  <c:v>181</c:v>
                </c:pt>
                <c:pt idx="63">
                  <c:v>74</c:v>
                </c:pt>
                <c:pt idx="64">
                  <c:v>0</c:v>
                </c:pt>
                <c:pt idx="65">
                  <c:v>157</c:v>
                </c:pt>
                <c:pt idx="66">
                  <c:v>152</c:v>
                </c:pt>
                <c:pt idx="67">
                  <c:v>107</c:v>
                </c:pt>
                <c:pt idx="68">
                  <c:v>0</c:v>
                </c:pt>
                <c:pt idx="69">
                  <c:v>0</c:v>
                </c:pt>
                <c:pt idx="70">
                  <c:v>147</c:v>
                </c:pt>
                <c:pt idx="71">
                  <c:v>41</c:v>
                </c:pt>
                <c:pt idx="72">
                  <c:v>72</c:v>
                </c:pt>
                <c:pt idx="73">
                  <c:v>0</c:v>
                </c:pt>
                <c:pt idx="74">
                  <c:v>46</c:v>
                </c:pt>
                <c:pt idx="75">
                  <c:v>0</c:v>
                </c:pt>
                <c:pt idx="76">
                  <c:v>91</c:v>
                </c:pt>
                <c:pt idx="77">
                  <c:v>0</c:v>
                </c:pt>
                <c:pt idx="78">
                  <c:v>88</c:v>
                </c:pt>
                <c:pt idx="79">
                  <c:v>39</c:v>
                </c:pt>
                <c:pt idx="80">
                  <c:v>0</c:v>
                </c:pt>
                <c:pt idx="81">
                  <c:v>0</c:v>
                </c:pt>
                <c:pt idx="82">
                  <c:v>53</c:v>
                </c:pt>
                <c:pt idx="83">
                  <c:v>66</c:v>
                </c:pt>
                <c:pt idx="84">
                  <c:v>0</c:v>
                </c:pt>
                <c:pt idx="85">
                  <c:v>0</c:v>
                </c:pt>
                <c:pt idx="86">
                  <c:v>92</c:v>
                </c:pt>
                <c:pt idx="87">
                  <c:v>0</c:v>
                </c:pt>
                <c:pt idx="88">
                  <c:v>46</c:v>
                </c:pt>
                <c:pt idx="89">
                  <c:v>115</c:v>
                </c:pt>
                <c:pt idx="90">
                  <c:v>74</c:v>
                </c:pt>
                <c:pt idx="91">
                  <c:v>108</c:v>
                </c:pt>
                <c:pt idx="92">
                  <c:v>112</c:v>
                </c:pt>
                <c:pt idx="93">
                  <c:v>93</c:v>
                </c:pt>
                <c:pt idx="94">
                  <c:v>0</c:v>
                </c:pt>
                <c:pt idx="95">
                  <c:v>42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xVal>
          <c:yVal>
            <c:numRef>
              <c:f>mittaukset!$AH$818:$AH$918</c:f>
              <c:numCache>
                <c:formatCode>General</c:formatCode>
                <c:ptCount val="101"/>
                <c:pt idx="0">
                  <c:v>185</c:v>
                </c:pt>
                <c:pt idx="1">
                  <c:v>184</c:v>
                </c:pt>
                <c:pt idx="2">
                  <c:v>217</c:v>
                </c:pt>
                <c:pt idx="3">
                  <c:v>172</c:v>
                </c:pt>
                <c:pt idx="4">
                  <c:v>159</c:v>
                </c:pt>
                <c:pt idx="5">
                  <c:v>124</c:v>
                </c:pt>
                <c:pt idx="6">
                  <c:v>0</c:v>
                </c:pt>
                <c:pt idx="7">
                  <c:v>150</c:v>
                </c:pt>
                <c:pt idx="8">
                  <c:v>111</c:v>
                </c:pt>
                <c:pt idx="9">
                  <c:v>129</c:v>
                </c:pt>
                <c:pt idx="10">
                  <c:v>0</c:v>
                </c:pt>
                <c:pt idx="11">
                  <c:v>141</c:v>
                </c:pt>
                <c:pt idx="12">
                  <c:v>230</c:v>
                </c:pt>
                <c:pt idx="13">
                  <c:v>134</c:v>
                </c:pt>
                <c:pt idx="14">
                  <c:v>184</c:v>
                </c:pt>
                <c:pt idx="15">
                  <c:v>155</c:v>
                </c:pt>
                <c:pt idx="16">
                  <c:v>131</c:v>
                </c:pt>
                <c:pt idx="17">
                  <c:v>135</c:v>
                </c:pt>
                <c:pt idx="18">
                  <c:v>152</c:v>
                </c:pt>
                <c:pt idx="19">
                  <c:v>181</c:v>
                </c:pt>
                <c:pt idx="20">
                  <c:v>0</c:v>
                </c:pt>
                <c:pt idx="21">
                  <c:v>119</c:v>
                </c:pt>
                <c:pt idx="22">
                  <c:v>168</c:v>
                </c:pt>
                <c:pt idx="23">
                  <c:v>174</c:v>
                </c:pt>
                <c:pt idx="24">
                  <c:v>184</c:v>
                </c:pt>
                <c:pt idx="25">
                  <c:v>194</c:v>
                </c:pt>
                <c:pt idx="26">
                  <c:v>143</c:v>
                </c:pt>
                <c:pt idx="27">
                  <c:v>155</c:v>
                </c:pt>
                <c:pt idx="28">
                  <c:v>144</c:v>
                </c:pt>
                <c:pt idx="29">
                  <c:v>171</c:v>
                </c:pt>
                <c:pt idx="30">
                  <c:v>127</c:v>
                </c:pt>
                <c:pt idx="31">
                  <c:v>135</c:v>
                </c:pt>
                <c:pt idx="32">
                  <c:v>0</c:v>
                </c:pt>
                <c:pt idx="33">
                  <c:v>137</c:v>
                </c:pt>
                <c:pt idx="34">
                  <c:v>161</c:v>
                </c:pt>
                <c:pt idx="35">
                  <c:v>159</c:v>
                </c:pt>
                <c:pt idx="36">
                  <c:v>230</c:v>
                </c:pt>
                <c:pt idx="37">
                  <c:v>214</c:v>
                </c:pt>
                <c:pt idx="38">
                  <c:v>180</c:v>
                </c:pt>
                <c:pt idx="39">
                  <c:v>150</c:v>
                </c:pt>
                <c:pt idx="40">
                  <c:v>0</c:v>
                </c:pt>
                <c:pt idx="41">
                  <c:v>200</c:v>
                </c:pt>
                <c:pt idx="42">
                  <c:v>208</c:v>
                </c:pt>
                <c:pt idx="43">
                  <c:v>140</c:v>
                </c:pt>
                <c:pt idx="44">
                  <c:v>117</c:v>
                </c:pt>
                <c:pt idx="45">
                  <c:v>154</c:v>
                </c:pt>
                <c:pt idx="46">
                  <c:v>134</c:v>
                </c:pt>
                <c:pt idx="47">
                  <c:v>115</c:v>
                </c:pt>
                <c:pt idx="48">
                  <c:v>206</c:v>
                </c:pt>
                <c:pt idx="49">
                  <c:v>186</c:v>
                </c:pt>
                <c:pt idx="50">
                  <c:v>0</c:v>
                </c:pt>
                <c:pt idx="51">
                  <c:v>160</c:v>
                </c:pt>
                <c:pt idx="52">
                  <c:v>0</c:v>
                </c:pt>
                <c:pt idx="53">
                  <c:v>135</c:v>
                </c:pt>
                <c:pt idx="54">
                  <c:v>192</c:v>
                </c:pt>
                <c:pt idx="55">
                  <c:v>146</c:v>
                </c:pt>
                <c:pt idx="56">
                  <c:v>159</c:v>
                </c:pt>
                <c:pt idx="57">
                  <c:v>171</c:v>
                </c:pt>
                <c:pt idx="58">
                  <c:v>0</c:v>
                </c:pt>
                <c:pt idx="59">
                  <c:v>157</c:v>
                </c:pt>
                <c:pt idx="60">
                  <c:v>179</c:v>
                </c:pt>
                <c:pt idx="61">
                  <c:v>132</c:v>
                </c:pt>
                <c:pt idx="62">
                  <c:v>205</c:v>
                </c:pt>
                <c:pt idx="63">
                  <c:v>75</c:v>
                </c:pt>
                <c:pt idx="64">
                  <c:v>0</c:v>
                </c:pt>
                <c:pt idx="65">
                  <c:v>175</c:v>
                </c:pt>
                <c:pt idx="66">
                  <c:v>166</c:v>
                </c:pt>
                <c:pt idx="67">
                  <c:v>114</c:v>
                </c:pt>
                <c:pt idx="68">
                  <c:v>0</c:v>
                </c:pt>
                <c:pt idx="69">
                  <c:v>0</c:v>
                </c:pt>
                <c:pt idx="70">
                  <c:v>174</c:v>
                </c:pt>
                <c:pt idx="71">
                  <c:v>40</c:v>
                </c:pt>
                <c:pt idx="72">
                  <c:v>78</c:v>
                </c:pt>
                <c:pt idx="73">
                  <c:v>0</c:v>
                </c:pt>
                <c:pt idx="74">
                  <c:v>44</c:v>
                </c:pt>
                <c:pt idx="75">
                  <c:v>0</c:v>
                </c:pt>
                <c:pt idx="76">
                  <c:v>96</c:v>
                </c:pt>
                <c:pt idx="77">
                  <c:v>0</c:v>
                </c:pt>
                <c:pt idx="78">
                  <c:v>86</c:v>
                </c:pt>
                <c:pt idx="79">
                  <c:v>51</c:v>
                </c:pt>
                <c:pt idx="80">
                  <c:v>0</c:v>
                </c:pt>
                <c:pt idx="81">
                  <c:v>0</c:v>
                </c:pt>
                <c:pt idx="82">
                  <c:v>57</c:v>
                </c:pt>
                <c:pt idx="83">
                  <c:v>71</c:v>
                </c:pt>
                <c:pt idx="84">
                  <c:v>0</c:v>
                </c:pt>
                <c:pt idx="85">
                  <c:v>0</c:v>
                </c:pt>
                <c:pt idx="86">
                  <c:v>101</c:v>
                </c:pt>
                <c:pt idx="87">
                  <c:v>0</c:v>
                </c:pt>
                <c:pt idx="88">
                  <c:v>46</c:v>
                </c:pt>
                <c:pt idx="89">
                  <c:v>122</c:v>
                </c:pt>
                <c:pt idx="90">
                  <c:v>75</c:v>
                </c:pt>
                <c:pt idx="91">
                  <c:v>111</c:v>
                </c:pt>
                <c:pt idx="92">
                  <c:v>121</c:v>
                </c:pt>
                <c:pt idx="93">
                  <c:v>100</c:v>
                </c:pt>
                <c:pt idx="94">
                  <c:v>0</c:v>
                </c:pt>
                <c:pt idx="95">
                  <c:v>41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</c:ser>
        <c:axId val="172449152"/>
        <c:axId val="172476288"/>
      </c:scatterChart>
      <c:valAx>
        <c:axId val="172449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  <c:layout/>
        </c:title>
        <c:numFmt formatCode="General" sourceLinked="1"/>
        <c:tickLblPos val="nextTo"/>
        <c:crossAx val="172476288"/>
        <c:crosses val="autoZero"/>
        <c:crossBetween val="midCat"/>
      </c:valAx>
      <c:valAx>
        <c:axId val="1724762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  <c:layout/>
        </c:title>
        <c:numFmt formatCode="General" sourceLinked="1"/>
        <c:tickLblPos val="nextTo"/>
        <c:crossAx val="172449152"/>
        <c:crosses val="autoZero"/>
        <c:crossBetween val="midCat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131B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mittaukset!$AG$533:$AG$620</c:f>
              <c:numCache>
                <c:formatCode>General</c:formatCode>
                <c:ptCount val="88"/>
                <c:pt idx="0">
                  <c:v>130</c:v>
                </c:pt>
                <c:pt idx="1">
                  <c:v>129</c:v>
                </c:pt>
                <c:pt idx="2">
                  <c:v>174</c:v>
                </c:pt>
                <c:pt idx="3">
                  <c:v>118</c:v>
                </c:pt>
                <c:pt idx="4">
                  <c:v>147</c:v>
                </c:pt>
                <c:pt idx="5">
                  <c:v>169</c:v>
                </c:pt>
                <c:pt idx="6">
                  <c:v>0</c:v>
                </c:pt>
                <c:pt idx="7">
                  <c:v>179</c:v>
                </c:pt>
                <c:pt idx="8">
                  <c:v>148</c:v>
                </c:pt>
                <c:pt idx="9">
                  <c:v>188</c:v>
                </c:pt>
                <c:pt idx="10">
                  <c:v>0</c:v>
                </c:pt>
                <c:pt idx="11">
                  <c:v>154</c:v>
                </c:pt>
                <c:pt idx="12">
                  <c:v>127</c:v>
                </c:pt>
                <c:pt idx="13">
                  <c:v>106</c:v>
                </c:pt>
                <c:pt idx="14">
                  <c:v>150</c:v>
                </c:pt>
                <c:pt idx="15">
                  <c:v>151</c:v>
                </c:pt>
                <c:pt idx="16">
                  <c:v>148</c:v>
                </c:pt>
                <c:pt idx="17">
                  <c:v>98</c:v>
                </c:pt>
                <c:pt idx="18">
                  <c:v>180</c:v>
                </c:pt>
                <c:pt idx="19">
                  <c:v>159</c:v>
                </c:pt>
                <c:pt idx="20">
                  <c:v>102</c:v>
                </c:pt>
                <c:pt idx="21">
                  <c:v>0</c:v>
                </c:pt>
                <c:pt idx="22">
                  <c:v>142</c:v>
                </c:pt>
                <c:pt idx="23">
                  <c:v>143</c:v>
                </c:pt>
                <c:pt idx="24">
                  <c:v>137</c:v>
                </c:pt>
                <c:pt idx="25">
                  <c:v>167</c:v>
                </c:pt>
                <c:pt idx="26">
                  <c:v>139</c:v>
                </c:pt>
                <c:pt idx="27">
                  <c:v>201</c:v>
                </c:pt>
                <c:pt idx="28">
                  <c:v>0</c:v>
                </c:pt>
                <c:pt idx="29">
                  <c:v>159</c:v>
                </c:pt>
                <c:pt idx="30">
                  <c:v>142</c:v>
                </c:pt>
                <c:pt idx="31">
                  <c:v>161</c:v>
                </c:pt>
                <c:pt idx="32">
                  <c:v>0</c:v>
                </c:pt>
                <c:pt idx="33">
                  <c:v>158</c:v>
                </c:pt>
                <c:pt idx="34">
                  <c:v>0</c:v>
                </c:pt>
                <c:pt idx="35">
                  <c:v>164</c:v>
                </c:pt>
                <c:pt idx="36">
                  <c:v>168</c:v>
                </c:pt>
                <c:pt idx="37">
                  <c:v>135</c:v>
                </c:pt>
                <c:pt idx="38">
                  <c:v>129</c:v>
                </c:pt>
                <c:pt idx="39">
                  <c:v>108</c:v>
                </c:pt>
                <c:pt idx="40">
                  <c:v>116</c:v>
                </c:pt>
                <c:pt idx="41">
                  <c:v>152</c:v>
                </c:pt>
                <c:pt idx="42">
                  <c:v>161</c:v>
                </c:pt>
                <c:pt idx="43">
                  <c:v>0</c:v>
                </c:pt>
                <c:pt idx="44">
                  <c:v>112</c:v>
                </c:pt>
                <c:pt idx="45">
                  <c:v>114</c:v>
                </c:pt>
                <c:pt idx="46">
                  <c:v>141</c:v>
                </c:pt>
                <c:pt idx="47">
                  <c:v>153</c:v>
                </c:pt>
                <c:pt idx="48">
                  <c:v>158</c:v>
                </c:pt>
                <c:pt idx="49">
                  <c:v>131</c:v>
                </c:pt>
                <c:pt idx="50">
                  <c:v>139</c:v>
                </c:pt>
                <c:pt idx="51">
                  <c:v>174</c:v>
                </c:pt>
                <c:pt idx="52">
                  <c:v>168</c:v>
                </c:pt>
                <c:pt idx="53">
                  <c:v>182</c:v>
                </c:pt>
                <c:pt idx="54">
                  <c:v>146</c:v>
                </c:pt>
                <c:pt idx="55">
                  <c:v>162</c:v>
                </c:pt>
                <c:pt idx="56">
                  <c:v>206</c:v>
                </c:pt>
                <c:pt idx="57">
                  <c:v>194</c:v>
                </c:pt>
                <c:pt idx="58">
                  <c:v>182</c:v>
                </c:pt>
                <c:pt idx="59">
                  <c:v>181</c:v>
                </c:pt>
                <c:pt idx="60">
                  <c:v>0</c:v>
                </c:pt>
                <c:pt idx="61">
                  <c:v>77</c:v>
                </c:pt>
                <c:pt idx="62">
                  <c:v>79</c:v>
                </c:pt>
                <c:pt idx="63">
                  <c:v>0</c:v>
                </c:pt>
                <c:pt idx="64">
                  <c:v>0</c:v>
                </c:pt>
                <c:pt idx="65">
                  <c:v>82</c:v>
                </c:pt>
                <c:pt idx="66">
                  <c:v>0</c:v>
                </c:pt>
                <c:pt idx="67">
                  <c:v>50</c:v>
                </c:pt>
                <c:pt idx="68">
                  <c:v>39</c:v>
                </c:pt>
                <c:pt idx="69">
                  <c:v>0</c:v>
                </c:pt>
                <c:pt idx="70">
                  <c:v>0</c:v>
                </c:pt>
                <c:pt idx="71">
                  <c:v>65</c:v>
                </c:pt>
                <c:pt idx="72">
                  <c:v>0</c:v>
                </c:pt>
                <c:pt idx="73">
                  <c:v>0</c:v>
                </c:pt>
                <c:pt idx="74">
                  <c:v>105</c:v>
                </c:pt>
                <c:pt idx="75">
                  <c:v>0</c:v>
                </c:pt>
                <c:pt idx="76">
                  <c:v>0</c:v>
                </c:pt>
                <c:pt idx="77">
                  <c:v>85</c:v>
                </c:pt>
                <c:pt idx="78">
                  <c:v>102</c:v>
                </c:pt>
                <c:pt idx="79">
                  <c:v>0</c:v>
                </c:pt>
                <c:pt idx="80">
                  <c:v>0</c:v>
                </c:pt>
                <c:pt idx="81">
                  <c:v>75</c:v>
                </c:pt>
                <c:pt idx="82">
                  <c:v>0</c:v>
                </c:pt>
                <c:pt idx="83">
                  <c:v>69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xVal>
          <c:yVal>
            <c:numRef>
              <c:f>mittaukset!$AH$533:$AH$620</c:f>
              <c:numCache>
                <c:formatCode>General</c:formatCode>
                <c:ptCount val="88"/>
                <c:pt idx="0">
                  <c:v>145</c:v>
                </c:pt>
                <c:pt idx="1">
                  <c:v>140</c:v>
                </c:pt>
                <c:pt idx="2">
                  <c:v>191</c:v>
                </c:pt>
                <c:pt idx="3">
                  <c:v>135</c:v>
                </c:pt>
                <c:pt idx="4">
                  <c:v>155</c:v>
                </c:pt>
                <c:pt idx="5">
                  <c:v>186</c:v>
                </c:pt>
                <c:pt idx="6">
                  <c:v>0</c:v>
                </c:pt>
                <c:pt idx="7">
                  <c:v>197</c:v>
                </c:pt>
                <c:pt idx="8">
                  <c:v>161</c:v>
                </c:pt>
                <c:pt idx="9">
                  <c:v>208</c:v>
                </c:pt>
                <c:pt idx="10">
                  <c:v>0</c:v>
                </c:pt>
                <c:pt idx="11">
                  <c:v>178</c:v>
                </c:pt>
                <c:pt idx="12">
                  <c:v>144</c:v>
                </c:pt>
                <c:pt idx="13">
                  <c:v>120</c:v>
                </c:pt>
                <c:pt idx="14">
                  <c:v>167</c:v>
                </c:pt>
                <c:pt idx="15">
                  <c:v>178</c:v>
                </c:pt>
                <c:pt idx="16">
                  <c:v>170</c:v>
                </c:pt>
                <c:pt idx="17">
                  <c:v>105</c:v>
                </c:pt>
                <c:pt idx="18">
                  <c:v>195</c:v>
                </c:pt>
                <c:pt idx="19">
                  <c:v>177</c:v>
                </c:pt>
                <c:pt idx="20">
                  <c:v>120</c:v>
                </c:pt>
                <c:pt idx="21">
                  <c:v>0</c:v>
                </c:pt>
                <c:pt idx="22">
                  <c:v>160</c:v>
                </c:pt>
                <c:pt idx="23">
                  <c:v>166</c:v>
                </c:pt>
                <c:pt idx="24">
                  <c:v>150</c:v>
                </c:pt>
                <c:pt idx="25">
                  <c:v>190</c:v>
                </c:pt>
                <c:pt idx="26">
                  <c:v>153</c:v>
                </c:pt>
                <c:pt idx="27">
                  <c:v>225</c:v>
                </c:pt>
                <c:pt idx="28">
                  <c:v>0</c:v>
                </c:pt>
                <c:pt idx="29">
                  <c:v>173</c:v>
                </c:pt>
                <c:pt idx="30">
                  <c:v>163</c:v>
                </c:pt>
                <c:pt idx="31">
                  <c:v>185</c:v>
                </c:pt>
                <c:pt idx="32">
                  <c:v>0</c:v>
                </c:pt>
                <c:pt idx="33">
                  <c:v>180</c:v>
                </c:pt>
                <c:pt idx="34">
                  <c:v>0</c:v>
                </c:pt>
                <c:pt idx="35">
                  <c:v>187</c:v>
                </c:pt>
                <c:pt idx="36">
                  <c:v>183</c:v>
                </c:pt>
                <c:pt idx="37">
                  <c:v>150</c:v>
                </c:pt>
                <c:pt idx="38">
                  <c:v>149</c:v>
                </c:pt>
                <c:pt idx="39">
                  <c:v>118</c:v>
                </c:pt>
                <c:pt idx="40">
                  <c:v>131</c:v>
                </c:pt>
                <c:pt idx="41">
                  <c:v>174</c:v>
                </c:pt>
                <c:pt idx="42">
                  <c:v>180</c:v>
                </c:pt>
                <c:pt idx="43">
                  <c:v>0</c:v>
                </c:pt>
                <c:pt idx="44">
                  <c:v>128</c:v>
                </c:pt>
                <c:pt idx="45">
                  <c:v>134</c:v>
                </c:pt>
                <c:pt idx="46">
                  <c:v>160</c:v>
                </c:pt>
                <c:pt idx="47">
                  <c:v>171</c:v>
                </c:pt>
                <c:pt idx="48">
                  <c:v>181</c:v>
                </c:pt>
                <c:pt idx="49">
                  <c:v>143</c:v>
                </c:pt>
                <c:pt idx="50">
                  <c:v>157</c:v>
                </c:pt>
                <c:pt idx="51">
                  <c:v>194</c:v>
                </c:pt>
                <c:pt idx="52">
                  <c:v>181</c:v>
                </c:pt>
                <c:pt idx="53">
                  <c:v>204</c:v>
                </c:pt>
                <c:pt idx="54">
                  <c:v>166</c:v>
                </c:pt>
                <c:pt idx="55">
                  <c:v>190</c:v>
                </c:pt>
                <c:pt idx="56">
                  <c:v>227</c:v>
                </c:pt>
                <c:pt idx="57">
                  <c:v>223</c:v>
                </c:pt>
                <c:pt idx="58">
                  <c:v>201</c:v>
                </c:pt>
                <c:pt idx="59">
                  <c:v>194</c:v>
                </c:pt>
                <c:pt idx="60">
                  <c:v>0</c:v>
                </c:pt>
                <c:pt idx="61">
                  <c:v>65</c:v>
                </c:pt>
                <c:pt idx="62">
                  <c:v>84</c:v>
                </c:pt>
                <c:pt idx="63">
                  <c:v>0</c:v>
                </c:pt>
                <c:pt idx="64">
                  <c:v>0</c:v>
                </c:pt>
                <c:pt idx="65">
                  <c:v>93</c:v>
                </c:pt>
                <c:pt idx="66">
                  <c:v>0</c:v>
                </c:pt>
                <c:pt idx="67">
                  <c:v>45</c:v>
                </c:pt>
                <c:pt idx="68">
                  <c:v>45</c:v>
                </c:pt>
                <c:pt idx="69">
                  <c:v>0</c:v>
                </c:pt>
                <c:pt idx="70">
                  <c:v>0</c:v>
                </c:pt>
                <c:pt idx="71">
                  <c:v>68</c:v>
                </c:pt>
                <c:pt idx="72">
                  <c:v>0</c:v>
                </c:pt>
                <c:pt idx="73">
                  <c:v>0</c:v>
                </c:pt>
                <c:pt idx="74">
                  <c:v>107</c:v>
                </c:pt>
                <c:pt idx="75">
                  <c:v>0</c:v>
                </c:pt>
                <c:pt idx="76">
                  <c:v>0</c:v>
                </c:pt>
                <c:pt idx="77">
                  <c:v>92</c:v>
                </c:pt>
                <c:pt idx="78">
                  <c:v>109</c:v>
                </c:pt>
                <c:pt idx="79">
                  <c:v>0</c:v>
                </c:pt>
                <c:pt idx="80">
                  <c:v>0</c:v>
                </c:pt>
                <c:pt idx="81">
                  <c:v>84</c:v>
                </c:pt>
                <c:pt idx="82">
                  <c:v>0</c:v>
                </c:pt>
                <c:pt idx="83">
                  <c:v>70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yVal>
        </c:ser>
        <c:axId val="172467328"/>
        <c:axId val="172564864"/>
      </c:scatterChart>
      <c:valAx>
        <c:axId val="172467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  <c:layout/>
        </c:title>
        <c:numFmt formatCode="General" sourceLinked="1"/>
        <c:tickLblPos val="nextTo"/>
        <c:crossAx val="172564864"/>
        <c:crosses val="autoZero"/>
        <c:crossBetween val="midCat"/>
      </c:valAx>
      <c:valAx>
        <c:axId val="1725648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  <c:layout/>
        </c:title>
        <c:numFmt formatCode="General" sourceLinked="1"/>
        <c:tickLblPos val="nextTo"/>
        <c:crossAx val="172467328"/>
        <c:crosses val="autoZero"/>
        <c:crossBetween val="midCat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132A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mittaukset!$AG$210:$AG$341</c:f>
              <c:numCache>
                <c:formatCode>General</c:formatCode>
                <c:ptCount val="132"/>
                <c:pt idx="0">
                  <c:v>124</c:v>
                </c:pt>
                <c:pt idx="1">
                  <c:v>87</c:v>
                </c:pt>
                <c:pt idx="2">
                  <c:v>159</c:v>
                </c:pt>
                <c:pt idx="3">
                  <c:v>143</c:v>
                </c:pt>
                <c:pt idx="4">
                  <c:v>134</c:v>
                </c:pt>
                <c:pt idx="5">
                  <c:v>109</c:v>
                </c:pt>
                <c:pt idx="6">
                  <c:v>158</c:v>
                </c:pt>
                <c:pt idx="7">
                  <c:v>98</c:v>
                </c:pt>
                <c:pt idx="8">
                  <c:v>158</c:v>
                </c:pt>
                <c:pt idx="9">
                  <c:v>152</c:v>
                </c:pt>
                <c:pt idx="10">
                  <c:v>116</c:v>
                </c:pt>
                <c:pt idx="11">
                  <c:v>108</c:v>
                </c:pt>
                <c:pt idx="12">
                  <c:v>138</c:v>
                </c:pt>
                <c:pt idx="13">
                  <c:v>156</c:v>
                </c:pt>
                <c:pt idx="14">
                  <c:v>90</c:v>
                </c:pt>
                <c:pt idx="15">
                  <c:v>148</c:v>
                </c:pt>
                <c:pt idx="16">
                  <c:v>80</c:v>
                </c:pt>
                <c:pt idx="17">
                  <c:v>117</c:v>
                </c:pt>
                <c:pt idx="18">
                  <c:v>140</c:v>
                </c:pt>
                <c:pt idx="19">
                  <c:v>144</c:v>
                </c:pt>
                <c:pt idx="20">
                  <c:v>143</c:v>
                </c:pt>
                <c:pt idx="21">
                  <c:v>96</c:v>
                </c:pt>
                <c:pt idx="22">
                  <c:v>193</c:v>
                </c:pt>
                <c:pt idx="23">
                  <c:v>97</c:v>
                </c:pt>
                <c:pt idx="24">
                  <c:v>121</c:v>
                </c:pt>
                <c:pt idx="25">
                  <c:v>88</c:v>
                </c:pt>
                <c:pt idx="26">
                  <c:v>105</c:v>
                </c:pt>
                <c:pt idx="27">
                  <c:v>120</c:v>
                </c:pt>
                <c:pt idx="28">
                  <c:v>130</c:v>
                </c:pt>
                <c:pt idx="29">
                  <c:v>127</c:v>
                </c:pt>
                <c:pt idx="30">
                  <c:v>96</c:v>
                </c:pt>
                <c:pt idx="31">
                  <c:v>148</c:v>
                </c:pt>
                <c:pt idx="32">
                  <c:v>138</c:v>
                </c:pt>
                <c:pt idx="33">
                  <c:v>170</c:v>
                </c:pt>
                <c:pt idx="34">
                  <c:v>115</c:v>
                </c:pt>
                <c:pt idx="35">
                  <c:v>139</c:v>
                </c:pt>
                <c:pt idx="36">
                  <c:v>98</c:v>
                </c:pt>
                <c:pt idx="37">
                  <c:v>98</c:v>
                </c:pt>
                <c:pt idx="38">
                  <c:v>125</c:v>
                </c:pt>
                <c:pt idx="39">
                  <c:v>126</c:v>
                </c:pt>
                <c:pt idx="40">
                  <c:v>83</c:v>
                </c:pt>
                <c:pt idx="41">
                  <c:v>142</c:v>
                </c:pt>
                <c:pt idx="42">
                  <c:v>162</c:v>
                </c:pt>
                <c:pt idx="43">
                  <c:v>130</c:v>
                </c:pt>
                <c:pt idx="44">
                  <c:v>124</c:v>
                </c:pt>
                <c:pt idx="45">
                  <c:v>122</c:v>
                </c:pt>
                <c:pt idx="46">
                  <c:v>97</c:v>
                </c:pt>
                <c:pt idx="47">
                  <c:v>87</c:v>
                </c:pt>
                <c:pt idx="48">
                  <c:v>104</c:v>
                </c:pt>
                <c:pt idx="49">
                  <c:v>163</c:v>
                </c:pt>
                <c:pt idx="50">
                  <c:v>114</c:v>
                </c:pt>
                <c:pt idx="51">
                  <c:v>126</c:v>
                </c:pt>
                <c:pt idx="52">
                  <c:v>171</c:v>
                </c:pt>
                <c:pt idx="53">
                  <c:v>96</c:v>
                </c:pt>
                <c:pt idx="54">
                  <c:v>149</c:v>
                </c:pt>
                <c:pt idx="55">
                  <c:v>139</c:v>
                </c:pt>
                <c:pt idx="56">
                  <c:v>91</c:v>
                </c:pt>
                <c:pt idx="57">
                  <c:v>135</c:v>
                </c:pt>
                <c:pt idx="58">
                  <c:v>113</c:v>
                </c:pt>
                <c:pt idx="59">
                  <c:v>116</c:v>
                </c:pt>
                <c:pt idx="60">
                  <c:v>110</c:v>
                </c:pt>
                <c:pt idx="61">
                  <c:v>127</c:v>
                </c:pt>
                <c:pt idx="62">
                  <c:v>125</c:v>
                </c:pt>
                <c:pt idx="63">
                  <c:v>122</c:v>
                </c:pt>
                <c:pt idx="64">
                  <c:v>121</c:v>
                </c:pt>
                <c:pt idx="65">
                  <c:v>139</c:v>
                </c:pt>
                <c:pt idx="66">
                  <c:v>128</c:v>
                </c:pt>
                <c:pt idx="67">
                  <c:v>97</c:v>
                </c:pt>
                <c:pt idx="68">
                  <c:v>103</c:v>
                </c:pt>
                <c:pt idx="69">
                  <c:v>137</c:v>
                </c:pt>
                <c:pt idx="70">
                  <c:v>102</c:v>
                </c:pt>
                <c:pt idx="71">
                  <c:v>117</c:v>
                </c:pt>
                <c:pt idx="72">
                  <c:v>112</c:v>
                </c:pt>
                <c:pt idx="73">
                  <c:v>154</c:v>
                </c:pt>
                <c:pt idx="74">
                  <c:v>140</c:v>
                </c:pt>
                <c:pt idx="75">
                  <c:v>125</c:v>
                </c:pt>
                <c:pt idx="76">
                  <c:v>151</c:v>
                </c:pt>
                <c:pt idx="77">
                  <c:v>107</c:v>
                </c:pt>
                <c:pt idx="78">
                  <c:v>133</c:v>
                </c:pt>
                <c:pt idx="79">
                  <c:v>59</c:v>
                </c:pt>
                <c:pt idx="80">
                  <c:v>130</c:v>
                </c:pt>
                <c:pt idx="81">
                  <c:v>101</c:v>
                </c:pt>
                <c:pt idx="82">
                  <c:v>142</c:v>
                </c:pt>
                <c:pt idx="83">
                  <c:v>133</c:v>
                </c:pt>
                <c:pt idx="84">
                  <c:v>128</c:v>
                </c:pt>
                <c:pt idx="85">
                  <c:v>114</c:v>
                </c:pt>
                <c:pt idx="86">
                  <c:v>106</c:v>
                </c:pt>
                <c:pt idx="87">
                  <c:v>159</c:v>
                </c:pt>
                <c:pt idx="88">
                  <c:v>121</c:v>
                </c:pt>
                <c:pt idx="89">
                  <c:v>131</c:v>
                </c:pt>
                <c:pt idx="90">
                  <c:v>120</c:v>
                </c:pt>
                <c:pt idx="91">
                  <c:v>124</c:v>
                </c:pt>
                <c:pt idx="92">
                  <c:v>0</c:v>
                </c:pt>
                <c:pt idx="93">
                  <c:v>77</c:v>
                </c:pt>
                <c:pt idx="94">
                  <c:v>59</c:v>
                </c:pt>
                <c:pt idx="95">
                  <c:v>57</c:v>
                </c:pt>
                <c:pt idx="96">
                  <c:v>0</c:v>
                </c:pt>
                <c:pt idx="97">
                  <c:v>72</c:v>
                </c:pt>
                <c:pt idx="98">
                  <c:v>87</c:v>
                </c:pt>
                <c:pt idx="99">
                  <c:v>90</c:v>
                </c:pt>
                <c:pt idx="100">
                  <c:v>0</c:v>
                </c:pt>
                <c:pt idx="101">
                  <c:v>68</c:v>
                </c:pt>
                <c:pt idx="102">
                  <c:v>113</c:v>
                </c:pt>
                <c:pt idx="103">
                  <c:v>63</c:v>
                </c:pt>
                <c:pt idx="104">
                  <c:v>86</c:v>
                </c:pt>
                <c:pt idx="105">
                  <c:v>60</c:v>
                </c:pt>
                <c:pt idx="106">
                  <c:v>95</c:v>
                </c:pt>
                <c:pt idx="107">
                  <c:v>76</c:v>
                </c:pt>
                <c:pt idx="108">
                  <c:v>60</c:v>
                </c:pt>
                <c:pt idx="109">
                  <c:v>69</c:v>
                </c:pt>
                <c:pt idx="110">
                  <c:v>123</c:v>
                </c:pt>
                <c:pt idx="111">
                  <c:v>123</c:v>
                </c:pt>
                <c:pt idx="112">
                  <c:v>57</c:v>
                </c:pt>
                <c:pt idx="113">
                  <c:v>75</c:v>
                </c:pt>
                <c:pt idx="114">
                  <c:v>62</c:v>
                </c:pt>
                <c:pt idx="115">
                  <c:v>90</c:v>
                </c:pt>
                <c:pt idx="116">
                  <c:v>86</c:v>
                </c:pt>
                <c:pt idx="117">
                  <c:v>71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xVal>
          <c:yVal>
            <c:numRef>
              <c:f>mittaukset!$AH$210:$AH$341</c:f>
              <c:numCache>
                <c:formatCode>General</c:formatCode>
                <c:ptCount val="132"/>
                <c:pt idx="0">
                  <c:v>148</c:v>
                </c:pt>
                <c:pt idx="1">
                  <c:v>99</c:v>
                </c:pt>
                <c:pt idx="2">
                  <c:v>185</c:v>
                </c:pt>
                <c:pt idx="3">
                  <c:v>171</c:v>
                </c:pt>
                <c:pt idx="4">
                  <c:v>152</c:v>
                </c:pt>
                <c:pt idx="5">
                  <c:v>135</c:v>
                </c:pt>
                <c:pt idx="6">
                  <c:v>186</c:v>
                </c:pt>
                <c:pt idx="7">
                  <c:v>106</c:v>
                </c:pt>
                <c:pt idx="8">
                  <c:v>183</c:v>
                </c:pt>
                <c:pt idx="9">
                  <c:v>126</c:v>
                </c:pt>
                <c:pt idx="10">
                  <c:v>140</c:v>
                </c:pt>
                <c:pt idx="11">
                  <c:v>125</c:v>
                </c:pt>
                <c:pt idx="12">
                  <c:v>153</c:v>
                </c:pt>
                <c:pt idx="13">
                  <c:v>177</c:v>
                </c:pt>
                <c:pt idx="14">
                  <c:v>101</c:v>
                </c:pt>
                <c:pt idx="15">
                  <c:v>157</c:v>
                </c:pt>
                <c:pt idx="16">
                  <c:v>93</c:v>
                </c:pt>
                <c:pt idx="17">
                  <c:v>140</c:v>
                </c:pt>
                <c:pt idx="18">
                  <c:v>159</c:v>
                </c:pt>
                <c:pt idx="19">
                  <c:v>166</c:v>
                </c:pt>
                <c:pt idx="20">
                  <c:v>163</c:v>
                </c:pt>
                <c:pt idx="21">
                  <c:v>107</c:v>
                </c:pt>
                <c:pt idx="22">
                  <c:v>227</c:v>
                </c:pt>
                <c:pt idx="23">
                  <c:v>99</c:v>
                </c:pt>
                <c:pt idx="24">
                  <c:v>136</c:v>
                </c:pt>
                <c:pt idx="25">
                  <c:v>100</c:v>
                </c:pt>
                <c:pt idx="26">
                  <c:v>122</c:v>
                </c:pt>
                <c:pt idx="27">
                  <c:v>137</c:v>
                </c:pt>
                <c:pt idx="28">
                  <c:v>146</c:v>
                </c:pt>
                <c:pt idx="29">
                  <c:v>156</c:v>
                </c:pt>
                <c:pt idx="30">
                  <c:v>109</c:v>
                </c:pt>
                <c:pt idx="31">
                  <c:v>168</c:v>
                </c:pt>
                <c:pt idx="32">
                  <c:v>161</c:v>
                </c:pt>
                <c:pt idx="33">
                  <c:v>204</c:v>
                </c:pt>
                <c:pt idx="34">
                  <c:v>127</c:v>
                </c:pt>
                <c:pt idx="35">
                  <c:v>150</c:v>
                </c:pt>
                <c:pt idx="36">
                  <c:v>112</c:v>
                </c:pt>
                <c:pt idx="37">
                  <c:v>143</c:v>
                </c:pt>
                <c:pt idx="38">
                  <c:v>158</c:v>
                </c:pt>
                <c:pt idx="39">
                  <c:v>139</c:v>
                </c:pt>
                <c:pt idx="40">
                  <c:v>96</c:v>
                </c:pt>
                <c:pt idx="41">
                  <c:v>161</c:v>
                </c:pt>
                <c:pt idx="42">
                  <c:v>181</c:v>
                </c:pt>
                <c:pt idx="43">
                  <c:v>145</c:v>
                </c:pt>
                <c:pt idx="44">
                  <c:v>141</c:v>
                </c:pt>
                <c:pt idx="45">
                  <c:v>144</c:v>
                </c:pt>
                <c:pt idx="46">
                  <c:v>109</c:v>
                </c:pt>
                <c:pt idx="47">
                  <c:v>97</c:v>
                </c:pt>
                <c:pt idx="48">
                  <c:v>122</c:v>
                </c:pt>
                <c:pt idx="49">
                  <c:v>188</c:v>
                </c:pt>
                <c:pt idx="50">
                  <c:v>121</c:v>
                </c:pt>
                <c:pt idx="51">
                  <c:v>141</c:v>
                </c:pt>
                <c:pt idx="52">
                  <c:v>181</c:v>
                </c:pt>
                <c:pt idx="53">
                  <c:v>99</c:v>
                </c:pt>
                <c:pt idx="54">
                  <c:v>165</c:v>
                </c:pt>
                <c:pt idx="55">
                  <c:v>154</c:v>
                </c:pt>
                <c:pt idx="56">
                  <c:v>106</c:v>
                </c:pt>
                <c:pt idx="57">
                  <c:v>153</c:v>
                </c:pt>
                <c:pt idx="58">
                  <c:v>123</c:v>
                </c:pt>
                <c:pt idx="59">
                  <c:v>129</c:v>
                </c:pt>
                <c:pt idx="60">
                  <c:v>120</c:v>
                </c:pt>
                <c:pt idx="61">
                  <c:v>137</c:v>
                </c:pt>
                <c:pt idx="62">
                  <c:v>147</c:v>
                </c:pt>
                <c:pt idx="63">
                  <c:v>133</c:v>
                </c:pt>
                <c:pt idx="64">
                  <c:v>136</c:v>
                </c:pt>
                <c:pt idx="65">
                  <c:v>155</c:v>
                </c:pt>
                <c:pt idx="66">
                  <c:v>143</c:v>
                </c:pt>
                <c:pt idx="67">
                  <c:v>105</c:v>
                </c:pt>
                <c:pt idx="68">
                  <c:v>115</c:v>
                </c:pt>
                <c:pt idx="69">
                  <c:v>156</c:v>
                </c:pt>
                <c:pt idx="70">
                  <c:v>101</c:v>
                </c:pt>
                <c:pt idx="71">
                  <c:v>124</c:v>
                </c:pt>
                <c:pt idx="72">
                  <c:v>127</c:v>
                </c:pt>
                <c:pt idx="73">
                  <c:v>174</c:v>
                </c:pt>
                <c:pt idx="74">
                  <c:v>154</c:v>
                </c:pt>
                <c:pt idx="75">
                  <c:v>151</c:v>
                </c:pt>
                <c:pt idx="76">
                  <c:v>163</c:v>
                </c:pt>
                <c:pt idx="77">
                  <c:v>121</c:v>
                </c:pt>
                <c:pt idx="78">
                  <c:v>158</c:v>
                </c:pt>
                <c:pt idx="79">
                  <c:v>61</c:v>
                </c:pt>
                <c:pt idx="80">
                  <c:v>152</c:v>
                </c:pt>
                <c:pt idx="81">
                  <c:v>110</c:v>
                </c:pt>
                <c:pt idx="82">
                  <c:v>157</c:v>
                </c:pt>
                <c:pt idx="83">
                  <c:v>151</c:v>
                </c:pt>
                <c:pt idx="84">
                  <c:v>158</c:v>
                </c:pt>
                <c:pt idx="85">
                  <c:v>113</c:v>
                </c:pt>
                <c:pt idx="86">
                  <c:v>130</c:v>
                </c:pt>
                <c:pt idx="87">
                  <c:v>118</c:v>
                </c:pt>
                <c:pt idx="88">
                  <c:v>133</c:v>
                </c:pt>
                <c:pt idx="89">
                  <c:v>146</c:v>
                </c:pt>
                <c:pt idx="90">
                  <c:v>128</c:v>
                </c:pt>
                <c:pt idx="91">
                  <c:v>138</c:v>
                </c:pt>
                <c:pt idx="92">
                  <c:v>0</c:v>
                </c:pt>
                <c:pt idx="93">
                  <c:v>84</c:v>
                </c:pt>
                <c:pt idx="94">
                  <c:v>58</c:v>
                </c:pt>
                <c:pt idx="95">
                  <c:v>62</c:v>
                </c:pt>
                <c:pt idx="96">
                  <c:v>0</c:v>
                </c:pt>
                <c:pt idx="97">
                  <c:v>93</c:v>
                </c:pt>
                <c:pt idx="98">
                  <c:v>93</c:v>
                </c:pt>
                <c:pt idx="99">
                  <c:v>104</c:v>
                </c:pt>
                <c:pt idx="100">
                  <c:v>0</c:v>
                </c:pt>
                <c:pt idx="101">
                  <c:v>95</c:v>
                </c:pt>
                <c:pt idx="102">
                  <c:v>137</c:v>
                </c:pt>
                <c:pt idx="103">
                  <c:v>77</c:v>
                </c:pt>
                <c:pt idx="104">
                  <c:v>100</c:v>
                </c:pt>
                <c:pt idx="105">
                  <c:v>72</c:v>
                </c:pt>
                <c:pt idx="106">
                  <c:v>100</c:v>
                </c:pt>
                <c:pt idx="107">
                  <c:v>78</c:v>
                </c:pt>
                <c:pt idx="108">
                  <c:v>60</c:v>
                </c:pt>
                <c:pt idx="109">
                  <c:v>79</c:v>
                </c:pt>
                <c:pt idx="110">
                  <c:v>133</c:v>
                </c:pt>
                <c:pt idx="111">
                  <c:v>146</c:v>
                </c:pt>
                <c:pt idx="112">
                  <c:v>83</c:v>
                </c:pt>
                <c:pt idx="113">
                  <c:v>77</c:v>
                </c:pt>
                <c:pt idx="114">
                  <c:v>64</c:v>
                </c:pt>
                <c:pt idx="115">
                  <c:v>98</c:v>
                </c:pt>
                <c:pt idx="116">
                  <c:v>95</c:v>
                </c:pt>
                <c:pt idx="117">
                  <c:v>73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yVal>
        </c:ser>
        <c:axId val="172588416"/>
        <c:axId val="172611456"/>
      </c:scatterChart>
      <c:valAx>
        <c:axId val="172588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</c:title>
        <c:numFmt formatCode="General" sourceLinked="1"/>
        <c:tickLblPos val="nextTo"/>
        <c:crossAx val="172611456"/>
        <c:crosses val="autoZero"/>
        <c:crossBetween val="midCat"/>
      </c:valAx>
      <c:valAx>
        <c:axId val="1726114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</c:title>
        <c:numFmt formatCode="General" sourceLinked="1"/>
        <c:tickLblPos val="nextTo"/>
        <c:crossAx val="172588416"/>
        <c:crosses val="autoZero"/>
        <c:crossBetween val="midCat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132A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chemeClr val="accent1"/>
                </a:solidFill>
              </a:ln>
            </c:spPr>
          </c:marker>
          <c:xVal>
            <c:numRef>
              <c:f>mittaukset!$AG$1290:$AG$1427</c:f>
              <c:numCache>
                <c:formatCode>General</c:formatCode>
                <c:ptCount val="138"/>
                <c:pt idx="0">
                  <c:v>82</c:v>
                </c:pt>
                <c:pt idx="1">
                  <c:v>130</c:v>
                </c:pt>
                <c:pt idx="2">
                  <c:v>93</c:v>
                </c:pt>
                <c:pt idx="3">
                  <c:v>85</c:v>
                </c:pt>
                <c:pt idx="4">
                  <c:v>0</c:v>
                </c:pt>
                <c:pt idx="5">
                  <c:v>91</c:v>
                </c:pt>
                <c:pt idx="6">
                  <c:v>136</c:v>
                </c:pt>
                <c:pt idx="7">
                  <c:v>104</c:v>
                </c:pt>
                <c:pt idx="8">
                  <c:v>132</c:v>
                </c:pt>
                <c:pt idx="9">
                  <c:v>106</c:v>
                </c:pt>
                <c:pt idx="10">
                  <c:v>105</c:v>
                </c:pt>
                <c:pt idx="11">
                  <c:v>128</c:v>
                </c:pt>
                <c:pt idx="12">
                  <c:v>162</c:v>
                </c:pt>
                <c:pt idx="13">
                  <c:v>118</c:v>
                </c:pt>
                <c:pt idx="14">
                  <c:v>140</c:v>
                </c:pt>
                <c:pt idx="15">
                  <c:v>143</c:v>
                </c:pt>
                <c:pt idx="16">
                  <c:v>120</c:v>
                </c:pt>
                <c:pt idx="17">
                  <c:v>143</c:v>
                </c:pt>
                <c:pt idx="18">
                  <c:v>111</c:v>
                </c:pt>
                <c:pt idx="19">
                  <c:v>62</c:v>
                </c:pt>
                <c:pt idx="20">
                  <c:v>104</c:v>
                </c:pt>
                <c:pt idx="21">
                  <c:v>103</c:v>
                </c:pt>
                <c:pt idx="22">
                  <c:v>145</c:v>
                </c:pt>
                <c:pt idx="23">
                  <c:v>105</c:v>
                </c:pt>
                <c:pt idx="24">
                  <c:v>106</c:v>
                </c:pt>
                <c:pt idx="25">
                  <c:v>100</c:v>
                </c:pt>
                <c:pt idx="26">
                  <c:v>108</c:v>
                </c:pt>
                <c:pt idx="27">
                  <c:v>70</c:v>
                </c:pt>
                <c:pt idx="28">
                  <c:v>116</c:v>
                </c:pt>
                <c:pt idx="29">
                  <c:v>108</c:v>
                </c:pt>
                <c:pt idx="30">
                  <c:v>90</c:v>
                </c:pt>
                <c:pt idx="31">
                  <c:v>148</c:v>
                </c:pt>
                <c:pt idx="32">
                  <c:v>156</c:v>
                </c:pt>
                <c:pt idx="33">
                  <c:v>132</c:v>
                </c:pt>
                <c:pt idx="34">
                  <c:v>148</c:v>
                </c:pt>
                <c:pt idx="35">
                  <c:v>91</c:v>
                </c:pt>
                <c:pt idx="36">
                  <c:v>105</c:v>
                </c:pt>
                <c:pt idx="37">
                  <c:v>82</c:v>
                </c:pt>
                <c:pt idx="38">
                  <c:v>65</c:v>
                </c:pt>
                <c:pt idx="39">
                  <c:v>140</c:v>
                </c:pt>
                <c:pt idx="40">
                  <c:v>122</c:v>
                </c:pt>
                <c:pt idx="41">
                  <c:v>108</c:v>
                </c:pt>
                <c:pt idx="42">
                  <c:v>118</c:v>
                </c:pt>
                <c:pt idx="43">
                  <c:v>112</c:v>
                </c:pt>
                <c:pt idx="44">
                  <c:v>119</c:v>
                </c:pt>
                <c:pt idx="45">
                  <c:v>87</c:v>
                </c:pt>
                <c:pt idx="46">
                  <c:v>152</c:v>
                </c:pt>
                <c:pt idx="47">
                  <c:v>99</c:v>
                </c:pt>
                <c:pt idx="48">
                  <c:v>71</c:v>
                </c:pt>
                <c:pt idx="49">
                  <c:v>162</c:v>
                </c:pt>
                <c:pt idx="50">
                  <c:v>97</c:v>
                </c:pt>
                <c:pt idx="51">
                  <c:v>107</c:v>
                </c:pt>
                <c:pt idx="52">
                  <c:v>136</c:v>
                </c:pt>
                <c:pt idx="53">
                  <c:v>82</c:v>
                </c:pt>
                <c:pt idx="54">
                  <c:v>84</c:v>
                </c:pt>
                <c:pt idx="55">
                  <c:v>155</c:v>
                </c:pt>
                <c:pt idx="56">
                  <c:v>154</c:v>
                </c:pt>
                <c:pt idx="57">
                  <c:v>116</c:v>
                </c:pt>
                <c:pt idx="58">
                  <c:v>118</c:v>
                </c:pt>
                <c:pt idx="59">
                  <c:v>115</c:v>
                </c:pt>
                <c:pt idx="60">
                  <c:v>112</c:v>
                </c:pt>
                <c:pt idx="61">
                  <c:v>132</c:v>
                </c:pt>
                <c:pt idx="62">
                  <c:v>94</c:v>
                </c:pt>
                <c:pt idx="63">
                  <c:v>108</c:v>
                </c:pt>
                <c:pt idx="64">
                  <c:v>140</c:v>
                </c:pt>
                <c:pt idx="65">
                  <c:v>129</c:v>
                </c:pt>
                <c:pt idx="66">
                  <c:v>116</c:v>
                </c:pt>
                <c:pt idx="67">
                  <c:v>112</c:v>
                </c:pt>
                <c:pt idx="68">
                  <c:v>117</c:v>
                </c:pt>
                <c:pt idx="69">
                  <c:v>133</c:v>
                </c:pt>
                <c:pt idx="70">
                  <c:v>132</c:v>
                </c:pt>
                <c:pt idx="71">
                  <c:v>114</c:v>
                </c:pt>
                <c:pt idx="72">
                  <c:v>96</c:v>
                </c:pt>
                <c:pt idx="73">
                  <c:v>104</c:v>
                </c:pt>
                <c:pt idx="74">
                  <c:v>122</c:v>
                </c:pt>
                <c:pt idx="75">
                  <c:v>84</c:v>
                </c:pt>
                <c:pt idx="76">
                  <c:v>87</c:v>
                </c:pt>
                <c:pt idx="77">
                  <c:v>111</c:v>
                </c:pt>
                <c:pt idx="78">
                  <c:v>107</c:v>
                </c:pt>
                <c:pt idx="79">
                  <c:v>86</c:v>
                </c:pt>
                <c:pt idx="80">
                  <c:v>89</c:v>
                </c:pt>
                <c:pt idx="81">
                  <c:v>125</c:v>
                </c:pt>
                <c:pt idx="82">
                  <c:v>92</c:v>
                </c:pt>
                <c:pt idx="83">
                  <c:v>89</c:v>
                </c:pt>
                <c:pt idx="84">
                  <c:v>115</c:v>
                </c:pt>
                <c:pt idx="85">
                  <c:v>228</c:v>
                </c:pt>
                <c:pt idx="86">
                  <c:v>96</c:v>
                </c:pt>
                <c:pt idx="87">
                  <c:v>131</c:v>
                </c:pt>
                <c:pt idx="88">
                  <c:v>117</c:v>
                </c:pt>
                <c:pt idx="89">
                  <c:v>93</c:v>
                </c:pt>
                <c:pt idx="90">
                  <c:v>168</c:v>
                </c:pt>
                <c:pt idx="91">
                  <c:v>118</c:v>
                </c:pt>
                <c:pt idx="92">
                  <c:v>147</c:v>
                </c:pt>
                <c:pt idx="93">
                  <c:v>124</c:v>
                </c:pt>
                <c:pt idx="94">
                  <c:v>118</c:v>
                </c:pt>
                <c:pt idx="95">
                  <c:v>109</c:v>
                </c:pt>
                <c:pt idx="96">
                  <c:v>82</c:v>
                </c:pt>
                <c:pt idx="97">
                  <c:v>79</c:v>
                </c:pt>
                <c:pt idx="98">
                  <c:v>124</c:v>
                </c:pt>
                <c:pt idx="99">
                  <c:v>63</c:v>
                </c:pt>
                <c:pt idx="100">
                  <c:v>118</c:v>
                </c:pt>
                <c:pt idx="101">
                  <c:v>80</c:v>
                </c:pt>
                <c:pt idx="102">
                  <c:v>86</c:v>
                </c:pt>
                <c:pt idx="103">
                  <c:v>0</c:v>
                </c:pt>
                <c:pt idx="104">
                  <c:v>111</c:v>
                </c:pt>
                <c:pt idx="105">
                  <c:v>140</c:v>
                </c:pt>
                <c:pt idx="106">
                  <c:v>77</c:v>
                </c:pt>
                <c:pt idx="107">
                  <c:v>92</c:v>
                </c:pt>
                <c:pt idx="108">
                  <c:v>83</c:v>
                </c:pt>
                <c:pt idx="109">
                  <c:v>99</c:v>
                </c:pt>
                <c:pt idx="110">
                  <c:v>70</c:v>
                </c:pt>
                <c:pt idx="111">
                  <c:v>0</c:v>
                </c:pt>
                <c:pt idx="112">
                  <c:v>62</c:v>
                </c:pt>
                <c:pt idx="113">
                  <c:v>61</c:v>
                </c:pt>
                <c:pt idx="114">
                  <c:v>80</c:v>
                </c:pt>
                <c:pt idx="115">
                  <c:v>90</c:v>
                </c:pt>
                <c:pt idx="116">
                  <c:v>100</c:v>
                </c:pt>
                <c:pt idx="117">
                  <c:v>57</c:v>
                </c:pt>
                <c:pt idx="118">
                  <c:v>100</c:v>
                </c:pt>
                <c:pt idx="119">
                  <c:v>113</c:v>
                </c:pt>
                <c:pt idx="120">
                  <c:v>69</c:v>
                </c:pt>
                <c:pt idx="121">
                  <c:v>124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</c:numCache>
            </c:numRef>
          </c:xVal>
          <c:yVal>
            <c:numRef>
              <c:f>mittaukset!$AH$1290:$AH$1427</c:f>
              <c:numCache>
                <c:formatCode>General</c:formatCode>
                <c:ptCount val="138"/>
                <c:pt idx="0">
                  <c:v>93</c:v>
                </c:pt>
                <c:pt idx="1">
                  <c:v>110</c:v>
                </c:pt>
                <c:pt idx="2">
                  <c:v>90</c:v>
                </c:pt>
                <c:pt idx="3">
                  <c:v>90</c:v>
                </c:pt>
                <c:pt idx="4">
                  <c:v>0</c:v>
                </c:pt>
                <c:pt idx="5">
                  <c:v>94</c:v>
                </c:pt>
                <c:pt idx="6">
                  <c:v>159</c:v>
                </c:pt>
                <c:pt idx="7">
                  <c:v>115</c:v>
                </c:pt>
                <c:pt idx="8">
                  <c:v>148</c:v>
                </c:pt>
                <c:pt idx="9">
                  <c:v>120</c:v>
                </c:pt>
                <c:pt idx="10">
                  <c:v>119</c:v>
                </c:pt>
                <c:pt idx="11">
                  <c:v>150</c:v>
                </c:pt>
                <c:pt idx="12">
                  <c:v>174</c:v>
                </c:pt>
                <c:pt idx="13">
                  <c:v>136</c:v>
                </c:pt>
                <c:pt idx="14">
                  <c:v>148</c:v>
                </c:pt>
                <c:pt idx="15">
                  <c:v>157</c:v>
                </c:pt>
                <c:pt idx="16">
                  <c:v>135</c:v>
                </c:pt>
                <c:pt idx="17">
                  <c:v>152</c:v>
                </c:pt>
                <c:pt idx="18">
                  <c:v>124</c:v>
                </c:pt>
                <c:pt idx="19">
                  <c:v>65</c:v>
                </c:pt>
                <c:pt idx="20">
                  <c:v>119</c:v>
                </c:pt>
                <c:pt idx="21">
                  <c:v>115</c:v>
                </c:pt>
                <c:pt idx="22">
                  <c:v>155</c:v>
                </c:pt>
                <c:pt idx="23">
                  <c:v>112</c:v>
                </c:pt>
                <c:pt idx="24">
                  <c:v>115</c:v>
                </c:pt>
                <c:pt idx="25">
                  <c:v>112</c:v>
                </c:pt>
                <c:pt idx="26">
                  <c:v>120</c:v>
                </c:pt>
                <c:pt idx="27">
                  <c:v>70</c:v>
                </c:pt>
                <c:pt idx="28">
                  <c:v>122</c:v>
                </c:pt>
                <c:pt idx="29">
                  <c:v>129</c:v>
                </c:pt>
                <c:pt idx="30">
                  <c:v>94</c:v>
                </c:pt>
                <c:pt idx="31">
                  <c:v>160</c:v>
                </c:pt>
                <c:pt idx="32">
                  <c:v>181</c:v>
                </c:pt>
                <c:pt idx="33">
                  <c:v>158</c:v>
                </c:pt>
                <c:pt idx="34">
                  <c:v>165</c:v>
                </c:pt>
                <c:pt idx="35">
                  <c:v>96</c:v>
                </c:pt>
                <c:pt idx="36">
                  <c:v>115</c:v>
                </c:pt>
                <c:pt idx="37">
                  <c:v>65</c:v>
                </c:pt>
                <c:pt idx="38">
                  <c:v>70</c:v>
                </c:pt>
                <c:pt idx="39">
                  <c:v>155</c:v>
                </c:pt>
                <c:pt idx="40">
                  <c:v>148</c:v>
                </c:pt>
                <c:pt idx="41">
                  <c:v>120</c:v>
                </c:pt>
                <c:pt idx="42">
                  <c:v>132</c:v>
                </c:pt>
                <c:pt idx="43">
                  <c:v>134</c:v>
                </c:pt>
                <c:pt idx="44">
                  <c:v>133</c:v>
                </c:pt>
                <c:pt idx="45">
                  <c:v>110</c:v>
                </c:pt>
                <c:pt idx="46">
                  <c:v>172</c:v>
                </c:pt>
                <c:pt idx="47">
                  <c:v>109</c:v>
                </c:pt>
                <c:pt idx="48">
                  <c:v>79</c:v>
                </c:pt>
                <c:pt idx="49">
                  <c:v>190</c:v>
                </c:pt>
                <c:pt idx="50">
                  <c:v>117</c:v>
                </c:pt>
                <c:pt idx="51">
                  <c:v>116</c:v>
                </c:pt>
                <c:pt idx="52">
                  <c:v>152</c:v>
                </c:pt>
                <c:pt idx="53">
                  <c:v>92</c:v>
                </c:pt>
                <c:pt idx="54">
                  <c:v>92</c:v>
                </c:pt>
                <c:pt idx="55">
                  <c:v>178</c:v>
                </c:pt>
                <c:pt idx="56">
                  <c:v>167</c:v>
                </c:pt>
                <c:pt idx="57">
                  <c:v>125</c:v>
                </c:pt>
                <c:pt idx="58">
                  <c:v>119</c:v>
                </c:pt>
                <c:pt idx="59">
                  <c:v>128</c:v>
                </c:pt>
                <c:pt idx="60">
                  <c:v>133</c:v>
                </c:pt>
                <c:pt idx="61">
                  <c:v>146</c:v>
                </c:pt>
                <c:pt idx="62">
                  <c:v>105</c:v>
                </c:pt>
                <c:pt idx="63">
                  <c:v>123</c:v>
                </c:pt>
                <c:pt idx="64">
                  <c:v>156</c:v>
                </c:pt>
                <c:pt idx="65">
                  <c:v>134</c:v>
                </c:pt>
                <c:pt idx="66">
                  <c:v>122</c:v>
                </c:pt>
                <c:pt idx="67">
                  <c:v>130</c:v>
                </c:pt>
                <c:pt idx="68">
                  <c:v>117</c:v>
                </c:pt>
                <c:pt idx="69">
                  <c:v>142</c:v>
                </c:pt>
                <c:pt idx="70">
                  <c:v>138</c:v>
                </c:pt>
                <c:pt idx="71">
                  <c:v>124</c:v>
                </c:pt>
                <c:pt idx="72">
                  <c:v>113</c:v>
                </c:pt>
                <c:pt idx="73">
                  <c:v>114</c:v>
                </c:pt>
                <c:pt idx="74">
                  <c:v>148</c:v>
                </c:pt>
                <c:pt idx="75">
                  <c:v>95</c:v>
                </c:pt>
                <c:pt idx="76">
                  <c:v>94</c:v>
                </c:pt>
                <c:pt idx="77">
                  <c:v>123</c:v>
                </c:pt>
                <c:pt idx="78">
                  <c:v>116</c:v>
                </c:pt>
                <c:pt idx="79">
                  <c:v>89</c:v>
                </c:pt>
                <c:pt idx="80">
                  <c:v>95</c:v>
                </c:pt>
                <c:pt idx="81">
                  <c:v>134</c:v>
                </c:pt>
                <c:pt idx="82">
                  <c:v>102</c:v>
                </c:pt>
                <c:pt idx="83">
                  <c:v>93</c:v>
                </c:pt>
                <c:pt idx="84">
                  <c:v>126</c:v>
                </c:pt>
                <c:pt idx="85">
                  <c:v>246</c:v>
                </c:pt>
                <c:pt idx="86">
                  <c:v>106</c:v>
                </c:pt>
                <c:pt idx="87">
                  <c:v>126</c:v>
                </c:pt>
                <c:pt idx="88">
                  <c:v>137</c:v>
                </c:pt>
                <c:pt idx="89">
                  <c:v>103</c:v>
                </c:pt>
                <c:pt idx="90">
                  <c:v>187</c:v>
                </c:pt>
                <c:pt idx="91">
                  <c:v>130</c:v>
                </c:pt>
                <c:pt idx="92">
                  <c:v>168</c:v>
                </c:pt>
                <c:pt idx="93">
                  <c:v>142</c:v>
                </c:pt>
                <c:pt idx="94">
                  <c:v>128</c:v>
                </c:pt>
                <c:pt idx="95">
                  <c:v>113</c:v>
                </c:pt>
                <c:pt idx="96">
                  <c:v>112</c:v>
                </c:pt>
                <c:pt idx="97">
                  <c:v>85</c:v>
                </c:pt>
                <c:pt idx="98">
                  <c:v>151</c:v>
                </c:pt>
                <c:pt idx="99">
                  <c:v>69</c:v>
                </c:pt>
                <c:pt idx="100">
                  <c:v>124</c:v>
                </c:pt>
                <c:pt idx="101">
                  <c:v>75</c:v>
                </c:pt>
                <c:pt idx="102">
                  <c:v>83</c:v>
                </c:pt>
                <c:pt idx="103">
                  <c:v>0</c:v>
                </c:pt>
                <c:pt idx="104">
                  <c:v>118</c:v>
                </c:pt>
                <c:pt idx="105">
                  <c:v>160</c:v>
                </c:pt>
                <c:pt idx="106">
                  <c:v>83</c:v>
                </c:pt>
                <c:pt idx="107">
                  <c:v>108</c:v>
                </c:pt>
                <c:pt idx="108">
                  <c:v>86</c:v>
                </c:pt>
                <c:pt idx="109">
                  <c:v>105</c:v>
                </c:pt>
                <c:pt idx="110">
                  <c:v>77</c:v>
                </c:pt>
                <c:pt idx="111">
                  <c:v>0</c:v>
                </c:pt>
                <c:pt idx="112">
                  <c:v>70</c:v>
                </c:pt>
                <c:pt idx="113">
                  <c:v>69</c:v>
                </c:pt>
                <c:pt idx="114">
                  <c:v>82</c:v>
                </c:pt>
                <c:pt idx="115">
                  <c:v>108</c:v>
                </c:pt>
                <c:pt idx="116">
                  <c:v>113</c:v>
                </c:pt>
                <c:pt idx="117">
                  <c:v>65</c:v>
                </c:pt>
                <c:pt idx="118">
                  <c:v>119</c:v>
                </c:pt>
                <c:pt idx="119">
                  <c:v>136</c:v>
                </c:pt>
                <c:pt idx="120">
                  <c:v>66</c:v>
                </c:pt>
                <c:pt idx="121">
                  <c:v>147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</c:numCache>
            </c:numRef>
          </c:yVal>
        </c:ser>
        <c:axId val="172508288"/>
        <c:axId val="172510592"/>
      </c:scatterChart>
      <c:valAx>
        <c:axId val="172508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d13_2007/2008, mm</a:t>
                </a:r>
              </a:p>
            </c:rich>
          </c:tx>
        </c:title>
        <c:numFmt formatCode="General" sourceLinked="1"/>
        <c:tickLblPos val="nextTo"/>
        <c:crossAx val="172510592"/>
        <c:crosses val="autoZero"/>
        <c:crossBetween val="midCat"/>
      </c:valAx>
      <c:valAx>
        <c:axId val="1725105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d13_2012, mm</a:t>
                </a:r>
              </a:p>
            </c:rich>
          </c:tx>
        </c:title>
        <c:numFmt formatCode="General" sourceLinked="1"/>
        <c:tickLblPos val="nextTo"/>
        <c:crossAx val="172508288"/>
        <c:crosses val="autoZero"/>
        <c:crossBetween val="midCat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152401</xdr:colOff>
      <xdr:row>8</xdr:row>
      <xdr:rowOff>76200</xdr:rowOff>
    </xdr:from>
    <xdr:to>
      <xdr:col>28</xdr:col>
      <xdr:colOff>38100</xdr:colOff>
      <xdr:row>21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323849</xdr:colOff>
      <xdr:row>8</xdr:row>
      <xdr:rowOff>66675</xdr:rowOff>
    </xdr:from>
    <xdr:to>
      <xdr:col>13</xdr:col>
      <xdr:colOff>200024</xdr:colOff>
      <xdr:row>21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266700</xdr:colOff>
      <xdr:row>8</xdr:row>
      <xdr:rowOff>76201</xdr:rowOff>
    </xdr:from>
    <xdr:to>
      <xdr:col>18</xdr:col>
      <xdr:colOff>152400</xdr:colOff>
      <xdr:row>21</xdr:row>
      <xdr:rowOff>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209550</xdr:colOff>
      <xdr:row>8</xdr:row>
      <xdr:rowOff>76200</xdr:rowOff>
    </xdr:from>
    <xdr:to>
      <xdr:col>23</xdr:col>
      <xdr:colOff>85725</xdr:colOff>
      <xdr:row>21</xdr:row>
      <xdr:rowOff>9525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323850</xdr:colOff>
      <xdr:row>21</xdr:row>
      <xdr:rowOff>28576</xdr:rowOff>
    </xdr:from>
    <xdr:to>
      <xdr:col>13</xdr:col>
      <xdr:colOff>209550</xdr:colOff>
      <xdr:row>33</xdr:row>
      <xdr:rowOff>180976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266700</xdr:colOff>
      <xdr:row>21</xdr:row>
      <xdr:rowOff>28575</xdr:rowOff>
    </xdr:from>
    <xdr:to>
      <xdr:col>18</xdr:col>
      <xdr:colOff>152400</xdr:colOff>
      <xdr:row>33</xdr:row>
      <xdr:rowOff>171450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219075</xdr:colOff>
      <xdr:row>21</xdr:row>
      <xdr:rowOff>47626</xdr:rowOff>
    </xdr:from>
    <xdr:to>
      <xdr:col>23</xdr:col>
      <xdr:colOff>66675</xdr:colOff>
      <xdr:row>33</xdr:row>
      <xdr:rowOff>161926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142875</xdr:colOff>
      <xdr:row>21</xdr:row>
      <xdr:rowOff>66675</xdr:rowOff>
    </xdr:from>
    <xdr:to>
      <xdr:col>28</xdr:col>
      <xdr:colOff>47625</xdr:colOff>
      <xdr:row>33</xdr:row>
      <xdr:rowOff>171450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314325</xdr:colOff>
      <xdr:row>34</xdr:row>
      <xdr:rowOff>28576</xdr:rowOff>
    </xdr:from>
    <xdr:to>
      <xdr:col>13</xdr:col>
      <xdr:colOff>200025</xdr:colOff>
      <xdr:row>46</xdr:row>
      <xdr:rowOff>171450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266700</xdr:colOff>
      <xdr:row>34</xdr:row>
      <xdr:rowOff>38101</xdr:rowOff>
    </xdr:from>
    <xdr:to>
      <xdr:col>18</xdr:col>
      <xdr:colOff>142875</xdr:colOff>
      <xdr:row>46</xdr:row>
      <xdr:rowOff>171451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209550</xdr:colOff>
      <xdr:row>34</xdr:row>
      <xdr:rowOff>57151</xdr:rowOff>
    </xdr:from>
    <xdr:to>
      <xdr:col>23</xdr:col>
      <xdr:colOff>66675</xdr:colOff>
      <xdr:row>46</xdr:row>
      <xdr:rowOff>152401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152400</xdr:colOff>
      <xdr:row>34</xdr:row>
      <xdr:rowOff>66676</xdr:rowOff>
    </xdr:from>
    <xdr:to>
      <xdr:col>28</xdr:col>
      <xdr:colOff>66675</xdr:colOff>
      <xdr:row>46</xdr:row>
      <xdr:rowOff>142876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304800</xdr:colOff>
      <xdr:row>47</xdr:row>
      <xdr:rowOff>28575</xdr:rowOff>
    </xdr:from>
    <xdr:to>
      <xdr:col>13</xdr:col>
      <xdr:colOff>190500</xdr:colOff>
      <xdr:row>59</xdr:row>
      <xdr:rowOff>152400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266700</xdr:colOff>
      <xdr:row>47</xdr:row>
      <xdr:rowOff>47626</xdr:rowOff>
    </xdr:from>
    <xdr:to>
      <xdr:col>18</xdr:col>
      <xdr:colOff>142875</xdr:colOff>
      <xdr:row>59</xdr:row>
      <xdr:rowOff>142876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>
      <selection activeCell="A4" sqref="A4"/>
    </sheetView>
  </sheetViews>
  <sheetFormatPr defaultRowHeight="15"/>
  <sheetData>
    <row r="1" spans="1:1">
      <c r="A1" t="s">
        <v>491</v>
      </c>
    </row>
    <row r="2" spans="1:1">
      <c r="A2" t="s">
        <v>512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H15" sqref="H15"/>
    </sheetView>
  </sheetViews>
  <sheetFormatPr defaultRowHeight="15"/>
  <cols>
    <col min="1" max="1" width="5.140625" customWidth="1"/>
    <col min="2" max="6" width="3.7109375" bestFit="1" customWidth="1"/>
  </cols>
  <sheetData>
    <row r="1" spans="1:6" ht="116.25">
      <c r="B1" s="4" t="s">
        <v>115</v>
      </c>
      <c r="C1" s="4" t="s">
        <v>116</v>
      </c>
      <c r="D1" s="4" t="s">
        <v>117</v>
      </c>
      <c r="E1" s="4" t="s">
        <v>118</v>
      </c>
      <c r="F1" s="4" t="s">
        <v>208</v>
      </c>
    </row>
    <row r="2" spans="1:6">
      <c r="A2" s="1" t="s">
        <v>52</v>
      </c>
      <c r="B2" s="10" t="s">
        <v>119</v>
      </c>
      <c r="C2" s="10" t="s">
        <v>119</v>
      </c>
      <c r="D2" s="10" t="s">
        <v>119</v>
      </c>
      <c r="E2" s="10" t="s">
        <v>119</v>
      </c>
      <c r="F2" s="10" t="s">
        <v>119</v>
      </c>
    </row>
    <row r="3" spans="1:6">
      <c r="A3" s="1" t="s">
        <v>90</v>
      </c>
      <c r="B3" s="10" t="s">
        <v>119</v>
      </c>
      <c r="C3" s="10" t="s">
        <v>119</v>
      </c>
      <c r="D3" s="10" t="s">
        <v>119</v>
      </c>
      <c r="E3" s="10" t="s">
        <v>119</v>
      </c>
      <c r="F3" s="14" t="s">
        <v>119</v>
      </c>
    </row>
    <row r="4" spans="1:6">
      <c r="A4" s="1" t="s">
        <v>95</v>
      </c>
      <c r="B4" s="10" t="s">
        <v>119</v>
      </c>
      <c r="C4" s="10" t="s">
        <v>119</v>
      </c>
      <c r="D4" s="10" t="s">
        <v>119</v>
      </c>
      <c r="E4" s="14" t="s">
        <v>119</v>
      </c>
      <c r="F4" s="10" t="s">
        <v>119</v>
      </c>
    </row>
    <row r="5" spans="1:6">
      <c r="A5" s="1">
        <v>62</v>
      </c>
      <c r="B5" s="14" t="s">
        <v>119</v>
      </c>
      <c r="C5" s="10" t="s">
        <v>119</v>
      </c>
      <c r="D5" s="10" t="s">
        <v>119</v>
      </c>
      <c r="E5" s="14" t="s">
        <v>119</v>
      </c>
      <c r="F5" s="14" t="s">
        <v>119</v>
      </c>
    </row>
    <row r="6" spans="1:6">
      <c r="A6" s="1">
        <v>84</v>
      </c>
      <c r="B6" s="10" t="s">
        <v>119</v>
      </c>
      <c r="C6" s="10" t="s">
        <v>119</v>
      </c>
      <c r="D6" s="10" t="s">
        <v>119</v>
      </c>
      <c r="E6" s="10" t="s">
        <v>119</v>
      </c>
      <c r="F6" s="10" t="s">
        <v>119</v>
      </c>
    </row>
    <row r="7" spans="1:6">
      <c r="A7" s="1" t="s">
        <v>127</v>
      </c>
      <c r="B7" s="10" t="s">
        <v>119</v>
      </c>
      <c r="C7" s="11" t="s">
        <v>119</v>
      </c>
      <c r="D7" s="14" t="s">
        <v>119</v>
      </c>
      <c r="E7" s="5" t="s">
        <v>119</v>
      </c>
      <c r="F7" s="10" t="s">
        <v>119</v>
      </c>
    </row>
    <row r="8" spans="1:6">
      <c r="A8" s="1" t="s">
        <v>128</v>
      </c>
      <c r="B8" s="10" t="s">
        <v>119</v>
      </c>
      <c r="C8" s="10" t="s">
        <v>119</v>
      </c>
      <c r="D8" s="11" t="s">
        <v>119</v>
      </c>
      <c r="E8" s="10" t="s">
        <v>119</v>
      </c>
      <c r="F8" s="14" t="s">
        <v>119</v>
      </c>
    </row>
    <row r="9" spans="1:6">
      <c r="A9" s="1" t="s">
        <v>133</v>
      </c>
      <c r="B9" s="10" t="s">
        <v>119</v>
      </c>
      <c r="C9" s="10" t="s">
        <v>119</v>
      </c>
      <c r="D9" s="11" t="s">
        <v>119</v>
      </c>
      <c r="E9" s="10" t="s">
        <v>119</v>
      </c>
      <c r="F9" s="10" t="s">
        <v>119</v>
      </c>
    </row>
    <row r="10" spans="1:6">
      <c r="A10" s="1" t="s">
        <v>152</v>
      </c>
      <c r="B10" s="10" t="s">
        <v>119</v>
      </c>
      <c r="C10" s="10" t="s">
        <v>119</v>
      </c>
      <c r="D10" s="11" t="s">
        <v>119</v>
      </c>
      <c r="E10" s="10" t="s">
        <v>119</v>
      </c>
      <c r="F10" s="10" t="s">
        <v>119</v>
      </c>
    </row>
    <row r="11" spans="1:6">
      <c r="A11" s="1" t="s">
        <v>176</v>
      </c>
      <c r="B11" s="14" t="s">
        <v>119</v>
      </c>
      <c r="C11" s="10" t="s">
        <v>119</v>
      </c>
      <c r="D11" s="11" t="s">
        <v>119</v>
      </c>
      <c r="E11" s="5" t="s">
        <v>119</v>
      </c>
      <c r="F11" s="5" t="s">
        <v>119</v>
      </c>
    </row>
    <row r="12" spans="1:6">
      <c r="A12" s="1" t="s">
        <v>177</v>
      </c>
      <c r="B12" s="10" t="s">
        <v>119</v>
      </c>
      <c r="C12" s="5" t="s">
        <v>119</v>
      </c>
      <c r="D12" s="11" t="s">
        <v>119</v>
      </c>
      <c r="E12" s="5" t="s">
        <v>119</v>
      </c>
      <c r="F12" s="5" t="s">
        <v>119</v>
      </c>
    </row>
    <row r="13" spans="1:6">
      <c r="A13" s="1">
        <v>81</v>
      </c>
      <c r="B13" s="10" t="s">
        <v>119</v>
      </c>
      <c r="C13" s="10" t="s">
        <v>119</v>
      </c>
      <c r="D13" s="11" t="s">
        <v>119</v>
      </c>
      <c r="E13" s="10" t="s">
        <v>119</v>
      </c>
      <c r="F13" s="10" t="s">
        <v>119</v>
      </c>
    </row>
    <row r="14" spans="1:6">
      <c r="A14" s="1">
        <v>37</v>
      </c>
      <c r="B14" s="10" t="s">
        <v>119</v>
      </c>
      <c r="C14" s="10" t="s">
        <v>119</v>
      </c>
      <c r="D14" s="14" t="s">
        <v>119</v>
      </c>
      <c r="E14" s="14" t="s">
        <v>119</v>
      </c>
      <c r="F14" s="14" t="s">
        <v>119</v>
      </c>
    </row>
    <row r="15" spans="1:6">
      <c r="A15" s="1" t="s">
        <v>207</v>
      </c>
      <c r="B15" s="14" t="s">
        <v>119</v>
      </c>
      <c r="C15" s="14" t="s">
        <v>119</v>
      </c>
      <c r="D15" s="11" t="s">
        <v>119</v>
      </c>
      <c r="E15" s="14" t="s">
        <v>119</v>
      </c>
      <c r="F15" s="14" t="s">
        <v>119</v>
      </c>
    </row>
    <row r="24" spans="1:6">
      <c r="E24" s="6"/>
      <c r="F24" s="6"/>
    </row>
    <row r="25" spans="1:6">
      <c r="E25" s="6"/>
      <c r="F25" s="6"/>
    </row>
    <row r="26" spans="1:6">
      <c r="E26" s="6"/>
      <c r="F26" s="6"/>
    </row>
    <row r="27" spans="1:6">
      <c r="A27" s="1"/>
      <c r="B27" s="6"/>
      <c r="C27" s="6"/>
      <c r="D27" s="6"/>
      <c r="E27" s="6"/>
      <c r="F27" s="6"/>
    </row>
    <row r="28" spans="1:6">
      <c r="A28" s="1"/>
      <c r="B28" s="6"/>
      <c r="C28" s="6"/>
      <c r="D28" s="6"/>
      <c r="E28" s="6"/>
      <c r="F28" s="6"/>
    </row>
    <row r="29" spans="1:6">
      <c r="A29" s="1"/>
      <c r="B29" s="6"/>
      <c r="C29" s="6"/>
      <c r="D29" s="6"/>
      <c r="E29" s="6"/>
      <c r="F29" s="6"/>
    </row>
    <row r="30" spans="1:6">
      <c r="A30" s="1"/>
      <c r="B30" s="6"/>
      <c r="C30" s="6"/>
      <c r="D30" s="6"/>
      <c r="E30" s="6"/>
      <c r="F30" s="6"/>
    </row>
    <row r="31" spans="1:6">
      <c r="B31" s="6"/>
      <c r="C31" s="6"/>
      <c r="D31" s="6"/>
      <c r="E31" s="6"/>
      <c r="F31" s="6"/>
    </row>
    <row r="32" spans="1:6">
      <c r="B32" s="6"/>
      <c r="C32" s="6"/>
      <c r="D32" s="6"/>
      <c r="E32" s="6"/>
      <c r="F32" s="6"/>
    </row>
    <row r="33" spans="2:6">
      <c r="B33" s="6"/>
      <c r="C33" s="6"/>
      <c r="D33" s="6"/>
      <c r="E33" s="6"/>
      <c r="F33" s="6"/>
    </row>
    <row r="34" spans="2:6">
      <c r="B34" s="6"/>
      <c r="C34" s="6"/>
      <c r="D34" s="6"/>
      <c r="E34" s="6"/>
      <c r="F34" s="6"/>
    </row>
    <row r="35" spans="2:6">
      <c r="B35" s="6"/>
      <c r="C35" s="6"/>
      <c r="D35" s="6"/>
      <c r="E35" s="6"/>
      <c r="F35" s="6"/>
    </row>
    <row r="36" spans="2:6">
      <c r="B36" s="6"/>
      <c r="C36" s="6"/>
      <c r="D36" s="6"/>
      <c r="E36" s="6"/>
      <c r="F36" s="6"/>
    </row>
    <row r="37" spans="2:6">
      <c r="B37" s="6"/>
      <c r="C37" s="6"/>
      <c r="D37" s="6"/>
      <c r="E37" s="6"/>
      <c r="F37" s="6"/>
    </row>
    <row r="38" spans="2:6">
      <c r="B38" s="6"/>
      <c r="C38" s="6"/>
      <c r="D38" s="6"/>
      <c r="E38" s="6"/>
      <c r="F38" s="6"/>
    </row>
    <row r="39" spans="2:6">
      <c r="B39" s="6"/>
      <c r="C39" s="6"/>
      <c r="D39" s="6"/>
      <c r="E39" s="6"/>
      <c r="F39" s="6"/>
    </row>
    <row r="40" spans="2:6">
      <c r="B40" s="6"/>
      <c r="C40" s="6"/>
      <c r="D40" s="6"/>
      <c r="E40" s="6"/>
      <c r="F40" s="6"/>
    </row>
    <row r="41" spans="2:6">
      <c r="B41" s="6"/>
      <c r="C41" s="6"/>
      <c r="D41" s="6"/>
      <c r="E41" s="6"/>
      <c r="F41" s="6"/>
    </row>
    <row r="42" spans="2:6">
      <c r="B42" s="6"/>
      <c r="C42" s="6"/>
      <c r="D42" s="6"/>
      <c r="E42" s="6"/>
      <c r="F42" s="6"/>
    </row>
    <row r="43" spans="2:6">
      <c r="B43" s="6"/>
      <c r="C43" s="6"/>
      <c r="D43" s="6"/>
      <c r="E43" s="6"/>
      <c r="F43" s="6"/>
    </row>
    <row r="44" spans="2:6">
      <c r="B44" s="6"/>
      <c r="C44" s="6"/>
      <c r="D44" s="6"/>
      <c r="E44" s="6"/>
      <c r="F44" s="6"/>
    </row>
    <row r="45" spans="2:6">
      <c r="B45" s="6"/>
      <c r="C45" s="6"/>
      <c r="D45" s="6"/>
      <c r="E45" s="6"/>
      <c r="F45" s="6"/>
    </row>
    <row r="46" spans="2:6">
      <c r="B46" s="6"/>
      <c r="C46" s="6"/>
      <c r="D46" s="6"/>
      <c r="E46" s="6"/>
      <c r="F46" s="6"/>
    </row>
    <row r="47" spans="2:6">
      <c r="B47" s="6"/>
      <c r="C47" s="6"/>
      <c r="D47" s="6"/>
      <c r="E47" s="6"/>
      <c r="F47" s="6"/>
    </row>
    <row r="48" spans="2:6">
      <c r="B48" s="6"/>
      <c r="C48" s="6"/>
      <c r="D48" s="6"/>
      <c r="E48" s="6"/>
      <c r="F48" s="6"/>
    </row>
    <row r="49" spans="2:6">
      <c r="B49" s="6"/>
      <c r="C49" s="6"/>
      <c r="D49" s="6"/>
      <c r="E49" s="6"/>
      <c r="F49" s="6"/>
    </row>
  </sheetData>
  <sortState ref="A2:F13">
    <sortCondition ref="A2:A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023"/>
  <sheetViews>
    <sheetView topLeftCell="A1976" workbookViewId="0">
      <selection activeCell="K2" sqref="K2:K2023"/>
    </sheetView>
  </sheetViews>
  <sheetFormatPr defaultRowHeight="15"/>
  <cols>
    <col min="2" max="2" width="4" bestFit="1" customWidth="1"/>
    <col min="3" max="3" width="5" bestFit="1" customWidth="1"/>
    <col min="4" max="4" width="3.7109375" bestFit="1" customWidth="1"/>
    <col min="5" max="6" width="12" bestFit="1" customWidth="1"/>
    <col min="7" max="7" width="8" bestFit="1" customWidth="1"/>
    <col min="8" max="9" width="12" bestFit="1" customWidth="1"/>
    <col min="10" max="10" width="4" bestFit="1" customWidth="1"/>
    <col min="11" max="15" width="3.7109375" bestFit="1" customWidth="1"/>
  </cols>
  <sheetData>
    <row r="1" spans="1:27" ht="99">
      <c r="A1" s="2" t="s">
        <v>33</v>
      </c>
      <c r="B1" s="2" t="s">
        <v>11</v>
      </c>
      <c r="C1" s="2" t="s">
        <v>17</v>
      </c>
      <c r="D1" s="2" t="s">
        <v>18</v>
      </c>
      <c r="E1" s="2" t="s">
        <v>13</v>
      </c>
      <c r="F1" s="2" t="s">
        <v>14</v>
      </c>
      <c r="G1" s="2" t="s">
        <v>19</v>
      </c>
      <c r="H1" s="2" t="s">
        <v>20</v>
      </c>
      <c r="I1" s="2" t="s">
        <v>31</v>
      </c>
      <c r="J1" s="2" t="s">
        <v>32</v>
      </c>
      <c r="K1" s="2" t="s">
        <v>21</v>
      </c>
      <c r="L1" s="2" t="s">
        <v>22</v>
      </c>
      <c r="M1" s="2" t="s">
        <v>23</v>
      </c>
      <c r="N1" s="2" t="s">
        <v>15</v>
      </c>
      <c r="O1" s="2" t="s">
        <v>16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t="str">
        <f>IF(N2&lt;&gt;1,CONCATENATE(B2,N2,"_",C2),CONCATENATE(B2,"_",C2))</f>
        <v>37_91</v>
      </c>
      <c r="B2">
        <v>37</v>
      </c>
      <c r="C2">
        <v>91</v>
      </c>
      <c r="D2">
        <v>1</v>
      </c>
      <c r="E2">
        <v>2516151.64</v>
      </c>
      <c r="F2">
        <v>6858020.7000000002</v>
      </c>
      <c r="G2">
        <v>160.53399999999999</v>
      </c>
      <c r="H2">
        <v>141.94999079999999</v>
      </c>
      <c r="I2">
        <v>18.584009160000001</v>
      </c>
      <c r="J2">
        <v>230</v>
      </c>
      <c r="K2">
        <v>11</v>
      </c>
      <c r="L2">
        <v>2</v>
      </c>
      <c r="M2" t="s">
        <v>0</v>
      </c>
      <c r="N2">
        <v>1</v>
      </c>
      <c r="O2">
        <v>1</v>
      </c>
    </row>
    <row r="3" spans="1:27">
      <c r="A3" t="str">
        <f t="shared" ref="A3:A66" si="0">IF(N3&lt;&gt;1,CONCATENATE(B3,N3,"_",C3),CONCATENATE(B3,"_",C3))</f>
        <v>37_86</v>
      </c>
      <c r="B3">
        <v>37</v>
      </c>
      <c r="C3">
        <v>86</v>
      </c>
      <c r="D3">
        <v>1</v>
      </c>
      <c r="E3">
        <v>2516158.79</v>
      </c>
      <c r="F3">
        <v>6858026.0300000003</v>
      </c>
      <c r="G3">
        <v>160.37299999999999</v>
      </c>
      <c r="H3">
        <v>141.94999079999999</v>
      </c>
      <c r="I3">
        <v>18.423009159999999</v>
      </c>
      <c r="J3">
        <v>195</v>
      </c>
      <c r="K3">
        <v>11</v>
      </c>
      <c r="L3">
        <v>2</v>
      </c>
      <c r="M3" t="s">
        <v>0</v>
      </c>
      <c r="N3">
        <v>1</v>
      </c>
      <c r="O3">
        <v>1</v>
      </c>
    </row>
    <row r="4" spans="1:27">
      <c r="A4" t="str">
        <f t="shared" si="0"/>
        <v>37_89</v>
      </c>
      <c r="B4">
        <v>37</v>
      </c>
      <c r="C4">
        <v>89</v>
      </c>
      <c r="D4">
        <v>1</v>
      </c>
      <c r="E4">
        <v>2516153.63</v>
      </c>
      <c r="F4">
        <v>6858025.0700000003</v>
      </c>
      <c r="G4">
        <v>160.27799999999999</v>
      </c>
      <c r="H4">
        <v>142.1099945</v>
      </c>
      <c r="I4">
        <v>18.168005489999999</v>
      </c>
      <c r="J4">
        <v>261</v>
      </c>
      <c r="K4">
        <v>11</v>
      </c>
      <c r="L4">
        <v>2</v>
      </c>
      <c r="M4" t="s">
        <v>0</v>
      </c>
      <c r="N4">
        <v>1</v>
      </c>
      <c r="O4">
        <v>1</v>
      </c>
    </row>
    <row r="5" spans="1:27">
      <c r="A5" t="str">
        <f t="shared" si="0"/>
        <v>37_93</v>
      </c>
      <c r="B5">
        <v>37</v>
      </c>
      <c r="C5">
        <v>93</v>
      </c>
      <c r="D5">
        <v>1</v>
      </c>
      <c r="E5">
        <v>2516150.92</v>
      </c>
      <c r="F5">
        <v>6858026.04</v>
      </c>
      <c r="G5">
        <v>160.83799999999999</v>
      </c>
      <c r="H5">
        <v>141.9600006</v>
      </c>
      <c r="I5">
        <v>18.877999389999999</v>
      </c>
      <c r="J5">
        <v>215</v>
      </c>
      <c r="K5">
        <v>11</v>
      </c>
      <c r="L5">
        <v>2</v>
      </c>
      <c r="M5" t="s">
        <v>0</v>
      </c>
      <c r="N5">
        <v>1</v>
      </c>
      <c r="O5">
        <v>1</v>
      </c>
    </row>
    <row r="6" spans="1:27">
      <c r="A6" t="str">
        <f t="shared" si="0"/>
        <v>37_97</v>
      </c>
      <c r="B6">
        <v>37</v>
      </c>
      <c r="C6">
        <v>97</v>
      </c>
      <c r="D6">
        <v>1</v>
      </c>
      <c r="E6">
        <v>2516148.23</v>
      </c>
      <c r="F6">
        <v>6858024.6799999997</v>
      </c>
      <c r="G6">
        <v>158.11600000000001</v>
      </c>
      <c r="H6">
        <v>142.23999939999999</v>
      </c>
      <c r="I6">
        <v>15.87600061</v>
      </c>
      <c r="J6">
        <v>158</v>
      </c>
      <c r="K6">
        <v>11</v>
      </c>
      <c r="L6">
        <v>2</v>
      </c>
      <c r="M6" t="s">
        <v>0</v>
      </c>
      <c r="N6">
        <v>1</v>
      </c>
      <c r="O6">
        <v>1</v>
      </c>
    </row>
    <row r="7" spans="1:27">
      <c r="A7" t="str">
        <f t="shared" si="0"/>
        <v>37_96</v>
      </c>
      <c r="B7">
        <v>37</v>
      </c>
      <c r="C7">
        <v>96</v>
      </c>
      <c r="D7">
        <v>1</v>
      </c>
      <c r="E7">
        <v>2516150.84</v>
      </c>
      <c r="F7">
        <v>6858030.46</v>
      </c>
      <c r="G7">
        <v>160.20099999999999</v>
      </c>
      <c r="H7">
        <v>142.08999019999999</v>
      </c>
      <c r="I7">
        <v>18.111009769999999</v>
      </c>
      <c r="J7">
        <v>208</v>
      </c>
      <c r="K7">
        <v>12</v>
      </c>
      <c r="L7">
        <v>2</v>
      </c>
      <c r="M7" t="s">
        <v>0</v>
      </c>
      <c r="N7">
        <v>1</v>
      </c>
      <c r="O7">
        <v>1</v>
      </c>
    </row>
    <row r="8" spans="1:27">
      <c r="A8" t="str">
        <f t="shared" si="0"/>
        <v>37_95</v>
      </c>
      <c r="B8">
        <v>37</v>
      </c>
      <c r="C8">
        <v>95</v>
      </c>
      <c r="D8">
        <v>1</v>
      </c>
      <c r="E8">
        <v>2516151.8199999998</v>
      </c>
      <c r="F8">
        <v>6858032.0599999996</v>
      </c>
      <c r="G8">
        <v>159.45699999999999</v>
      </c>
      <c r="H8">
        <v>142.0599915</v>
      </c>
      <c r="I8">
        <v>17.397008540000002</v>
      </c>
      <c r="J8">
        <v>185</v>
      </c>
      <c r="K8">
        <v>12</v>
      </c>
      <c r="L8">
        <v>2</v>
      </c>
      <c r="M8" t="s">
        <v>0</v>
      </c>
      <c r="N8">
        <v>1</v>
      </c>
      <c r="O8">
        <v>1</v>
      </c>
    </row>
    <row r="9" spans="1:27">
      <c r="A9" t="str">
        <f t="shared" si="0"/>
        <v>37_100</v>
      </c>
      <c r="B9">
        <v>37</v>
      </c>
      <c r="C9">
        <v>100</v>
      </c>
      <c r="D9">
        <v>1</v>
      </c>
      <c r="E9">
        <v>2516150.4500000002</v>
      </c>
      <c r="F9">
        <v>6858034.9299999997</v>
      </c>
      <c r="G9">
        <v>160.358</v>
      </c>
      <c r="H9">
        <v>142.1</v>
      </c>
      <c r="I9">
        <v>18.257999999999999</v>
      </c>
      <c r="J9">
        <v>250</v>
      </c>
      <c r="K9">
        <v>11</v>
      </c>
      <c r="L9">
        <v>2</v>
      </c>
      <c r="M9" t="s">
        <v>0</v>
      </c>
      <c r="N9">
        <v>1</v>
      </c>
      <c r="O9">
        <v>1</v>
      </c>
    </row>
    <row r="10" spans="1:27">
      <c r="A10" t="str">
        <f t="shared" si="0"/>
        <v>37_104</v>
      </c>
      <c r="B10">
        <v>37</v>
      </c>
      <c r="C10">
        <v>104</v>
      </c>
      <c r="D10">
        <v>1</v>
      </c>
      <c r="E10">
        <v>2516145.6800000002</v>
      </c>
      <c r="F10">
        <v>6858034.1100000003</v>
      </c>
      <c r="G10">
        <v>155.495</v>
      </c>
      <c r="H10">
        <v>142.07000120000001</v>
      </c>
      <c r="I10">
        <v>13.424998779999999</v>
      </c>
      <c r="J10">
        <v>167</v>
      </c>
      <c r="K10">
        <v>11</v>
      </c>
      <c r="L10">
        <v>2</v>
      </c>
      <c r="M10" t="s">
        <v>0</v>
      </c>
      <c r="N10">
        <v>1</v>
      </c>
      <c r="O10">
        <v>1</v>
      </c>
    </row>
    <row r="11" spans="1:27">
      <c r="A11" t="str">
        <f t="shared" si="0"/>
        <v>37_111</v>
      </c>
      <c r="B11">
        <v>37</v>
      </c>
      <c r="C11">
        <v>111</v>
      </c>
      <c r="D11">
        <v>1</v>
      </c>
      <c r="E11">
        <v>2516143.4700000002</v>
      </c>
      <c r="F11">
        <v>6858039.2999999998</v>
      </c>
      <c r="G11">
        <v>158.845</v>
      </c>
      <c r="H11">
        <v>142.15000309999999</v>
      </c>
      <c r="I11">
        <v>16.69499695</v>
      </c>
      <c r="J11">
        <v>240</v>
      </c>
      <c r="K11">
        <v>11</v>
      </c>
      <c r="L11">
        <v>2</v>
      </c>
      <c r="M11" t="s">
        <v>0</v>
      </c>
      <c r="N11">
        <v>1</v>
      </c>
      <c r="O11">
        <v>1</v>
      </c>
    </row>
    <row r="12" spans="1:27">
      <c r="A12" t="str">
        <f t="shared" si="0"/>
        <v>37_114</v>
      </c>
      <c r="B12">
        <v>37</v>
      </c>
      <c r="C12">
        <v>114</v>
      </c>
      <c r="D12">
        <v>1</v>
      </c>
      <c r="E12">
        <v>2516148.1800000002</v>
      </c>
      <c r="F12">
        <v>6858044.3899999997</v>
      </c>
      <c r="G12">
        <v>157.04400000000001</v>
      </c>
      <c r="H12">
        <v>141.9600006</v>
      </c>
      <c r="I12">
        <v>15.083999390000001</v>
      </c>
      <c r="J12">
        <v>174</v>
      </c>
      <c r="K12">
        <v>11</v>
      </c>
      <c r="L12">
        <v>2</v>
      </c>
      <c r="M12" t="s">
        <v>0</v>
      </c>
      <c r="N12">
        <v>1</v>
      </c>
      <c r="O12">
        <v>1</v>
      </c>
    </row>
    <row r="13" spans="1:27">
      <c r="A13" t="str">
        <f t="shared" si="0"/>
        <v>37_117</v>
      </c>
      <c r="B13">
        <v>37</v>
      </c>
      <c r="C13">
        <v>117</v>
      </c>
      <c r="D13">
        <v>1</v>
      </c>
      <c r="E13">
        <v>2516142.06</v>
      </c>
      <c r="F13">
        <v>6858045.5300000003</v>
      </c>
      <c r="G13">
        <v>160.22800000000001</v>
      </c>
      <c r="H13">
        <v>142.02999270000001</v>
      </c>
      <c r="I13">
        <v>18.198007319999999</v>
      </c>
      <c r="J13">
        <v>188</v>
      </c>
      <c r="K13">
        <v>11</v>
      </c>
      <c r="L13">
        <v>2</v>
      </c>
      <c r="M13" t="s">
        <v>0</v>
      </c>
      <c r="N13">
        <v>1</v>
      </c>
      <c r="O13">
        <v>1</v>
      </c>
    </row>
    <row r="14" spans="1:27">
      <c r="A14" t="str">
        <f t="shared" si="0"/>
        <v>37_126</v>
      </c>
      <c r="B14">
        <v>37</v>
      </c>
      <c r="C14">
        <v>126</v>
      </c>
      <c r="D14">
        <v>1</v>
      </c>
      <c r="E14">
        <v>2516143.34</v>
      </c>
      <c r="F14">
        <v>6858049.4299999997</v>
      </c>
      <c r="G14">
        <v>156.31399999999999</v>
      </c>
      <c r="H14">
        <v>142.07000120000001</v>
      </c>
      <c r="I14">
        <v>14.24399878</v>
      </c>
      <c r="J14">
        <v>144</v>
      </c>
      <c r="K14">
        <v>11</v>
      </c>
      <c r="L14">
        <v>2</v>
      </c>
      <c r="M14" t="s">
        <v>0</v>
      </c>
      <c r="N14">
        <v>1</v>
      </c>
      <c r="O14">
        <v>1</v>
      </c>
    </row>
    <row r="15" spans="1:27">
      <c r="A15" t="str">
        <f t="shared" si="0"/>
        <v>37_123</v>
      </c>
      <c r="B15">
        <v>37</v>
      </c>
      <c r="C15">
        <v>123</v>
      </c>
      <c r="D15">
        <v>1</v>
      </c>
      <c r="E15">
        <v>2516138.67</v>
      </c>
      <c r="F15">
        <v>6858048.5499999998</v>
      </c>
      <c r="G15">
        <v>160.536</v>
      </c>
      <c r="H15">
        <v>142.18000180000001</v>
      </c>
      <c r="I15">
        <v>18.355998169999999</v>
      </c>
      <c r="J15">
        <v>230</v>
      </c>
      <c r="K15">
        <v>12</v>
      </c>
      <c r="L15">
        <v>2</v>
      </c>
      <c r="M15" t="s">
        <v>0</v>
      </c>
      <c r="N15">
        <v>1</v>
      </c>
      <c r="O15">
        <v>1</v>
      </c>
    </row>
    <row r="16" spans="1:27">
      <c r="A16" t="str">
        <f t="shared" si="0"/>
        <v>37_121</v>
      </c>
      <c r="B16">
        <v>37</v>
      </c>
      <c r="C16">
        <v>121</v>
      </c>
      <c r="D16">
        <v>1</v>
      </c>
      <c r="E16">
        <v>2516134.64</v>
      </c>
      <c r="F16">
        <v>6858047.9000000004</v>
      </c>
      <c r="G16">
        <v>161.04599999999999</v>
      </c>
      <c r="H16">
        <v>142.21999510000001</v>
      </c>
      <c r="I16">
        <v>18.826004879999999</v>
      </c>
      <c r="J16">
        <v>206</v>
      </c>
      <c r="K16">
        <v>12</v>
      </c>
      <c r="L16">
        <v>2</v>
      </c>
      <c r="M16" t="s">
        <v>0</v>
      </c>
      <c r="N16">
        <v>1</v>
      </c>
      <c r="O16">
        <v>1</v>
      </c>
    </row>
    <row r="17" spans="1:15">
      <c r="A17" t="str">
        <f t="shared" si="0"/>
        <v>37_125</v>
      </c>
      <c r="B17">
        <v>37</v>
      </c>
      <c r="C17">
        <v>125</v>
      </c>
      <c r="D17">
        <v>1</v>
      </c>
      <c r="E17">
        <v>2516136.17</v>
      </c>
      <c r="F17">
        <v>6858049.8499999996</v>
      </c>
      <c r="G17">
        <v>162.39699999999999</v>
      </c>
      <c r="H17">
        <v>142.1099945</v>
      </c>
      <c r="I17">
        <v>20.287005489999999</v>
      </c>
      <c r="J17">
        <v>227</v>
      </c>
      <c r="K17">
        <v>12</v>
      </c>
      <c r="L17">
        <v>2</v>
      </c>
      <c r="M17" t="s">
        <v>0</v>
      </c>
      <c r="N17">
        <v>1</v>
      </c>
      <c r="O17">
        <v>1</v>
      </c>
    </row>
    <row r="18" spans="1:15">
      <c r="A18" t="str">
        <f t="shared" si="0"/>
        <v>37_133</v>
      </c>
      <c r="B18">
        <v>37</v>
      </c>
      <c r="C18">
        <v>133</v>
      </c>
      <c r="D18">
        <v>1</v>
      </c>
      <c r="E18">
        <v>2516141.75</v>
      </c>
      <c r="F18">
        <v>6858054.4199999999</v>
      </c>
      <c r="G18">
        <v>160.41499999999999</v>
      </c>
      <c r="H18">
        <v>141.98999939999999</v>
      </c>
      <c r="I18">
        <v>18.425000610000001</v>
      </c>
      <c r="J18">
        <v>270</v>
      </c>
      <c r="K18">
        <v>11</v>
      </c>
      <c r="L18">
        <v>2</v>
      </c>
      <c r="M18" t="s">
        <v>0</v>
      </c>
      <c r="N18">
        <v>1</v>
      </c>
      <c r="O18">
        <v>1</v>
      </c>
    </row>
    <row r="19" spans="1:15">
      <c r="A19" t="str">
        <f t="shared" si="0"/>
        <v>37_136</v>
      </c>
      <c r="B19">
        <v>37</v>
      </c>
      <c r="C19">
        <v>136</v>
      </c>
      <c r="D19">
        <v>1</v>
      </c>
      <c r="E19">
        <v>2516138.85</v>
      </c>
      <c r="F19">
        <v>6858058.1299999999</v>
      </c>
      <c r="G19">
        <v>162.62200000000001</v>
      </c>
      <c r="H19">
        <v>142.1</v>
      </c>
      <c r="I19">
        <v>20.521999999999998</v>
      </c>
      <c r="J19">
        <v>250</v>
      </c>
      <c r="K19">
        <v>11</v>
      </c>
      <c r="L19">
        <v>2</v>
      </c>
      <c r="M19" t="s">
        <v>0</v>
      </c>
      <c r="N19">
        <v>1</v>
      </c>
      <c r="O19">
        <v>1</v>
      </c>
    </row>
    <row r="20" spans="1:15">
      <c r="A20" t="str">
        <f t="shared" si="0"/>
        <v>37_76</v>
      </c>
      <c r="B20">
        <v>37</v>
      </c>
      <c r="C20">
        <v>76</v>
      </c>
      <c r="D20">
        <v>1</v>
      </c>
      <c r="E20">
        <v>2516166.7799999998</v>
      </c>
      <c r="F20">
        <v>6858030.5099999998</v>
      </c>
      <c r="G20">
        <v>160.69300000000001</v>
      </c>
      <c r="H20">
        <v>142.04000239999999</v>
      </c>
      <c r="I20">
        <v>18.652997559999999</v>
      </c>
      <c r="J20">
        <v>259</v>
      </c>
      <c r="K20">
        <v>11</v>
      </c>
      <c r="L20">
        <v>2</v>
      </c>
      <c r="M20" t="s">
        <v>0</v>
      </c>
      <c r="N20">
        <v>1</v>
      </c>
      <c r="O20">
        <v>2</v>
      </c>
    </row>
    <row r="21" spans="1:15">
      <c r="A21" t="str">
        <f t="shared" si="0"/>
        <v>37_82</v>
      </c>
      <c r="B21">
        <v>37</v>
      </c>
      <c r="C21">
        <v>82</v>
      </c>
      <c r="D21">
        <v>1</v>
      </c>
      <c r="E21">
        <v>2516161.65</v>
      </c>
      <c r="F21">
        <v>6858030.9800000004</v>
      </c>
      <c r="G21">
        <v>160.41900000000001</v>
      </c>
      <c r="H21">
        <v>141.9600006</v>
      </c>
      <c r="I21">
        <v>18.458999389999999</v>
      </c>
      <c r="J21">
        <v>239</v>
      </c>
      <c r="K21">
        <v>12</v>
      </c>
      <c r="L21">
        <v>2</v>
      </c>
      <c r="M21" t="s">
        <v>0</v>
      </c>
      <c r="N21">
        <v>1</v>
      </c>
      <c r="O21">
        <v>2</v>
      </c>
    </row>
    <row r="22" spans="1:15">
      <c r="A22" t="str">
        <f t="shared" si="0"/>
        <v>37_83</v>
      </c>
      <c r="B22">
        <v>37</v>
      </c>
      <c r="C22">
        <v>83</v>
      </c>
      <c r="D22">
        <v>1</v>
      </c>
      <c r="E22">
        <v>2516160.5</v>
      </c>
      <c r="F22">
        <v>6858033.5800000001</v>
      </c>
      <c r="G22">
        <v>159.62100000000001</v>
      </c>
      <c r="H22">
        <v>142.1</v>
      </c>
      <c r="I22">
        <v>17.521000000000001</v>
      </c>
      <c r="J22">
        <v>213</v>
      </c>
      <c r="K22">
        <v>12</v>
      </c>
      <c r="L22">
        <v>2</v>
      </c>
      <c r="M22" t="s">
        <v>0</v>
      </c>
      <c r="N22">
        <v>1</v>
      </c>
      <c r="O22">
        <v>2</v>
      </c>
    </row>
    <row r="23" spans="1:15">
      <c r="A23" t="str">
        <f t="shared" si="0"/>
        <v>37_81</v>
      </c>
      <c r="B23">
        <v>37</v>
      </c>
      <c r="C23">
        <v>81</v>
      </c>
      <c r="D23">
        <v>1</v>
      </c>
      <c r="E23">
        <v>2516160.79</v>
      </c>
      <c r="F23">
        <v>6858036.0599999996</v>
      </c>
      <c r="G23">
        <v>157.262</v>
      </c>
      <c r="H23">
        <v>142.13999329999999</v>
      </c>
      <c r="I23">
        <v>15.122006710000001</v>
      </c>
      <c r="J23">
        <v>128</v>
      </c>
      <c r="K23">
        <v>12</v>
      </c>
      <c r="L23">
        <v>2</v>
      </c>
      <c r="M23" t="s">
        <v>1</v>
      </c>
      <c r="N23">
        <v>1</v>
      </c>
      <c r="O23">
        <v>2</v>
      </c>
    </row>
    <row r="24" spans="1:15">
      <c r="A24" t="str">
        <f t="shared" si="0"/>
        <v>37_87</v>
      </c>
      <c r="B24">
        <v>37</v>
      </c>
      <c r="C24">
        <v>87</v>
      </c>
      <c r="D24">
        <v>1</v>
      </c>
      <c r="E24">
        <v>2516158.1</v>
      </c>
      <c r="F24">
        <v>6858036.21</v>
      </c>
      <c r="G24">
        <v>161.77199999999999</v>
      </c>
      <c r="H24">
        <v>142.1099945</v>
      </c>
      <c r="I24">
        <v>19.662005489999999</v>
      </c>
      <c r="J24">
        <v>263</v>
      </c>
      <c r="K24">
        <v>12</v>
      </c>
      <c r="L24">
        <v>2</v>
      </c>
      <c r="M24" t="s">
        <v>0</v>
      </c>
      <c r="N24">
        <v>1</v>
      </c>
      <c r="O24">
        <v>2</v>
      </c>
    </row>
    <row r="25" spans="1:15">
      <c r="A25" t="str">
        <f t="shared" si="0"/>
        <v>37_79</v>
      </c>
      <c r="B25">
        <v>37</v>
      </c>
      <c r="C25">
        <v>79</v>
      </c>
      <c r="D25">
        <v>1</v>
      </c>
      <c r="E25">
        <v>2516160.65</v>
      </c>
      <c r="F25">
        <v>6858039.5099999998</v>
      </c>
      <c r="G25">
        <v>160.42699999999999</v>
      </c>
      <c r="H25">
        <v>142.0499969</v>
      </c>
      <c r="I25">
        <v>18.377003049999999</v>
      </c>
      <c r="J25">
        <v>197</v>
      </c>
      <c r="K25">
        <v>12</v>
      </c>
      <c r="L25">
        <v>2</v>
      </c>
      <c r="M25" t="s">
        <v>0</v>
      </c>
      <c r="N25">
        <v>1</v>
      </c>
      <c r="O25">
        <v>2</v>
      </c>
    </row>
    <row r="26" spans="1:15">
      <c r="A26" t="str">
        <f t="shared" si="0"/>
        <v>37_98</v>
      </c>
      <c r="B26">
        <v>37</v>
      </c>
      <c r="C26">
        <v>98</v>
      </c>
      <c r="D26">
        <v>1</v>
      </c>
      <c r="E26">
        <v>2516153.7200000002</v>
      </c>
      <c r="F26">
        <v>6858038.5499999998</v>
      </c>
      <c r="G26">
        <v>160.066</v>
      </c>
      <c r="H26">
        <v>141.94999079999999</v>
      </c>
      <c r="I26">
        <v>18.116009160000001</v>
      </c>
      <c r="J26">
        <v>210</v>
      </c>
      <c r="K26">
        <v>11</v>
      </c>
      <c r="L26">
        <v>2</v>
      </c>
      <c r="M26" t="s">
        <v>0</v>
      </c>
      <c r="N26">
        <v>1</v>
      </c>
      <c r="O26">
        <v>2</v>
      </c>
    </row>
    <row r="27" spans="1:15">
      <c r="A27" t="str">
        <f t="shared" si="0"/>
        <v>37_80</v>
      </c>
      <c r="B27">
        <v>37</v>
      </c>
      <c r="C27">
        <v>80</v>
      </c>
      <c r="D27">
        <v>1</v>
      </c>
      <c r="E27">
        <v>2516159.33</v>
      </c>
      <c r="F27">
        <v>6858042.2699999996</v>
      </c>
      <c r="G27">
        <v>158.351</v>
      </c>
      <c r="H27">
        <v>142.02999270000001</v>
      </c>
      <c r="I27">
        <v>16.32100732</v>
      </c>
      <c r="J27">
        <v>150</v>
      </c>
      <c r="K27">
        <v>11</v>
      </c>
      <c r="L27">
        <v>2</v>
      </c>
      <c r="M27" t="s">
        <v>0</v>
      </c>
      <c r="N27">
        <v>1</v>
      </c>
      <c r="O27">
        <v>2</v>
      </c>
    </row>
    <row r="28" spans="1:15">
      <c r="A28" t="str">
        <f t="shared" si="0"/>
        <v>37_105</v>
      </c>
      <c r="B28">
        <v>37</v>
      </c>
      <c r="C28">
        <v>105</v>
      </c>
      <c r="D28">
        <v>1</v>
      </c>
      <c r="E28">
        <v>2516154.5499999998</v>
      </c>
      <c r="F28">
        <v>6858043.5599999996</v>
      </c>
      <c r="G28">
        <v>159.602</v>
      </c>
      <c r="H28">
        <v>141.9600006</v>
      </c>
      <c r="I28">
        <v>17.641999389999999</v>
      </c>
      <c r="J28">
        <v>232</v>
      </c>
      <c r="K28">
        <v>12</v>
      </c>
      <c r="L28">
        <v>2</v>
      </c>
      <c r="M28" t="s">
        <v>0</v>
      </c>
      <c r="N28">
        <v>1</v>
      </c>
      <c r="O28">
        <v>2</v>
      </c>
    </row>
    <row r="29" spans="1:15">
      <c r="A29" t="str">
        <f t="shared" si="0"/>
        <v>37_90</v>
      </c>
      <c r="B29">
        <v>37</v>
      </c>
      <c r="C29">
        <v>90</v>
      </c>
      <c r="D29">
        <v>1</v>
      </c>
      <c r="E29">
        <v>2516157.8199999998</v>
      </c>
      <c r="F29">
        <v>6858045.9000000004</v>
      </c>
      <c r="G29">
        <v>158.51499999999999</v>
      </c>
      <c r="H29">
        <v>141.96999510000001</v>
      </c>
      <c r="I29">
        <v>16.54500488</v>
      </c>
      <c r="J29">
        <v>189</v>
      </c>
      <c r="K29">
        <v>11</v>
      </c>
      <c r="L29">
        <v>2</v>
      </c>
      <c r="M29" t="s">
        <v>0</v>
      </c>
      <c r="N29">
        <v>1</v>
      </c>
      <c r="O29">
        <v>2</v>
      </c>
    </row>
    <row r="30" spans="1:15">
      <c r="A30" t="str">
        <f t="shared" si="0"/>
        <v>37_112</v>
      </c>
      <c r="B30">
        <v>37</v>
      </c>
      <c r="C30">
        <v>112</v>
      </c>
      <c r="D30">
        <v>1</v>
      </c>
      <c r="E30">
        <v>2516152.5099999998</v>
      </c>
      <c r="F30">
        <v>6858044.6900000004</v>
      </c>
      <c r="G30">
        <v>160.27799999999999</v>
      </c>
      <c r="H30">
        <v>141.9600006</v>
      </c>
      <c r="I30">
        <v>18.317999390000001</v>
      </c>
      <c r="J30">
        <v>212</v>
      </c>
      <c r="K30">
        <v>11</v>
      </c>
      <c r="L30">
        <v>2</v>
      </c>
      <c r="M30" t="s">
        <v>0</v>
      </c>
      <c r="N30">
        <v>1</v>
      </c>
      <c r="O30">
        <v>2</v>
      </c>
    </row>
    <row r="31" spans="1:15">
      <c r="A31" t="str">
        <f t="shared" si="0"/>
        <v>37_130</v>
      </c>
      <c r="B31">
        <v>37</v>
      </c>
      <c r="C31">
        <v>130</v>
      </c>
      <c r="D31">
        <v>1</v>
      </c>
      <c r="E31">
        <v>2516152.9</v>
      </c>
      <c r="F31">
        <v>6858048.5199999996</v>
      </c>
      <c r="G31">
        <v>162.01900000000001</v>
      </c>
      <c r="H31">
        <v>141.96999510000001</v>
      </c>
      <c r="I31">
        <v>20.049004879999998</v>
      </c>
      <c r="J31">
        <v>269</v>
      </c>
      <c r="K31">
        <v>11</v>
      </c>
      <c r="L31">
        <v>2</v>
      </c>
      <c r="M31" t="s">
        <v>0</v>
      </c>
      <c r="N31">
        <v>1</v>
      </c>
      <c r="O31">
        <v>2</v>
      </c>
    </row>
    <row r="32" spans="1:15">
      <c r="A32" t="str">
        <f t="shared" si="0"/>
        <v>37_122</v>
      </c>
      <c r="B32">
        <v>37</v>
      </c>
      <c r="C32">
        <v>122</v>
      </c>
      <c r="D32">
        <v>1</v>
      </c>
      <c r="E32">
        <v>2516150.19</v>
      </c>
      <c r="F32">
        <v>6858047.4299999997</v>
      </c>
      <c r="G32">
        <v>159.11699999999999</v>
      </c>
      <c r="H32">
        <v>142.0499969</v>
      </c>
      <c r="I32">
        <v>17.06700305</v>
      </c>
      <c r="J32">
        <v>180</v>
      </c>
      <c r="K32">
        <v>11</v>
      </c>
      <c r="L32">
        <v>2</v>
      </c>
      <c r="M32" t="s">
        <v>0</v>
      </c>
      <c r="N32">
        <v>1</v>
      </c>
      <c r="O32">
        <v>2</v>
      </c>
    </row>
    <row r="33" spans="1:15">
      <c r="A33" t="str">
        <f t="shared" si="0"/>
        <v>37_120</v>
      </c>
      <c r="B33">
        <v>37</v>
      </c>
      <c r="C33">
        <v>120</v>
      </c>
      <c r="D33">
        <v>1</v>
      </c>
      <c r="E33">
        <v>2516146.7200000002</v>
      </c>
      <c r="F33">
        <v>6858047</v>
      </c>
      <c r="G33">
        <v>159.34200000000001</v>
      </c>
      <c r="H33">
        <v>141.9600006</v>
      </c>
      <c r="I33">
        <v>17.381999390000001</v>
      </c>
      <c r="J33">
        <v>220</v>
      </c>
      <c r="K33">
        <v>11</v>
      </c>
      <c r="L33">
        <v>2</v>
      </c>
      <c r="M33" t="s">
        <v>0</v>
      </c>
      <c r="N33">
        <v>1</v>
      </c>
      <c r="O33">
        <v>2</v>
      </c>
    </row>
    <row r="34" spans="1:15">
      <c r="A34" t="str">
        <f t="shared" si="0"/>
        <v>37_135</v>
      </c>
      <c r="B34">
        <v>37</v>
      </c>
      <c r="C34">
        <v>135</v>
      </c>
      <c r="D34">
        <v>1</v>
      </c>
      <c r="E34">
        <v>2516150.4300000002</v>
      </c>
      <c r="F34">
        <v>6858051.2300000004</v>
      </c>
      <c r="G34">
        <v>161.41399999999999</v>
      </c>
      <c r="H34">
        <v>142.04000239999999</v>
      </c>
      <c r="I34">
        <v>19.373997559999999</v>
      </c>
      <c r="J34">
        <v>262</v>
      </c>
      <c r="K34">
        <v>11</v>
      </c>
      <c r="L34">
        <v>2</v>
      </c>
      <c r="M34" t="s">
        <v>0</v>
      </c>
      <c r="N34">
        <v>1</v>
      </c>
      <c r="O34">
        <v>2</v>
      </c>
    </row>
    <row r="35" spans="1:15">
      <c r="A35" t="str">
        <f t="shared" si="0"/>
        <v>37_141</v>
      </c>
      <c r="B35">
        <v>37</v>
      </c>
      <c r="C35">
        <v>141</v>
      </c>
      <c r="D35">
        <v>1</v>
      </c>
      <c r="E35">
        <v>2516149.71</v>
      </c>
      <c r="F35">
        <v>6858055.54</v>
      </c>
      <c r="G35">
        <v>163.78899999999999</v>
      </c>
      <c r="H35">
        <v>142.0199982</v>
      </c>
      <c r="I35">
        <v>21.769001830000001</v>
      </c>
      <c r="J35">
        <v>265</v>
      </c>
      <c r="K35">
        <v>12</v>
      </c>
      <c r="L35">
        <v>2</v>
      </c>
      <c r="M35" t="s">
        <v>0</v>
      </c>
      <c r="N35">
        <v>1</v>
      </c>
      <c r="O35">
        <v>2</v>
      </c>
    </row>
    <row r="36" spans="1:15">
      <c r="A36" t="str">
        <f t="shared" si="0"/>
        <v>37_145</v>
      </c>
      <c r="B36">
        <v>37</v>
      </c>
      <c r="C36">
        <v>145</v>
      </c>
      <c r="D36">
        <v>1</v>
      </c>
      <c r="E36">
        <v>2516150.2799999998</v>
      </c>
      <c r="F36">
        <v>6858057.7999999998</v>
      </c>
      <c r="G36">
        <v>162.922</v>
      </c>
      <c r="H36">
        <v>142.08999019999999</v>
      </c>
      <c r="I36">
        <v>20.832009769999999</v>
      </c>
      <c r="J36">
        <v>280</v>
      </c>
      <c r="K36">
        <v>11</v>
      </c>
      <c r="L36">
        <v>2</v>
      </c>
      <c r="M36" t="s">
        <v>0</v>
      </c>
      <c r="N36">
        <v>1</v>
      </c>
      <c r="O36">
        <v>2</v>
      </c>
    </row>
    <row r="37" spans="1:15">
      <c r="A37" t="str">
        <f t="shared" si="0"/>
        <v>37_142</v>
      </c>
      <c r="B37">
        <v>37</v>
      </c>
      <c r="C37">
        <v>142</v>
      </c>
      <c r="D37">
        <v>1</v>
      </c>
      <c r="E37">
        <v>2516145.2200000002</v>
      </c>
      <c r="F37">
        <v>6858060.8700000001</v>
      </c>
      <c r="G37">
        <v>160.041</v>
      </c>
      <c r="H37">
        <v>142.1099945</v>
      </c>
      <c r="I37">
        <v>17.93100549</v>
      </c>
      <c r="J37">
        <v>221</v>
      </c>
      <c r="K37">
        <v>12</v>
      </c>
      <c r="L37">
        <v>2</v>
      </c>
      <c r="M37" t="s">
        <v>0</v>
      </c>
      <c r="N37">
        <v>1</v>
      </c>
      <c r="O37">
        <v>2</v>
      </c>
    </row>
    <row r="38" spans="1:15">
      <c r="A38" t="str">
        <f t="shared" si="0"/>
        <v>37_146</v>
      </c>
      <c r="B38">
        <v>37</v>
      </c>
      <c r="C38">
        <v>146</v>
      </c>
      <c r="D38">
        <v>1</v>
      </c>
      <c r="E38">
        <v>2516148.06</v>
      </c>
      <c r="F38">
        <v>6858063.4400000004</v>
      </c>
      <c r="G38">
        <v>160.24700000000001</v>
      </c>
      <c r="H38">
        <v>142.08999019999999</v>
      </c>
      <c r="I38">
        <v>18.157009769999998</v>
      </c>
      <c r="J38">
        <v>248</v>
      </c>
      <c r="K38">
        <v>11</v>
      </c>
      <c r="L38">
        <v>2</v>
      </c>
      <c r="M38" t="s">
        <v>0</v>
      </c>
      <c r="N38">
        <v>1</v>
      </c>
      <c r="O38">
        <v>2</v>
      </c>
    </row>
    <row r="39" spans="1:15">
      <c r="A39" t="str">
        <f t="shared" si="0"/>
        <v>37_139</v>
      </c>
      <c r="B39">
        <v>37</v>
      </c>
      <c r="C39">
        <v>139</v>
      </c>
      <c r="D39">
        <v>1</v>
      </c>
      <c r="E39">
        <v>2516141.65</v>
      </c>
      <c r="F39">
        <v>6858060.4900000002</v>
      </c>
      <c r="G39">
        <v>160.75200000000001</v>
      </c>
      <c r="H39">
        <v>142.0199982</v>
      </c>
      <c r="I39">
        <v>18.732001830000002</v>
      </c>
      <c r="J39">
        <v>190</v>
      </c>
      <c r="K39">
        <v>12</v>
      </c>
      <c r="L39">
        <v>2</v>
      </c>
      <c r="M39" t="s">
        <v>0</v>
      </c>
      <c r="N39">
        <v>1</v>
      </c>
      <c r="O39">
        <v>2</v>
      </c>
    </row>
    <row r="40" spans="1:15">
      <c r="A40" t="str">
        <f t="shared" si="0"/>
        <v>37_68</v>
      </c>
      <c r="B40">
        <v>37</v>
      </c>
      <c r="C40">
        <v>68</v>
      </c>
      <c r="D40">
        <v>1</v>
      </c>
      <c r="E40">
        <v>2516172.46</v>
      </c>
      <c r="F40">
        <v>6858032.5800000001</v>
      </c>
      <c r="G40">
        <v>160.26300000000001</v>
      </c>
      <c r="H40">
        <v>142.07000120000001</v>
      </c>
      <c r="I40">
        <v>18.19299878</v>
      </c>
      <c r="J40">
        <v>220</v>
      </c>
      <c r="K40">
        <v>11</v>
      </c>
      <c r="L40">
        <v>2</v>
      </c>
      <c r="M40" t="s">
        <v>0</v>
      </c>
      <c r="N40">
        <v>1</v>
      </c>
      <c r="O40">
        <v>3</v>
      </c>
    </row>
    <row r="41" spans="1:15">
      <c r="A41" t="str">
        <f t="shared" si="0"/>
        <v>37_66</v>
      </c>
      <c r="B41">
        <v>37</v>
      </c>
      <c r="C41">
        <v>66</v>
      </c>
      <c r="D41">
        <v>1</v>
      </c>
      <c r="E41">
        <v>2516170.5499999998</v>
      </c>
      <c r="F41">
        <v>6858035.2400000002</v>
      </c>
      <c r="G41">
        <v>160.69399999999999</v>
      </c>
      <c r="H41">
        <v>142.08999019999999</v>
      </c>
      <c r="I41">
        <v>18.604009770000001</v>
      </c>
      <c r="J41">
        <v>227</v>
      </c>
      <c r="K41">
        <v>11</v>
      </c>
      <c r="L41">
        <v>2</v>
      </c>
      <c r="M41" t="s">
        <v>0</v>
      </c>
      <c r="N41">
        <v>1</v>
      </c>
      <c r="O41">
        <v>3</v>
      </c>
    </row>
    <row r="42" spans="1:15">
      <c r="A42" t="str">
        <f t="shared" si="0"/>
        <v>37_74</v>
      </c>
      <c r="B42">
        <v>37</v>
      </c>
      <c r="C42">
        <v>74</v>
      </c>
      <c r="D42">
        <v>1</v>
      </c>
      <c r="E42">
        <v>2516166.36</v>
      </c>
      <c r="F42">
        <v>6858033.9800000004</v>
      </c>
      <c r="G42">
        <v>159.161</v>
      </c>
      <c r="H42">
        <v>142.0199982</v>
      </c>
      <c r="I42">
        <v>17.14100183</v>
      </c>
      <c r="J42">
        <v>174</v>
      </c>
      <c r="K42">
        <v>11</v>
      </c>
      <c r="L42">
        <v>2</v>
      </c>
      <c r="M42" t="s">
        <v>0</v>
      </c>
      <c r="N42">
        <v>1</v>
      </c>
      <c r="O42">
        <v>3</v>
      </c>
    </row>
    <row r="43" spans="1:15">
      <c r="A43" t="str">
        <f t="shared" si="0"/>
        <v>37_73</v>
      </c>
      <c r="B43">
        <v>37</v>
      </c>
      <c r="C43">
        <v>73</v>
      </c>
      <c r="D43">
        <v>1</v>
      </c>
      <c r="E43">
        <v>2516164.69</v>
      </c>
      <c r="F43">
        <v>6858036.9000000004</v>
      </c>
      <c r="G43">
        <v>160.744</v>
      </c>
      <c r="H43">
        <v>141.97998960000001</v>
      </c>
      <c r="I43">
        <v>18.764010379999998</v>
      </c>
      <c r="J43">
        <v>200</v>
      </c>
      <c r="K43">
        <v>11</v>
      </c>
      <c r="L43">
        <v>2</v>
      </c>
      <c r="M43" t="s">
        <v>0</v>
      </c>
      <c r="N43">
        <v>1</v>
      </c>
      <c r="O43">
        <v>3</v>
      </c>
    </row>
    <row r="44" spans="1:15">
      <c r="A44" t="str">
        <f t="shared" si="0"/>
        <v>37_61</v>
      </c>
      <c r="B44">
        <v>37</v>
      </c>
      <c r="C44">
        <v>61</v>
      </c>
      <c r="D44">
        <v>1</v>
      </c>
      <c r="E44">
        <v>2516169.2599999998</v>
      </c>
      <c r="F44">
        <v>6858040.96</v>
      </c>
      <c r="G44">
        <v>160.06299999999999</v>
      </c>
      <c r="H44">
        <v>141.87999880000001</v>
      </c>
      <c r="I44">
        <v>18.183001220000001</v>
      </c>
      <c r="J44">
        <v>203</v>
      </c>
      <c r="K44">
        <v>11</v>
      </c>
      <c r="L44">
        <v>2</v>
      </c>
      <c r="M44" t="s">
        <v>0</v>
      </c>
      <c r="N44">
        <v>1</v>
      </c>
      <c r="O44">
        <v>3</v>
      </c>
    </row>
    <row r="45" spans="1:15">
      <c r="A45" t="str">
        <f t="shared" si="0"/>
        <v>37_64</v>
      </c>
      <c r="B45">
        <v>37</v>
      </c>
      <c r="C45">
        <v>64</v>
      </c>
      <c r="D45">
        <v>1</v>
      </c>
      <c r="E45">
        <v>2516166.9700000002</v>
      </c>
      <c r="F45">
        <v>6858039.7800000003</v>
      </c>
      <c r="G45">
        <v>158.876</v>
      </c>
      <c r="H45">
        <v>142.0100037</v>
      </c>
      <c r="I45">
        <v>16.865996339999999</v>
      </c>
      <c r="J45">
        <v>204</v>
      </c>
      <c r="K45">
        <v>11</v>
      </c>
      <c r="L45">
        <v>2</v>
      </c>
      <c r="M45" t="s">
        <v>0</v>
      </c>
      <c r="N45">
        <v>1</v>
      </c>
      <c r="O45">
        <v>3</v>
      </c>
    </row>
    <row r="46" spans="1:15">
      <c r="A46" t="str">
        <f t="shared" si="0"/>
        <v>37_52</v>
      </c>
      <c r="B46">
        <v>37</v>
      </c>
      <c r="C46">
        <v>52</v>
      </c>
      <c r="D46">
        <v>1</v>
      </c>
      <c r="E46">
        <v>2516170.35</v>
      </c>
      <c r="F46">
        <v>6858044.5099999998</v>
      </c>
      <c r="G46">
        <v>161.81299999999999</v>
      </c>
      <c r="H46">
        <v>142.02999270000001</v>
      </c>
      <c r="I46">
        <v>19.783007319999999</v>
      </c>
      <c r="J46">
        <v>311</v>
      </c>
      <c r="K46">
        <v>11</v>
      </c>
      <c r="L46">
        <v>2</v>
      </c>
      <c r="M46" t="s">
        <v>0</v>
      </c>
      <c r="N46">
        <v>1</v>
      </c>
      <c r="O46">
        <v>3</v>
      </c>
    </row>
    <row r="47" spans="1:15">
      <c r="A47" t="str">
        <f t="shared" si="0"/>
        <v>37_46</v>
      </c>
      <c r="B47">
        <v>37</v>
      </c>
      <c r="C47">
        <v>46</v>
      </c>
      <c r="D47">
        <v>1</v>
      </c>
      <c r="E47">
        <v>2516167.7200000002</v>
      </c>
      <c r="F47">
        <v>6858046.54</v>
      </c>
      <c r="G47">
        <v>162.41200000000001</v>
      </c>
      <c r="H47">
        <v>141.9600006</v>
      </c>
      <c r="I47">
        <v>20.451999390000001</v>
      </c>
      <c r="J47">
        <v>247</v>
      </c>
      <c r="K47">
        <v>11</v>
      </c>
      <c r="L47">
        <v>2</v>
      </c>
      <c r="M47" t="s">
        <v>0</v>
      </c>
      <c r="N47">
        <v>1</v>
      </c>
      <c r="O47">
        <v>3</v>
      </c>
    </row>
    <row r="48" spans="1:15">
      <c r="A48" t="str">
        <f t="shared" si="0"/>
        <v>37_53</v>
      </c>
      <c r="B48">
        <v>37</v>
      </c>
      <c r="C48">
        <v>53</v>
      </c>
      <c r="D48">
        <v>1</v>
      </c>
      <c r="E48">
        <v>2516163.98</v>
      </c>
      <c r="F48">
        <v>6858045.4800000004</v>
      </c>
      <c r="G48">
        <v>162.08600000000001</v>
      </c>
      <c r="H48">
        <v>141.9600006</v>
      </c>
      <c r="I48">
        <v>20.12599939</v>
      </c>
      <c r="J48">
        <v>272</v>
      </c>
      <c r="K48">
        <v>11</v>
      </c>
      <c r="L48">
        <v>2</v>
      </c>
      <c r="M48" t="s">
        <v>0</v>
      </c>
      <c r="N48">
        <v>1</v>
      </c>
      <c r="O48">
        <v>3</v>
      </c>
    </row>
    <row r="49" spans="1:15">
      <c r="A49" t="str">
        <f t="shared" si="0"/>
        <v>37_32</v>
      </c>
      <c r="B49">
        <v>37</v>
      </c>
      <c r="C49">
        <v>32</v>
      </c>
      <c r="D49">
        <v>1</v>
      </c>
      <c r="E49">
        <v>2516160.65</v>
      </c>
      <c r="F49">
        <v>6858047.8200000003</v>
      </c>
      <c r="G49">
        <v>158.54499999999999</v>
      </c>
      <c r="H49">
        <v>142.0199982</v>
      </c>
      <c r="I49">
        <v>16.525001830000001</v>
      </c>
      <c r="J49">
        <v>194</v>
      </c>
      <c r="K49">
        <v>12</v>
      </c>
      <c r="L49">
        <v>2</v>
      </c>
      <c r="M49" t="s">
        <v>0</v>
      </c>
      <c r="N49">
        <v>1</v>
      </c>
      <c r="O49">
        <v>3</v>
      </c>
    </row>
    <row r="50" spans="1:15">
      <c r="A50" t="str">
        <f t="shared" si="0"/>
        <v>37_24</v>
      </c>
      <c r="B50">
        <v>37</v>
      </c>
      <c r="C50">
        <v>24</v>
      </c>
      <c r="D50">
        <v>1</v>
      </c>
      <c r="E50">
        <v>2516163.92</v>
      </c>
      <c r="F50">
        <v>6858052.3099999996</v>
      </c>
      <c r="G50">
        <v>160.97900000000001</v>
      </c>
      <c r="H50">
        <v>142.15000309999999</v>
      </c>
      <c r="I50">
        <v>18.828996950000001</v>
      </c>
      <c r="J50">
        <v>268</v>
      </c>
      <c r="K50">
        <v>11</v>
      </c>
      <c r="L50">
        <v>2</v>
      </c>
      <c r="M50" t="s">
        <v>0</v>
      </c>
      <c r="N50">
        <v>1</v>
      </c>
      <c r="O50">
        <v>3</v>
      </c>
    </row>
    <row r="51" spans="1:15">
      <c r="A51" t="str">
        <f t="shared" si="0"/>
        <v>37_14</v>
      </c>
      <c r="B51">
        <v>37</v>
      </c>
      <c r="C51">
        <v>14</v>
      </c>
      <c r="D51">
        <v>1</v>
      </c>
      <c r="E51">
        <v>2516160.44</v>
      </c>
      <c r="F51">
        <v>6858051.2199999997</v>
      </c>
      <c r="G51">
        <v>161.49799999999999</v>
      </c>
      <c r="H51">
        <v>142.02999270000001</v>
      </c>
      <c r="I51">
        <v>19.468007320000002</v>
      </c>
      <c r="J51">
        <v>242</v>
      </c>
      <c r="K51">
        <v>12</v>
      </c>
      <c r="L51">
        <v>2</v>
      </c>
      <c r="M51" t="s">
        <v>0</v>
      </c>
      <c r="N51">
        <v>1</v>
      </c>
      <c r="O51">
        <v>3</v>
      </c>
    </row>
    <row r="52" spans="1:15">
      <c r="A52" t="str">
        <f t="shared" si="0"/>
        <v>37_1</v>
      </c>
      <c r="B52">
        <v>37</v>
      </c>
      <c r="C52">
        <v>1</v>
      </c>
      <c r="D52">
        <v>1</v>
      </c>
      <c r="E52">
        <v>2516158.64</v>
      </c>
      <c r="F52">
        <v>6858052.3499999996</v>
      </c>
      <c r="G52">
        <v>163.33799999999999</v>
      </c>
      <c r="H52">
        <v>141.99999389999999</v>
      </c>
      <c r="I52">
        <v>21.338006100000001</v>
      </c>
      <c r="J52">
        <v>271</v>
      </c>
      <c r="K52">
        <v>12</v>
      </c>
      <c r="L52">
        <v>2</v>
      </c>
      <c r="M52" t="s">
        <v>0</v>
      </c>
      <c r="N52">
        <v>1</v>
      </c>
      <c r="O52">
        <v>3</v>
      </c>
    </row>
    <row r="53" spans="1:15">
      <c r="A53" t="str">
        <f t="shared" si="0"/>
        <v>37_156</v>
      </c>
      <c r="B53">
        <v>37</v>
      </c>
      <c r="C53">
        <v>156</v>
      </c>
      <c r="D53">
        <v>1</v>
      </c>
      <c r="E53">
        <v>2516158.0699999998</v>
      </c>
      <c r="F53">
        <v>6858059.9500000002</v>
      </c>
      <c r="G53">
        <v>162.71700000000001</v>
      </c>
      <c r="H53">
        <v>142.0199982</v>
      </c>
      <c r="I53">
        <v>20.697001830000001</v>
      </c>
      <c r="J53">
        <v>268</v>
      </c>
      <c r="K53">
        <v>11</v>
      </c>
      <c r="L53">
        <v>2</v>
      </c>
      <c r="M53" t="s">
        <v>0</v>
      </c>
      <c r="N53">
        <v>1</v>
      </c>
      <c r="O53">
        <v>3</v>
      </c>
    </row>
    <row r="54" spans="1:15">
      <c r="A54" t="str">
        <f t="shared" si="0"/>
        <v>37_151</v>
      </c>
      <c r="B54">
        <v>37</v>
      </c>
      <c r="C54">
        <v>151</v>
      </c>
      <c r="D54">
        <v>1</v>
      </c>
      <c r="E54">
        <v>2516154.7599999998</v>
      </c>
      <c r="F54">
        <v>6858058.2400000002</v>
      </c>
      <c r="G54">
        <v>159.68299999999999</v>
      </c>
      <c r="H54">
        <v>142.07000120000001</v>
      </c>
      <c r="I54">
        <v>17.612998780000002</v>
      </c>
      <c r="J54">
        <v>183</v>
      </c>
      <c r="K54">
        <v>11</v>
      </c>
      <c r="L54">
        <v>2</v>
      </c>
      <c r="M54" t="s">
        <v>0</v>
      </c>
      <c r="N54">
        <v>1</v>
      </c>
      <c r="O54">
        <v>3</v>
      </c>
    </row>
    <row r="55" spans="1:15">
      <c r="A55" t="str">
        <f t="shared" si="0"/>
        <v>37_148</v>
      </c>
      <c r="B55">
        <v>37</v>
      </c>
      <c r="C55">
        <v>148</v>
      </c>
      <c r="D55">
        <v>1</v>
      </c>
      <c r="E55">
        <v>2516152.13</v>
      </c>
      <c r="F55">
        <v>6858060.3099999996</v>
      </c>
      <c r="G55">
        <v>159.97499999999999</v>
      </c>
      <c r="H55">
        <v>142.18000180000001</v>
      </c>
      <c r="I55">
        <v>17.79499817</v>
      </c>
      <c r="J55">
        <v>209</v>
      </c>
      <c r="K55">
        <v>11</v>
      </c>
      <c r="L55">
        <v>2</v>
      </c>
      <c r="M55" t="s">
        <v>0</v>
      </c>
      <c r="N55">
        <v>1</v>
      </c>
      <c r="O55">
        <v>3</v>
      </c>
    </row>
    <row r="56" spans="1:15">
      <c r="A56" t="str">
        <f t="shared" si="0"/>
        <v>37_152</v>
      </c>
      <c r="B56">
        <v>37</v>
      </c>
      <c r="C56">
        <v>152</v>
      </c>
      <c r="D56">
        <v>1</v>
      </c>
      <c r="E56">
        <v>2516153.9900000002</v>
      </c>
      <c r="F56">
        <v>6858065.1699999999</v>
      </c>
      <c r="G56">
        <v>161.822</v>
      </c>
      <c r="H56">
        <v>142.07999570000001</v>
      </c>
      <c r="I56">
        <v>19.742004269999999</v>
      </c>
      <c r="J56">
        <v>274</v>
      </c>
      <c r="K56">
        <v>11</v>
      </c>
      <c r="L56">
        <v>2</v>
      </c>
      <c r="M56" t="s">
        <v>0</v>
      </c>
      <c r="N56">
        <v>1</v>
      </c>
      <c r="O56">
        <v>3</v>
      </c>
    </row>
    <row r="57" spans="1:15">
      <c r="A57" t="str">
        <f t="shared" si="0"/>
        <v>37_56</v>
      </c>
      <c r="B57">
        <v>37</v>
      </c>
      <c r="C57">
        <v>56</v>
      </c>
      <c r="D57">
        <v>1</v>
      </c>
      <c r="E57">
        <v>2516180.7799999998</v>
      </c>
      <c r="F57">
        <v>6858040.1299999999</v>
      </c>
      <c r="G57">
        <v>161.13999999999999</v>
      </c>
      <c r="H57">
        <v>141.83999019999999</v>
      </c>
      <c r="I57">
        <v>19.300009769999999</v>
      </c>
      <c r="J57">
        <v>252</v>
      </c>
      <c r="K57">
        <v>11</v>
      </c>
      <c r="L57">
        <v>2</v>
      </c>
      <c r="M57" t="s">
        <v>0</v>
      </c>
      <c r="N57">
        <v>1</v>
      </c>
      <c r="O57">
        <v>4</v>
      </c>
    </row>
    <row r="58" spans="1:15">
      <c r="A58" t="str">
        <f t="shared" si="0"/>
        <v>37_59</v>
      </c>
      <c r="B58">
        <v>37</v>
      </c>
      <c r="C58">
        <v>59</v>
      </c>
      <c r="D58">
        <v>1</v>
      </c>
      <c r="E58">
        <v>2516174.29</v>
      </c>
      <c r="F58">
        <v>6858039.5499999998</v>
      </c>
      <c r="G58">
        <v>161.316</v>
      </c>
      <c r="H58">
        <v>142.02999270000001</v>
      </c>
      <c r="I58">
        <v>19.28600732</v>
      </c>
      <c r="J58">
        <v>227</v>
      </c>
      <c r="K58">
        <v>11</v>
      </c>
      <c r="L58">
        <v>2</v>
      </c>
      <c r="M58" t="s">
        <v>0</v>
      </c>
      <c r="N58">
        <v>1</v>
      </c>
      <c r="O58">
        <v>4</v>
      </c>
    </row>
    <row r="59" spans="1:15">
      <c r="A59" t="str">
        <f t="shared" si="0"/>
        <v>37_51</v>
      </c>
      <c r="B59">
        <v>37</v>
      </c>
      <c r="C59">
        <v>51</v>
      </c>
      <c r="D59">
        <v>1</v>
      </c>
      <c r="E59">
        <v>2516178.44</v>
      </c>
      <c r="F59">
        <v>6858043.29</v>
      </c>
      <c r="G59">
        <v>160.84899999999999</v>
      </c>
      <c r="H59">
        <v>142.0499969</v>
      </c>
      <c r="I59">
        <v>18.79900305</v>
      </c>
      <c r="J59">
        <v>224</v>
      </c>
      <c r="K59">
        <v>12</v>
      </c>
      <c r="L59">
        <v>2</v>
      </c>
      <c r="M59" t="s">
        <v>0</v>
      </c>
      <c r="N59">
        <v>1</v>
      </c>
      <c r="O59">
        <v>4</v>
      </c>
    </row>
    <row r="60" spans="1:15">
      <c r="A60" t="str">
        <f t="shared" si="0"/>
        <v>37_48</v>
      </c>
      <c r="B60">
        <v>37</v>
      </c>
      <c r="C60">
        <v>48</v>
      </c>
      <c r="D60">
        <v>1</v>
      </c>
      <c r="E60">
        <v>2516178.2400000002</v>
      </c>
      <c r="F60">
        <v>6858045.3700000001</v>
      </c>
      <c r="G60">
        <v>162.083</v>
      </c>
      <c r="H60">
        <v>142.04000239999999</v>
      </c>
      <c r="I60">
        <v>20.04299756</v>
      </c>
      <c r="J60">
        <v>249</v>
      </c>
      <c r="K60">
        <v>12</v>
      </c>
      <c r="L60">
        <v>2</v>
      </c>
      <c r="M60" t="s">
        <v>0</v>
      </c>
      <c r="N60">
        <v>1</v>
      </c>
      <c r="O60">
        <v>4</v>
      </c>
    </row>
    <row r="61" spans="1:15">
      <c r="A61" t="str">
        <f t="shared" si="0"/>
        <v>37_50</v>
      </c>
      <c r="B61">
        <v>37</v>
      </c>
      <c r="C61">
        <v>50</v>
      </c>
      <c r="D61">
        <v>1</v>
      </c>
      <c r="E61">
        <v>2516175.13</v>
      </c>
      <c r="F61">
        <v>6858044.7199999997</v>
      </c>
      <c r="G61">
        <v>163.238</v>
      </c>
      <c r="H61">
        <v>141.94999079999999</v>
      </c>
      <c r="I61">
        <v>21.288009160000001</v>
      </c>
      <c r="J61">
        <v>256</v>
      </c>
      <c r="K61">
        <v>11</v>
      </c>
      <c r="L61">
        <v>2</v>
      </c>
      <c r="M61" t="s">
        <v>0</v>
      </c>
      <c r="N61">
        <v>1</v>
      </c>
      <c r="O61">
        <v>4</v>
      </c>
    </row>
    <row r="62" spans="1:15">
      <c r="A62" t="str">
        <f t="shared" si="0"/>
        <v>37_43</v>
      </c>
      <c r="B62">
        <v>37</v>
      </c>
      <c r="C62">
        <v>43</v>
      </c>
      <c r="D62">
        <v>1</v>
      </c>
      <c r="E62">
        <v>2516177.2999999998</v>
      </c>
      <c r="F62">
        <v>6858048.5300000003</v>
      </c>
      <c r="G62">
        <v>162.09899999999999</v>
      </c>
      <c r="H62">
        <v>141.93999629999999</v>
      </c>
      <c r="I62">
        <v>20.15900366</v>
      </c>
      <c r="J62">
        <v>194</v>
      </c>
      <c r="K62">
        <v>11</v>
      </c>
      <c r="L62">
        <v>2</v>
      </c>
      <c r="M62" t="s">
        <v>0</v>
      </c>
      <c r="N62">
        <v>1</v>
      </c>
      <c r="O62">
        <v>4</v>
      </c>
    </row>
    <row r="63" spans="1:15">
      <c r="A63" t="str">
        <f t="shared" si="0"/>
        <v>37_36</v>
      </c>
      <c r="B63">
        <v>37</v>
      </c>
      <c r="C63">
        <v>36</v>
      </c>
      <c r="D63">
        <v>1</v>
      </c>
      <c r="E63">
        <v>2516174.91</v>
      </c>
      <c r="F63">
        <v>6858051.2199999997</v>
      </c>
      <c r="G63">
        <v>162.16200000000001</v>
      </c>
      <c r="H63">
        <v>142.13999329999999</v>
      </c>
      <c r="I63">
        <v>20.022006709999999</v>
      </c>
      <c r="J63">
        <v>256</v>
      </c>
      <c r="K63">
        <v>11</v>
      </c>
      <c r="L63">
        <v>2</v>
      </c>
      <c r="M63" t="s">
        <v>0</v>
      </c>
      <c r="N63">
        <v>1</v>
      </c>
      <c r="O63">
        <v>4</v>
      </c>
    </row>
    <row r="64" spans="1:15">
      <c r="A64" t="str">
        <f t="shared" si="0"/>
        <v>37_39</v>
      </c>
      <c r="B64">
        <v>37</v>
      </c>
      <c r="C64">
        <v>39</v>
      </c>
      <c r="D64">
        <v>1</v>
      </c>
      <c r="E64">
        <v>2516171.7400000002</v>
      </c>
      <c r="F64">
        <v>6858049.4299999997</v>
      </c>
      <c r="G64">
        <v>161.95699999999999</v>
      </c>
      <c r="H64">
        <v>142.08999019999999</v>
      </c>
      <c r="I64">
        <v>19.867009769999999</v>
      </c>
      <c r="J64">
        <v>234</v>
      </c>
      <c r="K64">
        <v>11</v>
      </c>
      <c r="L64">
        <v>2</v>
      </c>
      <c r="M64" t="s">
        <v>0</v>
      </c>
      <c r="N64">
        <v>1</v>
      </c>
      <c r="O64">
        <v>4</v>
      </c>
    </row>
    <row r="65" spans="1:15">
      <c r="A65" t="str">
        <f t="shared" si="0"/>
        <v>37_31</v>
      </c>
      <c r="B65">
        <v>37</v>
      </c>
      <c r="C65">
        <v>31</v>
      </c>
      <c r="D65">
        <v>1</v>
      </c>
      <c r="E65">
        <v>2516175.2599999998</v>
      </c>
      <c r="F65">
        <v>6858054.4000000004</v>
      </c>
      <c r="G65">
        <v>162.07400000000001</v>
      </c>
      <c r="H65">
        <v>142.1</v>
      </c>
      <c r="I65">
        <v>19.974</v>
      </c>
      <c r="J65">
        <v>202</v>
      </c>
      <c r="K65">
        <v>11</v>
      </c>
      <c r="L65">
        <v>2</v>
      </c>
      <c r="M65" t="s">
        <v>0</v>
      </c>
      <c r="N65">
        <v>1</v>
      </c>
      <c r="O65">
        <v>4</v>
      </c>
    </row>
    <row r="66" spans="1:15">
      <c r="A66" t="str">
        <f t="shared" si="0"/>
        <v>37_27</v>
      </c>
      <c r="B66">
        <v>37</v>
      </c>
      <c r="C66">
        <v>27</v>
      </c>
      <c r="D66">
        <v>1</v>
      </c>
      <c r="E66">
        <v>2516169.7999999998</v>
      </c>
      <c r="F66">
        <v>6858054.9299999997</v>
      </c>
      <c r="G66">
        <v>160.89500000000001</v>
      </c>
      <c r="H66">
        <v>142.0100037</v>
      </c>
      <c r="I66">
        <v>18.884996340000001</v>
      </c>
      <c r="J66">
        <v>219</v>
      </c>
      <c r="K66">
        <v>12</v>
      </c>
      <c r="L66">
        <v>2</v>
      </c>
      <c r="M66" t="s">
        <v>0</v>
      </c>
      <c r="N66">
        <v>1</v>
      </c>
      <c r="O66">
        <v>4</v>
      </c>
    </row>
    <row r="67" spans="1:15">
      <c r="A67" t="str">
        <f t="shared" ref="A67:A130" si="1">IF(N67&lt;&gt;1,CONCATENATE(B67,N67,"_",C67),CONCATENATE(B67,"_",C67))</f>
        <v>37_25</v>
      </c>
      <c r="B67">
        <v>37</v>
      </c>
      <c r="C67">
        <v>25</v>
      </c>
      <c r="D67">
        <v>1</v>
      </c>
      <c r="E67">
        <v>2516171.63</v>
      </c>
      <c r="F67">
        <v>6858058.2199999997</v>
      </c>
      <c r="G67">
        <v>161.172</v>
      </c>
      <c r="H67">
        <v>142.08999019999999</v>
      </c>
      <c r="I67">
        <v>19.082009769999999</v>
      </c>
      <c r="J67">
        <v>188</v>
      </c>
      <c r="K67">
        <v>11</v>
      </c>
      <c r="L67">
        <v>2</v>
      </c>
      <c r="M67" t="s">
        <v>0</v>
      </c>
      <c r="N67">
        <v>1</v>
      </c>
      <c r="O67">
        <v>4</v>
      </c>
    </row>
    <row r="68" spans="1:15">
      <c r="A68" t="str">
        <f t="shared" si="1"/>
        <v>37_23</v>
      </c>
      <c r="B68">
        <v>37</v>
      </c>
      <c r="C68">
        <v>23</v>
      </c>
      <c r="D68">
        <v>1</v>
      </c>
      <c r="E68">
        <v>2516169.1800000002</v>
      </c>
      <c r="F68">
        <v>6858058.3399999999</v>
      </c>
      <c r="G68">
        <v>161.27000000000001</v>
      </c>
      <c r="H68">
        <v>142.02999270000001</v>
      </c>
      <c r="I68">
        <v>19.24000732</v>
      </c>
      <c r="J68">
        <v>236</v>
      </c>
      <c r="K68">
        <v>11</v>
      </c>
      <c r="L68">
        <v>2</v>
      </c>
      <c r="M68" t="s">
        <v>0</v>
      </c>
      <c r="N68">
        <v>1</v>
      </c>
      <c r="O68">
        <v>4</v>
      </c>
    </row>
    <row r="69" spans="1:15">
      <c r="A69" t="str">
        <f t="shared" si="1"/>
        <v>37_20</v>
      </c>
      <c r="B69">
        <v>37</v>
      </c>
      <c r="C69">
        <v>20</v>
      </c>
      <c r="D69">
        <v>1</v>
      </c>
      <c r="E69">
        <v>2516164.46</v>
      </c>
      <c r="F69">
        <v>6858056.3899999997</v>
      </c>
      <c r="G69">
        <v>162.21</v>
      </c>
      <c r="H69">
        <v>142.15000309999999</v>
      </c>
      <c r="I69">
        <v>20.059996949999999</v>
      </c>
      <c r="J69">
        <v>284</v>
      </c>
      <c r="K69">
        <v>11</v>
      </c>
      <c r="L69">
        <v>2</v>
      </c>
      <c r="M69" t="s">
        <v>0</v>
      </c>
      <c r="N69">
        <v>1</v>
      </c>
      <c r="O69">
        <v>4</v>
      </c>
    </row>
    <row r="70" spans="1:15">
      <c r="A70" t="str">
        <f t="shared" si="1"/>
        <v>37_15</v>
      </c>
      <c r="B70">
        <v>37</v>
      </c>
      <c r="C70">
        <v>15</v>
      </c>
      <c r="D70">
        <v>1</v>
      </c>
      <c r="E70">
        <v>2516165.36</v>
      </c>
      <c r="F70">
        <v>6858058.96</v>
      </c>
      <c r="G70">
        <v>159.136</v>
      </c>
      <c r="H70">
        <v>142.0599915</v>
      </c>
      <c r="I70">
        <v>17.07600854</v>
      </c>
      <c r="J70">
        <v>162</v>
      </c>
      <c r="K70">
        <v>11</v>
      </c>
      <c r="L70">
        <v>2</v>
      </c>
      <c r="M70" t="s">
        <v>0</v>
      </c>
      <c r="N70">
        <v>1</v>
      </c>
      <c r="O70">
        <v>4</v>
      </c>
    </row>
    <row r="71" spans="1:15">
      <c r="A71" t="str">
        <f t="shared" si="1"/>
        <v>37_19</v>
      </c>
      <c r="B71">
        <v>37</v>
      </c>
      <c r="C71">
        <v>19</v>
      </c>
      <c r="D71">
        <v>1</v>
      </c>
      <c r="E71">
        <v>2516167.5499999998</v>
      </c>
      <c r="F71">
        <v>6858061.5499999998</v>
      </c>
      <c r="G71">
        <v>162.31100000000001</v>
      </c>
      <c r="H71">
        <v>141.98999939999999</v>
      </c>
      <c r="I71">
        <v>20.321000609999999</v>
      </c>
      <c r="J71">
        <v>289</v>
      </c>
      <c r="K71">
        <v>11</v>
      </c>
      <c r="L71">
        <v>2</v>
      </c>
      <c r="M71" t="s">
        <v>0</v>
      </c>
      <c r="N71">
        <v>1</v>
      </c>
      <c r="O71">
        <v>4</v>
      </c>
    </row>
    <row r="72" spans="1:15">
      <c r="A72" t="str">
        <f t="shared" si="1"/>
        <v>37_12</v>
      </c>
      <c r="B72">
        <v>37</v>
      </c>
      <c r="C72">
        <v>12</v>
      </c>
      <c r="D72">
        <v>1</v>
      </c>
      <c r="E72">
        <v>2516167.2799999998</v>
      </c>
      <c r="F72">
        <v>6858065.0099999998</v>
      </c>
      <c r="G72">
        <v>161.678</v>
      </c>
      <c r="H72">
        <v>142.04000239999999</v>
      </c>
      <c r="I72">
        <v>19.637997559999999</v>
      </c>
      <c r="J72">
        <v>175</v>
      </c>
      <c r="K72">
        <v>11</v>
      </c>
      <c r="L72">
        <v>2</v>
      </c>
      <c r="M72" t="s">
        <v>0</v>
      </c>
      <c r="N72">
        <v>1</v>
      </c>
      <c r="O72">
        <v>4</v>
      </c>
    </row>
    <row r="73" spans="1:15">
      <c r="A73" t="str">
        <f t="shared" si="1"/>
        <v>37_6</v>
      </c>
      <c r="B73">
        <v>37</v>
      </c>
      <c r="C73">
        <v>6</v>
      </c>
      <c r="D73">
        <v>1</v>
      </c>
      <c r="E73">
        <v>2516162.27</v>
      </c>
      <c r="F73">
        <v>6858064.2199999997</v>
      </c>
      <c r="G73">
        <v>160.94999999999999</v>
      </c>
      <c r="H73">
        <v>142.0499969</v>
      </c>
      <c r="I73">
        <v>18.900003049999999</v>
      </c>
      <c r="J73">
        <v>219</v>
      </c>
      <c r="K73">
        <v>11</v>
      </c>
      <c r="L73">
        <v>2</v>
      </c>
      <c r="M73" t="s">
        <v>0</v>
      </c>
      <c r="N73">
        <v>1</v>
      </c>
      <c r="O73">
        <v>4</v>
      </c>
    </row>
    <row r="74" spans="1:15">
      <c r="A74" t="str">
        <f t="shared" si="1"/>
        <v>37_7</v>
      </c>
      <c r="B74">
        <v>37</v>
      </c>
      <c r="C74">
        <v>7</v>
      </c>
      <c r="D74">
        <v>1</v>
      </c>
      <c r="E74">
        <v>2516163.17</v>
      </c>
      <c r="F74">
        <v>6858066.7199999997</v>
      </c>
      <c r="G74">
        <v>158.56100000000001</v>
      </c>
      <c r="H74">
        <v>142.0499969</v>
      </c>
      <c r="I74">
        <v>16.511003049999999</v>
      </c>
      <c r="J74">
        <v>167</v>
      </c>
      <c r="K74">
        <v>11</v>
      </c>
      <c r="L74">
        <v>2</v>
      </c>
      <c r="M74" t="s">
        <v>0</v>
      </c>
      <c r="N74">
        <v>1</v>
      </c>
      <c r="O74">
        <v>4</v>
      </c>
    </row>
    <row r="75" spans="1:15">
      <c r="A75" t="str">
        <f t="shared" si="1"/>
        <v>37_9</v>
      </c>
      <c r="B75">
        <v>37</v>
      </c>
      <c r="C75">
        <v>9</v>
      </c>
      <c r="D75">
        <v>1</v>
      </c>
      <c r="E75">
        <v>2516166.0699999998</v>
      </c>
      <c r="F75">
        <v>6858069.3099999996</v>
      </c>
      <c r="G75">
        <v>162.58099999999999</v>
      </c>
      <c r="H75">
        <v>142.07999570000001</v>
      </c>
      <c r="I75">
        <v>20.501004269999999</v>
      </c>
      <c r="J75">
        <v>270</v>
      </c>
      <c r="K75">
        <v>11</v>
      </c>
      <c r="L75">
        <v>2</v>
      </c>
      <c r="M75" t="s">
        <v>0</v>
      </c>
      <c r="N75">
        <v>1</v>
      </c>
      <c r="O75">
        <v>4</v>
      </c>
    </row>
    <row r="76" spans="1:15">
      <c r="A76" t="str">
        <f t="shared" si="1"/>
        <v>37_8</v>
      </c>
      <c r="B76">
        <v>37</v>
      </c>
      <c r="C76">
        <v>8</v>
      </c>
      <c r="D76">
        <v>1</v>
      </c>
      <c r="E76">
        <v>2516165.4500000002</v>
      </c>
      <c r="F76">
        <v>6858074</v>
      </c>
      <c r="G76">
        <v>162.934</v>
      </c>
      <c r="H76">
        <v>142.119989</v>
      </c>
      <c r="I76">
        <v>20.81401099</v>
      </c>
      <c r="J76">
        <v>209</v>
      </c>
      <c r="K76">
        <v>12</v>
      </c>
      <c r="L76">
        <v>2</v>
      </c>
      <c r="M76" t="s">
        <v>0</v>
      </c>
      <c r="N76">
        <v>1</v>
      </c>
      <c r="O76">
        <v>4</v>
      </c>
    </row>
    <row r="77" spans="1:15">
      <c r="A77" t="str">
        <f t="shared" si="1"/>
        <v>37_504</v>
      </c>
      <c r="B77">
        <v>37</v>
      </c>
      <c r="C77">
        <v>504</v>
      </c>
      <c r="D77">
        <v>1</v>
      </c>
      <c r="E77">
        <v>2516147.62</v>
      </c>
      <c r="F77">
        <v>6858027.6399999997</v>
      </c>
      <c r="G77">
        <v>149.572</v>
      </c>
      <c r="H77">
        <v>142.0199982</v>
      </c>
      <c r="I77">
        <v>-99</v>
      </c>
      <c r="J77">
        <v>79</v>
      </c>
      <c r="K77">
        <v>11</v>
      </c>
      <c r="L77">
        <v>3</v>
      </c>
      <c r="M77" t="s">
        <v>2</v>
      </c>
      <c r="N77">
        <v>1</v>
      </c>
      <c r="O77">
        <v>1</v>
      </c>
    </row>
    <row r="78" spans="1:15">
      <c r="A78" t="str">
        <f t="shared" si="1"/>
        <v>37_505</v>
      </c>
      <c r="B78">
        <v>37</v>
      </c>
      <c r="C78">
        <v>505</v>
      </c>
      <c r="D78">
        <v>2</v>
      </c>
      <c r="E78">
        <v>2516145.38</v>
      </c>
      <c r="F78">
        <v>6858034.6699999999</v>
      </c>
      <c r="G78">
        <v>144.95699999999999</v>
      </c>
      <c r="H78">
        <v>142.08999019999999</v>
      </c>
      <c r="I78">
        <v>-99</v>
      </c>
      <c r="J78">
        <v>40</v>
      </c>
      <c r="K78">
        <v>11</v>
      </c>
      <c r="L78">
        <v>3</v>
      </c>
      <c r="M78" t="s">
        <v>2</v>
      </c>
      <c r="N78">
        <v>1</v>
      </c>
      <c r="O78">
        <v>1</v>
      </c>
    </row>
    <row r="79" spans="1:15">
      <c r="A79" t="str">
        <f t="shared" si="1"/>
        <v>37_507</v>
      </c>
      <c r="B79">
        <v>37</v>
      </c>
      <c r="C79">
        <v>507</v>
      </c>
      <c r="D79">
        <v>1</v>
      </c>
      <c r="E79">
        <v>2516138.2000000002</v>
      </c>
      <c r="F79">
        <v>6858045.0300000003</v>
      </c>
      <c r="G79">
        <v>148.59</v>
      </c>
      <c r="H79">
        <v>142.13999329999999</v>
      </c>
      <c r="I79">
        <v>-99</v>
      </c>
      <c r="J79">
        <v>70</v>
      </c>
      <c r="K79">
        <v>11</v>
      </c>
      <c r="L79">
        <v>3</v>
      </c>
      <c r="M79" t="s">
        <v>2</v>
      </c>
      <c r="N79">
        <v>1</v>
      </c>
      <c r="O79">
        <v>1</v>
      </c>
    </row>
    <row r="80" spans="1:15">
      <c r="A80" t="str">
        <f t="shared" si="1"/>
        <v>37_501</v>
      </c>
      <c r="B80">
        <v>37</v>
      </c>
      <c r="C80">
        <v>501</v>
      </c>
      <c r="D80">
        <v>1</v>
      </c>
      <c r="E80">
        <v>2516161.36</v>
      </c>
      <c r="F80">
        <v>6858059.6299999999</v>
      </c>
      <c r="G80">
        <v>159.95400000000001</v>
      </c>
      <c r="H80">
        <v>141.97998960000001</v>
      </c>
      <c r="I80">
        <v>-99</v>
      </c>
      <c r="J80">
        <v>204</v>
      </c>
      <c r="K80">
        <v>22</v>
      </c>
      <c r="L80">
        <v>3</v>
      </c>
      <c r="M80" t="s">
        <v>2</v>
      </c>
      <c r="N80">
        <v>1</v>
      </c>
      <c r="O80">
        <v>3</v>
      </c>
    </row>
    <row r="81" spans="1:15">
      <c r="A81" t="str">
        <f t="shared" si="1"/>
        <v>37_1001</v>
      </c>
      <c r="B81">
        <v>37</v>
      </c>
      <c r="C81">
        <v>1001</v>
      </c>
      <c r="D81">
        <v>50</v>
      </c>
      <c r="E81">
        <v>2516150.7200000002</v>
      </c>
      <c r="F81">
        <v>6858020.0099999998</v>
      </c>
      <c r="G81">
        <v>-99</v>
      </c>
      <c r="H81">
        <v>142.07999570000001</v>
      </c>
      <c r="I81">
        <v>-99</v>
      </c>
      <c r="J81">
        <v>700</v>
      </c>
      <c r="K81">
        <v>-99</v>
      </c>
      <c r="L81">
        <v>-99</v>
      </c>
      <c r="M81">
        <v>-99</v>
      </c>
      <c r="N81">
        <v>1</v>
      </c>
      <c r="O81">
        <v>-99</v>
      </c>
    </row>
    <row r="82" spans="1:15">
      <c r="A82" t="str">
        <f t="shared" si="1"/>
        <v>37_1002</v>
      </c>
      <c r="B82">
        <v>37</v>
      </c>
      <c r="C82">
        <v>1002</v>
      </c>
      <c r="D82">
        <v>50</v>
      </c>
      <c r="E82">
        <v>2516130.67</v>
      </c>
      <c r="F82">
        <v>6858054.1500000004</v>
      </c>
      <c r="G82">
        <v>-99</v>
      </c>
      <c r="H82">
        <v>142.04000239999999</v>
      </c>
      <c r="I82">
        <v>-99</v>
      </c>
      <c r="J82">
        <v>700</v>
      </c>
      <c r="K82">
        <v>-99</v>
      </c>
      <c r="L82">
        <v>-99</v>
      </c>
      <c r="M82">
        <v>-99</v>
      </c>
      <c r="N82">
        <v>1</v>
      </c>
      <c r="O82">
        <v>-99</v>
      </c>
    </row>
    <row r="83" spans="1:15">
      <c r="A83" t="str">
        <f t="shared" si="1"/>
        <v>37_1003</v>
      </c>
      <c r="B83">
        <v>37</v>
      </c>
      <c r="C83">
        <v>1003</v>
      </c>
      <c r="D83">
        <v>50</v>
      </c>
      <c r="E83">
        <v>2516164.91</v>
      </c>
      <c r="F83">
        <v>6858074.9800000004</v>
      </c>
      <c r="G83">
        <v>-99</v>
      </c>
      <c r="H83">
        <v>142.15000309999999</v>
      </c>
      <c r="I83">
        <v>-99</v>
      </c>
      <c r="J83">
        <v>700</v>
      </c>
      <c r="K83">
        <v>-99</v>
      </c>
      <c r="L83">
        <v>-99</v>
      </c>
      <c r="M83">
        <v>-99</v>
      </c>
      <c r="N83">
        <v>1</v>
      </c>
      <c r="O83">
        <v>-99</v>
      </c>
    </row>
    <row r="84" spans="1:15">
      <c r="A84" t="str">
        <f t="shared" si="1"/>
        <v>37_1004</v>
      </c>
      <c r="B84">
        <v>37</v>
      </c>
      <c r="C84">
        <v>1004</v>
      </c>
      <c r="D84">
        <v>50</v>
      </c>
      <c r="E84">
        <v>2516184.91</v>
      </c>
      <c r="F84">
        <v>6858040.9100000001</v>
      </c>
      <c r="G84">
        <v>-99</v>
      </c>
      <c r="H84">
        <v>141.9199921</v>
      </c>
      <c r="I84">
        <v>-99</v>
      </c>
      <c r="J84">
        <v>700</v>
      </c>
      <c r="K84">
        <v>-99</v>
      </c>
      <c r="L84">
        <v>-99</v>
      </c>
      <c r="M84">
        <v>-99</v>
      </c>
      <c r="N84">
        <v>1</v>
      </c>
      <c r="O84">
        <v>-99</v>
      </c>
    </row>
    <row r="85" spans="1:15">
      <c r="A85" t="str">
        <f t="shared" si="1"/>
        <v>60_55</v>
      </c>
      <c r="B85">
        <v>60</v>
      </c>
      <c r="C85">
        <v>55</v>
      </c>
      <c r="D85">
        <v>1</v>
      </c>
      <c r="E85">
        <v>2516479.9</v>
      </c>
      <c r="F85">
        <v>6856662.25</v>
      </c>
      <c r="G85">
        <v>151.58000000000001</v>
      </c>
      <c r="H85">
        <v>137.62999880000001</v>
      </c>
      <c r="I85">
        <v>13.950001220000001</v>
      </c>
      <c r="J85">
        <v>177</v>
      </c>
      <c r="K85">
        <v>11</v>
      </c>
      <c r="L85">
        <v>2</v>
      </c>
      <c r="M85" t="s">
        <v>0</v>
      </c>
      <c r="N85">
        <v>1</v>
      </c>
      <c r="O85">
        <v>1</v>
      </c>
    </row>
    <row r="86" spans="1:15">
      <c r="A86" t="str">
        <f t="shared" si="1"/>
        <v>60_59</v>
      </c>
      <c r="B86">
        <v>60</v>
      </c>
      <c r="C86">
        <v>59</v>
      </c>
      <c r="D86">
        <v>1</v>
      </c>
      <c r="E86">
        <v>2516477.2599999998</v>
      </c>
      <c r="F86">
        <v>6856661.6500000004</v>
      </c>
      <c r="G86">
        <v>148.96600000000001</v>
      </c>
      <c r="H86">
        <v>137.65000309999999</v>
      </c>
      <c r="I86">
        <v>11.315996950000001</v>
      </c>
      <c r="J86">
        <v>172</v>
      </c>
      <c r="K86">
        <v>11</v>
      </c>
      <c r="L86">
        <v>2</v>
      </c>
      <c r="M86" t="s">
        <v>0</v>
      </c>
      <c r="N86">
        <v>1</v>
      </c>
      <c r="O86">
        <v>1</v>
      </c>
    </row>
    <row r="87" spans="1:15">
      <c r="A87" t="str">
        <f t="shared" si="1"/>
        <v>60_66</v>
      </c>
      <c r="B87">
        <v>60</v>
      </c>
      <c r="C87">
        <v>66</v>
      </c>
      <c r="D87">
        <v>1</v>
      </c>
      <c r="E87">
        <v>2516473.12</v>
      </c>
      <c r="F87">
        <v>6856665.3099999996</v>
      </c>
      <c r="G87">
        <v>150.02500000000001</v>
      </c>
      <c r="H87">
        <v>137.6</v>
      </c>
      <c r="I87">
        <v>12.425000000000001</v>
      </c>
      <c r="J87">
        <v>190</v>
      </c>
      <c r="K87">
        <v>11</v>
      </c>
      <c r="L87">
        <v>2</v>
      </c>
      <c r="M87" t="s">
        <v>0</v>
      </c>
      <c r="N87">
        <v>1</v>
      </c>
      <c r="O87">
        <v>1</v>
      </c>
    </row>
    <row r="88" spans="1:15">
      <c r="A88" t="str">
        <f t="shared" si="1"/>
        <v>60_57</v>
      </c>
      <c r="B88">
        <v>60</v>
      </c>
      <c r="C88">
        <v>57</v>
      </c>
      <c r="D88">
        <v>1</v>
      </c>
      <c r="E88">
        <v>2516477.42</v>
      </c>
      <c r="F88">
        <v>6856667.2400000002</v>
      </c>
      <c r="G88">
        <v>148.298</v>
      </c>
      <c r="H88">
        <v>137.58999019999999</v>
      </c>
      <c r="I88">
        <v>10.70800977</v>
      </c>
      <c r="J88">
        <v>190</v>
      </c>
      <c r="K88">
        <v>12</v>
      </c>
      <c r="L88">
        <v>2</v>
      </c>
      <c r="M88" t="s">
        <v>0</v>
      </c>
      <c r="N88">
        <v>1</v>
      </c>
      <c r="O88">
        <v>1</v>
      </c>
    </row>
    <row r="89" spans="1:15">
      <c r="A89" t="str">
        <f t="shared" si="1"/>
        <v>60_60</v>
      </c>
      <c r="B89">
        <v>60</v>
      </c>
      <c r="C89">
        <v>60</v>
      </c>
      <c r="D89">
        <v>1</v>
      </c>
      <c r="E89">
        <v>2516476.83</v>
      </c>
      <c r="F89">
        <v>6856668.8200000003</v>
      </c>
      <c r="G89">
        <v>148.92699999999999</v>
      </c>
      <c r="H89">
        <v>137.65000309999999</v>
      </c>
      <c r="I89">
        <v>11.276996949999999</v>
      </c>
      <c r="J89">
        <v>129</v>
      </c>
      <c r="K89">
        <v>11</v>
      </c>
      <c r="L89">
        <v>2</v>
      </c>
      <c r="M89" t="s">
        <v>0</v>
      </c>
      <c r="N89">
        <v>1</v>
      </c>
      <c r="O89">
        <v>1</v>
      </c>
    </row>
    <row r="90" spans="1:15">
      <c r="A90" t="str">
        <f t="shared" si="1"/>
        <v>60_64</v>
      </c>
      <c r="B90">
        <v>60</v>
      </c>
      <c r="C90">
        <v>64</v>
      </c>
      <c r="D90">
        <v>1</v>
      </c>
      <c r="E90">
        <v>2516474.65</v>
      </c>
      <c r="F90">
        <v>6856668.25</v>
      </c>
      <c r="G90">
        <v>147.727</v>
      </c>
      <c r="H90">
        <v>137.58999019999999</v>
      </c>
      <c r="I90">
        <v>10.137009770000001</v>
      </c>
      <c r="J90">
        <v>131</v>
      </c>
      <c r="K90">
        <v>11</v>
      </c>
      <c r="L90">
        <v>2</v>
      </c>
      <c r="M90" t="s">
        <v>0</v>
      </c>
      <c r="N90">
        <v>1</v>
      </c>
      <c r="O90">
        <v>1</v>
      </c>
    </row>
    <row r="91" spans="1:15">
      <c r="A91" t="str">
        <f t="shared" si="1"/>
        <v>60_51</v>
      </c>
      <c r="B91">
        <v>60</v>
      </c>
      <c r="C91">
        <v>51</v>
      </c>
      <c r="D91">
        <v>1</v>
      </c>
      <c r="E91">
        <v>2516479.2599999998</v>
      </c>
      <c r="F91">
        <v>6856671.8399999999</v>
      </c>
      <c r="G91">
        <v>148.197</v>
      </c>
      <c r="H91">
        <v>137.69999079999999</v>
      </c>
      <c r="I91">
        <v>10.497009159999999</v>
      </c>
      <c r="J91">
        <v>112</v>
      </c>
      <c r="K91">
        <v>21</v>
      </c>
      <c r="L91">
        <v>2</v>
      </c>
      <c r="M91" t="s">
        <v>0</v>
      </c>
      <c r="N91">
        <v>1</v>
      </c>
      <c r="O91">
        <v>1</v>
      </c>
    </row>
    <row r="92" spans="1:15">
      <c r="A92" t="str">
        <f t="shared" si="1"/>
        <v>60_83</v>
      </c>
      <c r="B92">
        <v>60</v>
      </c>
      <c r="C92">
        <v>83</v>
      </c>
      <c r="D92">
        <v>1</v>
      </c>
      <c r="E92">
        <v>2516471.04</v>
      </c>
      <c r="F92">
        <v>6856675.71</v>
      </c>
      <c r="G92">
        <v>146.13999999999999</v>
      </c>
      <c r="H92">
        <v>137.6</v>
      </c>
      <c r="I92">
        <v>-99</v>
      </c>
      <c r="J92">
        <v>146</v>
      </c>
      <c r="K92">
        <v>14</v>
      </c>
      <c r="L92">
        <v>2</v>
      </c>
      <c r="M92" t="s">
        <v>3</v>
      </c>
      <c r="N92">
        <v>1</v>
      </c>
      <c r="O92">
        <v>1</v>
      </c>
    </row>
    <row r="93" spans="1:15">
      <c r="A93" t="str">
        <f t="shared" si="1"/>
        <v>60_111</v>
      </c>
      <c r="B93">
        <v>60</v>
      </c>
      <c r="C93">
        <v>111</v>
      </c>
      <c r="D93">
        <v>1</v>
      </c>
      <c r="E93">
        <v>2516475.5299999998</v>
      </c>
      <c r="F93">
        <v>6856682.5599999996</v>
      </c>
      <c r="G93">
        <v>151.55099999999999</v>
      </c>
      <c r="H93">
        <v>137.65000309999999</v>
      </c>
      <c r="I93">
        <v>13.90099695</v>
      </c>
      <c r="J93">
        <v>166</v>
      </c>
      <c r="K93">
        <v>12</v>
      </c>
      <c r="L93">
        <v>2</v>
      </c>
      <c r="M93" t="s">
        <v>0</v>
      </c>
      <c r="N93">
        <v>1</v>
      </c>
      <c r="O93">
        <v>1</v>
      </c>
    </row>
    <row r="94" spans="1:15">
      <c r="A94" t="str">
        <f t="shared" si="1"/>
        <v>60_121</v>
      </c>
      <c r="B94">
        <v>60</v>
      </c>
      <c r="C94">
        <v>121</v>
      </c>
      <c r="D94">
        <v>1</v>
      </c>
      <c r="E94">
        <v>2516476.34</v>
      </c>
      <c r="F94">
        <v>6856684.9500000002</v>
      </c>
      <c r="G94">
        <v>150.14400000000001</v>
      </c>
      <c r="H94">
        <v>137.68000180000001</v>
      </c>
      <c r="I94">
        <v>12.46399817</v>
      </c>
      <c r="J94">
        <v>186</v>
      </c>
      <c r="K94">
        <v>21</v>
      </c>
      <c r="L94">
        <v>2</v>
      </c>
      <c r="M94" t="s">
        <v>0</v>
      </c>
      <c r="N94">
        <v>1</v>
      </c>
      <c r="O94">
        <v>1</v>
      </c>
    </row>
    <row r="95" spans="1:15">
      <c r="A95" t="str">
        <f t="shared" si="1"/>
        <v>60_95</v>
      </c>
      <c r="B95">
        <v>60</v>
      </c>
      <c r="C95">
        <v>95</v>
      </c>
      <c r="D95">
        <v>1</v>
      </c>
      <c r="E95">
        <v>2516468.56</v>
      </c>
      <c r="F95">
        <v>6856684.4199999999</v>
      </c>
      <c r="G95">
        <v>154.59700000000001</v>
      </c>
      <c r="H95">
        <v>137.5499969</v>
      </c>
      <c r="I95">
        <v>17.047003050000001</v>
      </c>
      <c r="J95">
        <v>235</v>
      </c>
      <c r="K95">
        <v>11</v>
      </c>
      <c r="L95">
        <v>2</v>
      </c>
      <c r="M95" t="s">
        <v>0</v>
      </c>
      <c r="N95">
        <v>1</v>
      </c>
      <c r="O95">
        <v>1</v>
      </c>
    </row>
    <row r="96" spans="1:15">
      <c r="A96" t="str">
        <f t="shared" si="1"/>
        <v>60_114</v>
      </c>
      <c r="B96">
        <v>60</v>
      </c>
      <c r="C96">
        <v>114</v>
      </c>
      <c r="D96">
        <v>1</v>
      </c>
      <c r="E96">
        <v>2516474.5</v>
      </c>
      <c r="F96">
        <v>6856690.2199999997</v>
      </c>
      <c r="G96">
        <v>152.59700000000001</v>
      </c>
      <c r="H96">
        <v>137.65000309999999</v>
      </c>
      <c r="I96">
        <v>14.946996950000001</v>
      </c>
      <c r="J96">
        <v>177</v>
      </c>
      <c r="K96">
        <v>11</v>
      </c>
      <c r="L96">
        <v>2</v>
      </c>
      <c r="M96" t="s">
        <v>0</v>
      </c>
      <c r="N96">
        <v>1</v>
      </c>
      <c r="O96">
        <v>1</v>
      </c>
    </row>
    <row r="97" spans="1:15">
      <c r="A97" t="str">
        <f t="shared" si="1"/>
        <v>60_101</v>
      </c>
      <c r="B97">
        <v>60</v>
      </c>
      <c r="C97">
        <v>101</v>
      </c>
      <c r="D97">
        <v>1</v>
      </c>
      <c r="E97">
        <v>2516465.69</v>
      </c>
      <c r="F97">
        <v>6856691.4100000001</v>
      </c>
      <c r="G97">
        <v>149.68700000000001</v>
      </c>
      <c r="H97">
        <v>137.5499969</v>
      </c>
      <c r="I97">
        <v>12.137003050000001</v>
      </c>
      <c r="J97">
        <v>127</v>
      </c>
      <c r="K97">
        <v>11</v>
      </c>
      <c r="L97">
        <v>2</v>
      </c>
      <c r="M97" t="s">
        <v>0</v>
      </c>
      <c r="N97">
        <v>1</v>
      </c>
      <c r="O97">
        <v>1</v>
      </c>
    </row>
    <row r="98" spans="1:15">
      <c r="A98" t="str">
        <f t="shared" si="1"/>
        <v>60_115</v>
      </c>
      <c r="B98">
        <v>60</v>
      </c>
      <c r="C98">
        <v>115</v>
      </c>
      <c r="D98">
        <v>4</v>
      </c>
      <c r="E98">
        <v>2516473.6800000002</v>
      </c>
      <c r="F98">
        <v>6856695.3399999999</v>
      </c>
      <c r="G98">
        <v>149.51300000000001</v>
      </c>
      <c r="H98">
        <v>137.6699921</v>
      </c>
      <c r="I98">
        <v>11.843007930000001</v>
      </c>
      <c r="J98">
        <v>121</v>
      </c>
      <c r="K98">
        <v>11</v>
      </c>
      <c r="L98">
        <v>2</v>
      </c>
      <c r="M98" t="s">
        <v>0</v>
      </c>
      <c r="N98">
        <v>1</v>
      </c>
      <c r="O98">
        <v>1</v>
      </c>
    </row>
    <row r="99" spans="1:15">
      <c r="A99" t="str">
        <f t="shared" si="1"/>
        <v>60_107</v>
      </c>
      <c r="B99">
        <v>60</v>
      </c>
      <c r="C99">
        <v>107</v>
      </c>
      <c r="D99">
        <v>1</v>
      </c>
      <c r="E99">
        <v>2516468.11</v>
      </c>
      <c r="F99">
        <v>6856695.9800000004</v>
      </c>
      <c r="G99">
        <v>153.20699999999999</v>
      </c>
      <c r="H99">
        <v>137.68999629999999</v>
      </c>
      <c r="I99">
        <v>15.51700366</v>
      </c>
      <c r="J99">
        <v>194</v>
      </c>
      <c r="K99">
        <v>11</v>
      </c>
      <c r="L99">
        <v>2</v>
      </c>
      <c r="M99" t="s">
        <v>0</v>
      </c>
      <c r="N99">
        <v>1</v>
      </c>
      <c r="O99">
        <v>1</v>
      </c>
    </row>
    <row r="100" spans="1:15">
      <c r="A100" t="str">
        <f t="shared" si="1"/>
        <v>60_43</v>
      </c>
      <c r="B100">
        <v>60</v>
      </c>
      <c r="C100">
        <v>43</v>
      </c>
      <c r="D100">
        <v>1</v>
      </c>
      <c r="E100">
        <v>2516490.85</v>
      </c>
      <c r="F100">
        <v>6856662.5800000001</v>
      </c>
      <c r="G100">
        <v>152.45400000000001</v>
      </c>
      <c r="H100">
        <v>137.79000239999999</v>
      </c>
      <c r="I100">
        <v>14.66399756</v>
      </c>
      <c r="J100">
        <v>176</v>
      </c>
      <c r="K100">
        <v>12</v>
      </c>
      <c r="L100">
        <v>2</v>
      </c>
      <c r="M100" t="s">
        <v>0</v>
      </c>
      <c r="N100">
        <v>1</v>
      </c>
      <c r="O100">
        <v>2</v>
      </c>
    </row>
    <row r="101" spans="1:15">
      <c r="A101" t="str">
        <f t="shared" si="1"/>
        <v>60_52</v>
      </c>
      <c r="B101">
        <v>60</v>
      </c>
      <c r="C101">
        <v>52</v>
      </c>
      <c r="D101">
        <v>1</v>
      </c>
      <c r="E101">
        <v>2516483.4900000002</v>
      </c>
      <c r="F101">
        <v>6856661.1500000004</v>
      </c>
      <c r="G101">
        <v>149.25200000000001</v>
      </c>
      <c r="H101">
        <v>137.63999329999999</v>
      </c>
      <c r="I101">
        <v>11.612006709999999</v>
      </c>
      <c r="J101">
        <v>147</v>
      </c>
      <c r="K101">
        <v>11</v>
      </c>
      <c r="L101">
        <v>2</v>
      </c>
      <c r="M101" t="s">
        <v>0</v>
      </c>
      <c r="N101">
        <v>1</v>
      </c>
      <c r="O101">
        <v>2</v>
      </c>
    </row>
    <row r="102" spans="1:15">
      <c r="A102" t="str">
        <f t="shared" si="1"/>
        <v>60_48</v>
      </c>
      <c r="B102">
        <v>60</v>
      </c>
      <c r="C102">
        <v>48</v>
      </c>
      <c r="D102">
        <v>1</v>
      </c>
      <c r="E102">
        <v>2516485.62</v>
      </c>
      <c r="F102">
        <v>6856662.8700000001</v>
      </c>
      <c r="G102">
        <v>153.184</v>
      </c>
      <c r="H102">
        <v>137.7699982</v>
      </c>
      <c r="I102">
        <v>15.41400183</v>
      </c>
      <c r="J102">
        <v>230</v>
      </c>
      <c r="K102">
        <v>12</v>
      </c>
      <c r="L102">
        <v>2</v>
      </c>
      <c r="M102" t="s">
        <v>0</v>
      </c>
      <c r="N102">
        <v>1</v>
      </c>
      <c r="O102">
        <v>2</v>
      </c>
    </row>
    <row r="103" spans="1:15">
      <c r="A103" t="str">
        <f t="shared" si="1"/>
        <v>60_37</v>
      </c>
      <c r="B103">
        <v>60</v>
      </c>
      <c r="C103">
        <v>37</v>
      </c>
      <c r="D103">
        <v>1</v>
      </c>
      <c r="E103">
        <v>2516492.1800000002</v>
      </c>
      <c r="F103">
        <v>6856665.0999999996</v>
      </c>
      <c r="G103">
        <v>154.26300000000001</v>
      </c>
      <c r="H103">
        <v>137.7999969</v>
      </c>
      <c r="I103">
        <v>16.463003050000001</v>
      </c>
      <c r="J103">
        <v>170</v>
      </c>
      <c r="K103">
        <v>11</v>
      </c>
      <c r="L103">
        <v>2</v>
      </c>
      <c r="M103" t="s">
        <v>0</v>
      </c>
      <c r="N103">
        <v>1</v>
      </c>
      <c r="O103">
        <v>2</v>
      </c>
    </row>
    <row r="104" spans="1:15">
      <c r="A104" t="str">
        <f t="shared" si="1"/>
        <v>60_45</v>
      </c>
      <c r="B104">
        <v>60</v>
      </c>
      <c r="C104">
        <v>45</v>
      </c>
      <c r="D104">
        <v>1</v>
      </c>
      <c r="E104">
        <v>2516486.62</v>
      </c>
      <c r="F104">
        <v>6856665.0700000003</v>
      </c>
      <c r="G104">
        <v>151.87</v>
      </c>
      <c r="H104">
        <v>137.68000180000001</v>
      </c>
      <c r="I104">
        <v>14.189998170000001</v>
      </c>
      <c r="J104">
        <v>164</v>
      </c>
      <c r="K104">
        <v>12</v>
      </c>
      <c r="L104">
        <v>2</v>
      </c>
      <c r="M104" t="s">
        <v>0</v>
      </c>
      <c r="N104">
        <v>1</v>
      </c>
      <c r="O104">
        <v>2</v>
      </c>
    </row>
    <row r="105" spans="1:15">
      <c r="A105" t="str">
        <f t="shared" si="1"/>
        <v>60_40</v>
      </c>
      <c r="B105">
        <v>60</v>
      </c>
      <c r="C105">
        <v>40</v>
      </c>
      <c r="D105">
        <v>1</v>
      </c>
      <c r="E105">
        <v>2516486.91</v>
      </c>
      <c r="F105">
        <v>6856668.5899999999</v>
      </c>
      <c r="G105">
        <v>152.161</v>
      </c>
      <c r="H105">
        <v>137.73999939999999</v>
      </c>
      <c r="I105">
        <v>14.42100061</v>
      </c>
      <c r="J105">
        <v>219</v>
      </c>
      <c r="K105">
        <v>12</v>
      </c>
      <c r="L105">
        <v>2</v>
      </c>
      <c r="M105" t="s">
        <v>0</v>
      </c>
      <c r="N105">
        <v>1</v>
      </c>
      <c r="O105">
        <v>2</v>
      </c>
    </row>
    <row r="106" spans="1:15">
      <c r="A106" t="str">
        <f t="shared" si="1"/>
        <v>60_33</v>
      </c>
      <c r="B106">
        <v>60</v>
      </c>
      <c r="C106">
        <v>33</v>
      </c>
      <c r="D106">
        <v>1</v>
      </c>
      <c r="E106">
        <v>2516489.5</v>
      </c>
      <c r="F106">
        <v>6856669.5</v>
      </c>
      <c r="G106">
        <v>153.21199999999999</v>
      </c>
      <c r="H106">
        <v>137.7999969</v>
      </c>
      <c r="I106">
        <v>15.412003049999999</v>
      </c>
      <c r="J106">
        <v>182</v>
      </c>
      <c r="K106">
        <v>11</v>
      </c>
      <c r="L106">
        <v>2</v>
      </c>
      <c r="M106" t="s">
        <v>0</v>
      </c>
      <c r="N106">
        <v>1</v>
      </c>
      <c r="O106">
        <v>2</v>
      </c>
    </row>
    <row r="107" spans="1:15">
      <c r="A107" t="str">
        <f t="shared" si="1"/>
        <v>60_44</v>
      </c>
      <c r="B107">
        <v>60</v>
      </c>
      <c r="C107">
        <v>44</v>
      </c>
      <c r="D107">
        <v>1</v>
      </c>
      <c r="E107">
        <v>2516483.46</v>
      </c>
      <c r="F107">
        <v>6856670.0599999996</v>
      </c>
      <c r="G107">
        <v>148.81700000000001</v>
      </c>
      <c r="H107">
        <v>137.6599976</v>
      </c>
      <c r="I107">
        <v>11.157002439999999</v>
      </c>
      <c r="J107">
        <v>148</v>
      </c>
      <c r="K107">
        <v>12</v>
      </c>
      <c r="L107">
        <v>2</v>
      </c>
      <c r="M107" t="s">
        <v>0</v>
      </c>
      <c r="N107">
        <v>1</v>
      </c>
      <c r="O107">
        <v>2</v>
      </c>
    </row>
    <row r="108" spans="1:15">
      <c r="A108" t="str">
        <f t="shared" si="1"/>
        <v>60_31</v>
      </c>
      <c r="B108">
        <v>60</v>
      </c>
      <c r="C108">
        <v>31</v>
      </c>
      <c r="D108">
        <v>1</v>
      </c>
      <c r="E108">
        <v>2516488.3199999998</v>
      </c>
      <c r="F108">
        <v>6856671.6399999997</v>
      </c>
      <c r="G108">
        <v>150.887</v>
      </c>
      <c r="H108">
        <v>137.7699982</v>
      </c>
      <c r="I108">
        <v>13.11700183</v>
      </c>
      <c r="J108">
        <v>160</v>
      </c>
      <c r="K108">
        <v>12</v>
      </c>
      <c r="L108">
        <v>2</v>
      </c>
      <c r="M108" t="s">
        <v>0</v>
      </c>
      <c r="N108">
        <v>1</v>
      </c>
      <c r="O108">
        <v>2</v>
      </c>
    </row>
    <row r="109" spans="1:15">
      <c r="A109" t="str">
        <f t="shared" si="1"/>
        <v>60_36</v>
      </c>
      <c r="B109">
        <v>60</v>
      </c>
      <c r="C109">
        <v>36</v>
      </c>
      <c r="D109">
        <v>1</v>
      </c>
      <c r="E109">
        <v>2516484.13</v>
      </c>
      <c r="F109">
        <v>6856672.2800000003</v>
      </c>
      <c r="G109">
        <v>148.67500000000001</v>
      </c>
      <c r="H109">
        <v>137.6699921</v>
      </c>
      <c r="I109">
        <v>11.00500793</v>
      </c>
      <c r="J109">
        <v>131</v>
      </c>
      <c r="K109">
        <v>21</v>
      </c>
      <c r="L109">
        <v>2</v>
      </c>
      <c r="M109" t="s">
        <v>0</v>
      </c>
      <c r="N109">
        <v>1</v>
      </c>
      <c r="O109">
        <v>2</v>
      </c>
    </row>
    <row r="110" spans="1:15">
      <c r="A110" t="str">
        <f t="shared" si="1"/>
        <v>60_26</v>
      </c>
      <c r="B110">
        <v>60</v>
      </c>
      <c r="C110">
        <v>26</v>
      </c>
      <c r="D110">
        <v>1</v>
      </c>
      <c r="E110">
        <v>2516484.13</v>
      </c>
      <c r="F110">
        <v>6856676.4800000004</v>
      </c>
      <c r="G110">
        <v>153.14099999999999</v>
      </c>
      <c r="H110">
        <v>137.74999389999999</v>
      </c>
      <c r="I110">
        <v>15.3910061</v>
      </c>
      <c r="J110">
        <v>167</v>
      </c>
      <c r="K110">
        <v>12</v>
      </c>
      <c r="L110">
        <v>2</v>
      </c>
      <c r="M110" t="s">
        <v>0</v>
      </c>
      <c r="N110">
        <v>1</v>
      </c>
      <c r="O110">
        <v>2</v>
      </c>
    </row>
    <row r="111" spans="1:15">
      <c r="A111" t="str">
        <f t="shared" si="1"/>
        <v>60_29</v>
      </c>
      <c r="B111">
        <v>60</v>
      </c>
      <c r="C111">
        <v>29</v>
      </c>
      <c r="D111">
        <v>1</v>
      </c>
      <c r="E111">
        <v>2516482.38</v>
      </c>
      <c r="F111">
        <v>6856676.0999999996</v>
      </c>
      <c r="G111">
        <v>149.208</v>
      </c>
      <c r="H111">
        <v>137.71999510000001</v>
      </c>
      <c r="I111">
        <v>11.48800488</v>
      </c>
      <c r="J111">
        <v>171</v>
      </c>
      <c r="K111">
        <v>12</v>
      </c>
      <c r="L111">
        <v>2</v>
      </c>
      <c r="M111" t="s">
        <v>0</v>
      </c>
      <c r="N111">
        <v>1</v>
      </c>
      <c r="O111">
        <v>2</v>
      </c>
    </row>
    <row r="112" spans="1:15">
      <c r="A112" t="str">
        <f t="shared" si="1"/>
        <v>60_24</v>
      </c>
      <c r="B112">
        <v>60</v>
      </c>
      <c r="C112">
        <v>24</v>
      </c>
      <c r="D112">
        <v>1</v>
      </c>
      <c r="E112">
        <v>2516481.56</v>
      </c>
      <c r="F112">
        <v>6856678.2599999998</v>
      </c>
      <c r="G112">
        <v>149.51900000000001</v>
      </c>
      <c r="H112">
        <v>137.6699921</v>
      </c>
      <c r="I112">
        <v>11.849007930000001</v>
      </c>
      <c r="J112">
        <v>141</v>
      </c>
      <c r="K112">
        <v>21</v>
      </c>
      <c r="L112">
        <v>2</v>
      </c>
      <c r="M112" t="s">
        <v>0</v>
      </c>
      <c r="N112">
        <v>1</v>
      </c>
      <c r="O112">
        <v>2</v>
      </c>
    </row>
    <row r="113" spans="1:15">
      <c r="A113" t="str">
        <f t="shared" si="1"/>
        <v>60_23</v>
      </c>
      <c r="B113">
        <v>60</v>
      </c>
      <c r="C113">
        <v>23</v>
      </c>
      <c r="D113">
        <v>1</v>
      </c>
      <c r="E113">
        <v>2516487.9900000002</v>
      </c>
      <c r="F113">
        <v>6856680.3899999997</v>
      </c>
      <c r="G113">
        <v>152.73400000000001</v>
      </c>
      <c r="H113">
        <v>137.74999389999999</v>
      </c>
      <c r="I113">
        <v>14.9840061</v>
      </c>
      <c r="J113">
        <v>246</v>
      </c>
      <c r="K113">
        <v>12</v>
      </c>
      <c r="L113">
        <v>2</v>
      </c>
      <c r="M113" t="s">
        <v>0</v>
      </c>
      <c r="N113">
        <v>1</v>
      </c>
      <c r="O113">
        <v>2</v>
      </c>
    </row>
    <row r="114" spans="1:15">
      <c r="A114" t="str">
        <f t="shared" si="1"/>
        <v>60_21</v>
      </c>
      <c r="B114">
        <v>60</v>
      </c>
      <c r="C114">
        <v>21</v>
      </c>
      <c r="D114">
        <v>1</v>
      </c>
      <c r="E114">
        <v>2516483.9</v>
      </c>
      <c r="F114">
        <v>6856680.71</v>
      </c>
      <c r="G114">
        <v>150.80000000000001</v>
      </c>
      <c r="H114">
        <v>137.7100006</v>
      </c>
      <c r="I114">
        <v>13.089999389999999</v>
      </c>
      <c r="J114">
        <v>163</v>
      </c>
      <c r="K114">
        <v>12</v>
      </c>
      <c r="L114">
        <v>2</v>
      </c>
      <c r="M114" t="s">
        <v>0</v>
      </c>
      <c r="N114">
        <v>1</v>
      </c>
      <c r="O114">
        <v>2</v>
      </c>
    </row>
    <row r="115" spans="1:15">
      <c r="A115" t="str">
        <f t="shared" si="1"/>
        <v>60_18</v>
      </c>
      <c r="B115">
        <v>60</v>
      </c>
      <c r="C115">
        <v>18</v>
      </c>
      <c r="D115">
        <v>1</v>
      </c>
      <c r="E115">
        <v>2516484.9500000002</v>
      </c>
      <c r="F115">
        <v>6856682.6900000004</v>
      </c>
      <c r="G115">
        <v>152.011</v>
      </c>
      <c r="H115">
        <v>137.7100006</v>
      </c>
      <c r="I115">
        <v>14.300999389999999</v>
      </c>
      <c r="J115">
        <v>171</v>
      </c>
      <c r="K115">
        <v>12</v>
      </c>
      <c r="L115">
        <v>2</v>
      </c>
      <c r="M115" t="s">
        <v>0</v>
      </c>
      <c r="N115">
        <v>1</v>
      </c>
      <c r="O115">
        <v>2</v>
      </c>
    </row>
    <row r="116" spans="1:15">
      <c r="A116" t="str">
        <f t="shared" si="1"/>
        <v>60_17</v>
      </c>
      <c r="B116">
        <v>60</v>
      </c>
      <c r="C116">
        <v>17</v>
      </c>
      <c r="D116">
        <v>1</v>
      </c>
      <c r="E116">
        <v>2516485.33</v>
      </c>
      <c r="F116">
        <v>6856684.3600000003</v>
      </c>
      <c r="G116">
        <v>151.34399999999999</v>
      </c>
      <c r="H116">
        <v>137.77999270000001</v>
      </c>
      <c r="I116">
        <v>13.56400732</v>
      </c>
      <c r="J116">
        <v>176</v>
      </c>
      <c r="K116">
        <v>12</v>
      </c>
      <c r="L116">
        <v>2</v>
      </c>
      <c r="M116" t="s">
        <v>0</v>
      </c>
      <c r="N116">
        <v>1</v>
      </c>
      <c r="O116">
        <v>2</v>
      </c>
    </row>
    <row r="117" spans="1:15">
      <c r="A117" t="str">
        <f t="shared" si="1"/>
        <v>60_12</v>
      </c>
      <c r="B117">
        <v>60</v>
      </c>
      <c r="C117">
        <v>12</v>
      </c>
      <c r="D117">
        <v>1</v>
      </c>
      <c r="E117">
        <v>2516480.34</v>
      </c>
      <c r="F117">
        <v>6856683.8700000001</v>
      </c>
      <c r="G117">
        <v>150.56100000000001</v>
      </c>
      <c r="H117">
        <v>137.7100006</v>
      </c>
      <c r="I117">
        <v>12.85099939</v>
      </c>
      <c r="J117">
        <v>157</v>
      </c>
      <c r="K117">
        <v>12</v>
      </c>
      <c r="L117">
        <v>2</v>
      </c>
      <c r="M117" t="s">
        <v>0</v>
      </c>
      <c r="N117">
        <v>1</v>
      </c>
      <c r="O117">
        <v>2</v>
      </c>
    </row>
    <row r="118" spans="1:15">
      <c r="A118" t="str">
        <f t="shared" si="1"/>
        <v>60_16</v>
      </c>
      <c r="B118">
        <v>60</v>
      </c>
      <c r="C118">
        <v>16</v>
      </c>
      <c r="D118">
        <v>1</v>
      </c>
      <c r="E118">
        <v>2516486.61</v>
      </c>
      <c r="F118">
        <v>6856685.9500000002</v>
      </c>
      <c r="G118">
        <v>152.43100000000001</v>
      </c>
      <c r="H118">
        <v>137.79000239999999</v>
      </c>
      <c r="I118">
        <v>14.640997560000001</v>
      </c>
      <c r="J118">
        <v>144</v>
      </c>
      <c r="K118">
        <v>12</v>
      </c>
      <c r="L118">
        <v>2</v>
      </c>
      <c r="M118" t="s">
        <v>0</v>
      </c>
      <c r="N118">
        <v>1</v>
      </c>
      <c r="O118">
        <v>2</v>
      </c>
    </row>
    <row r="119" spans="1:15">
      <c r="A119" t="str">
        <f t="shared" si="1"/>
        <v>60_13</v>
      </c>
      <c r="B119">
        <v>60</v>
      </c>
      <c r="C119">
        <v>13</v>
      </c>
      <c r="D119">
        <v>1</v>
      </c>
      <c r="E119">
        <v>2516483.9500000002</v>
      </c>
      <c r="F119">
        <v>6856687.7000000002</v>
      </c>
      <c r="G119">
        <v>155.66200000000001</v>
      </c>
      <c r="H119">
        <v>137.7600037</v>
      </c>
      <c r="I119">
        <v>17.90199634</v>
      </c>
      <c r="J119">
        <v>221</v>
      </c>
      <c r="K119">
        <v>11</v>
      </c>
      <c r="L119">
        <v>2</v>
      </c>
      <c r="M119" t="s">
        <v>0</v>
      </c>
      <c r="N119">
        <v>1</v>
      </c>
      <c r="O119">
        <v>2</v>
      </c>
    </row>
    <row r="120" spans="1:15">
      <c r="A120" t="str">
        <f t="shared" si="1"/>
        <v>60_9</v>
      </c>
      <c r="B120">
        <v>60</v>
      </c>
      <c r="C120">
        <v>9</v>
      </c>
      <c r="D120">
        <v>1</v>
      </c>
      <c r="E120">
        <v>2516480.5699999998</v>
      </c>
      <c r="F120">
        <v>6856687.7699999996</v>
      </c>
      <c r="G120">
        <v>150.52099999999999</v>
      </c>
      <c r="H120">
        <v>137.7100006</v>
      </c>
      <c r="I120">
        <v>12.810999389999999</v>
      </c>
      <c r="J120">
        <v>162</v>
      </c>
      <c r="K120">
        <v>12</v>
      </c>
      <c r="L120">
        <v>2</v>
      </c>
      <c r="M120" t="s">
        <v>0</v>
      </c>
      <c r="N120">
        <v>1</v>
      </c>
      <c r="O120">
        <v>2</v>
      </c>
    </row>
    <row r="121" spans="1:15">
      <c r="A121" t="str">
        <f t="shared" si="1"/>
        <v>60_14</v>
      </c>
      <c r="B121">
        <v>60</v>
      </c>
      <c r="C121">
        <v>14</v>
      </c>
      <c r="D121">
        <v>1</v>
      </c>
      <c r="E121">
        <v>2516485.94</v>
      </c>
      <c r="F121">
        <v>6856689.3700000001</v>
      </c>
      <c r="G121">
        <v>151.239</v>
      </c>
      <c r="H121">
        <v>137.79000239999999</v>
      </c>
      <c r="I121">
        <v>13.44899756</v>
      </c>
      <c r="J121">
        <v>133</v>
      </c>
      <c r="K121">
        <v>12</v>
      </c>
      <c r="L121">
        <v>2</v>
      </c>
      <c r="M121" t="s">
        <v>0</v>
      </c>
      <c r="N121">
        <v>1</v>
      </c>
      <c r="O121">
        <v>2</v>
      </c>
    </row>
    <row r="122" spans="1:15">
      <c r="A122" t="str">
        <f t="shared" si="1"/>
        <v>60_11</v>
      </c>
      <c r="B122">
        <v>60</v>
      </c>
      <c r="C122">
        <v>11</v>
      </c>
      <c r="D122">
        <v>1</v>
      </c>
      <c r="E122">
        <v>2516484.5299999998</v>
      </c>
      <c r="F122">
        <v>6856690.9800000004</v>
      </c>
      <c r="G122">
        <v>153.68199999999999</v>
      </c>
      <c r="H122">
        <v>137.85</v>
      </c>
      <c r="I122">
        <v>15.832000000000001</v>
      </c>
      <c r="J122">
        <v>209</v>
      </c>
      <c r="K122">
        <v>11</v>
      </c>
      <c r="L122">
        <v>2</v>
      </c>
      <c r="M122" t="s">
        <v>0</v>
      </c>
      <c r="N122">
        <v>1</v>
      </c>
      <c r="O122">
        <v>2</v>
      </c>
    </row>
    <row r="123" spans="1:15">
      <c r="A123" t="str">
        <f t="shared" si="1"/>
        <v>60_10</v>
      </c>
      <c r="B123">
        <v>60</v>
      </c>
      <c r="C123">
        <v>10</v>
      </c>
      <c r="D123">
        <v>1</v>
      </c>
      <c r="E123">
        <v>2516482.0699999998</v>
      </c>
      <c r="F123">
        <v>6856690.4500000002</v>
      </c>
      <c r="G123">
        <v>151.32599999999999</v>
      </c>
      <c r="H123">
        <v>137.82000120000001</v>
      </c>
      <c r="I123">
        <v>13.505998780000001</v>
      </c>
      <c r="J123">
        <v>146</v>
      </c>
      <c r="K123">
        <v>12</v>
      </c>
      <c r="L123">
        <v>2</v>
      </c>
      <c r="M123" t="s">
        <v>0</v>
      </c>
      <c r="N123">
        <v>1</v>
      </c>
      <c r="O123">
        <v>2</v>
      </c>
    </row>
    <row r="124" spans="1:15">
      <c r="A124" t="str">
        <f t="shared" si="1"/>
        <v>60_5</v>
      </c>
      <c r="B124">
        <v>60</v>
      </c>
      <c r="C124">
        <v>5</v>
      </c>
      <c r="D124">
        <v>1</v>
      </c>
      <c r="E124">
        <v>2516479.4900000002</v>
      </c>
      <c r="F124">
        <v>6856690.9900000002</v>
      </c>
      <c r="G124">
        <v>152.197</v>
      </c>
      <c r="H124">
        <v>137.7100006</v>
      </c>
      <c r="I124">
        <v>14.486999389999999</v>
      </c>
      <c r="J124">
        <v>196</v>
      </c>
      <c r="K124">
        <v>12</v>
      </c>
      <c r="L124">
        <v>2</v>
      </c>
      <c r="M124" t="s">
        <v>0</v>
      </c>
      <c r="N124">
        <v>1</v>
      </c>
      <c r="O124">
        <v>2</v>
      </c>
    </row>
    <row r="125" spans="1:15">
      <c r="A125" t="str">
        <f t="shared" si="1"/>
        <v>60_123</v>
      </c>
      <c r="B125">
        <v>60</v>
      </c>
      <c r="C125">
        <v>123</v>
      </c>
      <c r="D125">
        <v>1</v>
      </c>
      <c r="E125">
        <v>2516477.87</v>
      </c>
      <c r="F125">
        <v>6856692.8399999999</v>
      </c>
      <c r="G125">
        <v>153.46600000000001</v>
      </c>
      <c r="H125">
        <v>137.7999969</v>
      </c>
      <c r="I125">
        <v>15.66600305</v>
      </c>
      <c r="J125">
        <v>214</v>
      </c>
      <c r="K125">
        <v>11</v>
      </c>
      <c r="L125">
        <v>2</v>
      </c>
      <c r="M125" t="s">
        <v>0</v>
      </c>
      <c r="N125">
        <v>1</v>
      </c>
      <c r="O125">
        <v>2</v>
      </c>
    </row>
    <row r="126" spans="1:15">
      <c r="A126" t="str">
        <f t="shared" si="1"/>
        <v>60_7</v>
      </c>
      <c r="B126">
        <v>60</v>
      </c>
      <c r="C126">
        <v>7</v>
      </c>
      <c r="D126">
        <v>1</v>
      </c>
      <c r="E126">
        <v>2516480.85</v>
      </c>
      <c r="F126">
        <v>6856694.5999999996</v>
      </c>
      <c r="G126">
        <v>153.07499999999999</v>
      </c>
      <c r="H126">
        <v>137.8099915</v>
      </c>
      <c r="I126">
        <v>15.26500854</v>
      </c>
      <c r="J126">
        <v>193</v>
      </c>
      <c r="K126">
        <v>11</v>
      </c>
      <c r="L126">
        <v>2</v>
      </c>
      <c r="M126" t="s">
        <v>0</v>
      </c>
      <c r="N126">
        <v>1</v>
      </c>
      <c r="O126">
        <v>2</v>
      </c>
    </row>
    <row r="127" spans="1:15">
      <c r="A127" t="str">
        <f t="shared" si="1"/>
        <v>60_1</v>
      </c>
      <c r="B127">
        <v>60</v>
      </c>
      <c r="C127">
        <v>1</v>
      </c>
      <c r="D127">
        <v>1</v>
      </c>
      <c r="E127">
        <v>2516479.0699999998</v>
      </c>
      <c r="F127">
        <v>6856697.8899999997</v>
      </c>
      <c r="G127">
        <v>152.47900000000001</v>
      </c>
      <c r="H127">
        <v>137.71999510000001</v>
      </c>
      <c r="I127">
        <v>14.759004880000001</v>
      </c>
      <c r="J127">
        <v>164</v>
      </c>
      <c r="K127">
        <v>11</v>
      </c>
      <c r="L127">
        <v>2</v>
      </c>
      <c r="M127" t="s">
        <v>0</v>
      </c>
      <c r="N127">
        <v>1</v>
      </c>
      <c r="O127">
        <v>2</v>
      </c>
    </row>
    <row r="128" spans="1:15">
      <c r="A128" t="str">
        <f t="shared" si="1"/>
        <v>60_4</v>
      </c>
      <c r="B128">
        <v>60</v>
      </c>
      <c r="C128">
        <v>4</v>
      </c>
      <c r="D128">
        <v>1</v>
      </c>
      <c r="E128">
        <v>2516481.39</v>
      </c>
      <c r="F128">
        <v>6856698.96</v>
      </c>
      <c r="G128">
        <v>153.58099999999999</v>
      </c>
      <c r="H128">
        <v>137.77999270000001</v>
      </c>
      <c r="I128">
        <v>15.80100732</v>
      </c>
      <c r="J128">
        <v>187</v>
      </c>
      <c r="K128">
        <v>11</v>
      </c>
      <c r="L128">
        <v>2</v>
      </c>
      <c r="M128" t="s">
        <v>0</v>
      </c>
      <c r="N128">
        <v>1</v>
      </c>
      <c r="O128">
        <v>2</v>
      </c>
    </row>
    <row r="129" spans="1:15">
      <c r="A129" t="str">
        <f t="shared" si="1"/>
        <v>60_509</v>
      </c>
      <c r="B129">
        <v>60</v>
      </c>
      <c r="C129">
        <v>509</v>
      </c>
      <c r="D129">
        <v>1</v>
      </c>
      <c r="E129">
        <v>2516473.5099999998</v>
      </c>
      <c r="F129">
        <v>6856673.0999999996</v>
      </c>
      <c r="G129">
        <v>142.071</v>
      </c>
      <c r="H129">
        <v>137.6</v>
      </c>
      <c r="I129">
        <v>-99</v>
      </c>
      <c r="J129">
        <v>53</v>
      </c>
      <c r="K129">
        <v>22</v>
      </c>
      <c r="L129">
        <v>3</v>
      </c>
      <c r="M129" t="s">
        <v>2</v>
      </c>
      <c r="N129">
        <v>1</v>
      </c>
      <c r="O129">
        <v>1</v>
      </c>
    </row>
    <row r="130" spans="1:15">
      <c r="A130" t="str">
        <f t="shared" si="1"/>
        <v>60_510</v>
      </c>
      <c r="B130">
        <v>60</v>
      </c>
      <c r="C130">
        <v>510</v>
      </c>
      <c r="D130">
        <v>1</v>
      </c>
      <c r="E130">
        <v>2516471.79</v>
      </c>
      <c r="F130">
        <v>6856676.8899999997</v>
      </c>
      <c r="G130">
        <v>144.00899999999999</v>
      </c>
      <c r="H130">
        <v>137.6099945</v>
      </c>
      <c r="I130">
        <v>-99</v>
      </c>
      <c r="J130">
        <v>70</v>
      </c>
      <c r="K130">
        <v>22</v>
      </c>
      <c r="L130">
        <v>3</v>
      </c>
      <c r="M130" t="s">
        <v>2</v>
      </c>
      <c r="N130">
        <v>1</v>
      </c>
      <c r="O130">
        <v>1</v>
      </c>
    </row>
    <row r="131" spans="1:15">
      <c r="A131" t="str">
        <f t="shared" ref="A131:A194" si="2">IF(N131&lt;&gt;1,CONCATENATE(B131,N131,"_",C131),CONCATENATE(B131,"_",C131))</f>
        <v>60_512</v>
      </c>
      <c r="B131">
        <v>60</v>
      </c>
      <c r="C131">
        <v>512</v>
      </c>
      <c r="D131">
        <v>2</v>
      </c>
      <c r="E131">
        <v>2516469.7000000002</v>
      </c>
      <c r="F131">
        <v>6856682.1500000004</v>
      </c>
      <c r="G131">
        <v>144.99600000000001</v>
      </c>
      <c r="H131">
        <v>137.619989</v>
      </c>
      <c r="I131">
        <v>-99</v>
      </c>
      <c r="J131">
        <v>79</v>
      </c>
      <c r="K131">
        <v>11</v>
      </c>
      <c r="L131">
        <v>3</v>
      </c>
      <c r="M131" t="s">
        <v>4</v>
      </c>
      <c r="N131">
        <v>1</v>
      </c>
      <c r="O131">
        <v>1</v>
      </c>
    </row>
    <row r="132" spans="1:15">
      <c r="A132" t="str">
        <f t="shared" si="2"/>
        <v>60_513</v>
      </c>
      <c r="B132">
        <v>60</v>
      </c>
      <c r="C132">
        <v>513</v>
      </c>
      <c r="D132">
        <v>1</v>
      </c>
      <c r="E132">
        <v>2516469.13</v>
      </c>
      <c r="F132">
        <v>6856686.7400000002</v>
      </c>
      <c r="G132">
        <v>146.75200000000001</v>
      </c>
      <c r="H132">
        <v>137.62999880000001</v>
      </c>
      <c r="I132">
        <v>-99</v>
      </c>
      <c r="J132">
        <v>95</v>
      </c>
      <c r="K132">
        <v>12</v>
      </c>
      <c r="L132">
        <v>3</v>
      </c>
      <c r="M132" t="s">
        <v>4</v>
      </c>
      <c r="N132">
        <v>1</v>
      </c>
      <c r="O132">
        <v>1</v>
      </c>
    </row>
    <row r="133" spans="1:15">
      <c r="A133" t="str">
        <f t="shared" si="2"/>
        <v>60_515</v>
      </c>
      <c r="B133">
        <v>60</v>
      </c>
      <c r="C133">
        <v>515</v>
      </c>
      <c r="D133">
        <v>1</v>
      </c>
      <c r="E133">
        <v>2516475.0499999998</v>
      </c>
      <c r="F133">
        <v>6856691.4800000004</v>
      </c>
      <c r="G133">
        <v>144.62</v>
      </c>
      <c r="H133">
        <v>137.68999629999999</v>
      </c>
      <c r="I133">
        <v>-99</v>
      </c>
      <c r="J133">
        <v>75</v>
      </c>
      <c r="K133">
        <v>22</v>
      </c>
      <c r="L133">
        <v>3</v>
      </c>
      <c r="M133" t="s">
        <v>2</v>
      </c>
      <c r="N133">
        <v>1</v>
      </c>
      <c r="O133">
        <v>1</v>
      </c>
    </row>
    <row r="134" spans="1:15">
      <c r="A134" t="str">
        <f t="shared" si="2"/>
        <v>60_506</v>
      </c>
      <c r="B134">
        <v>60</v>
      </c>
      <c r="C134">
        <v>506</v>
      </c>
      <c r="D134">
        <v>1</v>
      </c>
      <c r="E134">
        <v>2516484.42</v>
      </c>
      <c r="F134">
        <v>6856666.6299999999</v>
      </c>
      <c r="G134">
        <v>148.309</v>
      </c>
      <c r="H134">
        <v>137.6599976</v>
      </c>
      <c r="I134">
        <v>-99</v>
      </c>
      <c r="J134">
        <v>110</v>
      </c>
      <c r="K134">
        <v>22</v>
      </c>
      <c r="L134">
        <v>3</v>
      </c>
      <c r="M134" t="s">
        <v>2</v>
      </c>
      <c r="N134">
        <v>1</v>
      </c>
      <c r="O134">
        <v>2</v>
      </c>
    </row>
    <row r="135" spans="1:15">
      <c r="A135" t="str">
        <f t="shared" si="2"/>
        <v>60_505</v>
      </c>
      <c r="B135">
        <v>60</v>
      </c>
      <c r="C135">
        <v>505</v>
      </c>
      <c r="D135">
        <v>1</v>
      </c>
      <c r="E135">
        <v>2516481.59</v>
      </c>
      <c r="F135">
        <v>6856670.6799999997</v>
      </c>
      <c r="G135">
        <v>143.52500000000001</v>
      </c>
      <c r="H135">
        <v>137.65000309999999</v>
      </c>
      <c r="I135">
        <v>-99</v>
      </c>
      <c r="J135">
        <v>65</v>
      </c>
      <c r="K135">
        <v>22</v>
      </c>
      <c r="L135">
        <v>3</v>
      </c>
      <c r="M135" t="s">
        <v>2</v>
      </c>
      <c r="N135">
        <v>1</v>
      </c>
      <c r="O135">
        <v>2</v>
      </c>
    </row>
    <row r="136" spans="1:15">
      <c r="A136" t="str">
        <f t="shared" si="2"/>
        <v>60_502</v>
      </c>
      <c r="B136">
        <v>60</v>
      </c>
      <c r="C136">
        <v>502</v>
      </c>
      <c r="D136">
        <v>1</v>
      </c>
      <c r="E136">
        <v>2516481.54</v>
      </c>
      <c r="F136">
        <v>6856684.2300000004</v>
      </c>
      <c r="G136">
        <v>144.24199999999999</v>
      </c>
      <c r="H136">
        <v>137.71999510000001</v>
      </c>
      <c r="I136">
        <v>-99</v>
      </c>
      <c r="J136">
        <v>71</v>
      </c>
      <c r="K136">
        <v>21</v>
      </c>
      <c r="L136">
        <v>3</v>
      </c>
      <c r="M136" t="s">
        <v>2</v>
      </c>
      <c r="N136">
        <v>1</v>
      </c>
      <c r="O136">
        <v>2</v>
      </c>
    </row>
    <row r="137" spans="1:15">
      <c r="A137" t="str">
        <f t="shared" si="2"/>
        <v>60_516</v>
      </c>
      <c r="B137">
        <v>60</v>
      </c>
      <c r="C137">
        <v>516</v>
      </c>
      <c r="D137">
        <v>1</v>
      </c>
      <c r="E137">
        <v>2516478.63</v>
      </c>
      <c r="F137">
        <v>6856685.3799999999</v>
      </c>
      <c r="G137">
        <v>147.18299999999999</v>
      </c>
      <c r="H137">
        <v>137.6599976</v>
      </c>
      <c r="I137">
        <v>9.5230024409999992</v>
      </c>
      <c r="J137">
        <v>115</v>
      </c>
      <c r="K137">
        <v>12</v>
      </c>
      <c r="L137">
        <v>3</v>
      </c>
      <c r="M137" t="s">
        <v>0</v>
      </c>
      <c r="N137">
        <v>1</v>
      </c>
      <c r="O137">
        <v>2</v>
      </c>
    </row>
    <row r="138" spans="1:15">
      <c r="A138" t="str">
        <f t="shared" si="2"/>
        <v>60_514</v>
      </c>
      <c r="B138">
        <v>60</v>
      </c>
      <c r="C138">
        <v>514</v>
      </c>
      <c r="D138">
        <v>1</v>
      </c>
      <c r="E138">
        <v>2516477.5499999998</v>
      </c>
      <c r="F138">
        <v>6856688.4500000002</v>
      </c>
      <c r="G138">
        <v>151.69300000000001</v>
      </c>
      <c r="H138">
        <v>137.6699921</v>
      </c>
      <c r="I138">
        <v>-99</v>
      </c>
      <c r="J138">
        <v>148</v>
      </c>
      <c r="K138">
        <v>22</v>
      </c>
      <c r="L138">
        <v>3</v>
      </c>
      <c r="M138" t="s">
        <v>2</v>
      </c>
      <c r="N138">
        <v>1</v>
      </c>
      <c r="O138">
        <v>2</v>
      </c>
    </row>
    <row r="139" spans="1:15">
      <c r="A139" t="str">
        <f t="shared" si="2"/>
        <v>60_501</v>
      </c>
      <c r="B139">
        <v>60</v>
      </c>
      <c r="C139">
        <v>501</v>
      </c>
      <c r="D139">
        <v>1</v>
      </c>
      <c r="E139">
        <v>2516484.4500000002</v>
      </c>
      <c r="F139">
        <v>6856691.6799999997</v>
      </c>
      <c r="G139">
        <v>149.93700000000001</v>
      </c>
      <c r="H139">
        <v>137.7699982</v>
      </c>
      <c r="I139">
        <v>-99</v>
      </c>
      <c r="J139">
        <v>126</v>
      </c>
      <c r="K139">
        <v>21</v>
      </c>
      <c r="L139">
        <v>3</v>
      </c>
      <c r="M139" t="s">
        <v>4</v>
      </c>
      <c r="N139">
        <v>1</v>
      </c>
      <c r="O139">
        <v>2</v>
      </c>
    </row>
    <row r="140" spans="1:15">
      <c r="A140" t="str">
        <f t="shared" si="2"/>
        <v>60_1001</v>
      </c>
      <c r="B140">
        <v>60</v>
      </c>
      <c r="C140">
        <v>1001</v>
      </c>
      <c r="D140">
        <v>50</v>
      </c>
      <c r="E140">
        <v>2516473.92</v>
      </c>
      <c r="F140">
        <v>6856657.9400000004</v>
      </c>
      <c r="G140">
        <v>-99</v>
      </c>
      <c r="H140">
        <v>137.5100037</v>
      </c>
      <c r="I140">
        <v>-99</v>
      </c>
      <c r="J140">
        <v>700</v>
      </c>
      <c r="K140">
        <v>-99</v>
      </c>
      <c r="L140">
        <v>-99</v>
      </c>
      <c r="M140">
        <v>-99</v>
      </c>
      <c r="N140">
        <v>1</v>
      </c>
      <c r="O140">
        <v>-99</v>
      </c>
    </row>
    <row r="141" spans="1:15">
      <c r="A141" t="str">
        <f t="shared" si="2"/>
        <v>60_1002</v>
      </c>
      <c r="B141">
        <v>60</v>
      </c>
      <c r="C141">
        <v>1002</v>
      </c>
      <c r="D141">
        <v>50</v>
      </c>
      <c r="E141">
        <v>2516463.84</v>
      </c>
      <c r="F141">
        <v>6856695.9299999997</v>
      </c>
      <c r="G141">
        <v>-99</v>
      </c>
      <c r="H141">
        <v>137.68999629999999</v>
      </c>
      <c r="I141">
        <v>-99</v>
      </c>
      <c r="J141">
        <v>700</v>
      </c>
      <c r="K141">
        <v>-99</v>
      </c>
      <c r="L141">
        <v>-99</v>
      </c>
      <c r="M141">
        <v>-99</v>
      </c>
      <c r="N141">
        <v>1</v>
      </c>
      <c r="O141">
        <v>-99</v>
      </c>
    </row>
    <row r="142" spans="1:15">
      <c r="A142" t="str">
        <f t="shared" si="2"/>
        <v>60_1003</v>
      </c>
      <c r="B142">
        <v>60</v>
      </c>
      <c r="C142">
        <v>1003</v>
      </c>
      <c r="D142">
        <v>50</v>
      </c>
      <c r="E142">
        <v>2516483.58</v>
      </c>
      <c r="F142">
        <v>6856701.2800000003</v>
      </c>
      <c r="G142">
        <v>-99</v>
      </c>
      <c r="H142">
        <v>137.7999969</v>
      </c>
      <c r="I142">
        <v>-99</v>
      </c>
      <c r="J142">
        <v>700</v>
      </c>
      <c r="K142">
        <v>-99</v>
      </c>
      <c r="L142">
        <v>-99</v>
      </c>
      <c r="M142">
        <v>-99</v>
      </c>
      <c r="N142">
        <v>1</v>
      </c>
      <c r="O142">
        <v>-99</v>
      </c>
    </row>
    <row r="143" spans="1:15">
      <c r="A143" t="str">
        <f t="shared" si="2"/>
        <v>60_1004</v>
      </c>
      <c r="B143">
        <v>60</v>
      </c>
      <c r="C143">
        <v>1004</v>
      </c>
      <c r="D143">
        <v>50</v>
      </c>
      <c r="E143">
        <v>2516493.48</v>
      </c>
      <c r="F143">
        <v>6856662.25</v>
      </c>
      <c r="G143">
        <v>-99</v>
      </c>
      <c r="H143">
        <v>137.8099915</v>
      </c>
      <c r="I143">
        <v>-99</v>
      </c>
      <c r="J143">
        <v>700</v>
      </c>
      <c r="K143">
        <v>-99</v>
      </c>
      <c r="L143">
        <v>-99</v>
      </c>
      <c r="M143">
        <v>-99</v>
      </c>
      <c r="N143">
        <v>1</v>
      </c>
      <c r="O143">
        <v>-99</v>
      </c>
    </row>
    <row r="144" spans="1:15">
      <c r="A144" t="str">
        <f t="shared" si="2"/>
        <v>62_71</v>
      </c>
      <c r="B144">
        <v>62</v>
      </c>
      <c r="C144">
        <v>71</v>
      </c>
      <c r="D144">
        <v>2</v>
      </c>
      <c r="E144">
        <v>2516155.77</v>
      </c>
      <c r="F144">
        <v>6858295.5700000003</v>
      </c>
      <c r="G144">
        <v>167.60400000000001</v>
      </c>
      <c r="H144">
        <v>142.5499969</v>
      </c>
      <c r="I144">
        <v>25.054003049999999</v>
      </c>
      <c r="J144">
        <v>274</v>
      </c>
      <c r="K144">
        <v>11</v>
      </c>
      <c r="L144">
        <v>2</v>
      </c>
      <c r="M144" t="s">
        <v>0</v>
      </c>
      <c r="N144">
        <v>1</v>
      </c>
      <c r="O144">
        <v>1</v>
      </c>
    </row>
    <row r="145" spans="1:15">
      <c r="A145" t="str">
        <f t="shared" si="2"/>
        <v>62_74</v>
      </c>
      <c r="B145">
        <v>62</v>
      </c>
      <c r="C145">
        <v>74</v>
      </c>
      <c r="D145">
        <v>4</v>
      </c>
      <c r="E145">
        <v>2516155.4700000002</v>
      </c>
      <c r="F145">
        <v>6858298.6900000004</v>
      </c>
      <c r="G145">
        <v>166.50200000000001</v>
      </c>
      <c r="H145">
        <v>142.58999019999999</v>
      </c>
      <c r="I145">
        <v>23.912009770000001</v>
      </c>
      <c r="J145">
        <v>240</v>
      </c>
      <c r="K145">
        <v>11</v>
      </c>
      <c r="L145">
        <v>2</v>
      </c>
      <c r="M145" t="s">
        <v>0</v>
      </c>
      <c r="N145">
        <v>1</v>
      </c>
      <c r="O145">
        <v>1</v>
      </c>
    </row>
    <row r="146" spans="1:15">
      <c r="A146" t="str">
        <f t="shared" si="2"/>
        <v>62_80</v>
      </c>
      <c r="B146">
        <v>62</v>
      </c>
      <c r="C146">
        <v>80</v>
      </c>
      <c r="D146">
        <v>2</v>
      </c>
      <c r="E146">
        <v>2516152.5499999998</v>
      </c>
      <c r="F146">
        <v>6858298.7000000002</v>
      </c>
      <c r="G146">
        <v>164.79499999999999</v>
      </c>
      <c r="H146">
        <v>142.5499969</v>
      </c>
      <c r="I146">
        <v>22.245003050000001</v>
      </c>
      <c r="J146">
        <v>231</v>
      </c>
      <c r="K146">
        <v>12</v>
      </c>
      <c r="L146">
        <v>2</v>
      </c>
      <c r="M146" t="s">
        <v>0</v>
      </c>
      <c r="N146">
        <v>1</v>
      </c>
      <c r="O146">
        <v>1</v>
      </c>
    </row>
    <row r="147" spans="1:15">
      <c r="A147" t="str">
        <f t="shared" si="2"/>
        <v>62_73</v>
      </c>
      <c r="B147">
        <v>62</v>
      </c>
      <c r="C147">
        <v>73</v>
      </c>
      <c r="D147">
        <v>2</v>
      </c>
      <c r="E147">
        <v>2516156.9</v>
      </c>
      <c r="F147">
        <v>6858301.4299999997</v>
      </c>
      <c r="G147">
        <v>154.69499999999999</v>
      </c>
      <c r="H147">
        <v>142.7600037</v>
      </c>
      <c r="I147">
        <v>11.93499634</v>
      </c>
      <c r="J147">
        <v>237</v>
      </c>
      <c r="K147">
        <v>11</v>
      </c>
      <c r="L147">
        <v>2</v>
      </c>
      <c r="M147" t="s">
        <v>5</v>
      </c>
      <c r="N147">
        <v>1</v>
      </c>
      <c r="O147">
        <v>1</v>
      </c>
    </row>
    <row r="148" spans="1:15">
      <c r="A148" t="str">
        <f t="shared" si="2"/>
        <v>62_86</v>
      </c>
      <c r="B148">
        <v>62</v>
      </c>
      <c r="C148">
        <v>86</v>
      </c>
      <c r="D148">
        <v>2</v>
      </c>
      <c r="E148">
        <v>2516152.23</v>
      </c>
      <c r="F148">
        <v>6858302.8899999997</v>
      </c>
      <c r="G148">
        <v>170.50200000000001</v>
      </c>
      <c r="H148">
        <v>142.85</v>
      </c>
      <c r="I148">
        <v>27.652000000000001</v>
      </c>
      <c r="J148">
        <v>333</v>
      </c>
      <c r="K148">
        <v>11</v>
      </c>
      <c r="L148">
        <v>2</v>
      </c>
      <c r="M148" t="s">
        <v>0</v>
      </c>
      <c r="N148">
        <v>1</v>
      </c>
      <c r="O148">
        <v>1</v>
      </c>
    </row>
    <row r="149" spans="1:15">
      <c r="A149" t="str">
        <f t="shared" si="2"/>
        <v>62_94</v>
      </c>
      <c r="B149">
        <v>62</v>
      </c>
      <c r="C149">
        <v>94</v>
      </c>
      <c r="D149">
        <v>2</v>
      </c>
      <c r="E149">
        <v>2516150.66</v>
      </c>
      <c r="F149">
        <v>6858305.7300000004</v>
      </c>
      <c r="G149">
        <v>170.18</v>
      </c>
      <c r="H149">
        <v>142.90000309999999</v>
      </c>
      <c r="I149">
        <v>27.279996950000001</v>
      </c>
      <c r="J149">
        <v>265</v>
      </c>
      <c r="K149">
        <v>11</v>
      </c>
      <c r="L149">
        <v>2</v>
      </c>
      <c r="M149" t="s">
        <v>0</v>
      </c>
      <c r="N149">
        <v>1</v>
      </c>
      <c r="O149">
        <v>1</v>
      </c>
    </row>
    <row r="150" spans="1:15">
      <c r="A150" t="str">
        <f t="shared" si="2"/>
        <v>62_98</v>
      </c>
      <c r="B150">
        <v>62</v>
      </c>
      <c r="C150">
        <v>98</v>
      </c>
      <c r="D150">
        <v>2</v>
      </c>
      <c r="E150">
        <v>2516150.73</v>
      </c>
      <c r="F150">
        <v>6858309.8799999999</v>
      </c>
      <c r="G150">
        <v>168.48</v>
      </c>
      <c r="H150">
        <v>143.0499969</v>
      </c>
      <c r="I150">
        <v>25.43000305</v>
      </c>
      <c r="J150">
        <v>335</v>
      </c>
      <c r="K150">
        <v>12</v>
      </c>
      <c r="L150">
        <v>2</v>
      </c>
      <c r="M150" t="s">
        <v>0</v>
      </c>
      <c r="N150">
        <v>1</v>
      </c>
      <c r="O150">
        <v>1</v>
      </c>
    </row>
    <row r="151" spans="1:15">
      <c r="A151" t="str">
        <f t="shared" si="2"/>
        <v>62_104</v>
      </c>
      <c r="B151">
        <v>62</v>
      </c>
      <c r="C151">
        <v>104</v>
      </c>
      <c r="D151">
        <v>2</v>
      </c>
      <c r="E151">
        <v>2516151.54</v>
      </c>
      <c r="F151">
        <v>6858312.4000000004</v>
      </c>
      <c r="G151">
        <v>169.131</v>
      </c>
      <c r="H151">
        <v>143.1699921</v>
      </c>
      <c r="I151">
        <v>25.961007930000001</v>
      </c>
      <c r="J151">
        <v>282</v>
      </c>
      <c r="K151">
        <v>12</v>
      </c>
      <c r="L151">
        <v>2</v>
      </c>
      <c r="M151" t="s">
        <v>0</v>
      </c>
      <c r="N151">
        <v>1</v>
      </c>
      <c r="O151">
        <v>1</v>
      </c>
    </row>
    <row r="152" spans="1:15">
      <c r="A152" t="str">
        <f t="shared" si="2"/>
        <v>62_106</v>
      </c>
      <c r="B152">
        <v>62</v>
      </c>
      <c r="C152">
        <v>106</v>
      </c>
      <c r="D152">
        <v>2</v>
      </c>
      <c r="E152">
        <v>2516149.2200000002</v>
      </c>
      <c r="F152">
        <v>6858313.4000000004</v>
      </c>
      <c r="G152">
        <v>173.15600000000001</v>
      </c>
      <c r="H152">
        <v>143.27999270000001</v>
      </c>
      <c r="I152">
        <v>29.876007319999999</v>
      </c>
      <c r="J152">
        <v>368</v>
      </c>
      <c r="K152">
        <v>11</v>
      </c>
      <c r="L152">
        <v>2</v>
      </c>
      <c r="M152" t="s">
        <v>0</v>
      </c>
      <c r="N152">
        <v>1</v>
      </c>
      <c r="O152">
        <v>1</v>
      </c>
    </row>
    <row r="153" spans="1:15">
      <c r="A153" t="str">
        <f t="shared" si="2"/>
        <v>62_113</v>
      </c>
      <c r="B153">
        <v>62</v>
      </c>
      <c r="C153">
        <v>113</v>
      </c>
      <c r="D153">
        <v>2</v>
      </c>
      <c r="E153">
        <v>2516148.98</v>
      </c>
      <c r="F153">
        <v>6858317.7999999998</v>
      </c>
      <c r="G153">
        <v>170.489</v>
      </c>
      <c r="H153">
        <v>143.3599945</v>
      </c>
      <c r="I153">
        <v>27.129005490000001</v>
      </c>
      <c r="J153">
        <v>267</v>
      </c>
      <c r="K153">
        <v>11</v>
      </c>
      <c r="L153">
        <v>2</v>
      </c>
      <c r="M153" t="s">
        <v>0</v>
      </c>
      <c r="N153">
        <v>1</v>
      </c>
      <c r="O153">
        <v>1</v>
      </c>
    </row>
    <row r="154" spans="1:15">
      <c r="A154" t="str">
        <f t="shared" si="2"/>
        <v>62_111</v>
      </c>
      <c r="B154">
        <v>62</v>
      </c>
      <c r="C154">
        <v>111</v>
      </c>
      <c r="D154">
        <v>2</v>
      </c>
      <c r="E154">
        <v>2516145.56</v>
      </c>
      <c r="F154">
        <v>6858317.4000000004</v>
      </c>
      <c r="G154">
        <v>168.60599999999999</v>
      </c>
      <c r="H154">
        <v>143.40000309999999</v>
      </c>
      <c r="I154">
        <v>25.205996949999999</v>
      </c>
      <c r="J154">
        <v>264</v>
      </c>
      <c r="K154">
        <v>12</v>
      </c>
      <c r="L154">
        <v>2</v>
      </c>
      <c r="M154" t="s">
        <v>0</v>
      </c>
      <c r="N154">
        <v>1</v>
      </c>
      <c r="O154">
        <v>1</v>
      </c>
    </row>
    <row r="155" spans="1:15">
      <c r="A155" t="str">
        <f t="shared" si="2"/>
        <v>62_116</v>
      </c>
      <c r="B155">
        <v>62</v>
      </c>
      <c r="C155">
        <v>116</v>
      </c>
      <c r="D155">
        <v>2</v>
      </c>
      <c r="E155">
        <v>2516145.56</v>
      </c>
      <c r="F155">
        <v>6858321.0199999996</v>
      </c>
      <c r="G155">
        <v>169.73</v>
      </c>
      <c r="H155">
        <v>143.19999079999999</v>
      </c>
      <c r="I155">
        <v>26.530009159999999</v>
      </c>
      <c r="J155">
        <v>334</v>
      </c>
      <c r="K155">
        <v>11</v>
      </c>
      <c r="L155">
        <v>2</v>
      </c>
      <c r="M155" t="s">
        <v>0</v>
      </c>
      <c r="N155">
        <v>1</v>
      </c>
      <c r="O155">
        <v>1</v>
      </c>
    </row>
    <row r="156" spans="1:15">
      <c r="A156" t="str">
        <f t="shared" si="2"/>
        <v>62_57</v>
      </c>
      <c r="B156">
        <v>62</v>
      </c>
      <c r="C156">
        <v>57</v>
      </c>
      <c r="D156">
        <v>1</v>
      </c>
      <c r="E156">
        <v>2516165.98</v>
      </c>
      <c r="F156">
        <v>6858300.5599999996</v>
      </c>
      <c r="G156">
        <v>169.16800000000001</v>
      </c>
      <c r="H156">
        <v>143.0100037</v>
      </c>
      <c r="I156">
        <v>26.15799634</v>
      </c>
      <c r="J156">
        <v>287</v>
      </c>
      <c r="K156">
        <v>11</v>
      </c>
      <c r="L156">
        <v>2</v>
      </c>
      <c r="M156" t="s">
        <v>0</v>
      </c>
      <c r="N156">
        <v>1</v>
      </c>
      <c r="O156">
        <v>2</v>
      </c>
    </row>
    <row r="157" spans="1:15">
      <c r="A157" t="str">
        <f t="shared" si="2"/>
        <v>62_65</v>
      </c>
      <c r="B157">
        <v>62</v>
      </c>
      <c r="C157">
        <v>65</v>
      </c>
      <c r="D157">
        <v>2</v>
      </c>
      <c r="E157">
        <v>2516161.62</v>
      </c>
      <c r="F157">
        <v>6858303.8799999999</v>
      </c>
      <c r="G157">
        <v>169.56800000000001</v>
      </c>
      <c r="H157">
        <v>142.69999079999999</v>
      </c>
      <c r="I157">
        <v>26.86800916</v>
      </c>
      <c r="J157">
        <v>286</v>
      </c>
      <c r="K157">
        <v>11</v>
      </c>
      <c r="L157">
        <v>2</v>
      </c>
      <c r="M157" t="s">
        <v>0</v>
      </c>
      <c r="N157">
        <v>1</v>
      </c>
      <c r="O157">
        <v>2</v>
      </c>
    </row>
    <row r="158" spans="1:15">
      <c r="A158" t="str">
        <f t="shared" si="2"/>
        <v>62_54</v>
      </c>
      <c r="B158">
        <v>62</v>
      </c>
      <c r="C158">
        <v>54</v>
      </c>
      <c r="D158">
        <v>2</v>
      </c>
      <c r="E158">
        <v>2516165.7200000002</v>
      </c>
      <c r="F158">
        <v>6858306.5499999998</v>
      </c>
      <c r="G158">
        <v>171.76900000000001</v>
      </c>
      <c r="H158">
        <v>142.96999510000001</v>
      </c>
      <c r="I158">
        <v>28.799004879999998</v>
      </c>
      <c r="J158">
        <v>344</v>
      </c>
      <c r="K158">
        <v>11</v>
      </c>
      <c r="L158">
        <v>2</v>
      </c>
      <c r="M158" t="s">
        <v>0</v>
      </c>
      <c r="N158">
        <v>1</v>
      </c>
      <c r="O158">
        <v>2</v>
      </c>
    </row>
    <row r="159" spans="1:15">
      <c r="A159" t="str">
        <f t="shared" si="2"/>
        <v>62_60</v>
      </c>
      <c r="B159">
        <v>62</v>
      </c>
      <c r="C159">
        <v>60</v>
      </c>
      <c r="D159">
        <v>2</v>
      </c>
      <c r="E159">
        <v>2516162.7799999998</v>
      </c>
      <c r="F159">
        <v>6858307.54</v>
      </c>
      <c r="G159">
        <v>168.524</v>
      </c>
      <c r="H159">
        <v>142.99999389999999</v>
      </c>
      <c r="I159">
        <v>25.524006100000001</v>
      </c>
      <c r="J159">
        <v>257</v>
      </c>
      <c r="K159">
        <v>11</v>
      </c>
      <c r="L159">
        <v>2</v>
      </c>
      <c r="M159" t="s">
        <v>0</v>
      </c>
      <c r="N159">
        <v>1</v>
      </c>
      <c r="O159">
        <v>2</v>
      </c>
    </row>
    <row r="160" spans="1:15">
      <c r="A160" t="str">
        <f t="shared" si="2"/>
        <v>62_48</v>
      </c>
      <c r="B160">
        <v>62</v>
      </c>
      <c r="C160">
        <v>48</v>
      </c>
      <c r="D160">
        <v>2</v>
      </c>
      <c r="E160">
        <v>2516164.9500000002</v>
      </c>
      <c r="F160">
        <v>6858311.2400000002</v>
      </c>
      <c r="G160">
        <v>170.804</v>
      </c>
      <c r="H160">
        <v>143.02999270000001</v>
      </c>
      <c r="I160">
        <v>27.774007319999999</v>
      </c>
      <c r="J160">
        <v>281</v>
      </c>
      <c r="K160">
        <v>11</v>
      </c>
      <c r="L160">
        <v>2</v>
      </c>
      <c r="M160" t="s">
        <v>0</v>
      </c>
      <c r="N160">
        <v>1</v>
      </c>
      <c r="O160">
        <v>2</v>
      </c>
    </row>
    <row r="161" spans="1:15">
      <c r="A161" t="str">
        <f t="shared" si="2"/>
        <v>62_81</v>
      </c>
      <c r="B161">
        <v>62</v>
      </c>
      <c r="C161">
        <v>81</v>
      </c>
      <c r="D161">
        <v>2</v>
      </c>
      <c r="E161">
        <v>2516159.71</v>
      </c>
      <c r="F161">
        <v>6858310.25</v>
      </c>
      <c r="G161">
        <v>168.898</v>
      </c>
      <c r="H161">
        <v>142.93999629999999</v>
      </c>
      <c r="I161">
        <v>25.958003659999999</v>
      </c>
      <c r="J161">
        <v>285</v>
      </c>
      <c r="K161">
        <v>12</v>
      </c>
      <c r="L161">
        <v>2</v>
      </c>
      <c r="M161" t="s">
        <v>0</v>
      </c>
      <c r="N161">
        <v>1</v>
      </c>
      <c r="O161">
        <v>2</v>
      </c>
    </row>
    <row r="162" spans="1:15">
      <c r="A162" t="str">
        <f t="shared" si="2"/>
        <v>62_91</v>
      </c>
      <c r="B162">
        <v>62</v>
      </c>
      <c r="C162">
        <v>91</v>
      </c>
      <c r="D162">
        <v>2</v>
      </c>
      <c r="E162">
        <v>2516158.7400000002</v>
      </c>
      <c r="F162">
        <v>6858311.5800000001</v>
      </c>
      <c r="G162">
        <v>170.798</v>
      </c>
      <c r="H162">
        <v>143.0100037</v>
      </c>
      <c r="I162">
        <v>27.787996339999999</v>
      </c>
      <c r="J162">
        <v>308</v>
      </c>
      <c r="K162">
        <v>12</v>
      </c>
      <c r="L162">
        <v>2</v>
      </c>
      <c r="M162" t="s">
        <v>0</v>
      </c>
      <c r="N162">
        <v>1</v>
      </c>
      <c r="O162">
        <v>2</v>
      </c>
    </row>
    <row r="163" spans="1:15">
      <c r="A163" t="str">
        <f t="shared" si="2"/>
        <v>62_118</v>
      </c>
      <c r="B163">
        <v>62</v>
      </c>
      <c r="C163">
        <v>118</v>
      </c>
      <c r="D163">
        <v>2</v>
      </c>
      <c r="E163">
        <v>2516160.92</v>
      </c>
      <c r="F163">
        <v>6858314.9199999999</v>
      </c>
      <c r="G163">
        <v>169.83699999999999</v>
      </c>
      <c r="H163">
        <v>143.0599915</v>
      </c>
      <c r="I163">
        <v>26.777008540000001</v>
      </c>
      <c r="J163">
        <v>324</v>
      </c>
      <c r="K163">
        <v>11</v>
      </c>
      <c r="L163">
        <v>2</v>
      </c>
      <c r="M163" t="s">
        <v>0</v>
      </c>
      <c r="N163">
        <v>1</v>
      </c>
      <c r="O163">
        <v>2</v>
      </c>
    </row>
    <row r="164" spans="1:15">
      <c r="A164" t="str">
        <f t="shared" si="2"/>
        <v>62_131</v>
      </c>
      <c r="B164">
        <v>62</v>
      </c>
      <c r="C164">
        <v>131</v>
      </c>
      <c r="D164">
        <v>2</v>
      </c>
      <c r="E164">
        <v>2516161.5</v>
      </c>
      <c r="F164">
        <v>6858319.2000000002</v>
      </c>
      <c r="G164">
        <v>172.09100000000001</v>
      </c>
      <c r="H164">
        <v>143.32999570000001</v>
      </c>
      <c r="I164">
        <v>28.761004270000001</v>
      </c>
      <c r="J164">
        <v>341</v>
      </c>
      <c r="K164">
        <v>11</v>
      </c>
      <c r="L164">
        <v>2</v>
      </c>
      <c r="M164" t="s">
        <v>0</v>
      </c>
      <c r="N164">
        <v>1</v>
      </c>
      <c r="O164">
        <v>2</v>
      </c>
    </row>
    <row r="165" spans="1:15">
      <c r="A165" t="str">
        <f t="shared" si="2"/>
        <v>62_119</v>
      </c>
      <c r="B165">
        <v>62</v>
      </c>
      <c r="C165">
        <v>119</v>
      </c>
      <c r="D165">
        <v>2</v>
      </c>
      <c r="E165">
        <v>2516155.2599999998</v>
      </c>
      <c r="F165">
        <v>6858318.3099999996</v>
      </c>
      <c r="G165">
        <v>170.13800000000001</v>
      </c>
      <c r="H165">
        <v>143.369989</v>
      </c>
      <c r="I165">
        <v>26.768010990000001</v>
      </c>
      <c r="J165">
        <v>305</v>
      </c>
      <c r="K165">
        <v>11</v>
      </c>
      <c r="L165">
        <v>2</v>
      </c>
      <c r="M165" t="s">
        <v>0</v>
      </c>
      <c r="N165">
        <v>1</v>
      </c>
      <c r="O165">
        <v>2</v>
      </c>
    </row>
    <row r="166" spans="1:15">
      <c r="A166" t="str">
        <f t="shared" si="2"/>
        <v>62_123</v>
      </c>
      <c r="B166">
        <v>62</v>
      </c>
      <c r="C166">
        <v>123</v>
      </c>
      <c r="D166">
        <v>1</v>
      </c>
      <c r="E166">
        <v>2516155.36</v>
      </c>
      <c r="F166">
        <v>6858321.4500000002</v>
      </c>
      <c r="G166">
        <v>171.649</v>
      </c>
      <c r="H166">
        <v>143.4600006</v>
      </c>
      <c r="I166">
        <v>28.188999389999999</v>
      </c>
      <c r="J166">
        <v>321</v>
      </c>
      <c r="K166">
        <v>11</v>
      </c>
      <c r="L166">
        <v>2</v>
      </c>
      <c r="M166" t="s">
        <v>0</v>
      </c>
      <c r="N166">
        <v>1</v>
      </c>
      <c r="O166">
        <v>2</v>
      </c>
    </row>
    <row r="167" spans="1:15">
      <c r="A167" t="str">
        <f t="shared" si="2"/>
        <v>62_117</v>
      </c>
      <c r="B167">
        <v>62</v>
      </c>
      <c r="C167">
        <v>117</v>
      </c>
      <c r="D167">
        <v>1</v>
      </c>
      <c r="E167">
        <v>2516150.71</v>
      </c>
      <c r="F167">
        <v>6858319.4699999997</v>
      </c>
      <c r="G167">
        <v>167.97399999999999</v>
      </c>
      <c r="H167">
        <v>143.38999329999999</v>
      </c>
      <c r="I167">
        <v>24.584006710000001</v>
      </c>
      <c r="J167">
        <v>254</v>
      </c>
      <c r="K167">
        <v>11</v>
      </c>
      <c r="L167">
        <v>2</v>
      </c>
      <c r="M167" t="s">
        <v>0</v>
      </c>
      <c r="N167">
        <v>1</v>
      </c>
      <c r="O167">
        <v>2</v>
      </c>
    </row>
    <row r="168" spans="1:15">
      <c r="A168" t="str">
        <f t="shared" si="2"/>
        <v>62_126</v>
      </c>
      <c r="B168">
        <v>62</v>
      </c>
      <c r="C168">
        <v>126</v>
      </c>
      <c r="D168">
        <v>1</v>
      </c>
      <c r="E168">
        <v>2516156.34</v>
      </c>
      <c r="F168">
        <v>6858324.3899999997</v>
      </c>
      <c r="G168">
        <v>168.80099999999999</v>
      </c>
      <c r="H168">
        <v>143.68999629999999</v>
      </c>
      <c r="I168">
        <v>25.111003660000002</v>
      </c>
      <c r="J168">
        <v>251</v>
      </c>
      <c r="K168">
        <v>11</v>
      </c>
      <c r="L168">
        <v>2</v>
      </c>
      <c r="M168" t="s">
        <v>0</v>
      </c>
      <c r="N168">
        <v>1</v>
      </c>
      <c r="O168">
        <v>2</v>
      </c>
    </row>
    <row r="169" spans="1:15">
      <c r="A169" t="str">
        <f t="shared" si="2"/>
        <v>62_41</v>
      </c>
      <c r="B169">
        <v>62</v>
      </c>
      <c r="C169">
        <v>41</v>
      </c>
      <c r="D169">
        <v>1</v>
      </c>
      <c r="E169">
        <v>2516174.77</v>
      </c>
      <c r="F169">
        <v>6858305.4800000004</v>
      </c>
      <c r="G169">
        <v>171.83799999999999</v>
      </c>
      <c r="H169">
        <v>143.6</v>
      </c>
      <c r="I169">
        <v>28.238</v>
      </c>
      <c r="J169">
        <v>283</v>
      </c>
      <c r="K169">
        <v>11</v>
      </c>
      <c r="L169">
        <v>2</v>
      </c>
      <c r="M169" t="s">
        <v>0</v>
      </c>
      <c r="N169">
        <v>1</v>
      </c>
      <c r="O169">
        <v>3</v>
      </c>
    </row>
    <row r="170" spans="1:15">
      <c r="A170" t="str">
        <f t="shared" si="2"/>
        <v>62_50</v>
      </c>
      <c r="B170">
        <v>62</v>
      </c>
      <c r="C170">
        <v>50</v>
      </c>
      <c r="D170">
        <v>2</v>
      </c>
      <c r="E170">
        <v>2516171</v>
      </c>
      <c r="F170">
        <v>6858303.7199999997</v>
      </c>
      <c r="G170">
        <v>172.31700000000001</v>
      </c>
      <c r="H170">
        <v>143.2699982</v>
      </c>
      <c r="I170">
        <v>29.047001829999999</v>
      </c>
      <c r="J170">
        <v>378</v>
      </c>
      <c r="K170">
        <v>11</v>
      </c>
      <c r="L170">
        <v>2</v>
      </c>
      <c r="M170" t="s">
        <v>0</v>
      </c>
      <c r="N170">
        <v>1</v>
      </c>
      <c r="O170">
        <v>3</v>
      </c>
    </row>
    <row r="171" spans="1:15">
      <c r="A171" t="str">
        <f t="shared" si="2"/>
        <v>62_37</v>
      </c>
      <c r="B171">
        <v>62</v>
      </c>
      <c r="C171">
        <v>37</v>
      </c>
      <c r="D171">
        <v>2</v>
      </c>
      <c r="E171">
        <v>2516171.59</v>
      </c>
      <c r="F171">
        <v>6858308.9199999999</v>
      </c>
      <c r="G171">
        <v>167.821</v>
      </c>
      <c r="H171">
        <v>143.15000309999999</v>
      </c>
      <c r="I171">
        <v>24.670996949999999</v>
      </c>
      <c r="J171">
        <v>250</v>
      </c>
      <c r="K171">
        <v>11</v>
      </c>
      <c r="L171">
        <v>2</v>
      </c>
      <c r="M171" t="s">
        <v>0</v>
      </c>
      <c r="N171">
        <v>1</v>
      </c>
      <c r="O171">
        <v>3</v>
      </c>
    </row>
    <row r="172" spans="1:15">
      <c r="A172" t="str">
        <f t="shared" si="2"/>
        <v>62_45</v>
      </c>
      <c r="B172">
        <v>62</v>
      </c>
      <c r="C172">
        <v>45</v>
      </c>
      <c r="D172">
        <v>2</v>
      </c>
      <c r="E172">
        <v>2516169.0099999998</v>
      </c>
      <c r="F172">
        <v>6858307.9000000004</v>
      </c>
      <c r="G172">
        <v>168.41</v>
      </c>
      <c r="H172">
        <v>143.119989</v>
      </c>
      <c r="I172">
        <v>25.290010989999999</v>
      </c>
      <c r="J172">
        <v>282</v>
      </c>
      <c r="K172">
        <v>14</v>
      </c>
      <c r="L172">
        <v>2</v>
      </c>
      <c r="M172" t="s">
        <v>0</v>
      </c>
      <c r="N172">
        <v>1</v>
      </c>
      <c r="O172">
        <v>3</v>
      </c>
    </row>
    <row r="173" spans="1:15">
      <c r="A173" t="str">
        <f t="shared" si="2"/>
        <v>62_29</v>
      </c>
      <c r="B173">
        <v>62</v>
      </c>
      <c r="C173">
        <v>29</v>
      </c>
      <c r="D173">
        <v>2</v>
      </c>
      <c r="E173">
        <v>2516175.7200000002</v>
      </c>
      <c r="F173">
        <v>6858312.1600000001</v>
      </c>
      <c r="G173">
        <v>169.74199999999999</v>
      </c>
      <c r="H173">
        <v>143.6699921</v>
      </c>
      <c r="I173">
        <v>26.072007930000002</v>
      </c>
      <c r="J173">
        <v>298</v>
      </c>
      <c r="K173">
        <v>12</v>
      </c>
      <c r="L173">
        <v>2</v>
      </c>
      <c r="M173" t="s">
        <v>0</v>
      </c>
      <c r="N173">
        <v>1</v>
      </c>
      <c r="O173">
        <v>3</v>
      </c>
    </row>
    <row r="174" spans="1:15">
      <c r="A174" t="str">
        <f t="shared" si="2"/>
        <v>62_40</v>
      </c>
      <c r="B174">
        <v>62</v>
      </c>
      <c r="C174">
        <v>40</v>
      </c>
      <c r="D174">
        <v>2</v>
      </c>
      <c r="E174">
        <v>2516167.92</v>
      </c>
      <c r="F174">
        <v>6858310.3200000003</v>
      </c>
      <c r="G174">
        <v>167.995</v>
      </c>
      <c r="H174">
        <v>143.119989</v>
      </c>
      <c r="I174">
        <v>24.87501099</v>
      </c>
      <c r="J174">
        <v>276</v>
      </c>
      <c r="K174">
        <v>11</v>
      </c>
      <c r="L174">
        <v>2</v>
      </c>
      <c r="M174" t="s">
        <v>0</v>
      </c>
      <c r="N174">
        <v>1</v>
      </c>
      <c r="O174">
        <v>3</v>
      </c>
    </row>
    <row r="175" spans="1:15">
      <c r="A175" t="str">
        <f t="shared" si="2"/>
        <v>62_22</v>
      </c>
      <c r="B175">
        <v>62</v>
      </c>
      <c r="C175">
        <v>22</v>
      </c>
      <c r="D175">
        <v>2</v>
      </c>
      <c r="E175">
        <v>2516175.54</v>
      </c>
      <c r="F175">
        <v>6858315.1200000001</v>
      </c>
      <c r="G175">
        <v>170.88300000000001</v>
      </c>
      <c r="H175">
        <v>143.58999019999999</v>
      </c>
      <c r="I175">
        <v>27.293009770000001</v>
      </c>
      <c r="J175">
        <v>313</v>
      </c>
      <c r="K175">
        <v>11</v>
      </c>
      <c r="L175">
        <v>2</v>
      </c>
      <c r="M175" t="s">
        <v>0</v>
      </c>
      <c r="N175">
        <v>1</v>
      </c>
      <c r="O175">
        <v>3</v>
      </c>
    </row>
    <row r="176" spans="1:15">
      <c r="A176" t="str">
        <f t="shared" si="2"/>
        <v>62_28</v>
      </c>
      <c r="B176">
        <v>62</v>
      </c>
      <c r="C176">
        <v>28</v>
      </c>
      <c r="D176">
        <v>2</v>
      </c>
      <c r="E176">
        <v>2516171.39</v>
      </c>
      <c r="F176">
        <v>6858313.0599999996</v>
      </c>
      <c r="G176">
        <v>171.54900000000001</v>
      </c>
      <c r="H176">
        <v>143.32999570000001</v>
      </c>
      <c r="I176">
        <v>28.219004269999999</v>
      </c>
      <c r="J176">
        <v>342</v>
      </c>
      <c r="K176">
        <v>11</v>
      </c>
      <c r="L176">
        <v>2</v>
      </c>
      <c r="M176" t="s">
        <v>0</v>
      </c>
      <c r="N176">
        <v>1</v>
      </c>
      <c r="O176">
        <v>3</v>
      </c>
    </row>
    <row r="177" spans="1:15">
      <c r="A177" t="str">
        <f t="shared" si="2"/>
        <v>62_26</v>
      </c>
      <c r="B177">
        <v>62</v>
      </c>
      <c r="C177">
        <v>26</v>
      </c>
      <c r="D177">
        <v>2</v>
      </c>
      <c r="E177">
        <v>2516165.59</v>
      </c>
      <c r="F177">
        <v>6858314.1200000001</v>
      </c>
      <c r="G177">
        <v>165.55</v>
      </c>
      <c r="H177">
        <v>143.1</v>
      </c>
      <c r="I177">
        <v>22.45</v>
      </c>
      <c r="J177">
        <v>231</v>
      </c>
      <c r="K177">
        <v>11</v>
      </c>
      <c r="L177">
        <v>2</v>
      </c>
      <c r="M177" t="s">
        <v>0</v>
      </c>
      <c r="N177">
        <v>1</v>
      </c>
      <c r="O177">
        <v>3</v>
      </c>
    </row>
    <row r="178" spans="1:15">
      <c r="A178" t="str">
        <f t="shared" si="2"/>
        <v>62_16</v>
      </c>
      <c r="B178">
        <v>62</v>
      </c>
      <c r="C178">
        <v>16</v>
      </c>
      <c r="D178">
        <v>2</v>
      </c>
      <c r="E178">
        <v>2516168</v>
      </c>
      <c r="F178">
        <v>6858319.0199999996</v>
      </c>
      <c r="G178">
        <v>171.33699999999999</v>
      </c>
      <c r="H178">
        <v>143.4099976</v>
      </c>
      <c r="I178">
        <v>27.927002439999999</v>
      </c>
      <c r="J178">
        <v>370</v>
      </c>
      <c r="K178">
        <v>12</v>
      </c>
      <c r="L178">
        <v>2</v>
      </c>
      <c r="M178" t="s">
        <v>0</v>
      </c>
      <c r="N178">
        <v>1</v>
      </c>
      <c r="O178">
        <v>3</v>
      </c>
    </row>
    <row r="179" spans="1:15">
      <c r="A179" t="str">
        <f t="shared" si="2"/>
        <v>62_11</v>
      </c>
      <c r="B179">
        <v>62</v>
      </c>
      <c r="C179">
        <v>11</v>
      </c>
      <c r="D179">
        <v>2</v>
      </c>
      <c r="E179">
        <v>2516169.08</v>
      </c>
      <c r="F179">
        <v>6858323.1900000004</v>
      </c>
      <c r="G179">
        <v>169.761</v>
      </c>
      <c r="H179">
        <v>143.6599976</v>
      </c>
      <c r="I179">
        <v>26.101002439999998</v>
      </c>
      <c r="J179">
        <v>255</v>
      </c>
      <c r="K179">
        <v>12</v>
      </c>
      <c r="L179">
        <v>2</v>
      </c>
      <c r="M179" t="s">
        <v>0</v>
      </c>
      <c r="N179">
        <v>1</v>
      </c>
      <c r="O179">
        <v>3</v>
      </c>
    </row>
    <row r="180" spans="1:15">
      <c r="A180" t="str">
        <f t="shared" si="2"/>
        <v>62_2</v>
      </c>
      <c r="B180">
        <v>62</v>
      </c>
      <c r="C180">
        <v>2</v>
      </c>
      <c r="D180">
        <v>1</v>
      </c>
      <c r="E180">
        <v>2516164.7799999998</v>
      </c>
      <c r="F180">
        <v>6858322.9299999997</v>
      </c>
      <c r="G180">
        <v>168.93600000000001</v>
      </c>
      <c r="H180">
        <v>143.68999629999999</v>
      </c>
      <c r="I180">
        <v>25.24600366</v>
      </c>
      <c r="J180">
        <v>281</v>
      </c>
      <c r="K180">
        <v>14</v>
      </c>
      <c r="L180">
        <v>2</v>
      </c>
      <c r="M180" t="s">
        <v>0</v>
      </c>
      <c r="N180">
        <v>1</v>
      </c>
      <c r="O180">
        <v>3</v>
      </c>
    </row>
    <row r="181" spans="1:15">
      <c r="A181" t="str">
        <f t="shared" si="2"/>
        <v>62_1</v>
      </c>
      <c r="B181">
        <v>62</v>
      </c>
      <c r="C181">
        <v>1</v>
      </c>
      <c r="D181">
        <v>2</v>
      </c>
      <c r="E181">
        <v>2516164.11</v>
      </c>
      <c r="F181">
        <v>6858327.8700000001</v>
      </c>
      <c r="G181">
        <v>165.64500000000001</v>
      </c>
      <c r="H181">
        <v>144.0100037</v>
      </c>
      <c r="I181">
        <v>21.634996340000001</v>
      </c>
      <c r="J181">
        <v>207</v>
      </c>
      <c r="K181">
        <v>12</v>
      </c>
      <c r="L181">
        <v>2</v>
      </c>
      <c r="M181" t="s">
        <v>0</v>
      </c>
      <c r="N181">
        <v>1</v>
      </c>
      <c r="O181">
        <v>3</v>
      </c>
    </row>
    <row r="182" spans="1:15">
      <c r="A182" t="str">
        <f t="shared" si="2"/>
        <v>62_132</v>
      </c>
      <c r="B182">
        <v>62</v>
      </c>
      <c r="C182">
        <v>132</v>
      </c>
      <c r="D182">
        <v>2</v>
      </c>
      <c r="E182">
        <v>2516162.5600000001</v>
      </c>
      <c r="F182">
        <v>6858329.5300000003</v>
      </c>
      <c r="G182">
        <v>168.30699999999999</v>
      </c>
      <c r="H182">
        <v>144.07000120000001</v>
      </c>
      <c r="I182">
        <v>24.23699878</v>
      </c>
      <c r="J182">
        <v>253</v>
      </c>
      <c r="K182">
        <v>11</v>
      </c>
      <c r="L182">
        <v>2</v>
      </c>
      <c r="M182" t="s">
        <v>0</v>
      </c>
      <c r="N182">
        <v>1</v>
      </c>
      <c r="O182">
        <v>3</v>
      </c>
    </row>
    <row r="183" spans="1:15">
      <c r="A183" t="str">
        <f t="shared" si="2"/>
        <v>62_27</v>
      </c>
      <c r="B183">
        <v>62</v>
      </c>
      <c r="C183">
        <v>27</v>
      </c>
      <c r="D183">
        <v>2</v>
      </c>
      <c r="E183">
        <v>2516183.14</v>
      </c>
      <c r="F183">
        <v>6858311.9299999997</v>
      </c>
      <c r="G183">
        <v>168.89699999999999</v>
      </c>
      <c r="H183">
        <v>144.21999510000001</v>
      </c>
      <c r="I183">
        <v>24.677004879999998</v>
      </c>
      <c r="J183">
        <v>241</v>
      </c>
      <c r="K183">
        <v>11</v>
      </c>
      <c r="L183">
        <v>2</v>
      </c>
      <c r="M183" t="s">
        <v>0</v>
      </c>
      <c r="N183">
        <v>1</v>
      </c>
      <c r="O183">
        <v>4</v>
      </c>
    </row>
    <row r="184" spans="1:15">
      <c r="A184" t="str">
        <f t="shared" si="2"/>
        <v>62_31</v>
      </c>
      <c r="B184">
        <v>62</v>
      </c>
      <c r="C184">
        <v>31</v>
      </c>
      <c r="D184">
        <v>2</v>
      </c>
      <c r="E184">
        <v>2516180.44</v>
      </c>
      <c r="F184">
        <v>6858311.0999999996</v>
      </c>
      <c r="G184">
        <v>170.273</v>
      </c>
      <c r="H184">
        <v>143.99999389999999</v>
      </c>
      <c r="I184">
        <v>26.2730061</v>
      </c>
      <c r="J184">
        <v>308</v>
      </c>
      <c r="K184">
        <v>12</v>
      </c>
      <c r="L184">
        <v>2</v>
      </c>
      <c r="M184" t="s">
        <v>0</v>
      </c>
      <c r="N184">
        <v>1</v>
      </c>
      <c r="O184">
        <v>4</v>
      </c>
    </row>
    <row r="185" spans="1:15">
      <c r="A185" t="str">
        <f t="shared" si="2"/>
        <v>62_24</v>
      </c>
      <c r="B185">
        <v>62</v>
      </c>
      <c r="C185">
        <v>24</v>
      </c>
      <c r="D185">
        <v>2</v>
      </c>
      <c r="E185">
        <v>2516184.92</v>
      </c>
      <c r="F185">
        <v>6858314.3300000001</v>
      </c>
      <c r="G185">
        <v>175.08</v>
      </c>
      <c r="H185">
        <v>144.22998960000001</v>
      </c>
      <c r="I185">
        <v>30.850010380000001</v>
      </c>
      <c r="J185">
        <v>390</v>
      </c>
      <c r="K185">
        <v>11</v>
      </c>
      <c r="L185">
        <v>2</v>
      </c>
      <c r="M185" t="s">
        <v>0</v>
      </c>
      <c r="N185">
        <v>1</v>
      </c>
      <c r="O185">
        <v>4</v>
      </c>
    </row>
    <row r="186" spans="1:15">
      <c r="A186" t="str">
        <f t="shared" si="2"/>
        <v>62_23</v>
      </c>
      <c r="B186">
        <v>62</v>
      </c>
      <c r="C186">
        <v>23</v>
      </c>
      <c r="D186">
        <v>2</v>
      </c>
      <c r="E186">
        <v>2516179.2599999998</v>
      </c>
      <c r="F186">
        <v>6858314.3099999996</v>
      </c>
      <c r="G186">
        <v>166.05199999999999</v>
      </c>
      <c r="H186">
        <v>143.73999939999999</v>
      </c>
      <c r="I186">
        <v>22.312000609999998</v>
      </c>
      <c r="J186">
        <v>256</v>
      </c>
      <c r="K186">
        <v>11</v>
      </c>
      <c r="L186">
        <v>2</v>
      </c>
      <c r="M186" t="s">
        <v>0</v>
      </c>
      <c r="N186">
        <v>1</v>
      </c>
      <c r="O186">
        <v>4</v>
      </c>
    </row>
    <row r="187" spans="1:15">
      <c r="A187" t="str">
        <f t="shared" si="2"/>
        <v>62_17</v>
      </c>
      <c r="B187">
        <v>62</v>
      </c>
      <c r="C187">
        <v>17</v>
      </c>
      <c r="D187">
        <v>2</v>
      </c>
      <c r="E187">
        <v>2516172.9900000002</v>
      </c>
      <c r="F187">
        <v>6858322.6100000003</v>
      </c>
      <c r="G187">
        <v>168.953</v>
      </c>
      <c r="H187">
        <v>143.68000180000001</v>
      </c>
      <c r="I187">
        <v>25.272998170000001</v>
      </c>
      <c r="J187">
        <v>294</v>
      </c>
      <c r="K187">
        <v>11</v>
      </c>
      <c r="L187">
        <v>2</v>
      </c>
      <c r="M187" t="s">
        <v>0</v>
      </c>
      <c r="N187">
        <v>1</v>
      </c>
      <c r="O187">
        <v>4</v>
      </c>
    </row>
    <row r="188" spans="1:15">
      <c r="A188" t="str">
        <f t="shared" si="2"/>
        <v>62_19</v>
      </c>
      <c r="B188">
        <v>62</v>
      </c>
      <c r="C188">
        <v>19</v>
      </c>
      <c r="D188">
        <v>4</v>
      </c>
      <c r="E188">
        <v>2516175.7200000002</v>
      </c>
      <c r="F188">
        <v>6858324.2400000002</v>
      </c>
      <c r="G188">
        <v>167.12799999999999</v>
      </c>
      <c r="H188">
        <v>143.85</v>
      </c>
      <c r="I188">
        <v>23.277999999999999</v>
      </c>
      <c r="J188">
        <v>276</v>
      </c>
      <c r="K188">
        <v>14</v>
      </c>
      <c r="L188">
        <v>2</v>
      </c>
      <c r="M188" t="s">
        <v>0</v>
      </c>
      <c r="N188">
        <v>1</v>
      </c>
      <c r="O188">
        <v>4</v>
      </c>
    </row>
    <row r="189" spans="1:15">
      <c r="A189" t="str">
        <f t="shared" si="2"/>
        <v>62_6</v>
      </c>
      <c r="B189">
        <v>62</v>
      </c>
      <c r="C189">
        <v>6</v>
      </c>
      <c r="D189">
        <v>2</v>
      </c>
      <c r="E189">
        <v>2516169.9300000002</v>
      </c>
      <c r="F189">
        <v>6858330.2199999997</v>
      </c>
      <c r="G189">
        <v>169.92599999999999</v>
      </c>
      <c r="H189">
        <v>144.13999329999999</v>
      </c>
      <c r="I189">
        <v>25.786006709999999</v>
      </c>
      <c r="J189">
        <v>320</v>
      </c>
      <c r="K189">
        <v>11</v>
      </c>
      <c r="L189">
        <v>2</v>
      </c>
      <c r="M189" t="s">
        <v>0</v>
      </c>
      <c r="N189">
        <v>1</v>
      </c>
      <c r="O189">
        <v>4</v>
      </c>
    </row>
    <row r="190" spans="1:15">
      <c r="A190" t="str">
        <f t="shared" si="2"/>
        <v>62_7</v>
      </c>
      <c r="B190">
        <v>62</v>
      </c>
      <c r="C190">
        <v>7</v>
      </c>
      <c r="D190">
        <v>2</v>
      </c>
      <c r="E190">
        <v>2516175.11</v>
      </c>
      <c r="F190">
        <v>6858333.5599999996</v>
      </c>
      <c r="G190">
        <v>168.73599999999999</v>
      </c>
      <c r="H190">
        <v>144.2600037</v>
      </c>
      <c r="I190">
        <v>24.475996339999998</v>
      </c>
      <c r="J190">
        <v>310</v>
      </c>
      <c r="K190">
        <v>11</v>
      </c>
      <c r="L190">
        <v>2</v>
      </c>
      <c r="M190" t="s">
        <v>0</v>
      </c>
      <c r="N190">
        <v>1</v>
      </c>
      <c r="O190">
        <v>4</v>
      </c>
    </row>
    <row r="191" spans="1:15">
      <c r="A191" t="str">
        <f t="shared" si="2"/>
        <v>62_5</v>
      </c>
      <c r="B191">
        <v>62</v>
      </c>
      <c r="C191">
        <v>5</v>
      </c>
      <c r="D191">
        <v>2</v>
      </c>
      <c r="E191">
        <v>2516170.4</v>
      </c>
      <c r="F191">
        <v>6858333.2699999996</v>
      </c>
      <c r="G191">
        <v>163.82900000000001</v>
      </c>
      <c r="H191">
        <v>144.3599945</v>
      </c>
      <c r="I191">
        <v>19.469005490000001</v>
      </c>
      <c r="J191">
        <v>206</v>
      </c>
      <c r="K191">
        <v>13</v>
      </c>
      <c r="L191">
        <v>2</v>
      </c>
      <c r="M191" t="s">
        <v>6</v>
      </c>
      <c r="N191">
        <v>1</v>
      </c>
      <c r="O191">
        <v>4</v>
      </c>
    </row>
    <row r="192" spans="1:15">
      <c r="A192" t="str">
        <f t="shared" si="2"/>
        <v>62_3</v>
      </c>
      <c r="B192">
        <v>62</v>
      </c>
      <c r="C192">
        <v>3</v>
      </c>
      <c r="D192">
        <v>2</v>
      </c>
      <c r="E192">
        <v>2516168.09</v>
      </c>
      <c r="F192">
        <v>6858333.8700000001</v>
      </c>
      <c r="G192">
        <v>165.32900000000001</v>
      </c>
      <c r="H192">
        <v>144.46999510000001</v>
      </c>
      <c r="I192">
        <v>20.859004880000001</v>
      </c>
      <c r="J192">
        <v>232</v>
      </c>
      <c r="K192">
        <v>14</v>
      </c>
      <c r="L192">
        <v>2</v>
      </c>
      <c r="M192" t="s">
        <v>0</v>
      </c>
      <c r="N192">
        <v>1</v>
      </c>
      <c r="O192">
        <v>4</v>
      </c>
    </row>
    <row r="193" spans="1:15">
      <c r="A193" t="str">
        <f t="shared" si="2"/>
        <v>62_25</v>
      </c>
      <c r="B193">
        <v>62</v>
      </c>
      <c r="C193">
        <v>25</v>
      </c>
      <c r="D193">
        <v>2</v>
      </c>
      <c r="E193">
        <v>2516188.52</v>
      </c>
      <c r="F193">
        <v>6858314.3399999999</v>
      </c>
      <c r="G193">
        <v>167.66499999999999</v>
      </c>
      <c r="H193">
        <v>144.57999570000001</v>
      </c>
      <c r="I193">
        <v>23.085004269999999</v>
      </c>
      <c r="J193">
        <v>237</v>
      </c>
      <c r="K193">
        <v>11</v>
      </c>
      <c r="L193">
        <v>2</v>
      </c>
      <c r="M193" t="s">
        <v>0</v>
      </c>
      <c r="N193">
        <v>1</v>
      </c>
      <c r="O193">
        <v>5</v>
      </c>
    </row>
    <row r="194" spans="1:15">
      <c r="A194" t="str">
        <f t="shared" si="2"/>
        <v>62_12</v>
      </c>
      <c r="B194">
        <v>62</v>
      </c>
      <c r="C194">
        <v>12</v>
      </c>
      <c r="D194">
        <v>4</v>
      </c>
      <c r="E194">
        <v>2516179.42</v>
      </c>
      <c r="F194">
        <v>6858331.0700000003</v>
      </c>
      <c r="G194">
        <v>165.24</v>
      </c>
      <c r="H194">
        <v>143.94999079999999</v>
      </c>
      <c r="I194">
        <v>-99</v>
      </c>
      <c r="J194">
        <v>190</v>
      </c>
      <c r="K194">
        <v>14</v>
      </c>
      <c r="L194">
        <v>2</v>
      </c>
      <c r="M194" t="s">
        <v>3</v>
      </c>
      <c r="N194">
        <v>1</v>
      </c>
      <c r="O194">
        <v>5</v>
      </c>
    </row>
    <row r="195" spans="1:15">
      <c r="A195" t="str">
        <f t="shared" ref="A195:A258" si="3">IF(N195&lt;&gt;1,CONCATENATE(B195,N195,"_",C195),CONCATENATE(B195,"_",C195))</f>
        <v>62_510</v>
      </c>
      <c r="B195">
        <v>62</v>
      </c>
      <c r="C195">
        <v>510</v>
      </c>
      <c r="D195">
        <v>1</v>
      </c>
      <c r="E195">
        <v>2516149.77</v>
      </c>
      <c r="F195">
        <v>6858307.3200000003</v>
      </c>
      <c r="G195">
        <v>161.49</v>
      </c>
      <c r="H195">
        <v>143.0599915</v>
      </c>
      <c r="I195">
        <v>-99</v>
      </c>
      <c r="J195">
        <v>212</v>
      </c>
      <c r="K195">
        <v>21</v>
      </c>
      <c r="L195">
        <v>3</v>
      </c>
      <c r="M195" t="s">
        <v>4</v>
      </c>
      <c r="N195">
        <v>1</v>
      </c>
      <c r="O195">
        <v>1</v>
      </c>
    </row>
    <row r="196" spans="1:15">
      <c r="A196" t="str">
        <f t="shared" si="3"/>
        <v>62_511</v>
      </c>
      <c r="B196">
        <v>62</v>
      </c>
      <c r="C196">
        <v>511</v>
      </c>
      <c r="D196">
        <v>2</v>
      </c>
      <c r="E196">
        <v>2516147.14</v>
      </c>
      <c r="F196">
        <v>6858316.1900000004</v>
      </c>
      <c r="G196">
        <v>168.31100000000001</v>
      </c>
      <c r="H196">
        <v>143.49999389999999</v>
      </c>
      <c r="I196">
        <v>24.8110061</v>
      </c>
      <c r="J196">
        <v>266</v>
      </c>
      <c r="K196">
        <v>12</v>
      </c>
      <c r="L196">
        <v>3</v>
      </c>
      <c r="M196" t="s">
        <v>1</v>
      </c>
      <c r="N196">
        <v>1</v>
      </c>
      <c r="O196">
        <v>1</v>
      </c>
    </row>
    <row r="197" spans="1:15">
      <c r="A197" t="str">
        <f t="shared" si="3"/>
        <v>62_512</v>
      </c>
      <c r="B197">
        <v>62</v>
      </c>
      <c r="C197">
        <v>512</v>
      </c>
      <c r="D197">
        <v>2</v>
      </c>
      <c r="E197">
        <v>2516156.86</v>
      </c>
      <c r="F197">
        <v>6858317.75</v>
      </c>
      <c r="G197">
        <v>167.00299999999999</v>
      </c>
      <c r="H197">
        <v>143.21999510000001</v>
      </c>
      <c r="I197">
        <v>-99</v>
      </c>
      <c r="J197">
        <v>280</v>
      </c>
      <c r="K197">
        <v>22</v>
      </c>
      <c r="L197">
        <v>3</v>
      </c>
      <c r="M197" t="s">
        <v>2</v>
      </c>
      <c r="N197">
        <v>1</v>
      </c>
      <c r="O197">
        <v>2</v>
      </c>
    </row>
    <row r="198" spans="1:15">
      <c r="A198" t="str">
        <f t="shared" si="3"/>
        <v>62_517</v>
      </c>
      <c r="B198">
        <v>62</v>
      </c>
      <c r="C198">
        <v>517</v>
      </c>
      <c r="D198">
        <v>2</v>
      </c>
      <c r="E198">
        <v>2516155.48</v>
      </c>
      <c r="F198">
        <v>6858326.71</v>
      </c>
      <c r="G198">
        <v>162.86000000000001</v>
      </c>
      <c r="H198">
        <v>143.619989</v>
      </c>
      <c r="I198">
        <v>-99</v>
      </c>
      <c r="J198">
        <v>207</v>
      </c>
      <c r="K198">
        <v>12</v>
      </c>
      <c r="L198">
        <v>3</v>
      </c>
      <c r="M198" t="s">
        <v>4</v>
      </c>
      <c r="N198">
        <v>1</v>
      </c>
      <c r="O198">
        <v>2</v>
      </c>
    </row>
    <row r="199" spans="1:15">
      <c r="A199" t="str">
        <f t="shared" si="3"/>
        <v>62_504</v>
      </c>
      <c r="B199">
        <v>62</v>
      </c>
      <c r="C199">
        <v>504</v>
      </c>
      <c r="D199">
        <v>2</v>
      </c>
      <c r="E199">
        <v>2516174.6800000002</v>
      </c>
      <c r="F199">
        <v>6858309.8700000001</v>
      </c>
      <c r="G199">
        <v>161.46700000000001</v>
      </c>
      <c r="H199">
        <v>143.46999510000001</v>
      </c>
      <c r="I199">
        <v>17.997004879999999</v>
      </c>
      <c r="J199">
        <v>191</v>
      </c>
      <c r="K199">
        <v>12</v>
      </c>
      <c r="L199">
        <v>3</v>
      </c>
      <c r="M199" t="s">
        <v>0</v>
      </c>
      <c r="N199">
        <v>1</v>
      </c>
      <c r="O199">
        <v>3</v>
      </c>
    </row>
    <row r="200" spans="1:15">
      <c r="A200" t="str">
        <f t="shared" si="3"/>
        <v>62_503</v>
      </c>
      <c r="B200">
        <v>62</v>
      </c>
      <c r="C200">
        <v>503</v>
      </c>
      <c r="D200">
        <v>2</v>
      </c>
      <c r="E200">
        <v>2516171.65</v>
      </c>
      <c r="F200">
        <v>6858316.5800000001</v>
      </c>
      <c r="G200">
        <v>166.131</v>
      </c>
      <c r="H200">
        <v>143.3599945</v>
      </c>
      <c r="I200">
        <v>22.77100549</v>
      </c>
      <c r="J200">
        <v>237</v>
      </c>
      <c r="K200">
        <v>12</v>
      </c>
      <c r="L200">
        <v>3</v>
      </c>
      <c r="M200" t="s">
        <v>0</v>
      </c>
      <c r="N200">
        <v>1</v>
      </c>
      <c r="O200">
        <v>3</v>
      </c>
    </row>
    <row r="201" spans="1:15">
      <c r="A201" t="str">
        <f t="shared" si="3"/>
        <v>62_516</v>
      </c>
      <c r="B201">
        <v>62</v>
      </c>
      <c r="C201">
        <v>516</v>
      </c>
      <c r="D201">
        <v>2</v>
      </c>
      <c r="E201">
        <v>2516171.48</v>
      </c>
      <c r="F201">
        <v>6858321.8499999996</v>
      </c>
      <c r="G201">
        <v>167.79400000000001</v>
      </c>
      <c r="H201">
        <v>143.5499969</v>
      </c>
      <c r="I201">
        <v>24.24400305</v>
      </c>
      <c r="J201">
        <v>273</v>
      </c>
      <c r="K201">
        <v>11</v>
      </c>
      <c r="L201">
        <v>3</v>
      </c>
      <c r="M201" t="s">
        <v>0</v>
      </c>
      <c r="N201">
        <v>1</v>
      </c>
      <c r="O201">
        <v>3</v>
      </c>
    </row>
    <row r="202" spans="1:15">
      <c r="A202" t="str">
        <f t="shared" si="3"/>
        <v>62_514</v>
      </c>
      <c r="B202">
        <v>62</v>
      </c>
      <c r="C202">
        <v>514</v>
      </c>
      <c r="D202">
        <v>2</v>
      </c>
      <c r="E202">
        <v>2516162.88</v>
      </c>
      <c r="F202">
        <v>6858323.5499999998</v>
      </c>
      <c r="G202">
        <v>157.74100000000001</v>
      </c>
      <c r="H202">
        <v>143.69999079999999</v>
      </c>
      <c r="I202">
        <v>-99</v>
      </c>
      <c r="J202">
        <v>144</v>
      </c>
      <c r="K202">
        <v>11</v>
      </c>
      <c r="L202">
        <v>3</v>
      </c>
      <c r="M202" t="s">
        <v>2</v>
      </c>
      <c r="N202">
        <v>1</v>
      </c>
      <c r="O202">
        <v>3</v>
      </c>
    </row>
    <row r="203" spans="1:15">
      <c r="A203" t="str">
        <f t="shared" si="3"/>
        <v>62_501</v>
      </c>
      <c r="B203">
        <v>62</v>
      </c>
      <c r="C203">
        <v>501</v>
      </c>
      <c r="D203">
        <v>4</v>
      </c>
      <c r="E203">
        <v>2516164.92</v>
      </c>
      <c r="F203">
        <v>6858325.2800000003</v>
      </c>
      <c r="G203">
        <v>159.245</v>
      </c>
      <c r="H203">
        <v>143.69999079999999</v>
      </c>
      <c r="I203">
        <v>-99</v>
      </c>
      <c r="J203">
        <v>132</v>
      </c>
      <c r="K203">
        <v>14</v>
      </c>
      <c r="L203">
        <v>3</v>
      </c>
      <c r="M203" t="s">
        <v>4</v>
      </c>
      <c r="N203">
        <v>1</v>
      </c>
      <c r="O203">
        <v>3</v>
      </c>
    </row>
    <row r="204" spans="1:15">
      <c r="A204" t="str">
        <f t="shared" si="3"/>
        <v>62_513</v>
      </c>
      <c r="B204">
        <v>62</v>
      </c>
      <c r="C204">
        <v>513</v>
      </c>
      <c r="D204">
        <v>2</v>
      </c>
      <c r="E204">
        <v>2516160.73</v>
      </c>
      <c r="F204">
        <v>6858325.1200000001</v>
      </c>
      <c r="G204">
        <v>154.42500000000001</v>
      </c>
      <c r="H204">
        <v>143.6699921</v>
      </c>
      <c r="I204">
        <v>-99</v>
      </c>
      <c r="J204">
        <v>109</v>
      </c>
      <c r="K204">
        <v>11</v>
      </c>
      <c r="L204">
        <v>3</v>
      </c>
      <c r="M204" t="s">
        <v>2</v>
      </c>
      <c r="N204">
        <v>1</v>
      </c>
      <c r="O204">
        <v>3</v>
      </c>
    </row>
    <row r="205" spans="1:15">
      <c r="A205" t="str">
        <f t="shared" si="3"/>
        <v>62_515</v>
      </c>
      <c r="B205">
        <v>62</v>
      </c>
      <c r="C205">
        <v>515</v>
      </c>
      <c r="D205">
        <v>4</v>
      </c>
      <c r="E205">
        <v>2516158.16</v>
      </c>
      <c r="F205">
        <v>6858328.7599999998</v>
      </c>
      <c r="G205">
        <v>166.50700000000001</v>
      </c>
      <c r="H205">
        <v>143.869989</v>
      </c>
      <c r="I205">
        <v>22.63701099</v>
      </c>
      <c r="J205">
        <v>225</v>
      </c>
      <c r="K205">
        <v>11</v>
      </c>
      <c r="L205">
        <v>3</v>
      </c>
      <c r="M205" t="s">
        <v>0</v>
      </c>
      <c r="N205">
        <v>1</v>
      </c>
      <c r="O205">
        <v>3</v>
      </c>
    </row>
    <row r="206" spans="1:15">
      <c r="A206" t="str">
        <f t="shared" si="3"/>
        <v>62_502</v>
      </c>
      <c r="B206">
        <v>62</v>
      </c>
      <c r="C206">
        <v>502</v>
      </c>
      <c r="D206">
        <v>2</v>
      </c>
      <c r="E206">
        <v>2516174.7000000002</v>
      </c>
      <c r="F206">
        <v>6858337.0999999996</v>
      </c>
      <c r="G206">
        <v>167.42599999999999</v>
      </c>
      <c r="H206">
        <v>144.5100037</v>
      </c>
      <c r="I206">
        <v>-99</v>
      </c>
      <c r="J206">
        <v>267</v>
      </c>
      <c r="K206">
        <v>22</v>
      </c>
      <c r="L206">
        <v>3</v>
      </c>
      <c r="M206" t="s">
        <v>2</v>
      </c>
      <c r="N206">
        <v>1</v>
      </c>
      <c r="O206">
        <v>4</v>
      </c>
    </row>
    <row r="207" spans="1:15">
      <c r="A207" t="str">
        <f t="shared" si="3"/>
        <v>62_1001</v>
      </c>
      <c r="B207">
        <v>62</v>
      </c>
      <c r="C207">
        <v>1001</v>
      </c>
      <c r="D207">
        <v>50</v>
      </c>
      <c r="E207">
        <v>2516154.0699999998</v>
      </c>
      <c r="F207">
        <v>6858292.8899999997</v>
      </c>
      <c r="G207">
        <v>-99</v>
      </c>
      <c r="H207">
        <v>-99</v>
      </c>
      <c r="I207">
        <v>-99</v>
      </c>
      <c r="J207">
        <v>700</v>
      </c>
      <c r="K207">
        <v>-99</v>
      </c>
      <c r="L207">
        <v>-99</v>
      </c>
      <c r="M207">
        <v>-99</v>
      </c>
      <c r="N207">
        <v>1</v>
      </c>
      <c r="O207">
        <v>-99</v>
      </c>
    </row>
    <row r="208" spans="1:15">
      <c r="A208" t="str">
        <f t="shared" si="3"/>
        <v>62_1002</v>
      </c>
      <c r="B208">
        <v>62</v>
      </c>
      <c r="C208">
        <v>1002</v>
      </c>
      <c r="D208">
        <v>50</v>
      </c>
      <c r="E208">
        <v>2516140.5299999998</v>
      </c>
      <c r="F208">
        <v>6858319.5899999999</v>
      </c>
      <c r="G208">
        <v>-99</v>
      </c>
      <c r="H208">
        <v>-99</v>
      </c>
      <c r="I208">
        <v>-99</v>
      </c>
      <c r="J208">
        <v>700</v>
      </c>
      <c r="K208">
        <v>-99</v>
      </c>
      <c r="L208">
        <v>-99</v>
      </c>
      <c r="M208">
        <v>-99</v>
      </c>
      <c r="N208">
        <v>1</v>
      </c>
      <c r="O208">
        <v>-99</v>
      </c>
    </row>
    <row r="209" spans="1:15">
      <c r="A209" t="str">
        <f t="shared" si="3"/>
        <v>62_1003</v>
      </c>
      <c r="B209">
        <v>62</v>
      </c>
      <c r="C209">
        <v>1003</v>
      </c>
      <c r="D209">
        <v>50</v>
      </c>
      <c r="E209">
        <v>2516175.7999999998</v>
      </c>
      <c r="F209">
        <v>6858338.0300000003</v>
      </c>
      <c r="G209">
        <v>-99</v>
      </c>
      <c r="H209">
        <v>-99</v>
      </c>
      <c r="I209">
        <v>-99</v>
      </c>
      <c r="J209">
        <v>700</v>
      </c>
      <c r="K209">
        <v>-99</v>
      </c>
      <c r="L209">
        <v>-99</v>
      </c>
      <c r="M209">
        <v>-99</v>
      </c>
      <c r="N209">
        <v>1</v>
      </c>
      <c r="O209">
        <v>-99</v>
      </c>
    </row>
    <row r="210" spans="1:15">
      <c r="A210" t="str">
        <f t="shared" si="3"/>
        <v>62_1004</v>
      </c>
      <c r="B210">
        <v>62</v>
      </c>
      <c r="C210">
        <v>1004</v>
      </c>
      <c r="D210">
        <v>50</v>
      </c>
      <c r="E210">
        <v>2516189.5699999998</v>
      </c>
      <c r="F210">
        <v>6858311.9800000004</v>
      </c>
      <c r="G210">
        <v>-99</v>
      </c>
      <c r="H210">
        <v>-99</v>
      </c>
      <c r="I210">
        <v>-99</v>
      </c>
      <c r="J210">
        <v>700</v>
      </c>
      <c r="K210">
        <v>-99</v>
      </c>
      <c r="L210">
        <v>-99</v>
      </c>
      <c r="M210">
        <v>-99</v>
      </c>
      <c r="N210">
        <v>1</v>
      </c>
      <c r="O210">
        <v>-99</v>
      </c>
    </row>
    <row r="211" spans="1:15">
      <c r="A211" t="str">
        <f t="shared" si="3"/>
        <v>78_80</v>
      </c>
      <c r="B211">
        <v>78</v>
      </c>
      <c r="C211">
        <v>80</v>
      </c>
      <c r="D211">
        <v>2</v>
      </c>
      <c r="E211">
        <v>2515809.9300000002</v>
      </c>
      <c r="F211">
        <v>6860346.5300000003</v>
      </c>
      <c r="G211">
        <v>187.22</v>
      </c>
      <c r="H211">
        <v>171.7999969</v>
      </c>
      <c r="I211">
        <v>-99</v>
      </c>
      <c r="J211">
        <v>183</v>
      </c>
      <c r="K211">
        <v>11</v>
      </c>
      <c r="L211">
        <v>2</v>
      </c>
      <c r="M211" t="s">
        <v>3</v>
      </c>
      <c r="N211">
        <v>1</v>
      </c>
      <c r="O211">
        <v>1</v>
      </c>
    </row>
    <row r="212" spans="1:15">
      <c r="A212" t="str">
        <f t="shared" si="3"/>
        <v>78_88</v>
      </c>
      <c r="B212">
        <v>78</v>
      </c>
      <c r="C212">
        <v>88</v>
      </c>
      <c r="D212">
        <v>2</v>
      </c>
      <c r="E212">
        <v>2515806.4500000002</v>
      </c>
      <c r="F212">
        <v>6860343.8899999997</v>
      </c>
      <c r="G212">
        <v>183.90799999999999</v>
      </c>
      <c r="H212">
        <v>171.7599884</v>
      </c>
      <c r="I212">
        <v>12.1480116</v>
      </c>
      <c r="J212">
        <v>110</v>
      </c>
      <c r="K212">
        <v>11</v>
      </c>
      <c r="L212">
        <v>2</v>
      </c>
      <c r="M212" t="s">
        <v>0</v>
      </c>
      <c r="N212">
        <v>1</v>
      </c>
      <c r="O212">
        <v>1</v>
      </c>
    </row>
    <row r="213" spans="1:15">
      <c r="A213" t="str">
        <f t="shared" si="3"/>
        <v>78_101</v>
      </c>
      <c r="B213">
        <v>78</v>
      </c>
      <c r="C213">
        <v>101</v>
      </c>
      <c r="D213">
        <v>2</v>
      </c>
      <c r="E213">
        <v>2515802.5099999998</v>
      </c>
      <c r="F213">
        <v>6860342.3300000001</v>
      </c>
      <c r="G213">
        <v>185.79300000000001</v>
      </c>
      <c r="H213">
        <v>171.6</v>
      </c>
      <c r="I213">
        <v>14.193</v>
      </c>
      <c r="J213">
        <v>128</v>
      </c>
      <c r="K213">
        <v>11</v>
      </c>
      <c r="L213">
        <v>2</v>
      </c>
      <c r="M213" t="s">
        <v>1</v>
      </c>
      <c r="N213">
        <v>1</v>
      </c>
      <c r="O213">
        <v>1</v>
      </c>
    </row>
    <row r="214" spans="1:15">
      <c r="A214" t="str">
        <f t="shared" si="3"/>
        <v>78_85</v>
      </c>
      <c r="B214">
        <v>78</v>
      </c>
      <c r="C214">
        <v>85</v>
      </c>
      <c r="D214">
        <v>4</v>
      </c>
      <c r="E214">
        <v>2515807.12</v>
      </c>
      <c r="F214">
        <v>6860347.1600000001</v>
      </c>
      <c r="G214">
        <v>189.12799999999999</v>
      </c>
      <c r="H214">
        <v>171.7699982</v>
      </c>
      <c r="I214">
        <v>17.358001829999999</v>
      </c>
      <c r="J214">
        <v>226</v>
      </c>
      <c r="K214">
        <v>12</v>
      </c>
      <c r="L214">
        <v>2</v>
      </c>
      <c r="M214" t="s">
        <v>0</v>
      </c>
      <c r="N214">
        <v>1</v>
      </c>
      <c r="O214">
        <v>1</v>
      </c>
    </row>
    <row r="215" spans="1:15">
      <c r="A215" t="str">
        <f t="shared" si="3"/>
        <v>78_92</v>
      </c>
      <c r="B215">
        <v>78</v>
      </c>
      <c r="C215">
        <v>92</v>
      </c>
      <c r="D215">
        <v>2</v>
      </c>
      <c r="E215">
        <v>2515804.98</v>
      </c>
      <c r="F215">
        <v>6860346.25</v>
      </c>
      <c r="G215">
        <v>191.316</v>
      </c>
      <c r="H215">
        <v>171.68000180000001</v>
      </c>
      <c r="I215">
        <v>19.635998170000001</v>
      </c>
      <c r="J215">
        <v>197</v>
      </c>
      <c r="K215">
        <v>12</v>
      </c>
      <c r="L215">
        <v>2</v>
      </c>
      <c r="M215" t="s">
        <v>0</v>
      </c>
      <c r="N215">
        <v>1</v>
      </c>
      <c r="O215">
        <v>1</v>
      </c>
    </row>
    <row r="216" spans="1:15">
      <c r="A216" t="str">
        <f t="shared" si="3"/>
        <v>78_106</v>
      </c>
      <c r="B216">
        <v>78</v>
      </c>
      <c r="C216">
        <v>106</v>
      </c>
      <c r="D216">
        <v>2</v>
      </c>
      <c r="E216">
        <v>2515801.2000000002</v>
      </c>
      <c r="F216">
        <v>6860343.6299999999</v>
      </c>
      <c r="G216">
        <v>191.678</v>
      </c>
      <c r="H216">
        <v>171.48999939999999</v>
      </c>
      <c r="I216">
        <v>20.18800061</v>
      </c>
      <c r="J216">
        <v>172</v>
      </c>
      <c r="K216">
        <v>11</v>
      </c>
      <c r="L216">
        <v>2</v>
      </c>
      <c r="M216" t="s">
        <v>0</v>
      </c>
      <c r="N216">
        <v>1</v>
      </c>
      <c r="O216">
        <v>1</v>
      </c>
    </row>
    <row r="217" spans="1:15">
      <c r="A217" t="str">
        <f t="shared" si="3"/>
        <v>78_104</v>
      </c>
      <c r="B217">
        <v>78</v>
      </c>
      <c r="C217">
        <v>104</v>
      </c>
      <c r="D217">
        <v>2</v>
      </c>
      <c r="E217">
        <v>2515801.84</v>
      </c>
      <c r="F217">
        <v>6860345.8200000003</v>
      </c>
      <c r="G217">
        <v>191.28700000000001</v>
      </c>
      <c r="H217">
        <v>171.6699921</v>
      </c>
      <c r="I217">
        <v>19.61700793</v>
      </c>
      <c r="J217">
        <v>203</v>
      </c>
      <c r="K217">
        <v>11</v>
      </c>
      <c r="L217">
        <v>2</v>
      </c>
      <c r="M217" t="s">
        <v>0</v>
      </c>
      <c r="N217">
        <v>1</v>
      </c>
      <c r="O217">
        <v>1</v>
      </c>
    </row>
    <row r="218" spans="1:15">
      <c r="A218" t="str">
        <f t="shared" si="3"/>
        <v>78_83</v>
      </c>
      <c r="B218">
        <v>78</v>
      </c>
      <c r="C218">
        <v>83</v>
      </c>
      <c r="D218">
        <v>2</v>
      </c>
      <c r="E218">
        <v>2515806.7400000002</v>
      </c>
      <c r="F218">
        <v>6860350.9699999997</v>
      </c>
      <c r="G218">
        <v>182.624</v>
      </c>
      <c r="H218">
        <v>171.98999939999999</v>
      </c>
      <c r="I218">
        <v>10.634000609999999</v>
      </c>
      <c r="J218">
        <v>152</v>
      </c>
      <c r="K218">
        <v>11</v>
      </c>
      <c r="L218">
        <v>2</v>
      </c>
      <c r="M218" t="s">
        <v>5</v>
      </c>
      <c r="N218">
        <v>1</v>
      </c>
      <c r="O218">
        <v>1</v>
      </c>
    </row>
    <row r="219" spans="1:15">
      <c r="A219" t="str">
        <f t="shared" si="3"/>
        <v>78_94</v>
      </c>
      <c r="B219">
        <v>78</v>
      </c>
      <c r="C219">
        <v>94</v>
      </c>
      <c r="D219">
        <v>2</v>
      </c>
      <c r="E219">
        <v>2515803.96</v>
      </c>
      <c r="F219">
        <v>6860349.1200000001</v>
      </c>
      <c r="G219">
        <v>192.03800000000001</v>
      </c>
      <c r="H219">
        <v>171.87999880000001</v>
      </c>
      <c r="I219">
        <v>20.158001219999999</v>
      </c>
      <c r="J219">
        <v>192</v>
      </c>
      <c r="K219">
        <v>11</v>
      </c>
      <c r="L219">
        <v>2</v>
      </c>
      <c r="M219" t="s">
        <v>0</v>
      </c>
      <c r="N219">
        <v>1</v>
      </c>
      <c r="O219">
        <v>1</v>
      </c>
    </row>
    <row r="220" spans="1:15">
      <c r="A220" t="str">
        <f t="shared" si="3"/>
        <v>78_110</v>
      </c>
      <c r="B220">
        <v>78</v>
      </c>
      <c r="C220">
        <v>110</v>
      </c>
      <c r="D220">
        <v>2</v>
      </c>
      <c r="E220">
        <v>2515800.2799999998</v>
      </c>
      <c r="F220">
        <v>6860346.9199999999</v>
      </c>
      <c r="G220">
        <v>189.25700000000001</v>
      </c>
      <c r="H220">
        <v>171.82999570000001</v>
      </c>
      <c r="I220">
        <v>17.427004270000001</v>
      </c>
      <c r="J220">
        <v>151</v>
      </c>
      <c r="K220">
        <v>11</v>
      </c>
      <c r="L220">
        <v>2</v>
      </c>
      <c r="M220" t="s">
        <v>0</v>
      </c>
      <c r="N220">
        <v>1</v>
      </c>
      <c r="O220">
        <v>1</v>
      </c>
    </row>
    <row r="221" spans="1:15">
      <c r="A221" t="str">
        <f t="shared" si="3"/>
        <v>78_114</v>
      </c>
      <c r="B221">
        <v>78</v>
      </c>
      <c r="C221">
        <v>114</v>
      </c>
      <c r="D221">
        <v>3</v>
      </c>
      <c r="E221">
        <v>2515798.61</v>
      </c>
      <c r="F221">
        <v>6860345.54</v>
      </c>
      <c r="G221">
        <v>191.18299999999999</v>
      </c>
      <c r="H221">
        <v>171.47998960000001</v>
      </c>
      <c r="I221">
        <v>19.703010379999998</v>
      </c>
      <c r="J221">
        <v>180</v>
      </c>
      <c r="K221">
        <v>11</v>
      </c>
      <c r="L221">
        <v>2</v>
      </c>
      <c r="M221" t="s">
        <v>0</v>
      </c>
      <c r="N221">
        <v>1</v>
      </c>
      <c r="O221">
        <v>1</v>
      </c>
    </row>
    <row r="222" spans="1:15">
      <c r="A222" t="str">
        <f t="shared" si="3"/>
        <v>78_107</v>
      </c>
      <c r="B222">
        <v>78</v>
      </c>
      <c r="C222">
        <v>107</v>
      </c>
      <c r="D222">
        <v>2</v>
      </c>
      <c r="E222">
        <v>2515802.09</v>
      </c>
      <c r="F222">
        <v>6860349.1500000004</v>
      </c>
      <c r="G222">
        <v>191.58799999999999</v>
      </c>
      <c r="H222">
        <v>171.63999329999999</v>
      </c>
      <c r="I222">
        <v>19.948006710000001</v>
      </c>
      <c r="J222">
        <v>196</v>
      </c>
      <c r="K222">
        <v>11</v>
      </c>
      <c r="L222">
        <v>2</v>
      </c>
      <c r="M222" t="s">
        <v>0</v>
      </c>
      <c r="N222">
        <v>1</v>
      </c>
      <c r="O222">
        <v>1</v>
      </c>
    </row>
    <row r="223" spans="1:15">
      <c r="A223" t="str">
        <f t="shared" si="3"/>
        <v>78_96</v>
      </c>
      <c r="B223">
        <v>78</v>
      </c>
      <c r="C223">
        <v>96</v>
      </c>
      <c r="D223">
        <v>2</v>
      </c>
      <c r="E223">
        <v>2515803.75</v>
      </c>
      <c r="F223">
        <v>6860351.8399999999</v>
      </c>
      <c r="G223">
        <v>192.465</v>
      </c>
      <c r="H223">
        <v>172.04000239999999</v>
      </c>
      <c r="I223">
        <v>20.424997560000001</v>
      </c>
      <c r="J223">
        <v>224</v>
      </c>
      <c r="K223">
        <v>11</v>
      </c>
      <c r="L223">
        <v>2</v>
      </c>
      <c r="M223" t="s">
        <v>0</v>
      </c>
      <c r="N223">
        <v>1</v>
      </c>
      <c r="O223">
        <v>1</v>
      </c>
    </row>
    <row r="224" spans="1:15">
      <c r="A224" t="str">
        <f t="shared" si="3"/>
        <v>78_118</v>
      </c>
      <c r="B224">
        <v>78</v>
      </c>
      <c r="C224">
        <v>118</v>
      </c>
      <c r="D224">
        <v>2</v>
      </c>
      <c r="E224">
        <v>2515797.48</v>
      </c>
      <c r="F224">
        <v>6860348.5999999996</v>
      </c>
      <c r="G224">
        <v>191.50399999999999</v>
      </c>
      <c r="H224">
        <v>171.7100006</v>
      </c>
      <c r="I224">
        <v>19.79399939</v>
      </c>
      <c r="J224">
        <v>193</v>
      </c>
      <c r="K224">
        <v>11</v>
      </c>
      <c r="L224">
        <v>2</v>
      </c>
      <c r="M224" t="s">
        <v>0</v>
      </c>
      <c r="N224">
        <v>1</v>
      </c>
      <c r="O224">
        <v>1</v>
      </c>
    </row>
    <row r="225" spans="1:15">
      <c r="A225" t="str">
        <f t="shared" si="3"/>
        <v>78_115</v>
      </c>
      <c r="B225">
        <v>78</v>
      </c>
      <c r="C225">
        <v>115</v>
      </c>
      <c r="D225">
        <v>13</v>
      </c>
      <c r="E225">
        <v>2515799.61</v>
      </c>
      <c r="F225">
        <v>6860350.6399999997</v>
      </c>
      <c r="G225">
        <v>185.22</v>
      </c>
      <c r="H225">
        <v>171.88999329999999</v>
      </c>
      <c r="I225">
        <v>-99</v>
      </c>
      <c r="J225">
        <v>100</v>
      </c>
      <c r="K225">
        <v>11</v>
      </c>
      <c r="L225">
        <v>2</v>
      </c>
      <c r="M225" t="s">
        <v>3</v>
      </c>
      <c r="N225">
        <v>1</v>
      </c>
      <c r="O225">
        <v>1</v>
      </c>
    </row>
    <row r="226" spans="1:15">
      <c r="A226" t="str">
        <f t="shared" si="3"/>
        <v>78_113</v>
      </c>
      <c r="B226">
        <v>78</v>
      </c>
      <c r="C226">
        <v>113</v>
      </c>
      <c r="D226">
        <v>3</v>
      </c>
      <c r="E226">
        <v>2515802.3199999998</v>
      </c>
      <c r="F226">
        <v>6860354.6299999999</v>
      </c>
      <c r="G226">
        <v>193.577</v>
      </c>
      <c r="H226">
        <v>172.02999270000001</v>
      </c>
      <c r="I226">
        <v>21.547007319999999</v>
      </c>
      <c r="J226">
        <v>232</v>
      </c>
      <c r="K226">
        <v>11</v>
      </c>
      <c r="L226">
        <v>2</v>
      </c>
      <c r="M226" t="s">
        <v>0</v>
      </c>
      <c r="N226">
        <v>1</v>
      </c>
      <c r="O226">
        <v>1</v>
      </c>
    </row>
    <row r="227" spans="1:15">
      <c r="A227" t="str">
        <f t="shared" si="3"/>
        <v>78_120</v>
      </c>
      <c r="B227">
        <v>78</v>
      </c>
      <c r="C227">
        <v>120</v>
      </c>
      <c r="D227">
        <v>2</v>
      </c>
      <c r="E227">
        <v>2515795.9700000002</v>
      </c>
      <c r="F227">
        <v>6860349.6100000003</v>
      </c>
      <c r="G227">
        <v>190.125</v>
      </c>
      <c r="H227">
        <v>171.82000120000001</v>
      </c>
      <c r="I227">
        <v>18.304998779999998</v>
      </c>
      <c r="J227">
        <v>171</v>
      </c>
      <c r="K227">
        <v>11</v>
      </c>
      <c r="L227">
        <v>2</v>
      </c>
      <c r="M227" t="s">
        <v>0</v>
      </c>
      <c r="N227">
        <v>1</v>
      </c>
      <c r="O227">
        <v>1</v>
      </c>
    </row>
    <row r="228" spans="1:15">
      <c r="A228" t="str">
        <f t="shared" si="3"/>
        <v>78_119</v>
      </c>
      <c r="B228">
        <v>78</v>
      </c>
      <c r="C228">
        <v>119</v>
      </c>
      <c r="D228">
        <v>2</v>
      </c>
      <c r="E228">
        <v>2515799.21</v>
      </c>
      <c r="F228">
        <v>6860353.1399999997</v>
      </c>
      <c r="G228">
        <v>193.679</v>
      </c>
      <c r="H228">
        <v>171.87999880000001</v>
      </c>
      <c r="I228">
        <v>21.799001220000001</v>
      </c>
      <c r="J228">
        <v>257</v>
      </c>
      <c r="K228">
        <v>11</v>
      </c>
      <c r="L228">
        <v>2</v>
      </c>
      <c r="M228" t="s">
        <v>0</v>
      </c>
      <c r="N228">
        <v>1</v>
      </c>
      <c r="O228">
        <v>1</v>
      </c>
    </row>
    <row r="229" spans="1:15">
      <c r="A229" t="str">
        <f t="shared" si="3"/>
        <v>78_123</v>
      </c>
      <c r="B229">
        <v>78</v>
      </c>
      <c r="C229">
        <v>123</v>
      </c>
      <c r="D229">
        <v>2</v>
      </c>
      <c r="E229">
        <v>2515795.7799999998</v>
      </c>
      <c r="F229">
        <v>6860352.1399999997</v>
      </c>
      <c r="G229">
        <v>184.56800000000001</v>
      </c>
      <c r="H229">
        <v>171.9600006</v>
      </c>
      <c r="I229">
        <v>12.60799939</v>
      </c>
      <c r="J229">
        <v>148</v>
      </c>
      <c r="K229">
        <v>11</v>
      </c>
      <c r="L229">
        <v>2</v>
      </c>
      <c r="M229" t="s">
        <v>5</v>
      </c>
      <c r="N229">
        <v>1</v>
      </c>
      <c r="O229">
        <v>1</v>
      </c>
    </row>
    <row r="230" spans="1:15">
      <c r="A230" t="str">
        <f t="shared" si="3"/>
        <v>78_130</v>
      </c>
      <c r="B230">
        <v>78</v>
      </c>
      <c r="C230">
        <v>130</v>
      </c>
      <c r="D230">
        <v>2</v>
      </c>
      <c r="E230">
        <v>2515797.25</v>
      </c>
      <c r="F230">
        <v>6860355.6900000004</v>
      </c>
      <c r="G230">
        <v>187.97200000000001</v>
      </c>
      <c r="H230">
        <v>171.90000309999999</v>
      </c>
      <c r="I230">
        <v>16.071996949999999</v>
      </c>
      <c r="J230">
        <v>200</v>
      </c>
      <c r="K230">
        <v>11</v>
      </c>
      <c r="L230">
        <v>2</v>
      </c>
      <c r="M230" t="s">
        <v>5</v>
      </c>
      <c r="N230">
        <v>1</v>
      </c>
      <c r="O230">
        <v>1</v>
      </c>
    </row>
    <row r="231" spans="1:15">
      <c r="A231" t="str">
        <f t="shared" si="3"/>
        <v>78_128</v>
      </c>
      <c r="B231">
        <v>78</v>
      </c>
      <c r="C231">
        <v>128</v>
      </c>
      <c r="D231">
        <v>2</v>
      </c>
      <c r="E231">
        <v>2515794.06</v>
      </c>
      <c r="F231">
        <v>6860353.3899999997</v>
      </c>
      <c r="G231">
        <v>186.96799999999999</v>
      </c>
      <c r="H231">
        <v>172.07000120000001</v>
      </c>
      <c r="I231">
        <v>14.89799878</v>
      </c>
      <c r="J231">
        <v>129</v>
      </c>
      <c r="K231">
        <v>11</v>
      </c>
      <c r="L231">
        <v>2</v>
      </c>
      <c r="M231" t="s">
        <v>0</v>
      </c>
      <c r="N231">
        <v>1</v>
      </c>
      <c r="O231">
        <v>1</v>
      </c>
    </row>
    <row r="232" spans="1:15">
      <c r="A232" t="str">
        <f t="shared" si="3"/>
        <v>78_129</v>
      </c>
      <c r="B232">
        <v>78</v>
      </c>
      <c r="C232">
        <v>129</v>
      </c>
      <c r="D232">
        <v>2</v>
      </c>
      <c r="E232">
        <v>2515791.75</v>
      </c>
      <c r="F232">
        <v>6860352.5899999999</v>
      </c>
      <c r="G232">
        <v>192.41800000000001</v>
      </c>
      <c r="H232">
        <v>172.15000309999999</v>
      </c>
      <c r="I232">
        <v>20.267996950000001</v>
      </c>
      <c r="J232">
        <v>199</v>
      </c>
      <c r="K232">
        <v>11</v>
      </c>
      <c r="L232">
        <v>2</v>
      </c>
      <c r="M232" t="s">
        <v>0</v>
      </c>
      <c r="N232">
        <v>1</v>
      </c>
      <c r="O232">
        <v>1</v>
      </c>
    </row>
    <row r="233" spans="1:15">
      <c r="A233" t="str">
        <f t="shared" si="3"/>
        <v>78_135</v>
      </c>
      <c r="B233">
        <v>78</v>
      </c>
      <c r="C233">
        <v>135</v>
      </c>
      <c r="D233">
        <v>2</v>
      </c>
      <c r="E233">
        <v>2515794.83</v>
      </c>
      <c r="F233">
        <v>6860355.96</v>
      </c>
      <c r="G233">
        <v>187.42699999999999</v>
      </c>
      <c r="H233">
        <v>172.0599915</v>
      </c>
      <c r="I233">
        <v>15.36700854</v>
      </c>
      <c r="J233">
        <v>195</v>
      </c>
      <c r="K233">
        <v>11</v>
      </c>
      <c r="L233">
        <v>2</v>
      </c>
      <c r="M233" t="s">
        <v>0</v>
      </c>
      <c r="N233">
        <v>1</v>
      </c>
      <c r="O233">
        <v>1</v>
      </c>
    </row>
    <row r="234" spans="1:15">
      <c r="A234" t="str">
        <f t="shared" si="3"/>
        <v>78_134</v>
      </c>
      <c r="B234">
        <v>78</v>
      </c>
      <c r="C234">
        <v>134</v>
      </c>
      <c r="D234">
        <v>3</v>
      </c>
      <c r="E234">
        <v>2515791</v>
      </c>
      <c r="F234">
        <v>6860354.71</v>
      </c>
      <c r="G234">
        <v>189.52799999999999</v>
      </c>
      <c r="H234">
        <v>172.07999570000001</v>
      </c>
      <c r="I234">
        <v>17.448004269999998</v>
      </c>
      <c r="J234">
        <v>151</v>
      </c>
      <c r="K234">
        <v>11</v>
      </c>
      <c r="L234">
        <v>2</v>
      </c>
      <c r="M234" t="s">
        <v>0</v>
      </c>
      <c r="N234">
        <v>1</v>
      </c>
      <c r="O234">
        <v>1</v>
      </c>
    </row>
    <row r="235" spans="1:15">
      <c r="A235" t="str">
        <f t="shared" si="3"/>
        <v>78_156</v>
      </c>
      <c r="B235">
        <v>78</v>
      </c>
      <c r="C235">
        <v>156</v>
      </c>
      <c r="D235">
        <v>2</v>
      </c>
      <c r="E235">
        <v>2515797.5499999998</v>
      </c>
      <c r="F235">
        <v>6860360.4800000004</v>
      </c>
      <c r="G235">
        <v>189.75800000000001</v>
      </c>
      <c r="H235">
        <v>172.21999510000001</v>
      </c>
      <c r="I235">
        <v>17.538004879999999</v>
      </c>
      <c r="J235">
        <v>145</v>
      </c>
      <c r="K235">
        <v>11</v>
      </c>
      <c r="L235">
        <v>2</v>
      </c>
      <c r="M235" t="s">
        <v>0</v>
      </c>
      <c r="N235">
        <v>1</v>
      </c>
      <c r="O235">
        <v>1</v>
      </c>
    </row>
    <row r="236" spans="1:15">
      <c r="A236" t="str">
        <f t="shared" si="3"/>
        <v>78_149</v>
      </c>
      <c r="B236">
        <v>78</v>
      </c>
      <c r="C236">
        <v>149</v>
      </c>
      <c r="D236">
        <v>2</v>
      </c>
      <c r="E236">
        <v>2515796.2000000002</v>
      </c>
      <c r="F236">
        <v>6860359.6600000001</v>
      </c>
      <c r="G236">
        <v>190.76499999999999</v>
      </c>
      <c r="H236">
        <v>172.2599884</v>
      </c>
      <c r="I236">
        <v>18.5050116</v>
      </c>
      <c r="J236">
        <v>192</v>
      </c>
      <c r="K236">
        <v>11</v>
      </c>
      <c r="L236">
        <v>2</v>
      </c>
      <c r="M236" t="s">
        <v>0</v>
      </c>
      <c r="N236">
        <v>1</v>
      </c>
      <c r="O236">
        <v>1</v>
      </c>
    </row>
    <row r="237" spans="1:15">
      <c r="A237" t="str">
        <f t="shared" si="3"/>
        <v>78_143</v>
      </c>
      <c r="B237">
        <v>78</v>
      </c>
      <c r="C237">
        <v>143</v>
      </c>
      <c r="D237">
        <v>2</v>
      </c>
      <c r="E237">
        <v>2515791.9700000002</v>
      </c>
      <c r="F237">
        <v>6860358.0099999998</v>
      </c>
      <c r="G237">
        <v>191.768</v>
      </c>
      <c r="H237">
        <v>172.3099915</v>
      </c>
      <c r="I237">
        <v>19.458008540000002</v>
      </c>
      <c r="J237">
        <v>200</v>
      </c>
      <c r="K237">
        <v>11</v>
      </c>
      <c r="L237">
        <v>2</v>
      </c>
      <c r="M237" t="s">
        <v>0</v>
      </c>
      <c r="N237">
        <v>1</v>
      </c>
      <c r="O237">
        <v>1</v>
      </c>
    </row>
    <row r="238" spans="1:15">
      <c r="A238" t="str">
        <f t="shared" si="3"/>
        <v>78_148</v>
      </c>
      <c r="B238">
        <v>78</v>
      </c>
      <c r="C238">
        <v>148</v>
      </c>
      <c r="D238">
        <v>2</v>
      </c>
      <c r="E238">
        <v>2515793.65</v>
      </c>
      <c r="F238">
        <v>6860359.9500000002</v>
      </c>
      <c r="G238">
        <v>191.00800000000001</v>
      </c>
      <c r="H238">
        <v>172.52999270000001</v>
      </c>
      <c r="I238">
        <v>18.47800732</v>
      </c>
      <c r="J238">
        <v>183</v>
      </c>
      <c r="K238">
        <v>11</v>
      </c>
      <c r="L238">
        <v>2</v>
      </c>
      <c r="M238" t="s">
        <v>0</v>
      </c>
      <c r="N238">
        <v>1</v>
      </c>
      <c r="O238">
        <v>1</v>
      </c>
    </row>
    <row r="239" spans="1:15">
      <c r="A239" t="str">
        <f t="shared" si="3"/>
        <v>78_141</v>
      </c>
      <c r="B239">
        <v>78</v>
      </c>
      <c r="C239">
        <v>141</v>
      </c>
      <c r="D239">
        <v>2</v>
      </c>
      <c r="E239">
        <v>2515790.25</v>
      </c>
      <c r="F239">
        <v>6860357.4500000002</v>
      </c>
      <c r="G239">
        <v>191.511</v>
      </c>
      <c r="H239">
        <v>172.2999969</v>
      </c>
      <c r="I239">
        <v>19.211003049999999</v>
      </c>
      <c r="J239">
        <v>161</v>
      </c>
      <c r="K239">
        <v>11</v>
      </c>
      <c r="L239">
        <v>2</v>
      </c>
      <c r="M239" t="s">
        <v>0</v>
      </c>
      <c r="N239">
        <v>1</v>
      </c>
      <c r="O239">
        <v>1</v>
      </c>
    </row>
    <row r="240" spans="1:15">
      <c r="A240" t="str">
        <f t="shared" si="3"/>
        <v>78_144</v>
      </c>
      <c r="B240">
        <v>78</v>
      </c>
      <c r="C240">
        <v>144</v>
      </c>
      <c r="D240">
        <v>2</v>
      </c>
      <c r="E240">
        <v>2515788.23</v>
      </c>
      <c r="F240">
        <v>6860357.8600000003</v>
      </c>
      <c r="G240">
        <v>192.22200000000001</v>
      </c>
      <c r="H240">
        <v>172.43000180000001</v>
      </c>
      <c r="I240">
        <v>19.791998169999999</v>
      </c>
      <c r="J240">
        <v>203</v>
      </c>
      <c r="K240">
        <v>11</v>
      </c>
      <c r="L240">
        <v>2</v>
      </c>
      <c r="M240" t="s">
        <v>0</v>
      </c>
      <c r="N240">
        <v>1</v>
      </c>
      <c r="O240">
        <v>1</v>
      </c>
    </row>
    <row r="241" spans="1:15">
      <c r="A241" t="str">
        <f t="shared" si="3"/>
        <v>78_155</v>
      </c>
      <c r="B241">
        <v>78</v>
      </c>
      <c r="C241">
        <v>155</v>
      </c>
      <c r="D241">
        <v>2</v>
      </c>
      <c r="E241">
        <v>2515792.42</v>
      </c>
      <c r="F241">
        <v>6860362.0700000003</v>
      </c>
      <c r="G241">
        <v>190.55199999999999</v>
      </c>
      <c r="H241">
        <v>172.6</v>
      </c>
      <c r="I241">
        <v>17.952000000000002</v>
      </c>
      <c r="J241">
        <v>154</v>
      </c>
      <c r="K241">
        <v>11</v>
      </c>
      <c r="L241">
        <v>2</v>
      </c>
      <c r="M241" t="s">
        <v>0</v>
      </c>
      <c r="N241">
        <v>1</v>
      </c>
      <c r="O241">
        <v>1</v>
      </c>
    </row>
    <row r="242" spans="1:15">
      <c r="A242" t="str">
        <f t="shared" si="3"/>
        <v>78_151</v>
      </c>
      <c r="B242">
        <v>78</v>
      </c>
      <c r="C242">
        <v>151</v>
      </c>
      <c r="D242">
        <v>3</v>
      </c>
      <c r="E242">
        <v>2515789.56</v>
      </c>
      <c r="F242">
        <v>6860361.1799999997</v>
      </c>
      <c r="G242">
        <v>191.37</v>
      </c>
      <c r="H242">
        <v>172.49999389999999</v>
      </c>
      <c r="I242">
        <v>18.870006100000001</v>
      </c>
      <c r="J242">
        <v>149</v>
      </c>
      <c r="K242">
        <v>11</v>
      </c>
      <c r="L242">
        <v>2</v>
      </c>
      <c r="M242" t="s">
        <v>0</v>
      </c>
      <c r="N242">
        <v>1</v>
      </c>
      <c r="O242">
        <v>1</v>
      </c>
    </row>
    <row r="243" spans="1:15">
      <c r="A243" t="str">
        <f t="shared" si="3"/>
        <v>78_147</v>
      </c>
      <c r="B243">
        <v>78</v>
      </c>
      <c r="C243">
        <v>147</v>
      </c>
      <c r="D243">
        <v>4</v>
      </c>
      <c r="E243">
        <v>2515786.7799999998</v>
      </c>
      <c r="F243">
        <v>6860360.7000000002</v>
      </c>
      <c r="G243">
        <v>193.274</v>
      </c>
      <c r="H243">
        <v>172.6599976</v>
      </c>
      <c r="I243">
        <v>20.61400244</v>
      </c>
      <c r="J243">
        <v>215</v>
      </c>
      <c r="K243">
        <v>11</v>
      </c>
      <c r="L243">
        <v>2</v>
      </c>
      <c r="M243" t="s">
        <v>0</v>
      </c>
      <c r="N243">
        <v>1</v>
      </c>
      <c r="O243">
        <v>1</v>
      </c>
    </row>
    <row r="244" spans="1:15">
      <c r="A244" t="str">
        <f t="shared" si="3"/>
        <v>78_167</v>
      </c>
      <c r="B244">
        <v>78</v>
      </c>
      <c r="C244">
        <v>167</v>
      </c>
      <c r="D244">
        <v>3</v>
      </c>
      <c r="E244">
        <v>2515793.17</v>
      </c>
      <c r="F244">
        <v>6860367.1200000001</v>
      </c>
      <c r="G244">
        <v>193.53700000000001</v>
      </c>
      <c r="H244">
        <v>172.9099976</v>
      </c>
      <c r="I244">
        <v>20.627002439999998</v>
      </c>
      <c r="J244">
        <v>191</v>
      </c>
      <c r="K244">
        <v>11</v>
      </c>
      <c r="L244">
        <v>2</v>
      </c>
      <c r="M244" t="s">
        <v>0</v>
      </c>
      <c r="N244">
        <v>1</v>
      </c>
      <c r="O244">
        <v>1</v>
      </c>
    </row>
    <row r="245" spans="1:15">
      <c r="A245" t="str">
        <f t="shared" si="3"/>
        <v>78_160</v>
      </c>
      <c r="B245">
        <v>78</v>
      </c>
      <c r="C245">
        <v>160</v>
      </c>
      <c r="D245">
        <v>2</v>
      </c>
      <c r="E245">
        <v>2515788.58</v>
      </c>
      <c r="F245">
        <v>6860364.6500000004</v>
      </c>
      <c r="G245">
        <v>191.86699999999999</v>
      </c>
      <c r="H245">
        <v>172.90000309999999</v>
      </c>
      <c r="I245">
        <v>18.966996949999999</v>
      </c>
      <c r="J245">
        <v>163</v>
      </c>
      <c r="K245">
        <v>11</v>
      </c>
      <c r="L245">
        <v>2</v>
      </c>
      <c r="M245" t="s">
        <v>0</v>
      </c>
      <c r="N245">
        <v>1</v>
      </c>
      <c r="O245">
        <v>1</v>
      </c>
    </row>
    <row r="246" spans="1:15">
      <c r="A246" t="str">
        <f t="shared" si="3"/>
        <v>78_152</v>
      </c>
      <c r="B246">
        <v>78</v>
      </c>
      <c r="C246">
        <v>152</v>
      </c>
      <c r="D246">
        <v>2</v>
      </c>
      <c r="E246">
        <v>2515785.08</v>
      </c>
      <c r="F246">
        <v>6860362.8300000001</v>
      </c>
      <c r="G246">
        <v>194.517</v>
      </c>
      <c r="H246">
        <v>172.8099915</v>
      </c>
      <c r="I246">
        <v>21.70700854</v>
      </c>
      <c r="J246">
        <v>244</v>
      </c>
      <c r="K246">
        <v>11</v>
      </c>
      <c r="L246">
        <v>2</v>
      </c>
      <c r="M246" t="s">
        <v>0</v>
      </c>
      <c r="N246">
        <v>1</v>
      </c>
      <c r="O246">
        <v>1</v>
      </c>
    </row>
    <row r="247" spans="1:15">
      <c r="A247" t="str">
        <f t="shared" si="3"/>
        <v>78_157</v>
      </c>
      <c r="B247">
        <v>78</v>
      </c>
      <c r="C247">
        <v>157</v>
      </c>
      <c r="D247">
        <v>2</v>
      </c>
      <c r="E247">
        <v>2515786.69</v>
      </c>
      <c r="F247">
        <v>6860364.8300000001</v>
      </c>
      <c r="G247">
        <v>195.08199999999999</v>
      </c>
      <c r="H247">
        <v>173.19999079999999</v>
      </c>
      <c r="I247">
        <v>21.882009159999999</v>
      </c>
      <c r="J247">
        <v>230</v>
      </c>
      <c r="K247">
        <v>11</v>
      </c>
      <c r="L247">
        <v>2</v>
      </c>
      <c r="M247" t="s">
        <v>0</v>
      </c>
      <c r="N247">
        <v>1</v>
      </c>
      <c r="O247">
        <v>1</v>
      </c>
    </row>
    <row r="248" spans="1:15">
      <c r="A248" t="str">
        <f t="shared" si="3"/>
        <v>78_75</v>
      </c>
      <c r="B248">
        <v>78</v>
      </c>
      <c r="C248">
        <v>75</v>
      </c>
      <c r="D248">
        <v>2</v>
      </c>
      <c r="E248">
        <v>2515812</v>
      </c>
      <c r="F248">
        <v>6860348.7300000004</v>
      </c>
      <c r="G248">
        <v>189.34800000000001</v>
      </c>
      <c r="H248">
        <v>171.9600006</v>
      </c>
      <c r="I248">
        <v>17.387999390000001</v>
      </c>
      <c r="J248">
        <v>196</v>
      </c>
      <c r="K248">
        <v>11</v>
      </c>
      <c r="L248">
        <v>2</v>
      </c>
      <c r="M248" t="s">
        <v>0</v>
      </c>
      <c r="N248">
        <v>1</v>
      </c>
      <c r="O248">
        <v>2</v>
      </c>
    </row>
    <row r="249" spans="1:15">
      <c r="A249" t="str">
        <f t="shared" si="3"/>
        <v>78_70</v>
      </c>
      <c r="B249">
        <v>78</v>
      </c>
      <c r="C249">
        <v>70</v>
      </c>
      <c r="D249">
        <v>2</v>
      </c>
      <c r="E249">
        <v>2515814.25</v>
      </c>
      <c r="F249">
        <v>6860350.6900000004</v>
      </c>
      <c r="G249">
        <v>190.245</v>
      </c>
      <c r="H249">
        <v>172.24999389999999</v>
      </c>
      <c r="I249">
        <v>17.995006100000001</v>
      </c>
      <c r="J249">
        <v>171</v>
      </c>
      <c r="K249">
        <v>11</v>
      </c>
      <c r="L249">
        <v>2</v>
      </c>
      <c r="M249" t="s">
        <v>0</v>
      </c>
      <c r="N249">
        <v>1</v>
      </c>
      <c r="O249">
        <v>2</v>
      </c>
    </row>
    <row r="250" spans="1:15">
      <c r="A250" t="str">
        <f t="shared" si="3"/>
        <v>78_58</v>
      </c>
      <c r="B250">
        <v>78</v>
      </c>
      <c r="C250">
        <v>58</v>
      </c>
      <c r="D250">
        <v>2</v>
      </c>
      <c r="E250">
        <v>2515815.35</v>
      </c>
      <c r="F250">
        <v>6860355.1799999997</v>
      </c>
      <c r="G250">
        <v>190.20400000000001</v>
      </c>
      <c r="H250">
        <v>172.23999939999999</v>
      </c>
      <c r="I250">
        <v>17.964000609999999</v>
      </c>
      <c r="J250">
        <v>169</v>
      </c>
      <c r="K250">
        <v>11</v>
      </c>
      <c r="L250">
        <v>2</v>
      </c>
      <c r="M250" t="s">
        <v>0</v>
      </c>
      <c r="N250">
        <v>1</v>
      </c>
      <c r="O250">
        <v>2</v>
      </c>
    </row>
    <row r="251" spans="1:15">
      <c r="A251" t="str">
        <f t="shared" si="3"/>
        <v>78_71</v>
      </c>
      <c r="B251">
        <v>78</v>
      </c>
      <c r="C251">
        <v>71</v>
      </c>
      <c r="D251">
        <v>2</v>
      </c>
      <c r="E251">
        <v>2515811.65</v>
      </c>
      <c r="F251">
        <v>6860352.2300000004</v>
      </c>
      <c r="G251">
        <v>192.196</v>
      </c>
      <c r="H251">
        <v>171.97998960000001</v>
      </c>
      <c r="I251">
        <v>20.21601038</v>
      </c>
      <c r="J251">
        <v>235</v>
      </c>
      <c r="K251">
        <v>11</v>
      </c>
      <c r="L251">
        <v>2</v>
      </c>
      <c r="M251" t="s">
        <v>0</v>
      </c>
      <c r="N251">
        <v>1</v>
      </c>
      <c r="O251">
        <v>2</v>
      </c>
    </row>
    <row r="252" spans="1:15">
      <c r="A252" t="str">
        <f t="shared" si="3"/>
        <v>78_78</v>
      </c>
      <c r="B252">
        <v>78</v>
      </c>
      <c r="C252">
        <v>78</v>
      </c>
      <c r="D252">
        <v>2</v>
      </c>
      <c r="E252">
        <v>2515808.58</v>
      </c>
      <c r="F252">
        <v>6860351.5300000003</v>
      </c>
      <c r="G252">
        <v>184.702</v>
      </c>
      <c r="H252">
        <v>172.1</v>
      </c>
      <c r="I252">
        <v>12.602</v>
      </c>
      <c r="J252">
        <v>113</v>
      </c>
      <c r="K252">
        <v>11</v>
      </c>
      <c r="L252">
        <v>2</v>
      </c>
      <c r="M252" t="s">
        <v>0</v>
      </c>
      <c r="N252">
        <v>1</v>
      </c>
      <c r="O252">
        <v>2</v>
      </c>
    </row>
    <row r="253" spans="1:15">
      <c r="A253" t="str">
        <f t="shared" si="3"/>
        <v>78_64</v>
      </c>
      <c r="B253">
        <v>78</v>
      </c>
      <c r="C253">
        <v>64</v>
      </c>
      <c r="D253">
        <v>2</v>
      </c>
      <c r="E253">
        <v>2515811.08</v>
      </c>
      <c r="F253">
        <v>6860354.6299999999</v>
      </c>
      <c r="G253">
        <v>189.51499999999999</v>
      </c>
      <c r="H253">
        <v>172.15000309999999</v>
      </c>
      <c r="I253">
        <v>17.364996949999998</v>
      </c>
      <c r="J253">
        <v>147</v>
      </c>
      <c r="K253">
        <v>11</v>
      </c>
      <c r="L253">
        <v>2</v>
      </c>
      <c r="M253" t="s">
        <v>0</v>
      </c>
      <c r="N253">
        <v>1</v>
      </c>
      <c r="O253">
        <v>2</v>
      </c>
    </row>
    <row r="254" spans="1:15">
      <c r="A254" t="str">
        <f t="shared" si="3"/>
        <v>78_56</v>
      </c>
      <c r="B254">
        <v>78</v>
      </c>
      <c r="C254">
        <v>56</v>
      </c>
      <c r="D254">
        <v>4</v>
      </c>
      <c r="E254">
        <v>2515812.7400000002</v>
      </c>
      <c r="F254">
        <v>6860356.3399999999</v>
      </c>
      <c r="G254">
        <v>190.363</v>
      </c>
      <c r="H254">
        <v>172.3099915</v>
      </c>
      <c r="I254">
        <v>18.05300854</v>
      </c>
      <c r="J254">
        <v>140</v>
      </c>
      <c r="K254">
        <v>11</v>
      </c>
      <c r="L254">
        <v>2</v>
      </c>
      <c r="M254" t="s">
        <v>0</v>
      </c>
      <c r="N254">
        <v>1</v>
      </c>
      <c r="O254">
        <v>2</v>
      </c>
    </row>
    <row r="255" spans="1:15">
      <c r="A255" t="str">
        <f t="shared" si="3"/>
        <v>78_81</v>
      </c>
      <c r="B255">
        <v>78</v>
      </c>
      <c r="C255">
        <v>81</v>
      </c>
      <c r="D255">
        <v>2</v>
      </c>
      <c r="E255">
        <v>2515805.81</v>
      </c>
      <c r="F255">
        <v>6860354.2199999997</v>
      </c>
      <c r="G255">
        <v>177.89099999999999</v>
      </c>
      <c r="H255">
        <v>171.96999510000001</v>
      </c>
      <c r="I255">
        <v>5.9210048830000002</v>
      </c>
      <c r="J255">
        <v>127</v>
      </c>
      <c r="K255">
        <v>11</v>
      </c>
      <c r="L255">
        <v>2</v>
      </c>
      <c r="M255" t="s">
        <v>5</v>
      </c>
      <c r="N255">
        <v>1</v>
      </c>
      <c r="O255">
        <v>2</v>
      </c>
    </row>
    <row r="256" spans="1:15">
      <c r="A256" t="str">
        <f t="shared" si="3"/>
        <v>78_66</v>
      </c>
      <c r="B256">
        <v>78</v>
      </c>
      <c r="C256">
        <v>66</v>
      </c>
      <c r="D256">
        <v>2</v>
      </c>
      <c r="E256">
        <v>2515807.71</v>
      </c>
      <c r="F256">
        <v>6860356.29</v>
      </c>
      <c r="G256">
        <v>188.512</v>
      </c>
      <c r="H256">
        <v>172.119989</v>
      </c>
      <c r="I256">
        <v>16.392010989999999</v>
      </c>
      <c r="J256">
        <v>166</v>
      </c>
      <c r="K256">
        <v>11</v>
      </c>
      <c r="L256">
        <v>2</v>
      </c>
      <c r="M256" t="s">
        <v>0</v>
      </c>
      <c r="N256">
        <v>1</v>
      </c>
      <c r="O256">
        <v>2</v>
      </c>
    </row>
    <row r="257" spans="1:15">
      <c r="A257" t="str">
        <f t="shared" si="3"/>
        <v>78_50</v>
      </c>
      <c r="B257">
        <v>78</v>
      </c>
      <c r="C257">
        <v>50</v>
      </c>
      <c r="D257">
        <v>3</v>
      </c>
      <c r="E257">
        <v>2515809.61</v>
      </c>
      <c r="F257">
        <v>6860358.5099999998</v>
      </c>
      <c r="G257">
        <v>192.57900000000001</v>
      </c>
      <c r="H257">
        <v>172.2699982</v>
      </c>
      <c r="I257">
        <v>20.30900183</v>
      </c>
      <c r="J257">
        <v>229</v>
      </c>
      <c r="K257">
        <v>11</v>
      </c>
      <c r="L257">
        <v>2</v>
      </c>
      <c r="M257" t="s">
        <v>0</v>
      </c>
      <c r="N257">
        <v>1</v>
      </c>
      <c r="O257">
        <v>2</v>
      </c>
    </row>
    <row r="258" spans="1:15">
      <c r="A258" t="str">
        <f t="shared" si="3"/>
        <v>78_37</v>
      </c>
      <c r="B258">
        <v>78</v>
      </c>
      <c r="C258">
        <v>37</v>
      </c>
      <c r="D258">
        <v>2</v>
      </c>
      <c r="E258">
        <v>2515807.16</v>
      </c>
      <c r="F258">
        <v>6860359.4699999997</v>
      </c>
      <c r="G258">
        <v>192.09899999999999</v>
      </c>
      <c r="H258">
        <v>172.24999389999999</v>
      </c>
      <c r="I258">
        <v>19.8490061</v>
      </c>
      <c r="J258">
        <v>198</v>
      </c>
      <c r="K258">
        <v>11</v>
      </c>
      <c r="L258">
        <v>2</v>
      </c>
      <c r="M258" t="s">
        <v>0</v>
      </c>
      <c r="N258">
        <v>1</v>
      </c>
      <c r="O258">
        <v>2</v>
      </c>
    </row>
    <row r="259" spans="1:15">
      <c r="A259" t="str">
        <f t="shared" ref="A259:A322" si="4">IF(N259&lt;&gt;1,CONCATENATE(B259,N259,"_",C259),CONCATENATE(B259,"_",C259))</f>
        <v>78_86</v>
      </c>
      <c r="B259">
        <v>78</v>
      </c>
      <c r="C259">
        <v>86</v>
      </c>
      <c r="D259">
        <v>2</v>
      </c>
      <c r="E259">
        <v>2515804.1800000002</v>
      </c>
      <c r="F259">
        <v>6860356.9800000004</v>
      </c>
      <c r="G259">
        <v>192.43199999999999</v>
      </c>
      <c r="H259">
        <v>172.0499969</v>
      </c>
      <c r="I259">
        <v>20.382003050000002</v>
      </c>
      <c r="J259">
        <v>216</v>
      </c>
      <c r="K259">
        <v>11</v>
      </c>
      <c r="L259">
        <v>2</v>
      </c>
      <c r="M259" t="s">
        <v>0</v>
      </c>
      <c r="N259">
        <v>1</v>
      </c>
      <c r="O259">
        <v>2</v>
      </c>
    </row>
    <row r="260" spans="1:15">
      <c r="A260" t="str">
        <f t="shared" si="4"/>
        <v>78_25</v>
      </c>
      <c r="B260">
        <v>78</v>
      </c>
      <c r="C260">
        <v>25</v>
      </c>
      <c r="D260">
        <v>2</v>
      </c>
      <c r="E260">
        <v>2515809.41</v>
      </c>
      <c r="F260">
        <v>6860362.5300000003</v>
      </c>
      <c r="G260">
        <v>190.12799999999999</v>
      </c>
      <c r="H260">
        <v>172.2999969</v>
      </c>
      <c r="I260">
        <v>17.82800305</v>
      </c>
      <c r="J260">
        <v>153</v>
      </c>
      <c r="K260">
        <v>11</v>
      </c>
      <c r="L260">
        <v>2</v>
      </c>
      <c r="M260" t="s">
        <v>0</v>
      </c>
      <c r="N260">
        <v>1</v>
      </c>
      <c r="O260">
        <v>2</v>
      </c>
    </row>
    <row r="261" spans="1:15">
      <c r="A261" t="str">
        <f t="shared" si="4"/>
        <v>78_127</v>
      </c>
      <c r="B261">
        <v>78</v>
      </c>
      <c r="C261">
        <v>127</v>
      </c>
      <c r="D261">
        <v>2</v>
      </c>
      <c r="E261">
        <v>2515802.0699999998</v>
      </c>
      <c r="F261">
        <v>6860357.5999999996</v>
      </c>
      <c r="G261">
        <v>186.875</v>
      </c>
      <c r="H261">
        <v>171.97998960000001</v>
      </c>
      <c r="I261">
        <v>14.89501038</v>
      </c>
      <c r="J261">
        <v>179</v>
      </c>
      <c r="K261">
        <v>11</v>
      </c>
      <c r="L261">
        <v>2</v>
      </c>
      <c r="M261" t="s">
        <v>0</v>
      </c>
      <c r="N261">
        <v>1</v>
      </c>
      <c r="O261">
        <v>2</v>
      </c>
    </row>
    <row r="262" spans="1:15">
      <c r="A262" t="str">
        <f t="shared" si="4"/>
        <v>78_13</v>
      </c>
      <c r="B262">
        <v>78</v>
      </c>
      <c r="C262">
        <v>13</v>
      </c>
      <c r="D262">
        <v>3</v>
      </c>
      <c r="E262">
        <v>2515804.64</v>
      </c>
      <c r="F262">
        <v>6860360.5099999998</v>
      </c>
      <c r="G262">
        <v>182.316</v>
      </c>
      <c r="H262">
        <v>172.2999969</v>
      </c>
      <c r="I262">
        <v>10.01600305</v>
      </c>
      <c r="J262">
        <v>173</v>
      </c>
      <c r="K262">
        <v>11</v>
      </c>
      <c r="L262">
        <v>2</v>
      </c>
      <c r="M262" t="s">
        <v>5</v>
      </c>
      <c r="N262">
        <v>1</v>
      </c>
      <c r="O262">
        <v>2</v>
      </c>
    </row>
    <row r="263" spans="1:15">
      <c r="A263" t="str">
        <f t="shared" si="4"/>
        <v>78_18</v>
      </c>
      <c r="B263">
        <v>78</v>
      </c>
      <c r="C263">
        <v>18</v>
      </c>
      <c r="D263">
        <v>2</v>
      </c>
      <c r="E263">
        <v>2515806.5699999998</v>
      </c>
      <c r="F263">
        <v>6860362.4299999997</v>
      </c>
      <c r="G263">
        <v>191.64699999999999</v>
      </c>
      <c r="H263">
        <v>172.22998960000001</v>
      </c>
      <c r="I263">
        <v>19.417010380000001</v>
      </c>
      <c r="J263">
        <v>226</v>
      </c>
      <c r="K263">
        <v>11</v>
      </c>
      <c r="L263">
        <v>2</v>
      </c>
      <c r="M263" t="s">
        <v>0</v>
      </c>
      <c r="N263">
        <v>1</v>
      </c>
      <c r="O263">
        <v>2</v>
      </c>
    </row>
    <row r="264" spans="1:15">
      <c r="A264" t="str">
        <f t="shared" si="4"/>
        <v>78_11</v>
      </c>
      <c r="B264">
        <v>78</v>
      </c>
      <c r="C264">
        <v>11</v>
      </c>
      <c r="D264">
        <v>2</v>
      </c>
      <c r="E264">
        <v>2515806.11</v>
      </c>
      <c r="F264">
        <v>6860364.8799999999</v>
      </c>
      <c r="G264">
        <v>181.654</v>
      </c>
      <c r="H264">
        <v>172.3099915</v>
      </c>
      <c r="I264">
        <v>9.3440085449999994</v>
      </c>
      <c r="J264">
        <v>208</v>
      </c>
      <c r="K264">
        <v>11</v>
      </c>
      <c r="L264">
        <v>2</v>
      </c>
      <c r="M264" t="s">
        <v>5</v>
      </c>
      <c r="N264">
        <v>1</v>
      </c>
      <c r="O264">
        <v>2</v>
      </c>
    </row>
    <row r="265" spans="1:15">
      <c r="A265" t="str">
        <f t="shared" si="4"/>
        <v>78_190</v>
      </c>
      <c r="B265">
        <v>78</v>
      </c>
      <c r="C265">
        <v>190</v>
      </c>
      <c r="D265">
        <v>2</v>
      </c>
      <c r="E265">
        <v>2515803.09</v>
      </c>
      <c r="F265">
        <v>6860363.0199999996</v>
      </c>
      <c r="G265">
        <v>189.18799999999999</v>
      </c>
      <c r="H265">
        <v>172.1</v>
      </c>
      <c r="I265">
        <v>17.088000000000001</v>
      </c>
      <c r="J265">
        <v>144</v>
      </c>
      <c r="K265">
        <v>11</v>
      </c>
      <c r="L265">
        <v>2</v>
      </c>
      <c r="M265" t="s">
        <v>0</v>
      </c>
      <c r="N265">
        <v>1</v>
      </c>
      <c r="O265">
        <v>2</v>
      </c>
    </row>
    <row r="266" spans="1:15">
      <c r="A266" t="str">
        <f t="shared" si="4"/>
        <v>78_163</v>
      </c>
      <c r="B266">
        <v>78</v>
      </c>
      <c r="C266">
        <v>163</v>
      </c>
      <c r="D266">
        <v>2</v>
      </c>
      <c r="E266">
        <v>2515799.6800000002</v>
      </c>
      <c r="F266">
        <v>6860360.8600000003</v>
      </c>
      <c r="G266">
        <v>190.27</v>
      </c>
      <c r="H266">
        <v>172.33999019999999</v>
      </c>
      <c r="I266">
        <v>17.930009770000002</v>
      </c>
      <c r="J266">
        <v>187</v>
      </c>
      <c r="K266">
        <v>11</v>
      </c>
      <c r="L266">
        <v>2</v>
      </c>
      <c r="M266" t="s">
        <v>0</v>
      </c>
      <c r="N266">
        <v>1</v>
      </c>
      <c r="O266">
        <v>2</v>
      </c>
    </row>
    <row r="267" spans="1:15">
      <c r="A267" t="str">
        <f t="shared" si="4"/>
        <v>78_187</v>
      </c>
      <c r="B267">
        <v>78</v>
      </c>
      <c r="C267">
        <v>187</v>
      </c>
      <c r="D267">
        <v>2</v>
      </c>
      <c r="E267">
        <v>2515802.36</v>
      </c>
      <c r="F267">
        <v>6860365.1100000003</v>
      </c>
      <c r="G267">
        <v>191.804</v>
      </c>
      <c r="H267">
        <v>172.4199921</v>
      </c>
      <c r="I267">
        <v>19.384007929999999</v>
      </c>
      <c r="J267">
        <v>179</v>
      </c>
      <c r="K267">
        <v>11</v>
      </c>
      <c r="L267">
        <v>2</v>
      </c>
      <c r="M267" t="s">
        <v>0</v>
      </c>
      <c r="N267">
        <v>1</v>
      </c>
      <c r="O267">
        <v>2</v>
      </c>
    </row>
    <row r="268" spans="1:15">
      <c r="A268" t="str">
        <f t="shared" si="4"/>
        <v>78_171</v>
      </c>
      <c r="B268">
        <v>78</v>
      </c>
      <c r="C268">
        <v>171</v>
      </c>
      <c r="D268">
        <v>2</v>
      </c>
      <c r="E268">
        <v>2515799.21</v>
      </c>
      <c r="F268">
        <v>6860363.3099999996</v>
      </c>
      <c r="G268">
        <v>184.33699999999999</v>
      </c>
      <c r="H268">
        <v>172.44999079999999</v>
      </c>
      <c r="I268">
        <v>11.88700916</v>
      </c>
      <c r="J268">
        <v>170</v>
      </c>
      <c r="K268">
        <v>11</v>
      </c>
      <c r="L268">
        <v>2</v>
      </c>
      <c r="M268" t="s">
        <v>5</v>
      </c>
      <c r="N268">
        <v>1</v>
      </c>
      <c r="O268">
        <v>2</v>
      </c>
    </row>
    <row r="269" spans="1:15">
      <c r="A269" t="str">
        <f t="shared" si="4"/>
        <v>78_174</v>
      </c>
      <c r="B269">
        <v>78</v>
      </c>
      <c r="C269">
        <v>174</v>
      </c>
      <c r="D269">
        <v>2</v>
      </c>
      <c r="E269">
        <v>2515798.0499999998</v>
      </c>
      <c r="F269">
        <v>6860365.2699999996</v>
      </c>
      <c r="G269">
        <v>188.88800000000001</v>
      </c>
      <c r="H269">
        <v>172.82000120000001</v>
      </c>
      <c r="I269">
        <v>16.06799878</v>
      </c>
      <c r="J269">
        <v>177</v>
      </c>
      <c r="K269">
        <v>11</v>
      </c>
      <c r="L269">
        <v>2</v>
      </c>
      <c r="M269" t="s">
        <v>0</v>
      </c>
      <c r="N269">
        <v>1</v>
      </c>
      <c r="O269">
        <v>2</v>
      </c>
    </row>
    <row r="270" spans="1:15">
      <c r="A270" t="str">
        <f t="shared" si="4"/>
        <v>78_183</v>
      </c>
      <c r="B270">
        <v>78</v>
      </c>
      <c r="C270">
        <v>183</v>
      </c>
      <c r="D270">
        <v>3</v>
      </c>
      <c r="E270">
        <v>2515800.2200000002</v>
      </c>
      <c r="F270">
        <v>6860368.3300000001</v>
      </c>
      <c r="G270">
        <v>191.851</v>
      </c>
      <c r="H270">
        <v>172.68999629999999</v>
      </c>
      <c r="I270">
        <v>19.161003659999999</v>
      </c>
      <c r="J270">
        <v>225</v>
      </c>
      <c r="K270">
        <v>11</v>
      </c>
      <c r="L270">
        <v>2</v>
      </c>
      <c r="M270" t="s">
        <v>0</v>
      </c>
      <c r="N270">
        <v>1</v>
      </c>
      <c r="O270">
        <v>2</v>
      </c>
    </row>
    <row r="271" spans="1:15">
      <c r="A271" t="str">
        <f t="shared" si="4"/>
        <v>78_169</v>
      </c>
      <c r="B271">
        <v>78</v>
      </c>
      <c r="C271">
        <v>169</v>
      </c>
      <c r="D271">
        <v>2</v>
      </c>
      <c r="E271">
        <v>2515795.87</v>
      </c>
      <c r="F271">
        <v>6860366.3899999997</v>
      </c>
      <c r="G271">
        <v>184.941</v>
      </c>
      <c r="H271">
        <v>172.79000239999999</v>
      </c>
      <c r="I271">
        <v>12.15099756</v>
      </c>
      <c r="J271">
        <v>113</v>
      </c>
      <c r="K271">
        <v>11</v>
      </c>
      <c r="L271">
        <v>2</v>
      </c>
      <c r="M271" t="s">
        <v>1</v>
      </c>
      <c r="N271">
        <v>1</v>
      </c>
      <c r="O271">
        <v>2</v>
      </c>
    </row>
    <row r="272" spans="1:15">
      <c r="A272" t="str">
        <f t="shared" si="4"/>
        <v>78_180</v>
      </c>
      <c r="B272">
        <v>78</v>
      </c>
      <c r="C272">
        <v>180</v>
      </c>
      <c r="D272">
        <v>2</v>
      </c>
      <c r="E272">
        <v>2515797.2999999998</v>
      </c>
      <c r="F272">
        <v>6860369.0599999996</v>
      </c>
      <c r="G272">
        <v>189.39400000000001</v>
      </c>
      <c r="H272">
        <v>172.869989</v>
      </c>
      <c r="I272">
        <v>16.524010990000001</v>
      </c>
      <c r="J272">
        <v>132</v>
      </c>
      <c r="K272">
        <v>11</v>
      </c>
      <c r="L272">
        <v>2</v>
      </c>
      <c r="M272" t="s">
        <v>0</v>
      </c>
      <c r="N272">
        <v>1</v>
      </c>
      <c r="O272">
        <v>2</v>
      </c>
    </row>
    <row r="273" spans="1:15">
      <c r="A273" t="str">
        <f t="shared" si="4"/>
        <v>78_185</v>
      </c>
      <c r="B273">
        <v>78</v>
      </c>
      <c r="C273">
        <v>185</v>
      </c>
      <c r="D273">
        <v>2</v>
      </c>
      <c r="E273">
        <v>2515800.02</v>
      </c>
      <c r="F273">
        <v>6860371.8799999999</v>
      </c>
      <c r="G273">
        <v>190.101</v>
      </c>
      <c r="H273">
        <v>172.7699982</v>
      </c>
      <c r="I273">
        <v>17.331001830000002</v>
      </c>
      <c r="J273">
        <v>148</v>
      </c>
      <c r="K273">
        <v>11</v>
      </c>
      <c r="L273">
        <v>2</v>
      </c>
      <c r="M273" t="s">
        <v>0</v>
      </c>
      <c r="N273">
        <v>1</v>
      </c>
      <c r="O273">
        <v>2</v>
      </c>
    </row>
    <row r="274" spans="1:15">
      <c r="A274" t="str">
        <f t="shared" si="4"/>
        <v>78_179</v>
      </c>
      <c r="B274">
        <v>78</v>
      </c>
      <c r="C274">
        <v>179</v>
      </c>
      <c r="D274">
        <v>2</v>
      </c>
      <c r="E274">
        <v>2515796.09</v>
      </c>
      <c r="F274">
        <v>6860370.6600000001</v>
      </c>
      <c r="G274">
        <v>194.006</v>
      </c>
      <c r="H274">
        <v>173.04000239999999</v>
      </c>
      <c r="I274">
        <v>20.965997560000002</v>
      </c>
      <c r="J274">
        <v>220</v>
      </c>
      <c r="K274">
        <v>11</v>
      </c>
      <c r="L274">
        <v>2</v>
      </c>
      <c r="M274" t="s">
        <v>0</v>
      </c>
      <c r="N274">
        <v>1</v>
      </c>
      <c r="O274">
        <v>2</v>
      </c>
    </row>
    <row r="275" spans="1:15">
      <c r="A275" t="str">
        <f t="shared" si="4"/>
        <v>78_53</v>
      </c>
      <c r="B275">
        <v>78</v>
      </c>
      <c r="C275">
        <v>53</v>
      </c>
      <c r="D275">
        <v>3</v>
      </c>
      <c r="E275">
        <v>2515821.1</v>
      </c>
      <c r="F275">
        <v>6860355.4699999997</v>
      </c>
      <c r="G275">
        <v>192.24</v>
      </c>
      <c r="H275">
        <v>172.54000239999999</v>
      </c>
      <c r="I275">
        <v>19.69999756</v>
      </c>
      <c r="J275">
        <v>177</v>
      </c>
      <c r="K275">
        <v>11</v>
      </c>
      <c r="L275">
        <v>2</v>
      </c>
      <c r="M275" t="s">
        <v>0</v>
      </c>
      <c r="N275">
        <v>1</v>
      </c>
      <c r="O275">
        <v>3</v>
      </c>
    </row>
    <row r="276" spans="1:15">
      <c r="A276" t="str">
        <f t="shared" si="4"/>
        <v>78_51</v>
      </c>
      <c r="B276">
        <v>78</v>
      </c>
      <c r="C276">
        <v>51</v>
      </c>
      <c r="D276">
        <v>2</v>
      </c>
      <c r="E276">
        <v>2515823.61</v>
      </c>
      <c r="F276">
        <v>6860357.8600000003</v>
      </c>
      <c r="G276">
        <v>193.89099999999999</v>
      </c>
      <c r="H276">
        <v>172.48999939999999</v>
      </c>
      <c r="I276">
        <v>21.401000610000001</v>
      </c>
      <c r="J276">
        <v>245</v>
      </c>
      <c r="K276">
        <v>11</v>
      </c>
      <c r="L276">
        <v>2</v>
      </c>
      <c r="M276" t="s">
        <v>0</v>
      </c>
      <c r="N276">
        <v>1</v>
      </c>
      <c r="O276">
        <v>3</v>
      </c>
    </row>
    <row r="277" spans="1:15">
      <c r="A277" t="str">
        <f t="shared" si="4"/>
        <v>78_61</v>
      </c>
      <c r="B277">
        <v>78</v>
      </c>
      <c r="C277">
        <v>61</v>
      </c>
      <c r="D277">
        <v>3</v>
      </c>
      <c r="E277">
        <v>2515818.25</v>
      </c>
      <c r="F277">
        <v>6860353.5899999999</v>
      </c>
      <c r="G277">
        <v>192.505</v>
      </c>
      <c r="H277">
        <v>172.46999510000001</v>
      </c>
      <c r="I277">
        <v>20.035004879999999</v>
      </c>
      <c r="J277">
        <v>210</v>
      </c>
      <c r="K277">
        <v>11</v>
      </c>
      <c r="L277">
        <v>2</v>
      </c>
      <c r="M277" t="s">
        <v>0</v>
      </c>
      <c r="N277">
        <v>1</v>
      </c>
      <c r="O277">
        <v>3</v>
      </c>
    </row>
    <row r="278" spans="1:15">
      <c r="A278" t="str">
        <f t="shared" si="4"/>
        <v>78_52</v>
      </c>
      <c r="B278">
        <v>78</v>
      </c>
      <c r="C278">
        <v>52</v>
      </c>
      <c r="D278">
        <v>2</v>
      </c>
      <c r="E278">
        <v>2515818.7999999998</v>
      </c>
      <c r="F278">
        <v>6860356.8099999996</v>
      </c>
      <c r="G278">
        <v>190.98400000000001</v>
      </c>
      <c r="H278">
        <v>172.5499969</v>
      </c>
      <c r="I278">
        <v>18.434003050000001</v>
      </c>
      <c r="J278">
        <v>180</v>
      </c>
      <c r="K278">
        <v>11</v>
      </c>
      <c r="L278">
        <v>2</v>
      </c>
      <c r="M278" t="s">
        <v>0</v>
      </c>
      <c r="N278">
        <v>1</v>
      </c>
      <c r="O278">
        <v>3</v>
      </c>
    </row>
    <row r="279" spans="1:15">
      <c r="A279" t="str">
        <f t="shared" si="4"/>
        <v>78_46</v>
      </c>
      <c r="B279">
        <v>78</v>
      </c>
      <c r="C279">
        <v>46</v>
      </c>
      <c r="D279">
        <v>2</v>
      </c>
      <c r="E279">
        <v>2515821.17</v>
      </c>
      <c r="F279">
        <v>6860359.75</v>
      </c>
      <c r="G279">
        <v>190.46</v>
      </c>
      <c r="H279">
        <v>172.62999880000001</v>
      </c>
      <c r="I279">
        <v>17.83000122</v>
      </c>
      <c r="J279">
        <v>167</v>
      </c>
      <c r="K279">
        <v>11</v>
      </c>
      <c r="L279">
        <v>2</v>
      </c>
      <c r="M279" t="s">
        <v>0</v>
      </c>
      <c r="N279">
        <v>1</v>
      </c>
      <c r="O279">
        <v>3</v>
      </c>
    </row>
    <row r="280" spans="1:15">
      <c r="A280" t="str">
        <f t="shared" si="4"/>
        <v>78_39</v>
      </c>
      <c r="B280">
        <v>78</v>
      </c>
      <c r="C280">
        <v>39</v>
      </c>
      <c r="D280">
        <v>3</v>
      </c>
      <c r="E280">
        <v>2515822.4</v>
      </c>
      <c r="F280">
        <v>6860362.75</v>
      </c>
      <c r="G280">
        <v>191.08500000000001</v>
      </c>
      <c r="H280">
        <v>172.6599976</v>
      </c>
      <c r="I280">
        <v>18.42500244</v>
      </c>
      <c r="J280">
        <v>214</v>
      </c>
      <c r="K280">
        <v>11</v>
      </c>
      <c r="L280">
        <v>2</v>
      </c>
      <c r="M280" t="s">
        <v>0</v>
      </c>
      <c r="N280">
        <v>1</v>
      </c>
      <c r="O280">
        <v>3</v>
      </c>
    </row>
    <row r="281" spans="1:15">
      <c r="A281" t="str">
        <f t="shared" si="4"/>
        <v>78_43</v>
      </c>
      <c r="B281">
        <v>78</v>
      </c>
      <c r="C281">
        <v>43</v>
      </c>
      <c r="D281">
        <v>2</v>
      </c>
      <c r="E281">
        <v>2515817.69</v>
      </c>
      <c r="F281">
        <v>6860359.7000000002</v>
      </c>
      <c r="G281">
        <v>189.124</v>
      </c>
      <c r="H281">
        <v>172.4199921</v>
      </c>
      <c r="I281">
        <v>16.70400793</v>
      </c>
      <c r="J281">
        <v>162</v>
      </c>
      <c r="K281">
        <v>11</v>
      </c>
      <c r="L281">
        <v>2</v>
      </c>
      <c r="M281" t="s">
        <v>0</v>
      </c>
      <c r="N281">
        <v>1</v>
      </c>
      <c r="O281">
        <v>3</v>
      </c>
    </row>
    <row r="282" spans="1:15">
      <c r="A282" t="str">
        <f t="shared" si="4"/>
        <v>78_49</v>
      </c>
      <c r="B282">
        <v>78</v>
      </c>
      <c r="C282">
        <v>49</v>
      </c>
      <c r="D282">
        <v>2</v>
      </c>
      <c r="E282">
        <v>2515815.87</v>
      </c>
      <c r="F282">
        <v>6860358.6399999997</v>
      </c>
      <c r="G282">
        <v>184.74199999999999</v>
      </c>
      <c r="H282">
        <v>172.24999389999999</v>
      </c>
      <c r="I282">
        <v>12.492006099999999</v>
      </c>
      <c r="J282">
        <v>166</v>
      </c>
      <c r="K282">
        <v>11</v>
      </c>
      <c r="L282">
        <v>2</v>
      </c>
      <c r="M282" t="s">
        <v>5</v>
      </c>
      <c r="N282">
        <v>1</v>
      </c>
      <c r="O282">
        <v>3</v>
      </c>
    </row>
    <row r="283" spans="1:15">
      <c r="A283" t="str">
        <f t="shared" si="4"/>
        <v>78_35</v>
      </c>
      <c r="B283">
        <v>78</v>
      </c>
      <c r="C283">
        <v>35</v>
      </c>
      <c r="D283">
        <v>2</v>
      </c>
      <c r="E283">
        <v>2515820.5299999998</v>
      </c>
      <c r="F283">
        <v>6860363.6200000001</v>
      </c>
      <c r="G283">
        <v>193.548</v>
      </c>
      <c r="H283">
        <v>172.65000309999999</v>
      </c>
      <c r="I283">
        <v>20.89799695</v>
      </c>
      <c r="J283">
        <v>243</v>
      </c>
      <c r="K283">
        <v>11</v>
      </c>
      <c r="L283">
        <v>2</v>
      </c>
      <c r="M283" t="s">
        <v>0</v>
      </c>
      <c r="N283">
        <v>1</v>
      </c>
      <c r="O283">
        <v>3</v>
      </c>
    </row>
    <row r="284" spans="1:15">
      <c r="A284" t="str">
        <f t="shared" si="4"/>
        <v>78_33</v>
      </c>
      <c r="B284">
        <v>78</v>
      </c>
      <c r="C284">
        <v>33</v>
      </c>
      <c r="D284">
        <v>3</v>
      </c>
      <c r="E284">
        <v>2515816.7200000002</v>
      </c>
      <c r="F284">
        <v>6860362.9500000002</v>
      </c>
      <c r="G284">
        <v>192.19499999999999</v>
      </c>
      <c r="H284">
        <v>172.4600006</v>
      </c>
      <c r="I284">
        <v>19.734999389999999</v>
      </c>
      <c r="J284">
        <v>272</v>
      </c>
      <c r="K284">
        <v>11</v>
      </c>
      <c r="L284">
        <v>2</v>
      </c>
      <c r="M284" t="s">
        <v>0</v>
      </c>
      <c r="N284">
        <v>1</v>
      </c>
      <c r="O284">
        <v>3</v>
      </c>
    </row>
    <row r="285" spans="1:15">
      <c r="A285" t="str">
        <f t="shared" si="4"/>
        <v>78_36</v>
      </c>
      <c r="B285">
        <v>78</v>
      </c>
      <c r="C285">
        <v>36</v>
      </c>
      <c r="D285">
        <v>2</v>
      </c>
      <c r="E285">
        <v>2515812.7799999998</v>
      </c>
      <c r="F285">
        <v>6860361.1299999999</v>
      </c>
      <c r="G285">
        <v>189.14099999999999</v>
      </c>
      <c r="H285">
        <v>172.23999939999999</v>
      </c>
      <c r="I285">
        <v>16.901000610000001</v>
      </c>
      <c r="J285">
        <v>148</v>
      </c>
      <c r="K285">
        <v>11</v>
      </c>
      <c r="L285">
        <v>2</v>
      </c>
      <c r="M285" t="s">
        <v>0</v>
      </c>
      <c r="N285">
        <v>1</v>
      </c>
      <c r="O285">
        <v>3</v>
      </c>
    </row>
    <row r="286" spans="1:15">
      <c r="A286" t="str">
        <f t="shared" si="4"/>
        <v>78_30</v>
      </c>
      <c r="B286">
        <v>78</v>
      </c>
      <c r="C286">
        <v>30</v>
      </c>
      <c r="D286">
        <v>2</v>
      </c>
      <c r="E286">
        <v>2515812.65</v>
      </c>
      <c r="F286">
        <v>6860362.9500000002</v>
      </c>
      <c r="G286">
        <v>191.887</v>
      </c>
      <c r="H286">
        <v>172.27999270000001</v>
      </c>
      <c r="I286">
        <v>19.607007320000001</v>
      </c>
      <c r="J286">
        <v>198</v>
      </c>
      <c r="K286">
        <v>11</v>
      </c>
      <c r="L286">
        <v>2</v>
      </c>
      <c r="M286" t="s">
        <v>0</v>
      </c>
      <c r="N286">
        <v>1</v>
      </c>
      <c r="O286">
        <v>3</v>
      </c>
    </row>
    <row r="287" spans="1:15">
      <c r="A287" t="str">
        <f t="shared" si="4"/>
        <v>78_26</v>
      </c>
      <c r="B287">
        <v>78</v>
      </c>
      <c r="C287">
        <v>26</v>
      </c>
      <c r="D287">
        <v>2</v>
      </c>
      <c r="E287">
        <v>2515817.7000000002</v>
      </c>
      <c r="F287">
        <v>6860368.4299999997</v>
      </c>
      <c r="G287">
        <v>188.21299999999999</v>
      </c>
      <c r="H287">
        <v>172.43000180000001</v>
      </c>
      <c r="I287">
        <v>15.782998170000001</v>
      </c>
      <c r="J287">
        <v>160</v>
      </c>
      <c r="K287">
        <v>11</v>
      </c>
      <c r="L287">
        <v>2</v>
      </c>
      <c r="M287" t="s">
        <v>0</v>
      </c>
      <c r="N287">
        <v>1</v>
      </c>
      <c r="O287">
        <v>3</v>
      </c>
    </row>
    <row r="288" spans="1:15">
      <c r="A288" t="str">
        <f t="shared" si="4"/>
        <v>78_21</v>
      </c>
      <c r="B288">
        <v>78</v>
      </c>
      <c r="C288">
        <v>21</v>
      </c>
      <c r="D288">
        <v>3</v>
      </c>
      <c r="E288">
        <v>2515812.13</v>
      </c>
      <c r="F288">
        <v>6860365.8600000003</v>
      </c>
      <c r="G288">
        <v>193.898</v>
      </c>
      <c r="H288">
        <v>172.6699921</v>
      </c>
      <c r="I288">
        <v>21.22800793</v>
      </c>
      <c r="J288">
        <v>216</v>
      </c>
      <c r="K288">
        <v>11</v>
      </c>
      <c r="L288">
        <v>2</v>
      </c>
      <c r="M288" t="s">
        <v>0</v>
      </c>
      <c r="N288">
        <v>1</v>
      </c>
      <c r="O288">
        <v>3</v>
      </c>
    </row>
    <row r="289" spans="1:15">
      <c r="A289" t="str">
        <f t="shared" si="4"/>
        <v>78_17</v>
      </c>
      <c r="B289">
        <v>78</v>
      </c>
      <c r="C289">
        <v>17</v>
      </c>
      <c r="D289">
        <v>2</v>
      </c>
      <c r="E289">
        <v>2515808.9</v>
      </c>
      <c r="F289">
        <v>6860365.9900000002</v>
      </c>
      <c r="G289">
        <v>187.35499999999999</v>
      </c>
      <c r="H289">
        <v>172.1599976</v>
      </c>
      <c r="I289">
        <v>15.19500244</v>
      </c>
      <c r="J289">
        <v>146</v>
      </c>
      <c r="K289">
        <v>11</v>
      </c>
      <c r="L289">
        <v>2</v>
      </c>
      <c r="M289" t="s">
        <v>0</v>
      </c>
      <c r="N289">
        <v>1</v>
      </c>
      <c r="O289">
        <v>3</v>
      </c>
    </row>
    <row r="290" spans="1:15">
      <c r="A290" t="str">
        <f t="shared" si="4"/>
        <v>78_16</v>
      </c>
      <c r="B290">
        <v>78</v>
      </c>
      <c r="C290">
        <v>16</v>
      </c>
      <c r="D290">
        <v>2</v>
      </c>
      <c r="E290">
        <v>2515812.08</v>
      </c>
      <c r="F290">
        <v>6860371.3799999999</v>
      </c>
      <c r="G290">
        <v>186.96100000000001</v>
      </c>
      <c r="H290">
        <v>172.4199921</v>
      </c>
      <c r="I290">
        <v>14.541007929999999</v>
      </c>
      <c r="J290">
        <v>137</v>
      </c>
      <c r="K290">
        <v>11</v>
      </c>
      <c r="L290">
        <v>2</v>
      </c>
      <c r="M290" t="s">
        <v>0</v>
      </c>
      <c r="N290">
        <v>1</v>
      </c>
      <c r="O290">
        <v>3</v>
      </c>
    </row>
    <row r="291" spans="1:15">
      <c r="A291" t="str">
        <f t="shared" si="4"/>
        <v>78_6</v>
      </c>
      <c r="B291">
        <v>78</v>
      </c>
      <c r="C291">
        <v>6</v>
      </c>
      <c r="D291">
        <v>2</v>
      </c>
      <c r="E291">
        <v>2515806.0699999998</v>
      </c>
      <c r="F291">
        <v>6860368.0899999999</v>
      </c>
      <c r="G291">
        <v>181.30199999999999</v>
      </c>
      <c r="H291">
        <v>172.6099945</v>
      </c>
      <c r="I291">
        <v>8.6920054929999999</v>
      </c>
      <c r="J291">
        <v>99</v>
      </c>
      <c r="K291">
        <v>11</v>
      </c>
      <c r="L291">
        <v>2</v>
      </c>
      <c r="M291" t="s">
        <v>0</v>
      </c>
      <c r="N291">
        <v>1</v>
      </c>
      <c r="O291">
        <v>3</v>
      </c>
    </row>
    <row r="292" spans="1:15">
      <c r="A292" t="str">
        <f t="shared" si="4"/>
        <v>78_12</v>
      </c>
      <c r="B292">
        <v>78</v>
      </c>
      <c r="C292">
        <v>12</v>
      </c>
      <c r="D292">
        <v>2</v>
      </c>
      <c r="E292">
        <v>2515808.6</v>
      </c>
      <c r="F292">
        <v>6860370.5300000003</v>
      </c>
      <c r="G292">
        <v>188.964</v>
      </c>
      <c r="H292">
        <v>172.44999079999999</v>
      </c>
      <c r="I292">
        <v>16.514009160000001</v>
      </c>
      <c r="J292">
        <v>183</v>
      </c>
      <c r="K292">
        <v>11</v>
      </c>
      <c r="L292">
        <v>2</v>
      </c>
      <c r="M292" t="s">
        <v>0</v>
      </c>
      <c r="N292">
        <v>1</v>
      </c>
      <c r="O292">
        <v>3</v>
      </c>
    </row>
    <row r="293" spans="1:15">
      <c r="A293" t="str">
        <f t="shared" si="4"/>
        <v>78_7</v>
      </c>
      <c r="B293">
        <v>78</v>
      </c>
      <c r="C293">
        <v>7</v>
      </c>
      <c r="D293">
        <v>2</v>
      </c>
      <c r="E293">
        <v>2515807.11</v>
      </c>
      <c r="F293">
        <v>6860371.6399999997</v>
      </c>
      <c r="G293">
        <v>192.08199999999999</v>
      </c>
      <c r="H293">
        <v>172.68999629999999</v>
      </c>
      <c r="I293">
        <v>19.39200366</v>
      </c>
      <c r="J293">
        <v>187</v>
      </c>
      <c r="K293">
        <v>11</v>
      </c>
      <c r="L293">
        <v>2</v>
      </c>
      <c r="M293" t="s">
        <v>0</v>
      </c>
      <c r="N293">
        <v>1</v>
      </c>
      <c r="O293">
        <v>3</v>
      </c>
    </row>
    <row r="294" spans="1:15">
      <c r="A294" t="str">
        <f t="shared" si="4"/>
        <v>78_3</v>
      </c>
      <c r="B294">
        <v>78</v>
      </c>
      <c r="C294">
        <v>3</v>
      </c>
      <c r="D294">
        <v>2</v>
      </c>
      <c r="E294">
        <v>2515805.73</v>
      </c>
      <c r="F294">
        <v>6860370.75</v>
      </c>
      <c r="G294">
        <v>191.96199999999999</v>
      </c>
      <c r="H294">
        <v>172.7100006</v>
      </c>
      <c r="I294">
        <v>19.251999390000002</v>
      </c>
      <c r="J294">
        <v>178</v>
      </c>
      <c r="K294">
        <v>11</v>
      </c>
      <c r="L294">
        <v>2</v>
      </c>
      <c r="M294" t="s">
        <v>0</v>
      </c>
      <c r="N294">
        <v>1</v>
      </c>
      <c r="O294">
        <v>3</v>
      </c>
    </row>
    <row r="295" spans="1:15">
      <c r="A295" t="str">
        <f t="shared" si="4"/>
        <v>78_5</v>
      </c>
      <c r="B295">
        <v>78</v>
      </c>
      <c r="C295">
        <v>5</v>
      </c>
      <c r="D295">
        <v>2</v>
      </c>
      <c r="E295">
        <v>2515807.2799999998</v>
      </c>
      <c r="F295">
        <v>6860375.54</v>
      </c>
      <c r="G295">
        <v>189.4</v>
      </c>
      <c r="H295">
        <v>172.7100006</v>
      </c>
      <c r="I295">
        <v>16.689999390000001</v>
      </c>
      <c r="J295">
        <v>162</v>
      </c>
      <c r="K295">
        <v>11</v>
      </c>
      <c r="L295">
        <v>2</v>
      </c>
      <c r="M295" t="s">
        <v>0</v>
      </c>
      <c r="N295">
        <v>1</v>
      </c>
      <c r="O295">
        <v>3</v>
      </c>
    </row>
    <row r="296" spans="1:15">
      <c r="A296" t="str">
        <f t="shared" si="4"/>
        <v>78_193</v>
      </c>
      <c r="B296">
        <v>78</v>
      </c>
      <c r="C296">
        <v>193</v>
      </c>
      <c r="D296">
        <v>3</v>
      </c>
      <c r="E296">
        <v>2515802.75</v>
      </c>
      <c r="F296">
        <v>6860372.7699999996</v>
      </c>
      <c r="G296">
        <v>192.05799999999999</v>
      </c>
      <c r="H296">
        <v>172.62999880000001</v>
      </c>
      <c r="I296">
        <v>19.428001219999999</v>
      </c>
      <c r="J296">
        <v>195</v>
      </c>
      <c r="K296">
        <v>11</v>
      </c>
      <c r="L296">
        <v>2</v>
      </c>
      <c r="M296" t="s">
        <v>0</v>
      </c>
      <c r="N296">
        <v>1</v>
      </c>
      <c r="O296">
        <v>3</v>
      </c>
    </row>
    <row r="297" spans="1:15">
      <c r="A297" t="str">
        <f t="shared" si="4"/>
        <v>78_196</v>
      </c>
      <c r="B297">
        <v>78</v>
      </c>
      <c r="C297">
        <v>196</v>
      </c>
      <c r="D297">
        <v>2</v>
      </c>
      <c r="E297">
        <v>2515805.91</v>
      </c>
      <c r="F297">
        <v>6860378.5</v>
      </c>
      <c r="G297">
        <v>191.322</v>
      </c>
      <c r="H297">
        <v>172.96999510000001</v>
      </c>
      <c r="I297">
        <v>18.352004879999999</v>
      </c>
      <c r="J297">
        <v>169</v>
      </c>
      <c r="K297">
        <v>12</v>
      </c>
      <c r="L297">
        <v>2</v>
      </c>
      <c r="M297" t="s">
        <v>0</v>
      </c>
      <c r="N297">
        <v>1</v>
      </c>
      <c r="O297">
        <v>3</v>
      </c>
    </row>
    <row r="298" spans="1:15">
      <c r="A298" t="str">
        <f t="shared" si="4"/>
        <v>78_192</v>
      </c>
      <c r="B298">
        <v>78</v>
      </c>
      <c r="C298">
        <v>192</v>
      </c>
      <c r="D298">
        <v>3</v>
      </c>
      <c r="E298">
        <v>2515801.4</v>
      </c>
      <c r="F298">
        <v>6860376.3099999996</v>
      </c>
      <c r="G298">
        <v>190.696</v>
      </c>
      <c r="H298">
        <v>173.2599884</v>
      </c>
      <c r="I298">
        <v>17.4360116</v>
      </c>
      <c r="J298">
        <v>242</v>
      </c>
      <c r="K298">
        <v>11</v>
      </c>
      <c r="L298">
        <v>2</v>
      </c>
      <c r="M298" t="s">
        <v>0</v>
      </c>
      <c r="N298">
        <v>1</v>
      </c>
      <c r="O298">
        <v>3</v>
      </c>
    </row>
    <row r="299" spans="1:15">
      <c r="A299" t="str">
        <f t="shared" si="4"/>
        <v>78_195</v>
      </c>
      <c r="B299">
        <v>78</v>
      </c>
      <c r="C299">
        <v>195</v>
      </c>
      <c r="D299">
        <v>2</v>
      </c>
      <c r="E299">
        <v>2515804.54</v>
      </c>
      <c r="F299">
        <v>6860380.0099999998</v>
      </c>
      <c r="G299">
        <v>192.53200000000001</v>
      </c>
      <c r="H299">
        <v>173.52999270000001</v>
      </c>
      <c r="I299">
        <v>19.002007320000001</v>
      </c>
      <c r="J299">
        <v>217</v>
      </c>
      <c r="K299">
        <v>11</v>
      </c>
      <c r="L299">
        <v>2</v>
      </c>
      <c r="M299" t="s">
        <v>0</v>
      </c>
      <c r="N299">
        <v>1</v>
      </c>
      <c r="O299">
        <v>3</v>
      </c>
    </row>
    <row r="300" spans="1:15">
      <c r="A300" t="str">
        <f t="shared" si="4"/>
        <v>78_521</v>
      </c>
      <c r="B300">
        <v>78</v>
      </c>
      <c r="C300">
        <v>521</v>
      </c>
      <c r="D300">
        <v>2</v>
      </c>
      <c r="E300">
        <v>2515803.58</v>
      </c>
      <c r="F300">
        <v>6860354.7199999997</v>
      </c>
      <c r="G300">
        <v>177.495</v>
      </c>
      <c r="H300">
        <v>172.0099884</v>
      </c>
      <c r="I300">
        <v>-99</v>
      </c>
      <c r="J300">
        <v>63</v>
      </c>
      <c r="K300">
        <v>11</v>
      </c>
      <c r="L300">
        <v>3</v>
      </c>
      <c r="M300" t="s">
        <v>2</v>
      </c>
      <c r="N300">
        <v>1</v>
      </c>
      <c r="O300">
        <v>1</v>
      </c>
    </row>
    <row r="301" spans="1:15">
      <c r="A301" t="str">
        <f t="shared" si="4"/>
        <v>78_522</v>
      </c>
      <c r="B301">
        <v>78</v>
      </c>
      <c r="C301">
        <v>522</v>
      </c>
      <c r="D301">
        <v>2</v>
      </c>
      <c r="E301">
        <v>2515802.5299999998</v>
      </c>
      <c r="F301">
        <v>6860354.9000000004</v>
      </c>
      <c r="G301">
        <v>175.989</v>
      </c>
      <c r="H301">
        <v>172.02999270000001</v>
      </c>
      <c r="I301">
        <v>-99</v>
      </c>
      <c r="J301">
        <v>50</v>
      </c>
      <c r="K301">
        <v>11</v>
      </c>
      <c r="L301">
        <v>3</v>
      </c>
      <c r="M301" t="s">
        <v>2</v>
      </c>
      <c r="N301">
        <v>1</v>
      </c>
      <c r="O301">
        <v>1</v>
      </c>
    </row>
    <row r="302" spans="1:15">
      <c r="A302" t="str">
        <f t="shared" si="4"/>
        <v>78_524</v>
      </c>
      <c r="B302">
        <v>78</v>
      </c>
      <c r="C302">
        <v>524</v>
      </c>
      <c r="D302">
        <v>2</v>
      </c>
      <c r="E302">
        <v>2515794.3199999998</v>
      </c>
      <c r="F302">
        <v>6860351.25</v>
      </c>
      <c r="G302">
        <v>177.94499999999999</v>
      </c>
      <c r="H302">
        <v>171.9099976</v>
      </c>
      <c r="I302">
        <v>-99</v>
      </c>
      <c r="J302">
        <v>68</v>
      </c>
      <c r="K302">
        <v>11</v>
      </c>
      <c r="L302">
        <v>3</v>
      </c>
      <c r="M302" t="s">
        <v>2</v>
      </c>
      <c r="N302">
        <v>1</v>
      </c>
      <c r="O302">
        <v>1</v>
      </c>
    </row>
    <row r="303" spans="1:15">
      <c r="A303" t="str">
        <f t="shared" si="4"/>
        <v>78_532</v>
      </c>
      <c r="B303">
        <v>78</v>
      </c>
      <c r="C303">
        <v>532</v>
      </c>
      <c r="D303">
        <v>2</v>
      </c>
      <c r="E303">
        <v>2515799.27</v>
      </c>
      <c r="F303">
        <v>6860358.5199999996</v>
      </c>
      <c r="G303">
        <v>176.43899999999999</v>
      </c>
      <c r="H303">
        <v>172.13999329999999</v>
      </c>
      <c r="I303">
        <v>-99</v>
      </c>
      <c r="J303">
        <v>53</v>
      </c>
      <c r="K303">
        <v>11</v>
      </c>
      <c r="L303">
        <v>3</v>
      </c>
      <c r="M303" t="s">
        <v>2</v>
      </c>
      <c r="N303">
        <v>1</v>
      </c>
      <c r="O303">
        <v>1</v>
      </c>
    </row>
    <row r="304" spans="1:15">
      <c r="A304" t="str">
        <f t="shared" si="4"/>
        <v>78_525</v>
      </c>
      <c r="B304">
        <v>78</v>
      </c>
      <c r="C304">
        <v>525</v>
      </c>
      <c r="D304">
        <v>16</v>
      </c>
      <c r="E304">
        <v>2515792.36</v>
      </c>
      <c r="F304">
        <v>6860355.8499999996</v>
      </c>
      <c r="G304">
        <v>176.709</v>
      </c>
      <c r="H304">
        <v>172.08999019999999</v>
      </c>
      <c r="I304">
        <v>-99</v>
      </c>
      <c r="J304">
        <v>39</v>
      </c>
      <c r="K304">
        <v>11</v>
      </c>
      <c r="L304">
        <v>3</v>
      </c>
      <c r="M304" t="s">
        <v>2</v>
      </c>
      <c r="N304">
        <v>1</v>
      </c>
      <c r="O304">
        <v>1</v>
      </c>
    </row>
    <row r="305" spans="1:15">
      <c r="A305" t="str">
        <f t="shared" si="4"/>
        <v>78_526</v>
      </c>
      <c r="B305">
        <v>78</v>
      </c>
      <c r="C305">
        <v>526</v>
      </c>
      <c r="D305">
        <v>2</v>
      </c>
      <c r="E305">
        <v>2515790.2799999998</v>
      </c>
      <c r="F305">
        <v>6860359.4699999997</v>
      </c>
      <c r="G305">
        <v>181.15799999999999</v>
      </c>
      <c r="H305">
        <v>172.43000180000001</v>
      </c>
      <c r="I305">
        <v>-99</v>
      </c>
      <c r="J305">
        <v>91</v>
      </c>
      <c r="K305">
        <v>11</v>
      </c>
      <c r="L305">
        <v>3</v>
      </c>
      <c r="M305" t="s">
        <v>2</v>
      </c>
      <c r="N305">
        <v>1</v>
      </c>
      <c r="O305">
        <v>1</v>
      </c>
    </row>
    <row r="306" spans="1:15">
      <c r="A306" t="str">
        <f t="shared" si="4"/>
        <v>78_528</v>
      </c>
      <c r="B306">
        <v>78</v>
      </c>
      <c r="C306">
        <v>528</v>
      </c>
      <c r="D306">
        <v>16</v>
      </c>
      <c r="E306">
        <v>2515790.92</v>
      </c>
      <c r="F306">
        <v>6860363.0800000001</v>
      </c>
      <c r="G306">
        <v>179.47499999999999</v>
      </c>
      <c r="H306">
        <v>172.63999329999999</v>
      </c>
      <c r="I306">
        <v>-99</v>
      </c>
      <c r="J306">
        <v>55</v>
      </c>
      <c r="K306">
        <v>22</v>
      </c>
      <c r="L306">
        <v>3</v>
      </c>
      <c r="M306" t="s">
        <v>2</v>
      </c>
      <c r="N306">
        <v>1</v>
      </c>
      <c r="O306">
        <v>1</v>
      </c>
    </row>
    <row r="307" spans="1:15">
      <c r="A307" t="str">
        <f t="shared" si="4"/>
        <v>78_527</v>
      </c>
      <c r="B307">
        <v>78</v>
      </c>
      <c r="C307">
        <v>527</v>
      </c>
      <c r="D307">
        <v>16</v>
      </c>
      <c r="E307">
        <v>2515790.48</v>
      </c>
      <c r="F307">
        <v>6860363.9699999997</v>
      </c>
      <c r="G307">
        <v>179.12899999999999</v>
      </c>
      <c r="H307">
        <v>172.69999079999999</v>
      </c>
      <c r="I307">
        <v>-99</v>
      </c>
      <c r="J307">
        <v>52</v>
      </c>
      <c r="K307">
        <v>22</v>
      </c>
      <c r="L307">
        <v>3</v>
      </c>
      <c r="M307" t="s">
        <v>2</v>
      </c>
      <c r="N307">
        <v>1</v>
      </c>
      <c r="O307">
        <v>1</v>
      </c>
    </row>
    <row r="308" spans="1:15">
      <c r="A308" t="str">
        <f t="shared" si="4"/>
        <v>78_529</v>
      </c>
      <c r="B308">
        <v>78</v>
      </c>
      <c r="C308">
        <v>529</v>
      </c>
      <c r="D308">
        <v>2</v>
      </c>
      <c r="E308">
        <v>2515790.2000000002</v>
      </c>
      <c r="F308">
        <v>6860364.1399999997</v>
      </c>
      <c r="G308">
        <v>181.95699999999999</v>
      </c>
      <c r="H308">
        <v>172.7699982</v>
      </c>
      <c r="I308">
        <v>-99</v>
      </c>
      <c r="J308">
        <v>96</v>
      </c>
      <c r="K308">
        <v>11</v>
      </c>
      <c r="L308">
        <v>3</v>
      </c>
      <c r="M308" t="s">
        <v>2</v>
      </c>
      <c r="N308">
        <v>1</v>
      </c>
      <c r="O308">
        <v>1</v>
      </c>
    </row>
    <row r="309" spans="1:15">
      <c r="A309" t="str">
        <f t="shared" si="4"/>
        <v>78_530</v>
      </c>
      <c r="B309">
        <v>78</v>
      </c>
      <c r="C309">
        <v>530</v>
      </c>
      <c r="D309">
        <v>16</v>
      </c>
      <c r="E309">
        <v>2515792.16</v>
      </c>
      <c r="F309">
        <v>6860365.9199999999</v>
      </c>
      <c r="G309">
        <v>177.56299999999999</v>
      </c>
      <c r="H309">
        <v>172.94999079999999</v>
      </c>
      <c r="I309">
        <v>-99</v>
      </c>
      <c r="J309">
        <v>41</v>
      </c>
      <c r="K309">
        <v>11</v>
      </c>
      <c r="L309">
        <v>3</v>
      </c>
      <c r="M309" t="s">
        <v>2</v>
      </c>
      <c r="N309">
        <v>1</v>
      </c>
      <c r="O309">
        <v>1</v>
      </c>
    </row>
    <row r="310" spans="1:15">
      <c r="A310" t="str">
        <f t="shared" si="4"/>
        <v>78_520</v>
      </c>
      <c r="B310">
        <v>78</v>
      </c>
      <c r="C310">
        <v>520</v>
      </c>
      <c r="D310">
        <v>3</v>
      </c>
      <c r="E310">
        <v>2515806.21</v>
      </c>
      <c r="F310">
        <v>6860356.4500000002</v>
      </c>
      <c r="G310">
        <v>176.97399999999999</v>
      </c>
      <c r="H310">
        <v>172.12999880000001</v>
      </c>
      <c r="I310">
        <v>-99</v>
      </c>
      <c r="J310">
        <v>41</v>
      </c>
      <c r="K310">
        <v>14</v>
      </c>
      <c r="L310">
        <v>3</v>
      </c>
      <c r="M310" t="s">
        <v>2</v>
      </c>
      <c r="N310">
        <v>1</v>
      </c>
      <c r="O310">
        <v>2</v>
      </c>
    </row>
    <row r="311" spans="1:15">
      <c r="A311" t="str">
        <f t="shared" si="4"/>
        <v>78_518</v>
      </c>
      <c r="B311">
        <v>78</v>
      </c>
      <c r="C311">
        <v>518</v>
      </c>
      <c r="D311">
        <v>3</v>
      </c>
      <c r="E311">
        <v>2515810.2599999998</v>
      </c>
      <c r="F311">
        <v>6860360.4299999997</v>
      </c>
      <c r="G311">
        <v>176.42599999999999</v>
      </c>
      <c r="H311">
        <v>172.19999079999999</v>
      </c>
      <c r="I311">
        <v>-99</v>
      </c>
      <c r="J311">
        <v>37</v>
      </c>
      <c r="K311">
        <v>14</v>
      </c>
      <c r="L311">
        <v>3</v>
      </c>
      <c r="M311" t="s">
        <v>2</v>
      </c>
      <c r="N311">
        <v>1</v>
      </c>
      <c r="O311">
        <v>2</v>
      </c>
    </row>
    <row r="312" spans="1:15">
      <c r="A312" t="str">
        <f t="shared" si="4"/>
        <v>78_531</v>
      </c>
      <c r="B312">
        <v>78</v>
      </c>
      <c r="C312">
        <v>531</v>
      </c>
      <c r="D312">
        <v>2</v>
      </c>
      <c r="E312">
        <v>2515801.9500000002</v>
      </c>
      <c r="F312">
        <v>6860361.5300000003</v>
      </c>
      <c r="G312">
        <v>184.40899999999999</v>
      </c>
      <c r="H312">
        <v>172.2999969</v>
      </c>
      <c r="I312">
        <v>12.10900305</v>
      </c>
      <c r="J312">
        <v>113</v>
      </c>
      <c r="K312">
        <v>11</v>
      </c>
      <c r="L312">
        <v>3</v>
      </c>
      <c r="M312" t="s">
        <v>1</v>
      </c>
      <c r="N312">
        <v>1</v>
      </c>
      <c r="O312">
        <v>2</v>
      </c>
    </row>
    <row r="313" spans="1:15">
      <c r="A313" t="str">
        <f t="shared" si="4"/>
        <v>78_534</v>
      </c>
      <c r="B313">
        <v>78</v>
      </c>
      <c r="C313">
        <v>534</v>
      </c>
      <c r="D313">
        <v>6</v>
      </c>
      <c r="E313">
        <v>2515800.7799999998</v>
      </c>
      <c r="F313">
        <v>6860369.5800000001</v>
      </c>
      <c r="G313">
        <v>179.608</v>
      </c>
      <c r="H313">
        <v>172.73999939999999</v>
      </c>
      <c r="I313">
        <v>-99</v>
      </c>
      <c r="J313">
        <v>55</v>
      </c>
      <c r="K313">
        <v>14</v>
      </c>
      <c r="L313">
        <v>3</v>
      </c>
      <c r="M313" t="s">
        <v>2</v>
      </c>
      <c r="N313">
        <v>1</v>
      </c>
      <c r="O313">
        <v>2</v>
      </c>
    </row>
    <row r="314" spans="1:15">
      <c r="A314" t="str">
        <f t="shared" si="4"/>
        <v>78_535</v>
      </c>
      <c r="B314">
        <v>78</v>
      </c>
      <c r="C314">
        <v>535</v>
      </c>
      <c r="D314">
        <v>6</v>
      </c>
      <c r="E314">
        <v>2515801.21</v>
      </c>
      <c r="F314">
        <v>6860370.7800000003</v>
      </c>
      <c r="G314">
        <v>179.21299999999999</v>
      </c>
      <c r="H314">
        <v>172.74999389999999</v>
      </c>
      <c r="I314">
        <v>-99</v>
      </c>
      <c r="J314">
        <v>52</v>
      </c>
      <c r="K314">
        <v>14</v>
      </c>
      <c r="L314">
        <v>3</v>
      </c>
      <c r="M314" t="s">
        <v>2</v>
      </c>
      <c r="N314">
        <v>1</v>
      </c>
      <c r="O314">
        <v>2</v>
      </c>
    </row>
    <row r="315" spans="1:15">
      <c r="A315" t="str">
        <f t="shared" si="4"/>
        <v>78_533</v>
      </c>
      <c r="B315">
        <v>78</v>
      </c>
      <c r="C315">
        <v>533</v>
      </c>
      <c r="D315">
        <v>2</v>
      </c>
      <c r="E315">
        <v>2515798.0499999998</v>
      </c>
      <c r="F315">
        <v>6860371.2000000002</v>
      </c>
      <c r="G315">
        <v>178.52799999999999</v>
      </c>
      <c r="H315">
        <v>172.79000239999999</v>
      </c>
      <c r="I315">
        <v>-99</v>
      </c>
      <c r="J315">
        <v>65</v>
      </c>
      <c r="K315">
        <v>11</v>
      </c>
      <c r="L315">
        <v>3</v>
      </c>
      <c r="M315" t="s">
        <v>2</v>
      </c>
      <c r="N315">
        <v>1</v>
      </c>
      <c r="O315">
        <v>2</v>
      </c>
    </row>
    <row r="316" spans="1:15">
      <c r="A316" t="str">
        <f t="shared" si="4"/>
        <v>78_519</v>
      </c>
      <c r="B316">
        <v>78</v>
      </c>
      <c r="C316">
        <v>519</v>
      </c>
      <c r="D316">
        <v>3</v>
      </c>
      <c r="E316">
        <v>2515817.86</v>
      </c>
      <c r="F316">
        <v>6860358.1399999997</v>
      </c>
      <c r="G316">
        <v>176.43700000000001</v>
      </c>
      <c r="H316">
        <v>172.48999939999999</v>
      </c>
      <c r="I316">
        <v>-99</v>
      </c>
      <c r="J316">
        <v>36</v>
      </c>
      <c r="K316">
        <v>14</v>
      </c>
      <c r="L316">
        <v>3</v>
      </c>
      <c r="M316" t="s">
        <v>2</v>
      </c>
      <c r="N316">
        <v>1</v>
      </c>
      <c r="O316">
        <v>3</v>
      </c>
    </row>
    <row r="317" spans="1:15">
      <c r="A317" t="str">
        <f t="shared" si="4"/>
        <v>78_517</v>
      </c>
      <c r="B317">
        <v>78</v>
      </c>
      <c r="C317">
        <v>517</v>
      </c>
      <c r="D317">
        <v>2</v>
      </c>
      <c r="E317">
        <v>2515815</v>
      </c>
      <c r="F317">
        <v>6860360.7400000002</v>
      </c>
      <c r="G317">
        <v>176.166</v>
      </c>
      <c r="H317">
        <v>172.3099915</v>
      </c>
      <c r="I317">
        <v>-99</v>
      </c>
      <c r="J317">
        <v>49</v>
      </c>
      <c r="K317">
        <v>11</v>
      </c>
      <c r="L317">
        <v>3</v>
      </c>
      <c r="M317" t="s">
        <v>2</v>
      </c>
      <c r="N317">
        <v>1</v>
      </c>
      <c r="O317">
        <v>3</v>
      </c>
    </row>
    <row r="318" spans="1:15">
      <c r="A318" t="str">
        <f t="shared" si="4"/>
        <v>78_516</v>
      </c>
      <c r="B318">
        <v>78</v>
      </c>
      <c r="C318">
        <v>516</v>
      </c>
      <c r="D318">
        <v>2</v>
      </c>
      <c r="E318">
        <v>2515816.06</v>
      </c>
      <c r="F318">
        <v>6860361.7000000002</v>
      </c>
      <c r="G318">
        <v>178.22900000000001</v>
      </c>
      <c r="H318">
        <v>172.37999880000001</v>
      </c>
      <c r="I318">
        <v>-99</v>
      </c>
      <c r="J318">
        <v>66</v>
      </c>
      <c r="K318">
        <v>11</v>
      </c>
      <c r="L318">
        <v>3</v>
      </c>
      <c r="M318" t="s">
        <v>2</v>
      </c>
      <c r="N318">
        <v>1</v>
      </c>
      <c r="O318">
        <v>3</v>
      </c>
    </row>
    <row r="319" spans="1:15">
      <c r="A319" t="str">
        <f t="shared" si="4"/>
        <v>78_514</v>
      </c>
      <c r="B319">
        <v>78</v>
      </c>
      <c r="C319">
        <v>514</v>
      </c>
      <c r="D319">
        <v>2</v>
      </c>
      <c r="E319">
        <v>2515815.98</v>
      </c>
      <c r="F319">
        <v>6860363.9400000004</v>
      </c>
      <c r="G319">
        <v>179.99199999999999</v>
      </c>
      <c r="H319">
        <v>172.43999629999999</v>
      </c>
      <c r="I319">
        <v>-99</v>
      </c>
      <c r="J319">
        <v>80</v>
      </c>
      <c r="K319">
        <v>11</v>
      </c>
      <c r="L319">
        <v>3</v>
      </c>
      <c r="M319" t="s">
        <v>2</v>
      </c>
      <c r="N319">
        <v>1</v>
      </c>
      <c r="O319">
        <v>3</v>
      </c>
    </row>
    <row r="320" spans="1:15">
      <c r="A320" t="str">
        <f t="shared" si="4"/>
        <v>78_512</v>
      </c>
      <c r="B320">
        <v>78</v>
      </c>
      <c r="C320">
        <v>512</v>
      </c>
      <c r="D320">
        <v>2</v>
      </c>
      <c r="E320">
        <v>2515813.54</v>
      </c>
      <c r="F320">
        <v>6860365.9400000004</v>
      </c>
      <c r="G320">
        <v>175.16200000000001</v>
      </c>
      <c r="H320">
        <v>172.44999079999999</v>
      </c>
      <c r="I320">
        <v>-99</v>
      </c>
      <c r="J320">
        <v>39</v>
      </c>
      <c r="K320">
        <v>11</v>
      </c>
      <c r="L320">
        <v>3</v>
      </c>
      <c r="M320" t="s">
        <v>2</v>
      </c>
      <c r="N320">
        <v>1</v>
      </c>
      <c r="O320">
        <v>3</v>
      </c>
    </row>
    <row r="321" spans="1:15">
      <c r="A321" t="str">
        <f t="shared" si="4"/>
        <v>78_511</v>
      </c>
      <c r="B321">
        <v>78</v>
      </c>
      <c r="C321">
        <v>511</v>
      </c>
      <c r="D321">
        <v>2</v>
      </c>
      <c r="E321">
        <v>2515814.3199999998</v>
      </c>
      <c r="F321">
        <v>6860367.46</v>
      </c>
      <c r="G321">
        <v>184.47399999999999</v>
      </c>
      <c r="H321">
        <v>172.47998960000001</v>
      </c>
      <c r="I321">
        <v>-99</v>
      </c>
      <c r="J321">
        <v>122</v>
      </c>
      <c r="K321">
        <v>11</v>
      </c>
      <c r="L321">
        <v>3</v>
      </c>
      <c r="M321" t="s">
        <v>4</v>
      </c>
      <c r="N321">
        <v>1</v>
      </c>
      <c r="O321">
        <v>3</v>
      </c>
    </row>
    <row r="322" spans="1:15">
      <c r="A322" t="str">
        <f t="shared" si="4"/>
        <v>78_509</v>
      </c>
      <c r="B322">
        <v>78</v>
      </c>
      <c r="C322">
        <v>509</v>
      </c>
      <c r="D322">
        <v>2</v>
      </c>
      <c r="E322">
        <v>2515812.6800000002</v>
      </c>
      <c r="F322">
        <v>6860367.8899999997</v>
      </c>
      <c r="G322">
        <v>188.29400000000001</v>
      </c>
      <c r="H322">
        <v>172.4099976</v>
      </c>
      <c r="I322">
        <v>15.88400244</v>
      </c>
      <c r="J322">
        <v>138</v>
      </c>
      <c r="K322">
        <v>11</v>
      </c>
      <c r="L322">
        <v>3</v>
      </c>
      <c r="M322" t="s">
        <v>0</v>
      </c>
      <c r="N322">
        <v>1</v>
      </c>
      <c r="O322">
        <v>3</v>
      </c>
    </row>
    <row r="323" spans="1:15">
      <c r="A323" t="str">
        <f t="shared" ref="A323:A386" si="5">IF(N323&lt;&gt;1,CONCATENATE(B323,N323,"_",C323),CONCATENATE(B323,"_",C323))</f>
        <v>78_510</v>
      </c>
      <c r="B323">
        <v>78</v>
      </c>
      <c r="C323">
        <v>510</v>
      </c>
      <c r="D323">
        <v>2</v>
      </c>
      <c r="E323">
        <v>2515810.36</v>
      </c>
      <c r="F323">
        <v>6860367.9000000004</v>
      </c>
      <c r="G323">
        <v>187.32599999999999</v>
      </c>
      <c r="H323">
        <v>172.6599976</v>
      </c>
      <c r="I323">
        <v>-99</v>
      </c>
      <c r="J323">
        <v>152</v>
      </c>
      <c r="K323">
        <v>11</v>
      </c>
      <c r="L323">
        <v>3</v>
      </c>
      <c r="M323" t="s">
        <v>4</v>
      </c>
      <c r="N323">
        <v>1</v>
      </c>
      <c r="O323">
        <v>3</v>
      </c>
    </row>
    <row r="324" spans="1:15">
      <c r="A324" t="str">
        <f t="shared" si="5"/>
        <v>78_508</v>
      </c>
      <c r="B324">
        <v>78</v>
      </c>
      <c r="C324">
        <v>508</v>
      </c>
      <c r="D324">
        <v>2</v>
      </c>
      <c r="E324">
        <v>2515811.9900000002</v>
      </c>
      <c r="F324">
        <v>6860369.5800000001</v>
      </c>
      <c r="G324">
        <v>188.136</v>
      </c>
      <c r="H324">
        <v>172.47998960000001</v>
      </c>
      <c r="I324">
        <v>15.65601038</v>
      </c>
      <c r="J324">
        <v>160</v>
      </c>
      <c r="K324">
        <v>11</v>
      </c>
      <c r="L324">
        <v>3</v>
      </c>
      <c r="M324" t="s">
        <v>0</v>
      </c>
      <c r="N324">
        <v>1</v>
      </c>
      <c r="O324">
        <v>3</v>
      </c>
    </row>
    <row r="325" spans="1:15">
      <c r="A325" t="str">
        <f t="shared" si="5"/>
        <v>78_506</v>
      </c>
      <c r="B325">
        <v>78</v>
      </c>
      <c r="C325">
        <v>506</v>
      </c>
      <c r="D325">
        <v>2</v>
      </c>
      <c r="E325">
        <v>2515809.06</v>
      </c>
      <c r="F325">
        <v>6860373.7800000003</v>
      </c>
      <c r="G325">
        <v>180.07900000000001</v>
      </c>
      <c r="H325">
        <v>172.6599976</v>
      </c>
      <c r="I325">
        <v>-99</v>
      </c>
      <c r="J325">
        <v>80</v>
      </c>
      <c r="K325">
        <v>11</v>
      </c>
      <c r="L325">
        <v>3</v>
      </c>
      <c r="M325" t="s">
        <v>2</v>
      </c>
      <c r="N325">
        <v>1</v>
      </c>
      <c r="O325">
        <v>3</v>
      </c>
    </row>
    <row r="326" spans="1:15">
      <c r="A326" t="str">
        <f t="shared" si="5"/>
        <v>78_504</v>
      </c>
      <c r="B326">
        <v>78</v>
      </c>
      <c r="C326">
        <v>504</v>
      </c>
      <c r="D326">
        <v>2</v>
      </c>
      <c r="E326">
        <v>2515810.39</v>
      </c>
      <c r="F326">
        <v>6860375.3600000003</v>
      </c>
      <c r="G326">
        <v>189.941</v>
      </c>
      <c r="H326">
        <v>172.68000180000001</v>
      </c>
      <c r="I326">
        <v>17.260998170000001</v>
      </c>
      <c r="J326">
        <v>149</v>
      </c>
      <c r="K326">
        <v>12</v>
      </c>
      <c r="L326">
        <v>3</v>
      </c>
      <c r="M326" t="s">
        <v>0</v>
      </c>
      <c r="N326">
        <v>1</v>
      </c>
      <c r="O326">
        <v>3</v>
      </c>
    </row>
    <row r="327" spans="1:15">
      <c r="A327" t="str">
        <f t="shared" si="5"/>
        <v>78_503</v>
      </c>
      <c r="B327">
        <v>78</v>
      </c>
      <c r="C327">
        <v>503</v>
      </c>
      <c r="D327">
        <v>2</v>
      </c>
      <c r="E327">
        <v>2515809.7400000002</v>
      </c>
      <c r="F327">
        <v>6860376.4199999999</v>
      </c>
      <c r="G327">
        <v>191.21299999999999</v>
      </c>
      <c r="H327">
        <v>172.77999270000001</v>
      </c>
      <c r="I327">
        <v>18.433007320000002</v>
      </c>
      <c r="J327">
        <v>187</v>
      </c>
      <c r="K327">
        <v>12</v>
      </c>
      <c r="L327">
        <v>3</v>
      </c>
      <c r="M327" t="s">
        <v>0</v>
      </c>
      <c r="N327">
        <v>1</v>
      </c>
      <c r="O327">
        <v>3</v>
      </c>
    </row>
    <row r="328" spans="1:15">
      <c r="A328" t="str">
        <f t="shared" si="5"/>
        <v>78_502</v>
      </c>
      <c r="B328">
        <v>78</v>
      </c>
      <c r="C328">
        <v>502</v>
      </c>
      <c r="D328">
        <v>6</v>
      </c>
      <c r="E328">
        <v>2515808.12</v>
      </c>
      <c r="F328">
        <v>6860377.9000000004</v>
      </c>
      <c r="G328">
        <v>179.58</v>
      </c>
      <c r="H328">
        <v>172.93000180000001</v>
      </c>
      <c r="I328">
        <v>-99</v>
      </c>
      <c r="J328">
        <v>54</v>
      </c>
      <c r="K328">
        <v>14</v>
      </c>
      <c r="L328">
        <v>3</v>
      </c>
      <c r="M328" t="s">
        <v>2</v>
      </c>
      <c r="N328">
        <v>1</v>
      </c>
      <c r="O328">
        <v>3</v>
      </c>
    </row>
    <row r="329" spans="1:15">
      <c r="A329" t="str">
        <f t="shared" si="5"/>
        <v>78_1001</v>
      </c>
      <c r="B329">
        <v>78</v>
      </c>
      <c r="C329">
        <v>1001</v>
      </c>
      <c r="D329">
        <v>50</v>
      </c>
      <c r="E329">
        <v>2515803.73</v>
      </c>
      <c r="F329">
        <v>6860339.3799999999</v>
      </c>
      <c r="G329">
        <v>-99</v>
      </c>
      <c r="H329">
        <v>-99</v>
      </c>
      <c r="I329">
        <v>-99</v>
      </c>
      <c r="J329">
        <v>700</v>
      </c>
      <c r="K329">
        <v>-99</v>
      </c>
      <c r="L329">
        <v>-99</v>
      </c>
      <c r="M329">
        <v>-99</v>
      </c>
      <c r="N329">
        <v>1</v>
      </c>
      <c r="O329">
        <v>-99</v>
      </c>
    </row>
    <row r="330" spans="1:15">
      <c r="A330" t="str">
        <f t="shared" si="5"/>
        <v>78_1002</v>
      </c>
      <c r="B330">
        <v>78</v>
      </c>
      <c r="C330">
        <v>1002</v>
      </c>
      <c r="D330">
        <v>50</v>
      </c>
      <c r="E330">
        <v>2515783.7000000002</v>
      </c>
      <c r="F330">
        <v>6860361.8399999999</v>
      </c>
      <c r="G330">
        <v>-99</v>
      </c>
      <c r="H330">
        <v>-99</v>
      </c>
      <c r="I330">
        <v>-99</v>
      </c>
      <c r="J330">
        <v>700</v>
      </c>
      <c r="K330">
        <v>-99</v>
      </c>
      <c r="L330">
        <v>-99</v>
      </c>
      <c r="M330">
        <v>-99</v>
      </c>
      <c r="N330">
        <v>1</v>
      </c>
      <c r="O330">
        <v>-99</v>
      </c>
    </row>
    <row r="331" spans="1:15">
      <c r="A331" t="str">
        <f t="shared" si="5"/>
        <v>78_1003</v>
      </c>
      <c r="B331">
        <v>78</v>
      </c>
      <c r="C331">
        <v>1003</v>
      </c>
      <c r="D331">
        <v>50</v>
      </c>
      <c r="E331">
        <v>2515805.9900000002</v>
      </c>
      <c r="F331">
        <v>6860381.9100000001</v>
      </c>
      <c r="G331">
        <v>-99</v>
      </c>
      <c r="H331">
        <v>-99</v>
      </c>
      <c r="I331">
        <v>-99</v>
      </c>
      <c r="J331">
        <v>700</v>
      </c>
      <c r="K331">
        <v>-99</v>
      </c>
      <c r="L331">
        <v>-99</v>
      </c>
      <c r="M331">
        <v>-99</v>
      </c>
      <c r="N331">
        <v>1</v>
      </c>
      <c r="O331">
        <v>-99</v>
      </c>
    </row>
    <row r="332" spans="1:15">
      <c r="A332" t="str">
        <f t="shared" si="5"/>
        <v>78_1004</v>
      </c>
      <c r="B332">
        <v>78</v>
      </c>
      <c r="C332">
        <v>1004</v>
      </c>
      <c r="D332">
        <v>50</v>
      </c>
      <c r="E332">
        <v>2515825.79</v>
      </c>
      <c r="F332">
        <v>6860359.8099999996</v>
      </c>
      <c r="G332">
        <v>-99</v>
      </c>
      <c r="H332">
        <v>-99</v>
      </c>
      <c r="I332">
        <v>-99</v>
      </c>
      <c r="J332">
        <v>700</v>
      </c>
      <c r="K332">
        <v>-99</v>
      </c>
      <c r="L332">
        <v>-99</v>
      </c>
      <c r="M332">
        <v>-99</v>
      </c>
      <c r="N332">
        <v>1</v>
      </c>
      <c r="O332">
        <v>-99</v>
      </c>
    </row>
    <row r="333" spans="1:15">
      <c r="A333" t="str">
        <f t="shared" si="5"/>
        <v>81_88</v>
      </c>
      <c r="B333">
        <v>81</v>
      </c>
      <c r="C333">
        <v>88</v>
      </c>
      <c r="D333">
        <v>1</v>
      </c>
      <c r="E333">
        <v>2516129.2599999998</v>
      </c>
      <c r="F333">
        <v>6860758.4299999997</v>
      </c>
      <c r="G333">
        <v>200.21299999999999</v>
      </c>
      <c r="H333">
        <v>182.40000309999999</v>
      </c>
      <c r="I333">
        <v>17.812996949999999</v>
      </c>
      <c r="J333">
        <v>382</v>
      </c>
      <c r="K333">
        <v>14</v>
      </c>
      <c r="L333">
        <v>2</v>
      </c>
      <c r="M333" t="s">
        <v>5</v>
      </c>
      <c r="N333">
        <v>1</v>
      </c>
      <c r="O333">
        <v>1</v>
      </c>
    </row>
    <row r="334" spans="1:15">
      <c r="A334" t="str">
        <f t="shared" si="5"/>
        <v>81_94</v>
      </c>
      <c r="B334">
        <v>81</v>
      </c>
      <c r="C334">
        <v>94</v>
      </c>
      <c r="D334">
        <v>2</v>
      </c>
      <c r="E334">
        <v>2516126.11</v>
      </c>
      <c r="F334">
        <v>6860762.3300000001</v>
      </c>
      <c r="G334">
        <v>197.29</v>
      </c>
      <c r="H334">
        <v>182.29000239999999</v>
      </c>
      <c r="I334">
        <v>14.999997560000001</v>
      </c>
      <c r="J334">
        <v>224</v>
      </c>
      <c r="K334">
        <v>12</v>
      </c>
      <c r="L334">
        <v>2</v>
      </c>
      <c r="M334" t="s">
        <v>5</v>
      </c>
      <c r="N334">
        <v>1</v>
      </c>
      <c r="O334">
        <v>1</v>
      </c>
    </row>
    <row r="335" spans="1:15">
      <c r="A335" t="str">
        <f t="shared" si="5"/>
        <v>81_98</v>
      </c>
      <c r="B335">
        <v>81</v>
      </c>
      <c r="C335">
        <v>98</v>
      </c>
      <c r="D335">
        <v>2</v>
      </c>
      <c r="E335">
        <v>2516122.1</v>
      </c>
      <c r="F335">
        <v>6860762.5899999999</v>
      </c>
      <c r="G335">
        <v>204.53299999999999</v>
      </c>
      <c r="H335">
        <v>182.23999939999999</v>
      </c>
      <c r="I335">
        <v>22.29300061</v>
      </c>
      <c r="J335">
        <v>240</v>
      </c>
      <c r="K335">
        <v>12</v>
      </c>
      <c r="L335">
        <v>2</v>
      </c>
      <c r="M335" t="s">
        <v>0</v>
      </c>
      <c r="N335">
        <v>1</v>
      </c>
      <c r="O335">
        <v>1</v>
      </c>
    </row>
    <row r="336" spans="1:15">
      <c r="A336" t="str">
        <f t="shared" si="5"/>
        <v>81_90</v>
      </c>
      <c r="B336">
        <v>81</v>
      </c>
      <c r="C336">
        <v>90</v>
      </c>
      <c r="D336">
        <v>2</v>
      </c>
      <c r="E336">
        <v>2516128.5099999998</v>
      </c>
      <c r="F336">
        <v>6860765.0800000001</v>
      </c>
      <c r="G336">
        <v>199.84</v>
      </c>
      <c r="H336">
        <v>182.6</v>
      </c>
      <c r="I336">
        <v>17.239999999999998</v>
      </c>
      <c r="J336">
        <v>278</v>
      </c>
      <c r="K336">
        <v>12</v>
      </c>
      <c r="L336">
        <v>2</v>
      </c>
      <c r="M336" t="s">
        <v>5</v>
      </c>
      <c r="N336">
        <v>1</v>
      </c>
      <c r="O336">
        <v>1</v>
      </c>
    </row>
    <row r="337" spans="1:15">
      <c r="A337" t="str">
        <f t="shared" si="5"/>
        <v>81_93</v>
      </c>
      <c r="B337">
        <v>81</v>
      </c>
      <c r="C337">
        <v>93</v>
      </c>
      <c r="D337">
        <v>1</v>
      </c>
      <c r="E337">
        <v>2516128.4900000002</v>
      </c>
      <c r="F337">
        <v>6860768.5800000001</v>
      </c>
      <c r="G337">
        <v>203.63200000000001</v>
      </c>
      <c r="H337">
        <v>182.5499969</v>
      </c>
      <c r="I337">
        <v>21.082003050000001</v>
      </c>
      <c r="J337">
        <v>359</v>
      </c>
      <c r="K337">
        <v>12</v>
      </c>
      <c r="L337">
        <v>2</v>
      </c>
      <c r="M337" t="s">
        <v>5</v>
      </c>
      <c r="N337">
        <v>1</v>
      </c>
      <c r="O337">
        <v>1</v>
      </c>
    </row>
    <row r="338" spans="1:15">
      <c r="A338" t="str">
        <f t="shared" si="5"/>
        <v>81_97</v>
      </c>
      <c r="B338">
        <v>81</v>
      </c>
      <c r="C338">
        <v>97</v>
      </c>
      <c r="D338">
        <v>2</v>
      </c>
      <c r="E338">
        <v>2516125.6</v>
      </c>
      <c r="F338">
        <v>6860769.0300000003</v>
      </c>
      <c r="G338">
        <v>203.40299999999999</v>
      </c>
      <c r="H338">
        <v>182.5599915</v>
      </c>
      <c r="I338">
        <v>20.84300854</v>
      </c>
      <c r="J338">
        <v>229</v>
      </c>
      <c r="K338">
        <v>11</v>
      </c>
      <c r="L338">
        <v>2</v>
      </c>
      <c r="M338" t="s">
        <v>0</v>
      </c>
      <c r="N338">
        <v>1</v>
      </c>
      <c r="O338">
        <v>1</v>
      </c>
    </row>
    <row r="339" spans="1:15">
      <c r="A339" t="str">
        <f t="shared" si="5"/>
        <v>81_106</v>
      </c>
      <c r="B339">
        <v>81</v>
      </c>
      <c r="C339">
        <v>106</v>
      </c>
      <c r="D339">
        <v>1</v>
      </c>
      <c r="E339">
        <v>2516119.87</v>
      </c>
      <c r="F339">
        <v>6860769.8099999996</v>
      </c>
      <c r="G339">
        <v>210.215</v>
      </c>
      <c r="H339">
        <v>182.52999270000001</v>
      </c>
      <c r="I339">
        <v>27.68500732</v>
      </c>
      <c r="J339">
        <v>418</v>
      </c>
      <c r="K339">
        <v>14</v>
      </c>
      <c r="L339">
        <v>2</v>
      </c>
      <c r="M339" t="s">
        <v>0</v>
      </c>
      <c r="N339">
        <v>1</v>
      </c>
      <c r="O339">
        <v>1</v>
      </c>
    </row>
    <row r="340" spans="1:15">
      <c r="A340" t="str">
        <f t="shared" si="5"/>
        <v>81_99</v>
      </c>
      <c r="B340">
        <v>81</v>
      </c>
      <c r="C340">
        <v>99</v>
      </c>
      <c r="D340">
        <v>2</v>
      </c>
      <c r="E340">
        <v>2516124.0099999998</v>
      </c>
      <c r="F340">
        <v>6860773.0199999996</v>
      </c>
      <c r="G340">
        <v>203.97</v>
      </c>
      <c r="H340">
        <v>182.68000180000001</v>
      </c>
      <c r="I340">
        <v>21.28999817</v>
      </c>
      <c r="J340">
        <v>195</v>
      </c>
      <c r="K340">
        <v>11</v>
      </c>
      <c r="L340">
        <v>2</v>
      </c>
      <c r="M340" t="s">
        <v>0</v>
      </c>
      <c r="N340">
        <v>1</v>
      </c>
      <c r="O340">
        <v>1</v>
      </c>
    </row>
    <row r="341" spans="1:15">
      <c r="A341" t="str">
        <f t="shared" si="5"/>
        <v>81_107</v>
      </c>
      <c r="B341">
        <v>81</v>
      </c>
      <c r="C341">
        <v>107</v>
      </c>
      <c r="D341">
        <v>1</v>
      </c>
      <c r="E341">
        <v>2516121.19</v>
      </c>
      <c r="F341">
        <v>6860773.1600000001</v>
      </c>
      <c r="G341">
        <v>210.21700000000001</v>
      </c>
      <c r="H341">
        <v>182.62999880000001</v>
      </c>
      <c r="I341">
        <v>27.587001220000001</v>
      </c>
      <c r="J341">
        <v>359</v>
      </c>
      <c r="K341">
        <v>12</v>
      </c>
      <c r="L341">
        <v>2</v>
      </c>
      <c r="M341" t="s">
        <v>0</v>
      </c>
      <c r="N341">
        <v>1</v>
      </c>
      <c r="O341">
        <v>1</v>
      </c>
    </row>
    <row r="342" spans="1:15">
      <c r="A342" t="str">
        <f t="shared" si="5"/>
        <v>81_104</v>
      </c>
      <c r="B342">
        <v>81</v>
      </c>
      <c r="C342">
        <v>104</v>
      </c>
      <c r="D342">
        <v>2</v>
      </c>
      <c r="E342">
        <v>2516125.2799999998</v>
      </c>
      <c r="F342">
        <v>6860775.5800000001</v>
      </c>
      <c r="G342">
        <v>207.5</v>
      </c>
      <c r="H342">
        <v>182.73999939999999</v>
      </c>
      <c r="I342">
        <v>-99</v>
      </c>
      <c r="J342">
        <v>254</v>
      </c>
      <c r="K342">
        <v>21</v>
      </c>
      <c r="L342">
        <v>2</v>
      </c>
      <c r="M342" t="s">
        <v>3</v>
      </c>
      <c r="N342">
        <v>1</v>
      </c>
      <c r="O342">
        <v>1</v>
      </c>
    </row>
    <row r="343" spans="1:15">
      <c r="A343" t="str">
        <f t="shared" si="5"/>
        <v>81_110</v>
      </c>
      <c r="B343">
        <v>81</v>
      </c>
      <c r="C343">
        <v>110</v>
      </c>
      <c r="D343">
        <v>3</v>
      </c>
      <c r="E343">
        <v>2516117.67</v>
      </c>
      <c r="F343">
        <v>6860773.7400000002</v>
      </c>
      <c r="G343">
        <v>209.70500000000001</v>
      </c>
      <c r="H343">
        <v>182.7100006</v>
      </c>
      <c r="I343">
        <v>26.99499939</v>
      </c>
      <c r="J343">
        <v>315</v>
      </c>
      <c r="K343">
        <v>14</v>
      </c>
      <c r="L343">
        <v>2</v>
      </c>
      <c r="M343" t="s">
        <v>0</v>
      </c>
      <c r="N343">
        <v>1</v>
      </c>
      <c r="O343">
        <v>1</v>
      </c>
    </row>
    <row r="344" spans="1:15">
      <c r="A344" t="str">
        <f t="shared" si="5"/>
        <v>81_109</v>
      </c>
      <c r="B344">
        <v>81</v>
      </c>
      <c r="C344">
        <v>109</v>
      </c>
      <c r="D344">
        <v>2</v>
      </c>
      <c r="E344">
        <v>2516120.58</v>
      </c>
      <c r="F344">
        <v>6860775.4400000004</v>
      </c>
      <c r="G344">
        <v>203.05</v>
      </c>
      <c r="H344">
        <v>182.6699921</v>
      </c>
      <c r="I344">
        <v>20.380007930000001</v>
      </c>
      <c r="J344">
        <v>231</v>
      </c>
      <c r="K344">
        <v>11</v>
      </c>
      <c r="L344">
        <v>2</v>
      </c>
      <c r="M344" t="s">
        <v>0</v>
      </c>
      <c r="N344">
        <v>1</v>
      </c>
      <c r="O344">
        <v>1</v>
      </c>
    </row>
    <row r="345" spans="1:15">
      <c r="A345" t="str">
        <f t="shared" si="5"/>
        <v>81_115</v>
      </c>
      <c r="B345">
        <v>81</v>
      </c>
      <c r="C345">
        <v>115</v>
      </c>
      <c r="D345">
        <v>1</v>
      </c>
      <c r="E345">
        <v>2516116.8199999998</v>
      </c>
      <c r="F345">
        <v>6860778.2800000003</v>
      </c>
      <c r="G345">
        <v>208.37</v>
      </c>
      <c r="H345">
        <v>182.48999939999999</v>
      </c>
      <c r="I345">
        <v>25.88000061</v>
      </c>
      <c r="J345">
        <v>338</v>
      </c>
      <c r="K345">
        <v>14</v>
      </c>
      <c r="L345">
        <v>2</v>
      </c>
      <c r="M345" t="s">
        <v>0</v>
      </c>
      <c r="N345">
        <v>1</v>
      </c>
      <c r="O345">
        <v>1</v>
      </c>
    </row>
    <row r="346" spans="1:15">
      <c r="A346" t="str">
        <f t="shared" si="5"/>
        <v>81_119</v>
      </c>
      <c r="B346">
        <v>81</v>
      </c>
      <c r="C346">
        <v>119</v>
      </c>
      <c r="D346">
        <v>1</v>
      </c>
      <c r="E346">
        <v>2516121.77</v>
      </c>
      <c r="F346">
        <v>6860780.7699999996</v>
      </c>
      <c r="G346">
        <v>205.67400000000001</v>
      </c>
      <c r="H346">
        <v>182.68000180000001</v>
      </c>
      <c r="I346">
        <v>22.993998170000001</v>
      </c>
      <c r="J346">
        <v>351</v>
      </c>
      <c r="K346">
        <v>21</v>
      </c>
      <c r="L346">
        <v>2</v>
      </c>
      <c r="M346" t="s">
        <v>0</v>
      </c>
      <c r="N346">
        <v>1</v>
      </c>
      <c r="O346">
        <v>1</v>
      </c>
    </row>
    <row r="347" spans="1:15">
      <c r="A347" t="str">
        <f t="shared" si="5"/>
        <v>81_126</v>
      </c>
      <c r="B347">
        <v>81</v>
      </c>
      <c r="C347">
        <v>126</v>
      </c>
      <c r="D347">
        <v>1</v>
      </c>
      <c r="E347">
        <v>2516122.7200000002</v>
      </c>
      <c r="F347">
        <v>6860784.2300000004</v>
      </c>
      <c r="G347">
        <v>210.12899999999999</v>
      </c>
      <c r="H347">
        <v>182.8599945</v>
      </c>
      <c r="I347">
        <v>27.269005490000001</v>
      </c>
      <c r="J347">
        <v>342</v>
      </c>
      <c r="K347">
        <v>11</v>
      </c>
      <c r="L347">
        <v>2</v>
      </c>
      <c r="M347" t="s">
        <v>0</v>
      </c>
      <c r="N347">
        <v>1</v>
      </c>
      <c r="O347">
        <v>1</v>
      </c>
    </row>
    <row r="348" spans="1:15">
      <c r="A348" t="str">
        <f t="shared" si="5"/>
        <v>81_123</v>
      </c>
      <c r="B348">
        <v>81</v>
      </c>
      <c r="C348">
        <v>123</v>
      </c>
      <c r="D348">
        <v>1</v>
      </c>
      <c r="E348">
        <v>2516118.87</v>
      </c>
      <c r="F348">
        <v>6860783.0899999999</v>
      </c>
      <c r="G348">
        <v>212.17</v>
      </c>
      <c r="H348">
        <v>182.77999270000001</v>
      </c>
      <c r="I348">
        <v>29.390007319999999</v>
      </c>
      <c r="J348">
        <v>424</v>
      </c>
      <c r="K348">
        <v>11</v>
      </c>
      <c r="L348">
        <v>2</v>
      </c>
      <c r="M348" t="s">
        <v>0</v>
      </c>
      <c r="N348">
        <v>1</v>
      </c>
      <c r="O348">
        <v>1</v>
      </c>
    </row>
    <row r="349" spans="1:15">
      <c r="A349" t="str">
        <f t="shared" si="5"/>
        <v>81_128</v>
      </c>
      <c r="B349">
        <v>81</v>
      </c>
      <c r="C349">
        <v>128</v>
      </c>
      <c r="D349">
        <v>1</v>
      </c>
      <c r="E349">
        <v>2516116.52</v>
      </c>
      <c r="F349">
        <v>6860786.0499999998</v>
      </c>
      <c r="G349">
        <v>198.33799999999999</v>
      </c>
      <c r="H349">
        <v>182.58999019999999</v>
      </c>
      <c r="I349">
        <v>15.748009769999999</v>
      </c>
      <c r="J349">
        <v>270</v>
      </c>
      <c r="K349">
        <v>14</v>
      </c>
      <c r="L349">
        <v>2</v>
      </c>
      <c r="M349" t="s">
        <v>5</v>
      </c>
      <c r="N349">
        <v>1</v>
      </c>
      <c r="O349">
        <v>1</v>
      </c>
    </row>
    <row r="350" spans="1:15">
      <c r="A350" t="str">
        <f t="shared" si="5"/>
        <v>81_134</v>
      </c>
      <c r="B350">
        <v>81</v>
      </c>
      <c r="C350">
        <v>134</v>
      </c>
      <c r="D350">
        <v>1</v>
      </c>
      <c r="E350">
        <v>2516116.81</v>
      </c>
      <c r="F350">
        <v>6860789.6100000003</v>
      </c>
      <c r="G350">
        <v>203.22200000000001</v>
      </c>
      <c r="H350">
        <v>182.5599915</v>
      </c>
      <c r="I350">
        <v>20.662008539999999</v>
      </c>
      <c r="J350">
        <v>289</v>
      </c>
      <c r="K350">
        <v>11</v>
      </c>
      <c r="L350">
        <v>2</v>
      </c>
      <c r="M350" t="s">
        <v>5</v>
      </c>
      <c r="N350">
        <v>1</v>
      </c>
      <c r="O350">
        <v>1</v>
      </c>
    </row>
    <row r="351" spans="1:15">
      <c r="A351" t="str">
        <f t="shared" si="5"/>
        <v>81_133</v>
      </c>
      <c r="B351">
        <v>81</v>
      </c>
      <c r="C351">
        <v>133</v>
      </c>
      <c r="D351">
        <v>1</v>
      </c>
      <c r="E351">
        <v>2516114.08</v>
      </c>
      <c r="F351">
        <v>6860790.6399999997</v>
      </c>
      <c r="G351">
        <v>198.875</v>
      </c>
      <c r="H351">
        <v>182.3599945</v>
      </c>
      <c r="I351">
        <v>16.51500549</v>
      </c>
      <c r="J351">
        <v>295</v>
      </c>
      <c r="K351">
        <v>11</v>
      </c>
      <c r="L351">
        <v>2</v>
      </c>
      <c r="M351" t="s">
        <v>5</v>
      </c>
      <c r="N351">
        <v>1</v>
      </c>
      <c r="O351">
        <v>1</v>
      </c>
    </row>
    <row r="352" spans="1:15">
      <c r="A352" t="str">
        <f t="shared" si="5"/>
        <v>81_138</v>
      </c>
      <c r="B352">
        <v>81</v>
      </c>
      <c r="C352">
        <v>138</v>
      </c>
      <c r="D352">
        <v>2</v>
      </c>
      <c r="E352">
        <v>2516113.1800000002</v>
      </c>
      <c r="F352">
        <v>6860793.5499999998</v>
      </c>
      <c r="G352">
        <v>210.09100000000001</v>
      </c>
      <c r="H352">
        <v>182.29000239999999</v>
      </c>
      <c r="I352">
        <v>27.800997559999999</v>
      </c>
      <c r="J352">
        <v>263</v>
      </c>
      <c r="K352">
        <v>11</v>
      </c>
      <c r="L352">
        <v>2</v>
      </c>
      <c r="M352" t="s">
        <v>0</v>
      </c>
      <c r="N352">
        <v>1</v>
      </c>
      <c r="O352">
        <v>1</v>
      </c>
    </row>
    <row r="353" spans="1:15">
      <c r="A353" t="str">
        <f t="shared" si="5"/>
        <v>81_140</v>
      </c>
      <c r="B353">
        <v>81</v>
      </c>
      <c r="C353">
        <v>140</v>
      </c>
      <c r="D353">
        <v>2</v>
      </c>
      <c r="E353">
        <v>2516114.37</v>
      </c>
      <c r="F353">
        <v>6860794.54</v>
      </c>
      <c r="G353">
        <v>208.4</v>
      </c>
      <c r="H353">
        <v>182.3099915</v>
      </c>
      <c r="I353">
        <v>-99</v>
      </c>
      <c r="J353">
        <v>318</v>
      </c>
      <c r="K353">
        <v>11</v>
      </c>
      <c r="L353">
        <v>2</v>
      </c>
      <c r="M353" t="s">
        <v>4</v>
      </c>
      <c r="N353">
        <v>1</v>
      </c>
      <c r="O353">
        <v>1</v>
      </c>
    </row>
    <row r="354" spans="1:15">
      <c r="A354" t="str">
        <f t="shared" si="5"/>
        <v>81_135</v>
      </c>
      <c r="B354">
        <v>81</v>
      </c>
      <c r="C354">
        <v>135</v>
      </c>
      <c r="D354">
        <v>2</v>
      </c>
      <c r="E354">
        <v>2516109.58</v>
      </c>
      <c r="F354">
        <v>6860793.0099999998</v>
      </c>
      <c r="G354">
        <v>204.10300000000001</v>
      </c>
      <c r="H354">
        <v>181.96999510000001</v>
      </c>
      <c r="I354">
        <v>22.133004880000001</v>
      </c>
      <c r="J354">
        <v>252</v>
      </c>
      <c r="K354">
        <v>11</v>
      </c>
      <c r="L354">
        <v>2</v>
      </c>
      <c r="M354" t="s">
        <v>0</v>
      </c>
      <c r="N354">
        <v>1</v>
      </c>
      <c r="O354">
        <v>1</v>
      </c>
    </row>
    <row r="355" spans="1:15">
      <c r="A355" t="str">
        <f t="shared" si="5"/>
        <v>81_144</v>
      </c>
      <c r="B355">
        <v>81</v>
      </c>
      <c r="C355">
        <v>144</v>
      </c>
      <c r="D355">
        <v>2</v>
      </c>
      <c r="E355">
        <v>2516116.59</v>
      </c>
      <c r="F355">
        <v>6860796.2800000003</v>
      </c>
      <c r="G355">
        <v>206.33199999999999</v>
      </c>
      <c r="H355">
        <v>182.43000180000001</v>
      </c>
      <c r="I355">
        <v>23.901998169999999</v>
      </c>
      <c r="J355">
        <v>255</v>
      </c>
      <c r="K355">
        <v>11</v>
      </c>
      <c r="L355">
        <v>2</v>
      </c>
      <c r="M355" t="s">
        <v>0</v>
      </c>
      <c r="N355">
        <v>1</v>
      </c>
      <c r="O355">
        <v>1</v>
      </c>
    </row>
    <row r="356" spans="1:15">
      <c r="A356" t="str">
        <f t="shared" si="5"/>
        <v>81_147</v>
      </c>
      <c r="B356">
        <v>81</v>
      </c>
      <c r="C356">
        <v>147</v>
      </c>
      <c r="D356">
        <v>1</v>
      </c>
      <c r="E356">
        <v>2516115.67</v>
      </c>
      <c r="F356">
        <v>6860799.1900000004</v>
      </c>
      <c r="G356">
        <v>209.63</v>
      </c>
      <c r="H356">
        <v>182.2999969</v>
      </c>
      <c r="I356">
        <v>27.330003049999998</v>
      </c>
      <c r="J356">
        <v>412</v>
      </c>
      <c r="K356">
        <v>11</v>
      </c>
      <c r="L356">
        <v>2</v>
      </c>
      <c r="M356" t="s">
        <v>0</v>
      </c>
      <c r="N356">
        <v>1</v>
      </c>
      <c r="O356">
        <v>1</v>
      </c>
    </row>
    <row r="357" spans="1:15">
      <c r="A357" t="str">
        <f t="shared" si="5"/>
        <v>81_80</v>
      </c>
      <c r="B357">
        <v>81</v>
      </c>
      <c r="C357">
        <v>80</v>
      </c>
      <c r="D357">
        <v>1</v>
      </c>
      <c r="E357">
        <v>2516133.79</v>
      </c>
      <c r="F357">
        <v>6860759.6699999999</v>
      </c>
      <c r="G357">
        <v>205.875</v>
      </c>
      <c r="H357">
        <v>182.5199982</v>
      </c>
      <c r="I357">
        <v>23.355001829999999</v>
      </c>
      <c r="J357">
        <v>273</v>
      </c>
      <c r="K357">
        <v>21</v>
      </c>
      <c r="L357">
        <v>2</v>
      </c>
      <c r="M357" t="s">
        <v>0</v>
      </c>
      <c r="N357">
        <v>1</v>
      </c>
      <c r="O357">
        <v>2</v>
      </c>
    </row>
    <row r="358" spans="1:15">
      <c r="A358" t="str">
        <f t="shared" si="5"/>
        <v>81_77</v>
      </c>
      <c r="B358">
        <v>81</v>
      </c>
      <c r="C358">
        <v>77</v>
      </c>
      <c r="D358">
        <v>1</v>
      </c>
      <c r="E358">
        <v>2516135.86</v>
      </c>
      <c r="F358">
        <v>6860763.3099999996</v>
      </c>
      <c r="G358">
        <v>211.678</v>
      </c>
      <c r="H358">
        <v>182.57000120000001</v>
      </c>
      <c r="I358">
        <v>29.107998779999999</v>
      </c>
      <c r="J358">
        <v>395</v>
      </c>
      <c r="K358">
        <v>11</v>
      </c>
      <c r="L358">
        <v>2</v>
      </c>
      <c r="M358" t="s">
        <v>0</v>
      </c>
      <c r="N358">
        <v>1</v>
      </c>
      <c r="O358">
        <v>2</v>
      </c>
    </row>
    <row r="359" spans="1:15">
      <c r="A359" t="str">
        <f t="shared" si="5"/>
        <v>81_84</v>
      </c>
      <c r="B359">
        <v>81</v>
      </c>
      <c r="C359">
        <v>84</v>
      </c>
      <c r="D359">
        <v>1</v>
      </c>
      <c r="E359">
        <v>2516131.29</v>
      </c>
      <c r="F359">
        <v>6860762.29</v>
      </c>
      <c r="G359">
        <v>199.8</v>
      </c>
      <c r="H359">
        <v>182.54000239999999</v>
      </c>
      <c r="I359">
        <v>17.259997559999999</v>
      </c>
      <c r="J359">
        <v>315</v>
      </c>
      <c r="K359">
        <v>14</v>
      </c>
      <c r="L359">
        <v>2</v>
      </c>
      <c r="M359" t="s">
        <v>5</v>
      </c>
      <c r="N359">
        <v>1</v>
      </c>
      <c r="O359">
        <v>2</v>
      </c>
    </row>
    <row r="360" spans="1:15">
      <c r="A360" t="str">
        <f t="shared" si="5"/>
        <v>81_74</v>
      </c>
      <c r="B360">
        <v>81</v>
      </c>
      <c r="C360">
        <v>74</v>
      </c>
      <c r="D360">
        <v>1</v>
      </c>
      <c r="E360">
        <v>2516136.9</v>
      </c>
      <c r="F360">
        <v>6860766.1699999999</v>
      </c>
      <c r="G360">
        <v>207.40799999999999</v>
      </c>
      <c r="H360">
        <v>182.58999019999999</v>
      </c>
      <c r="I360">
        <v>24.81800977</v>
      </c>
      <c r="J360">
        <v>272</v>
      </c>
      <c r="K360">
        <v>12</v>
      </c>
      <c r="L360">
        <v>2</v>
      </c>
      <c r="M360" t="s">
        <v>0</v>
      </c>
      <c r="N360">
        <v>1</v>
      </c>
      <c r="O360">
        <v>2</v>
      </c>
    </row>
    <row r="361" spans="1:15">
      <c r="A361" t="str">
        <f t="shared" si="5"/>
        <v>81_83</v>
      </c>
      <c r="B361">
        <v>81</v>
      </c>
      <c r="C361">
        <v>83</v>
      </c>
      <c r="D361">
        <v>2</v>
      </c>
      <c r="E361">
        <v>2516131.7000000002</v>
      </c>
      <c r="F361">
        <v>6860765.8399999999</v>
      </c>
      <c r="G361">
        <v>207.036</v>
      </c>
      <c r="H361">
        <v>182.6099945</v>
      </c>
      <c r="I361">
        <v>24.426005490000001</v>
      </c>
      <c r="J361">
        <v>289</v>
      </c>
      <c r="K361">
        <v>11</v>
      </c>
      <c r="L361">
        <v>2</v>
      </c>
      <c r="M361" t="s">
        <v>0</v>
      </c>
      <c r="N361">
        <v>1</v>
      </c>
      <c r="O361">
        <v>2</v>
      </c>
    </row>
    <row r="362" spans="1:15">
      <c r="A362" t="str">
        <f t="shared" si="5"/>
        <v>81_75</v>
      </c>
      <c r="B362">
        <v>81</v>
      </c>
      <c r="C362">
        <v>75</v>
      </c>
      <c r="D362">
        <v>1</v>
      </c>
      <c r="E362">
        <v>2516135.33</v>
      </c>
      <c r="F362">
        <v>6860769.8399999999</v>
      </c>
      <c r="G362">
        <v>209.6</v>
      </c>
      <c r="H362">
        <v>182.6</v>
      </c>
      <c r="I362">
        <v>27</v>
      </c>
      <c r="J362">
        <v>305</v>
      </c>
      <c r="K362">
        <v>12</v>
      </c>
      <c r="L362">
        <v>2</v>
      </c>
      <c r="M362" t="s">
        <v>0</v>
      </c>
      <c r="N362">
        <v>1</v>
      </c>
      <c r="O362">
        <v>2</v>
      </c>
    </row>
    <row r="363" spans="1:15">
      <c r="A363" t="str">
        <f t="shared" si="5"/>
        <v>81_70</v>
      </c>
      <c r="B363">
        <v>81</v>
      </c>
      <c r="C363">
        <v>70</v>
      </c>
      <c r="D363">
        <v>2</v>
      </c>
      <c r="E363">
        <v>2516136.66</v>
      </c>
      <c r="F363">
        <v>6860771.5700000003</v>
      </c>
      <c r="G363">
        <v>200.34200000000001</v>
      </c>
      <c r="H363">
        <v>182.40000309999999</v>
      </c>
      <c r="I363">
        <v>17.94199695</v>
      </c>
      <c r="J363">
        <v>200</v>
      </c>
      <c r="K363">
        <v>11</v>
      </c>
      <c r="L363">
        <v>2</v>
      </c>
      <c r="M363" t="s">
        <v>0</v>
      </c>
      <c r="N363">
        <v>1</v>
      </c>
      <c r="O363">
        <v>2</v>
      </c>
    </row>
    <row r="364" spans="1:15">
      <c r="A364" t="str">
        <f t="shared" si="5"/>
        <v>81_85</v>
      </c>
      <c r="B364">
        <v>81</v>
      </c>
      <c r="C364">
        <v>85</v>
      </c>
      <c r="D364">
        <v>1</v>
      </c>
      <c r="E364">
        <v>2516131.09</v>
      </c>
      <c r="F364">
        <v>6860771.1500000004</v>
      </c>
      <c r="G364">
        <v>212.726</v>
      </c>
      <c r="H364">
        <v>182.6</v>
      </c>
      <c r="I364">
        <v>30.126000000000001</v>
      </c>
      <c r="J364">
        <v>396</v>
      </c>
      <c r="K364">
        <v>12</v>
      </c>
      <c r="L364">
        <v>2</v>
      </c>
      <c r="M364" t="s">
        <v>0</v>
      </c>
      <c r="N364">
        <v>1</v>
      </c>
      <c r="O364">
        <v>2</v>
      </c>
    </row>
    <row r="365" spans="1:15">
      <c r="A365" t="str">
        <f t="shared" si="5"/>
        <v>81_82</v>
      </c>
      <c r="B365">
        <v>81</v>
      </c>
      <c r="C365">
        <v>82</v>
      </c>
      <c r="D365">
        <v>1</v>
      </c>
      <c r="E365">
        <v>2516131.52</v>
      </c>
      <c r="F365">
        <v>6860774.5</v>
      </c>
      <c r="G365">
        <v>209.15</v>
      </c>
      <c r="H365">
        <v>182.68000180000001</v>
      </c>
      <c r="I365">
        <v>-99</v>
      </c>
      <c r="J365">
        <v>345</v>
      </c>
      <c r="K365">
        <v>12</v>
      </c>
      <c r="L365">
        <v>2</v>
      </c>
      <c r="M365" t="s">
        <v>3</v>
      </c>
      <c r="N365">
        <v>1</v>
      </c>
      <c r="O365">
        <v>2</v>
      </c>
    </row>
    <row r="366" spans="1:15">
      <c r="A366" t="str">
        <f t="shared" si="5"/>
        <v>81_96</v>
      </c>
      <c r="B366">
        <v>81</v>
      </c>
      <c r="C366">
        <v>96</v>
      </c>
      <c r="D366">
        <v>1</v>
      </c>
      <c r="E366">
        <v>2516127.62</v>
      </c>
      <c r="F366">
        <v>6860774</v>
      </c>
      <c r="G366">
        <v>211.721</v>
      </c>
      <c r="H366">
        <v>182.71999510000001</v>
      </c>
      <c r="I366">
        <v>29.00100488</v>
      </c>
      <c r="J366">
        <v>410</v>
      </c>
      <c r="K366">
        <v>12</v>
      </c>
      <c r="L366">
        <v>2</v>
      </c>
      <c r="M366" t="s">
        <v>0</v>
      </c>
      <c r="N366">
        <v>1</v>
      </c>
      <c r="O366">
        <v>2</v>
      </c>
    </row>
    <row r="367" spans="1:15">
      <c r="A367" t="str">
        <f t="shared" si="5"/>
        <v>81_95</v>
      </c>
      <c r="B367">
        <v>81</v>
      </c>
      <c r="C367">
        <v>95</v>
      </c>
      <c r="D367">
        <v>2</v>
      </c>
      <c r="E367">
        <v>2516128.7999999998</v>
      </c>
      <c r="F367">
        <v>6860775.8700000001</v>
      </c>
      <c r="G367">
        <v>201.65799999999999</v>
      </c>
      <c r="H367">
        <v>182.72998960000001</v>
      </c>
      <c r="I367">
        <v>18.92801038</v>
      </c>
      <c r="J367">
        <v>214</v>
      </c>
      <c r="K367">
        <v>21</v>
      </c>
      <c r="L367">
        <v>2</v>
      </c>
      <c r="M367" t="s">
        <v>0</v>
      </c>
      <c r="N367">
        <v>1</v>
      </c>
      <c r="O367">
        <v>2</v>
      </c>
    </row>
    <row r="368" spans="1:15">
      <c r="A368" t="str">
        <f t="shared" si="5"/>
        <v>81_69</v>
      </c>
      <c r="B368">
        <v>81</v>
      </c>
      <c r="C368">
        <v>69</v>
      </c>
      <c r="D368">
        <v>2</v>
      </c>
      <c r="E368">
        <v>2516133.66</v>
      </c>
      <c r="F368">
        <v>6860778.1200000001</v>
      </c>
      <c r="G368">
        <v>193.13200000000001</v>
      </c>
      <c r="H368">
        <v>182.5499969</v>
      </c>
      <c r="I368">
        <v>10.582003050000001</v>
      </c>
      <c r="J368">
        <v>188</v>
      </c>
      <c r="K368">
        <v>11</v>
      </c>
      <c r="L368">
        <v>2</v>
      </c>
      <c r="M368" t="s">
        <v>5</v>
      </c>
      <c r="N368">
        <v>1</v>
      </c>
      <c r="O368">
        <v>2</v>
      </c>
    </row>
    <row r="369" spans="1:15">
      <c r="A369" t="str">
        <f t="shared" si="5"/>
        <v>81_102</v>
      </c>
      <c r="B369">
        <v>81</v>
      </c>
      <c r="C369">
        <v>102</v>
      </c>
      <c r="D369">
        <v>2</v>
      </c>
      <c r="E369">
        <v>2516128.11</v>
      </c>
      <c r="F369">
        <v>6860778.9500000002</v>
      </c>
      <c r="G369">
        <v>202.31</v>
      </c>
      <c r="H369">
        <v>182.58999019999999</v>
      </c>
      <c r="I369">
        <v>-99</v>
      </c>
      <c r="J369">
        <v>200</v>
      </c>
      <c r="K369">
        <v>21</v>
      </c>
      <c r="L369">
        <v>2</v>
      </c>
      <c r="M369" t="s">
        <v>3</v>
      </c>
      <c r="N369">
        <v>1</v>
      </c>
      <c r="O369">
        <v>2</v>
      </c>
    </row>
    <row r="370" spans="1:15">
      <c r="A370" t="str">
        <f t="shared" si="5"/>
        <v>81_57</v>
      </c>
      <c r="B370">
        <v>81</v>
      </c>
      <c r="C370">
        <v>57</v>
      </c>
      <c r="D370">
        <v>1</v>
      </c>
      <c r="E370">
        <v>2516133.1800000002</v>
      </c>
      <c r="F370">
        <v>6860780.8099999996</v>
      </c>
      <c r="G370">
        <v>203.9</v>
      </c>
      <c r="H370">
        <v>182.5499969</v>
      </c>
      <c r="I370">
        <v>-99</v>
      </c>
      <c r="J370">
        <v>315</v>
      </c>
      <c r="K370">
        <v>22</v>
      </c>
      <c r="L370">
        <v>2</v>
      </c>
      <c r="M370" t="s">
        <v>2</v>
      </c>
      <c r="N370">
        <v>1</v>
      </c>
      <c r="O370">
        <v>2</v>
      </c>
    </row>
    <row r="371" spans="1:15">
      <c r="A371" t="str">
        <f t="shared" si="5"/>
        <v>81_20</v>
      </c>
      <c r="B371">
        <v>81</v>
      </c>
      <c r="C371">
        <v>20</v>
      </c>
      <c r="D371">
        <v>2</v>
      </c>
      <c r="E371">
        <v>2516131.58</v>
      </c>
      <c r="F371">
        <v>6860783.2800000003</v>
      </c>
      <c r="G371">
        <v>196.89099999999999</v>
      </c>
      <c r="H371">
        <v>182.43000180000001</v>
      </c>
      <c r="I371">
        <v>14.46099817</v>
      </c>
      <c r="J371">
        <v>260</v>
      </c>
      <c r="K371">
        <v>11</v>
      </c>
      <c r="L371">
        <v>2</v>
      </c>
      <c r="M371" t="s">
        <v>5</v>
      </c>
      <c r="N371">
        <v>1</v>
      </c>
      <c r="O371">
        <v>2</v>
      </c>
    </row>
    <row r="372" spans="1:15">
      <c r="A372" t="str">
        <f t="shared" si="5"/>
        <v>81_118</v>
      </c>
      <c r="B372">
        <v>81</v>
      </c>
      <c r="C372">
        <v>118</v>
      </c>
      <c r="D372">
        <v>2</v>
      </c>
      <c r="E372">
        <v>2516125.8199999998</v>
      </c>
      <c r="F372">
        <v>6860781.5499999998</v>
      </c>
      <c r="G372">
        <v>209.696</v>
      </c>
      <c r="H372">
        <v>182.72998960000001</v>
      </c>
      <c r="I372">
        <v>26.96601038</v>
      </c>
      <c r="J372">
        <v>295</v>
      </c>
      <c r="K372">
        <v>11</v>
      </c>
      <c r="L372">
        <v>2</v>
      </c>
      <c r="M372" t="s">
        <v>0</v>
      </c>
      <c r="N372">
        <v>1</v>
      </c>
      <c r="O372">
        <v>2</v>
      </c>
    </row>
    <row r="373" spans="1:15">
      <c r="A373" t="str">
        <f t="shared" si="5"/>
        <v>81_164</v>
      </c>
      <c r="B373">
        <v>81</v>
      </c>
      <c r="C373">
        <v>164</v>
      </c>
      <c r="D373">
        <v>1</v>
      </c>
      <c r="E373">
        <v>2516130.31</v>
      </c>
      <c r="F373">
        <v>6860787.7400000002</v>
      </c>
      <c r="G373">
        <v>212.46899999999999</v>
      </c>
      <c r="H373">
        <v>182.79000239999999</v>
      </c>
      <c r="I373">
        <v>29.678997559999999</v>
      </c>
      <c r="J373">
        <v>384</v>
      </c>
      <c r="K373">
        <v>12</v>
      </c>
      <c r="L373">
        <v>2</v>
      </c>
      <c r="M373" t="s">
        <v>0</v>
      </c>
      <c r="N373">
        <v>1</v>
      </c>
      <c r="O373">
        <v>2</v>
      </c>
    </row>
    <row r="374" spans="1:15">
      <c r="A374" t="str">
        <f t="shared" si="5"/>
        <v>81_142</v>
      </c>
      <c r="B374">
        <v>81</v>
      </c>
      <c r="C374">
        <v>142</v>
      </c>
      <c r="D374">
        <v>1</v>
      </c>
      <c r="E374">
        <v>2516126.42</v>
      </c>
      <c r="F374">
        <v>6860786.46</v>
      </c>
      <c r="G374">
        <v>210.172</v>
      </c>
      <c r="H374">
        <v>182.63999329999999</v>
      </c>
      <c r="I374">
        <v>27.532006710000001</v>
      </c>
      <c r="J374">
        <v>410</v>
      </c>
      <c r="K374">
        <v>11</v>
      </c>
      <c r="L374">
        <v>2</v>
      </c>
      <c r="M374" t="s">
        <v>0</v>
      </c>
      <c r="N374">
        <v>1</v>
      </c>
      <c r="O374">
        <v>2</v>
      </c>
    </row>
    <row r="375" spans="1:15">
      <c r="A375" t="str">
        <f t="shared" si="5"/>
        <v>81_165</v>
      </c>
      <c r="B375">
        <v>81</v>
      </c>
      <c r="C375">
        <v>165</v>
      </c>
      <c r="D375">
        <v>1</v>
      </c>
      <c r="E375">
        <v>2516129.6800000002</v>
      </c>
      <c r="F375">
        <v>6860791.0800000001</v>
      </c>
      <c r="G375">
        <v>203.72499999999999</v>
      </c>
      <c r="H375">
        <v>182.98999939999999</v>
      </c>
      <c r="I375">
        <v>20.73500061</v>
      </c>
      <c r="J375">
        <v>303</v>
      </c>
      <c r="K375">
        <v>14</v>
      </c>
      <c r="L375">
        <v>2</v>
      </c>
      <c r="M375" t="s">
        <v>5</v>
      </c>
      <c r="N375">
        <v>1</v>
      </c>
      <c r="O375">
        <v>2</v>
      </c>
    </row>
    <row r="376" spans="1:15">
      <c r="A376" t="str">
        <f t="shared" si="5"/>
        <v>81_148</v>
      </c>
      <c r="B376">
        <v>81</v>
      </c>
      <c r="C376">
        <v>148</v>
      </c>
      <c r="D376">
        <v>3</v>
      </c>
      <c r="E376">
        <v>2516124.41</v>
      </c>
      <c r="F376">
        <v>6860790.1799999997</v>
      </c>
      <c r="G376">
        <v>208.55099999999999</v>
      </c>
      <c r="H376">
        <v>182.8599945</v>
      </c>
      <c r="I376">
        <v>25.691005489999998</v>
      </c>
      <c r="J376">
        <v>265</v>
      </c>
      <c r="K376">
        <v>11</v>
      </c>
      <c r="L376">
        <v>2</v>
      </c>
      <c r="M376" t="s">
        <v>0</v>
      </c>
      <c r="N376">
        <v>1</v>
      </c>
      <c r="O376">
        <v>2</v>
      </c>
    </row>
    <row r="377" spans="1:15">
      <c r="A377" t="str">
        <f t="shared" si="5"/>
        <v>81_161</v>
      </c>
      <c r="B377">
        <v>81</v>
      </c>
      <c r="C377">
        <v>161</v>
      </c>
      <c r="D377">
        <v>1</v>
      </c>
      <c r="E377">
        <v>2516128.23</v>
      </c>
      <c r="F377">
        <v>6860795.2300000004</v>
      </c>
      <c r="G377">
        <v>210.00200000000001</v>
      </c>
      <c r="H377">
        <v>182.99999389999999</v>
      </c>
      <c r="I377">
        <v>27.002006099999999</v>
      </c>
      <c r="J377">
        <v>343</v>
      </c>
      <c r="K377">
        <v>11</v>
      </c>
      <c r="L377">
        <v>2</v>
      </c>
      <c r="M377" t="s">
        <v>0</v>
      </c>
      <c r="N377">
        <v>1</v>
      </c>
      <c r="O377">
        <v>2</v>
      </c>
    </row>
    <row r="378" spans="1:15">
      <c r="A378" t="str">
        <f t="shared" si="5"/>
        <v>81_149</v>
      </c>
      <c r="B378">
        <v>81</v>
      </c>
      <c r="C378">
        <v>149</v>
      </c>
      <c r="D378">
        <v>3</v>
      </c>
      <c r="E378">
        <v>2516121.83</v>
      </c>
      <c r="F378">
        <v>6860793.6200000001</v>
      </c>
      <c r="G378">
        <v>208.18199999999999</v>
      </c>
      <c r="H378">
        <v>182.7599884</v>
      </c>
      <c r="I378">
        <v>25.422011600000001</v>
      </c>
      <c r="J378">
        <v>322</v>
      </c>
      <c r="K378">
        <v>14</v>
      </c>
      <c r="L378">
        <v>2</v>
      </c>
      <c r="M378" t="s">
        <v>0</v>
      </c>
      <c r="N378">
        <v>1</v>
      </c>
      <c r="O378">
        <v>2</v>
      </c>
    </row>
    <row r="379" spans="1:15">
      <c r="A379" t="str">
        <f t="shared" si="5"/>
        <v>81_167</v>
      </c>
      <c r="B379">
        <v>81</v>
      </c>
      <c r="C379">
        <v>167</v>
      </c>
      <c r="D379">
        <v>2</v>
      </c>
      <c r="E379">
        <v>2516128.64</v>
      </c>
      <c r="F379">
        <v>6860797.2800000003</v>
      </c>
      <c r="G379">
        <v>206.334</v>
      </c>
      <c r="H379">
        <v>182.87999880000001</v>
      </c>
      <c r="I379">
        <v>23.454001219999999</v>
      </c>
      <c r="J379">
        <v>384</v>
      </c>
      <c r="K379">
        <v>11</v>
      </c>
      <c r="L379">
        <v>2</v>
      </c>
      <c r="M379" t="s">
        <v>0</v>
      </c>
      <c r="N379">
        <v>1</v>
      </c>
      <c r="O379">
        <v>2</v>
      </c>
    </row>
    <row r="380" spans="1:15">
      <c r="A380" t="str">
        <f t="shared" si="5"/>
        <v>81_156</v>
      </c>
      <c r="B380">
        <v>81</v>
      </c>
      <c r="C380">
        <v>156</v>
      </c>
      <c r="D380">
        <v>1</v>
      </c>
      <c r="E380">
        <v>2516123.67</v>
      </c>
      <c r="F380">
        <v>6860796.7800000003</v>
      </c>
      <c r="G380">
        <v>208.55500000000001</v>
      </c>
      <c r="H380">
        <v>182.62999880000001</v>
      </c>
      <c r="I380">
        <v>25.925001219999999</v>
      </c>
      <c r="J380">
        <v>271</v>
      </c>
      <c r="K380">
        <v>11</v>
      </c>
      <c r="L380">
        <v>2</v>
      </c>
      <c r="M380" t="s">
        <v>0</v>
      </c>
      <c r="N380">
        <v>1</v>
      </c>
      <c r="O380">
        <v>2</v>
      </c>
    </row>
    <row r="381" spans="1:15">
      <c r="A381" t="str">
        <f t="shared" si="5"/>
        <v>81_153</v>
      </c>
      <c r="B381">
        <v>81</v>
      </c>
      <c r="C381">
        <v>153</v>
      </c>
      <c r="D381">
        <v>3</v>
      </c>
      <c r="E381">
        <v>2516121.2200000002</v>
      </c>
      <c r="F381">
        <v>6860798</v>
      </c>
      <c r="G381">
        <v>209.708</v>
      </c>
      <c r="H381">
        <v>182.46999510000001</v>
      </c>
      <c r="I381">
        <v>27.238004879999998</v>
      </c>
      <c r="J381">
        <v>335</v>
      </c>
      <c r="K381">
        <v>14</v>
      </c>
      <c r="L381">
        <v>2</v>
      </c>
      <c r="M381" t="s">
        <v>0</v>
      </c>
      <c r="N381">
        <v>1</v>
      </c>
      <c r="O381">
        <v>2</v>
      </c>
    </row>
    <row r="382" spans="1:15">
      <c r="A382" t="str">
        <f t="shared" si="5"/>
        <v>81_158</v>
      </c>
      <c r="B382">
        <v>81</v>
      </c>
      <c r="C382">
        <v>158</v>
      </c>
      <c r="D382">
        <v>1</v>
      </c>
      <c r="E382">
        <v>2516123.75</v>
      </c>
      <c r="F382">
        <v>6860800.7999999998</v>
      </c>
      <c r="G382">
        <v>211.023</v>
      </c>
      <c r="H382">
        <v>182.43000180000001</v>
      </c>
      <c r="I382">
        <v>28.592998170000001</v>
      </c>
      <c r="J382">
        <v>412</v>
      </c>
      <c r="K382">
        <v>12</v>
      </c>
      <c r="L382">
        <v>2</v>
      </c>
      <c r="M382" t="s">
        <v>0</v>
      </c>
      <c r="N382">
        <v>1</v>
      </c>
      <c r="O382">
        <v>2</v>
      </c>
    </row>
    <row r="383" spans="1:15">
      <c r="A383" t="str">
        <f t="shared" si="5"/>
        <v>81_152</v>
      </c>
      <c r="B383">
        <v>81</v>
      </c>
      <c r="C383">
        <v>152</v>
      </c>
      <c r="D383">
        <v>1</v>
      </c>
      <c r="E383">
        <v>2516118.19</v>
      </c>
      <c r="F383">
        <v>6860801.3200000003</v>
      </c>
      <c r="G383">
        <v>209.911</v>
      </c>
      <c r="H383">
        <v>182.23999939999999</v>
      </c>
      <c r="I383">
        <v>27.67100061</v>
      </c>
      <c r="J383">
        <v>336</v>
      </c>
      <c r="K383">
        <v>11</v>
      </c>
      <c r="L383">
        <v>2</v>
      </c>
      <c r="M383" t="s">
        <v>0</v>
      </c>
      <c r="N383">
        <v>1</v>
      </c>
      <c r="O383">
        <v>2</v>
      </c>
    </row>
    <row r="384" spans="1:15">
      <c r="A384" t="str">
        <f t="shared" si="5"/>
        <v>81_53</v>
      </c>
      <c r="B384">
        <v>81</v>
      </c>
      <c r="C384">
        <v>53</v>
      </c>
      <c r="D384">
        <v>1</v>
      </c>
      <c r="E384">
        <v>2516148.31</v>
      </c>
      <c r="F384">
        <v>6860765.2300000004</v>
      </c>
      <c r="G384">
        <v>212.274</v>
      </c>
      <c r="H384">
        <v>181.85</v>
      </c>
      <c r="I384">
        <v>30.423999999999999</v>
      </c>
      <c r="J384">
        <v>418</v>
      </c>
      <c r="K384">
        <v>12</v>
      </c>
      <c r="L384">
        <v>2</v>
      </c>
      <c r="M384" t="s">
        <v>0</v>
      </c>
      <c r="N384">
        <v>1</v>
      </c>
      <c r="O384">
        <v>3</v>
      </c>
    </row>
    <row r="385" spans="1:15">
      <c r="A385" t="str">
        <f t="shared" si="5"/>
        <v>81_49</v>
      </c>
      <c r="B385">
        <v>81</v>
      </c>
      <c r="C385">
        <v>49</v>
      </c>
      <c r="D385">
        <v>1</v>
      </c>
      <c r="E385">
        <v>2516149.63</v>
      </c>
      <c r="F385">
        <v>6860768.0899999999</v>
      </c>
      <c r="G385">
        <v>207.19499999999999</v>
      </c>
      <c r="H385">
        <v>181.40000309999999</v>
      </c>
      <c r="I385">
        <v>25.794996950000002</v>
      </c>
      <c r="J385">
        <v>359</v>
      </c>
      <c r="K385">
        <v>14</v>
      </c>
      <c r="L385">
        <v>2</v>
      </c>
      <c r="M385" t="s">
        <v>0</v>
      </c>
      <c r="N385">
        <v>1</v>
      </c>
      <c r="O385">
        <v>3</v>
      </c>
    </row>
    <row r="386" spans="1:15">
      <c r="A386" t="str">
        <f t="shared" si="5"/>
        <v>81_59</v>
      </c>
      <c r="B386">
        <v>81</v>
      </c>
      <c r="C386">
        <v>59</v>
      </c>
      <c r="D386">
        <v>2</v>
      </c>
      <c r="E386">
        <v>2516144.9500000002</v>
      </c>
      <c r="F386">
        <v>6860766.5499999998</v>
      </c>
      <c r="G386">
        <v>208.75800000000001</v>
      </c>
      <c r="H386">
        <v>182.1</v>
      </c>
      <c r="I386">
        <v>26.658000000000001</v>
      </c>
      <c r="J386">
        <v>226</v>
      </c>
      <c r="K386">
        <v>12</v>
      </c>
      <c r="L386">
        <v>2</v>
      </c>
      <c r="M386" t="s">
        <v>0</v>
      </c>
      <c r="N386">
        <v>1</v>
      </c>
      <c r="O386">
        <v>3</v>
      </c>
    </row>
    <row r="387" spans="1:15">
      <c r="A387" t="str">
        <f t="shared" ref="A387:A450" si="6">IF(N387&lt;&gt;1,CONCATENATE(B387,N387,"_",C387),CONCATENATE(B387,"_",C387))</f>
        <v>81_51</v>
      </c>
      <c r="B387">
        <v>81</v>
      </c>
      <c r="C387">
        <v>51</v>
      </c>
      <c r="D387">
        <v>2</v>
      </c>
      <c r="E387">
        <v>2516146.0099999998</v>
      </c>
      <c r="F387">
        <v>6860769.4699999997</v>
      </c>
      <c r="G387">
        <v>206.85900000000001</v>
      </c>
      <c r="H387">
        <v>181.79000239999999</v>
      </c>
      <c r="I387">
        <v>25.06899756</v>
      </c>
      <c r="J387">
        <v>292</v>
      </c>
      <c r="K387">
        <v>11</v>
      </c>
      <c r="L387">
        <v>2</v>
      </c>
      <c r="M387" t="s">
        <v>0</v>
      </c>
      <c r="N387">
        <v>1</v>
      </c>
      <c r="O387">
        <v>3</v>
      </c>
    </row>
    <row r="388" spans="1:15">
      <c r="A388" t="str">
        <f t="shared" si="6"/>
        <v>81_63</v>
      </c>
      <c r="B388">
        <v>81</v>
      </c>
      <c r="C388">
        <v>63</v>
      </c>
      <c r="D388">
        <v>1</v>
      </c>
      <c r="E388">
        <v>2516141.0699999998</v>
      </c>
      <c r="F388">
        <v>6860770.0599999996</v>
      </c>
      <c r="G388">
        <v>208.97499999999999</v>
      </c>
      <c r="H388">
        <v>182.2699982</v>
      </c>
      <c r="I388">
        <v>26.70500183</v>
      </c>
      <c r="J388">
        <v>359</v>
      </c>
      <c r="K388">
        <v>11</v>
      </c>
      <c r="L388">
        <v>2</v>
      </c>
      <c r="M388" t="s">
        <v>0</v>
      </c>
      <c r="N388">
        <v>1</v>
      </c>
      <c r="O388">
        <v>3</v>
      </c>
    </row>
    <row r="389" spans="1:15">
      <c r="A389" t="str">
        <f t="shared" si="6"/>
        <v>81_47</v>
      </c>
      <c r="B389">
        <v>81</v>
      </c>
      <c r="C389">
        <v>47</v>
      </c>
      <c r="D389">
        <v>1</v>
      </c>
      <c r="E389">
        <v>2516145.21</v>
      </c>
      <c r="F389">
        <v>6860772.29</v>
      </c>
      <c r="G389">
        <v>211.358</v>
      </c>
      <c r="H389">
        <v>181.5199982</v>
      </c>
      <c r="I389">
        <v>29.83800183</v>
      </c>
      <c r="J389">
        <v>375</v>
      </c>
      <c r="K389">
        <v>11</v>
      </c>
      <c r="L389">
        <v>2</v>
      </c>
      <c r="M389" t="s">
        <v>0</v>
      </c>
      <c r="N389">
        <v>1</v>
      </c>
      <c r="O389">
        <v>3</v>
      </c>
    </row>
    <row r="390" spans="1:15">
      <c r="A390" t="str">
        <f t="shared" si="6"/>
        <v>81_54</v>
      </c>
      <c r="B390">
        <v>81</v>
      </c>
      <c r="C390">
        <v>54</v>
      </c>
      <c r="D390">
        <v>2</v>
      </c>
      <c r="E390">
        <v>2516142.04</v>
      </c>
      <c r="F390">
        <v>6860771.6799999997</v>
      </c>
      <c r="G390">
        <v>204.506</v>
      </c>
      <c r="H390">
        <v>181.93000180000001</v>
      </c>
      <c r="I390">
        <v>22.575998169999998</v>
      </c>
      <c r="J390">
        <v>302</v>
      </c>
      <c r="K390">
        <v>11</v>
      </c>
      <c r="L390">
        <v>2</v>
      </c>
      <c r="M390" t="s">
        <v>0</v>
      </c>
      <c r="N390">
        <v>1</v>
      </c>
      <c r="O390">
        <v>3</v>
      </c>
    </row>
    <row r="391" spans="1:15">
      <c r="A391" t="str">
        <f t="shared" si="6"/>
        <v>81_50</v>
      </c>
      <c r="B391">
        <v>81</v>
      </c>
      <c r="C391">
        <v>50</v>
      </c>
      <c r="D391">
        <v>2</v>
      </c>
      <c r="E391">
        <v>2516140.9300000002</v>
      </c>
      <c r="F391">
        <v>6860774.1399999997</v>
      </c>
      <c r="G391">
        <v>206</v>
      </c>
      <c r="H391">
        <v>181.93000180000001</v>
      </c>
      <c r="I391">
        <v>-99</v>
      </c>
      <c r="J391">
        <v>259</v>
      </c>
      <c r="K391">
        <v>22</v>
      </c>
      <c r="L391">
        <v>2</v>
      </c>
      <c r="M391" t="s">
        <v>2</v>
      </c>
      <c r="N391">
        <v>1</v>
      </c>
      <c r="O391">
        <v>3</v>
      </c>
    </row>
    <row r="392" spans="1:15">
      <c r="A392" t="str">
        <f t="shared" si="6"/>
        <v>81_40</v>
      </c>
      <c r="B392">
        <v>81</v>
      </c>
      <c r="C392">
        <v>40</v>
      </c>
      <c r="D392">
        <v>3</v>
      </c>
      <c r="E392">
        <v>2516143.36</v>
      </c>
      <c r="F392">
        <v>6860777.2800000003</v>
      </c>
      <c r="G392">
        <v>207.99600000000001</v>
      </c>
      <c r="H392">
        <v>181.27999270000001</v>
      </c>
      <c r="I392">
        <v>26.716007319999999</v>
      </c>
      <c r="J392">
        <v>283</v>
      </c>
      <c r="K392">
        <v>11</v>
      </c>
      <c r="L392">
        <v>2</v>
      </c>
      <c r="M392" t="s">
        <v>0</v>
      </c>
      <c r="N392">
        <v>1</v>
      </c>
      <c r="O392">
        <v>3</v>
      </c>
    </row>
    <row r="393" spans="1:15">
      <c r="A393" t="str">
        <f t="shared" si="6"/>
        <v>81_36</v>
      </c>
      <c r="B393">
        <v>81</v>
      </c>
      <c r="C393">
        <v>36</v>
      </c>
      <c r="D393">
        <v>1</v>
      </c>
      <c r="E393">
        <v>2516145.65</v>
      </c>
      <c r="F393">
        <v>6860779.3499999996</v>
      </c>
      <c r="G393">
        <v>203.11600000000001</v>
      </c>
      <c r="H393">
        <v>181.1699921</v>
      </c>
      <c r="I393">
        <v>21.94600793</v>
      </c>
      <c r="J393">
        <v>343</v>
      </c>
      <c r="K393">
        <v>12</v>
      </c>
      <c r="L393">
        <v>2</v>
      </c>
      <c r="M393" t="s">
        <v>5</v>
      </c>
      <c r="N393">
        <v>1</v>
      </c>
      <c r="O393">
        <v>3</v>
      </c>
    </row>
    <row r="394" spans="1:15">
      <c r="A394" t="str">
        <f t="shared" si="6"/>
        <v>81_44</v>
      </c>
      <c r="B394">
        <v>81</v>
      </c>
      <c r="C394">
        <v>44</v>
      </c>
      <c r="D394">
        <v>2</v>
      </c>
      <c r="E394">
        <v>2516139.3199999998</v>
      </c>
      <c r="F394">
        <v>6860778.1399999997</v>
      </c>
      <c r="G394">
        <v>200.39099999999999</v>
      </c>
      <c r="H394">
        <v>181.9099976</v>
      </c>
      <c r="I394">
        <v>18.481002440000001</v>
      </c>
      <c r="J394">
        <v>256</v>
      </c>
      <c r="K394">
        <v>11</v>
      </c>
      <c r="L394">
        <v>2</v>
      </c>
      <c r="M394" t="s">
        <v>5</v>
      </c>
      <c r="N394">
        <v>1</v>
      </c>
      <c r="O394">
        <v>3</v>
      </c>
    </row>
    <row r="395" spans="1:15">
      <c r="A395" t="str">
        <f t="shared" si="6"/>
        <v>81_45</v>
      </c>
      <c r="B395">
        <v>81</v>
      </c>
      <c r="C395">
        <v>45</v>
      </c>
      <c r="D395">
        <v>2</v>
      </c>
      <c r="E395">
        <v>2516136.12</v>
      </c>
      <c r="F395">
        <v>6860779.4299999997</v>
      </c>
      <c r="G395">
        <v>198.52</v>
      </c>
      <c r="H395">
        <v>182.07999570000001</v>
      </c>
      <c r="I395">
        <v>16.440004269999999</v>
      </c>
      <c r="J395">
        <v>299</v>
      </c>
      <c r="K395">
        <v>11</v>
      </c>
      <c r="L395">
        <v>2</v>
      </c>
      <c r="M395" t="s">
        <v>5</v>
      </c>
      <c r="N395">
        <v>1</v>
      </c>
      <c r="O395">
        <v>3</v>
      </c>
    </row>
    <row r="396" spans="1:15">
      <c r="A396" t="str">
        <f t="shared" si="6"/>
        <v>81_32</v>
      </c>
      <c r="B396">
        <v>81</v>
      </c>
      <c r="C396">
        <v>32</v>
      </c>
      <c r="D396">
        <v>1</v>
      </c>
      <c r="E396">
        <v>2516142.96</v>
      </c>
      <c r="F396">
        <v>6860783.2000000002</v>
      </c>
      <c r="G396">
        <v>207.04599999999999</v>
      </c>
      <c r="H396">
        <v>181.27999270000001</v>
      </c>
      <c r="I396">
        <v>25.76600732</v>
      </c>
      <c r="J396">
        <v>353</v>
      </c>
      <c r="K396">
        <v>11</v>
      </c>
      <c r="L396">
        <v>2</v>
      </c>
      <c r="M396" t="s">
        <v>0</v>
      </c>
      <c r="N396">
        <v>1</v>
      </c>
      <c r="O396">
        <v>3</v>
      </c>
    </row>
    <row r="397" spans="1:15">
      <c r="A397" t="str">
        <f t="shared" si="6"/>
        <v>81_29</v>
      </c>
      <c r="B397">
        <v>81</v>
      </c>
      <c r="C397">
        <v>29</v>
      </c>
      <c r="D397">
        <v>2</v>
      </c>
      <c r="E397">
        <v>2516138.5099999998</v>
      </c>
      <c r="F397">
        <v>6860783.6200000001</v>
      </c>
      <c r="G397">
        <v>207.977</v>
      </c>
      <c r="H397">
        <v>181.69999079999999</v>
      </c>
      <c r="I397">
        <v>26.277009159999999</v>
      </c>
      <c r="J397">
        <v>306</v>
      </c>
      <c r="K397">
        <v>11</v>
      </c>
      <c r="L397">
        <v>2</v>
      </c>
      <c r="M397" t="s">
        <v>0</v>
      </c>
      <c r="N397">
        <v>1</v>
      </c>
      <c r="O397">
        <v>3</v>
      </c>
    </row>
    <row r="398" spans="1:15">
      <c r="A398" t="str">
        <f t="shared" si="6"/>
        <v>81_27</v>
      </c>
      <c r="B398">
        <v>81</v>
      </c>
      <c r="C398">
        <v>27</v>
      </c>
      <c r="D398">
        <v>2</v>
      </c>
      <c r="E398">
        <v>2516136.5299999998</v>
      </c>
      <c r="F398">
        <v>6860784.5099999998</v>
      </c>
      <c r="G398">
        <v>204.828</v>
      </c>
      <c r="H398">
        <v>181.99999389999999</v>
      </c>
      <c r="I398">
        <v>22.8280061</v>
      </c>
      <c r="J398">
        <v>250</v>
      </c>
      <c r="K398">
        <v>11</v>
      </c>
      <c r="L398">
        <v>2</v>
      </c>
      <c r="M398" t="s">
        <v>0</v>
      </c>
      <c r="N398">
        <v>1</v>
      </c>
      <c r="O398">
        <v>3</v>
      </c>
    </row>
    <row r="399" spans="1:15">
      <c r="A399" t="str">
        <f t="shared" si="6"/>
        <v>81_23</v>
      </c>
      <c r="B399">
        <v>81</v>
      </c>
      <c r="C399">
        <v>23</v>
      </c>
      <c r="D399">
        <v>2</v>
      </c>
      <c r="E399">
        <v>2516142.38</v>
      </c>
      <c r="F399">
        <v>6860788.9299999997</v>
      </c>
      <c r="G399">
        <v>202.87200000000001</v>
      </c>
      <c r="H399">
        <v>181.48999939999999</v>
      </c>
      <c r="I399">
        <v>21.382000609999999</v>
      </c>
      <c r="J399">
        <v>291</v>
      </c>
      <c r="K399">
        <v>11</v>
      </c>
      <c r="L399">
        <v>2</v>
      </c>
      <c r="M399" t="s">
        <v>0</v>
      </c>
      <c r="N399">
        <v>1</v>
      </c>
      <c r="O399">
        <v>3</v>
      </c>
    </row>
    <row r="400" spans="1:15">
      <c r="A400" t="str">
        <f t="shared" si="6"/>
        <v>81_22</v>
      </c>
      <c r="B400">
        <v>81</v>
      </c>
      <c r="C400">
        <v>22</v>
      </c>
      <c r="D400">
        <v>2</v>
      </c>
      <c r="E400">
        <v>2516139.85</v>
      </c>
      <c r="F400">
        <v>6860788.3399999999</v>
      </c>
      <c r="G400">
        <v>205.256</v>
      </c>
      <c r="H400">
        <v>181.77999270000001</v>
      </c>
      <c r="I400">
        <v>23.476007320000001</v>
      </c>
      <c r="J400">
        <v>284</v>
      </c>
      <c r="K400">
        <v>11</v>
      </c>
      <c r="L400">
        <v>2</v>
      </c>
      <c r="M400" t="s">
        <v>0</v>
      </c>
      <c r="N400">
        <v>1</v>
      </c>
      <c r="O400">
        <v>3</v>
      </c>
    </row>
    <row r="401" spans="1:15">
      <c r="A401" t="str">
        <f t="shared" si="6"/>
        <v>81_10</v>
      </c>
      <c r="B401">
        <v>81</v>
      </c>
      <c r="C401">
        <v>10</v>
      </c>
      <c r="D401">
        <v>1</v>
      </c>
      <c r="E401">
        <v>2516133.81</v>
      </c>
      <c r="F401">
        <v>6860786.8200000003</v>
      </c>
      <c r="G401">
        <v>210.393</v>
      </c>
      <c r="H401">
        <v>182.62999880000001</v>
      </c>
      <c r="I401">
        <v>27.76300122</v>
      </c>
      <c r="J401">
        <v>346</v>
      </c>
      <c r="K401">
        <v>12</v>
      </c>
      <c r="L401">
        <v>2</v>
      </c>
      <c r="M401" t="s">
        <v>0</v>
      </c>
      <c r="N401">
        <v>1</v>
      </c>
      <c r="O401">
        <v>3</v>
      </c>
    </row>
    <row r="402" spans="1:15">
      <c r="A402" t="str">
        <f t="shared" si="6"/>
        <v>81_12</v>
      </c>
      <c r="B402">
        <v>81</v>
      </c>
      <c r="C402">
        <v>12</v>
      </c>
      <c r="D402">
        <v>1</v>
      </c>
      <c r="E402">
        <v>2516135.86</v>
      </c>
      <c r="F402">
        <v>6860789.4500000002</v>
      </c>
      <c r="G402">
        <v>212.01599999999999</v>
      </c>
      <c r="H402">
        <v>182.18999629999999</v>
      </c>
      <c r="I402">
        <v>29.826003660000001</v>
      </c>
      <c r="J402">
        <v>392</v>
      </c>
      <c r="K402">
        <v>12</v>
      </c>
      <c r="L402">
        <v>2</v>
      </c>
      <c r="M402" t="s">
        <v>0</v>
      </c>
      <c r="N402">
        <v>1</v>
      </c>
      <c r="O402">
        <v>3</v>
      </c>
    </row>
    <row r="403" spans="1:15">
      <c r="A403" t="str">
        <f t="shared" si="6"/>
        <v>81_4</v>
      </c>
      <c r="B403">
        <v>81</v>
      </c>
      <c r="C403">
        <v>4</v>
      </c>
      <c r="D403">
        <v>2</v>
      </c>
      <c r="E403">
        <v>2516134.11</v>
      </c>
      <c r="F403">
        <v>6860791.8499999996</v>
      </c>
      <c r="G403">
        <v>207.96799999999999</v>
      </c>
      <c r="H403">
        <v>182.5499969</v>
      </c>
      <c r="I403">
        <v>25.418003049999999</v>
      </c>
      <c r="J403">
        <v>317</v>
      </c>
      <c r="K403">
        <v>11</v>
      </c>
      <c r="L403">
        <v>2</v>
      </c>
      <c r="M403" t="s">
        <v>0</v>
      </c>
      <c r="N403">
        <v>1</v>
      </c>
      <c r="O403">
        <v>3</v>
      </c>
    </row>
    <row r="404" spans="1:15">
      <c r="A404" t="str">
        <f t="shared" si="6"/>
        <v>81_3</v>
      </c>
      <c r="B404">
        <v>81</v>
      </c>
      <c r="C404">
        <v>3</v>
      </c>
      <c r="D404">
        <v>2</v>
      </c>
      <c r="E404">
        <v>2516135</v>
      </c>
      <c r="F404">
        <v>6860795.0899999999</v>
      </c>
      <c r="G404">
        <v>208.34399999999999</v>
      </c>
      <c r="H404">
        <v>182.32999570000001</v>
      </c>
      <c r="I404">
        <v>26.014004270000001</v>
      </c>
      <c r="J404">
        <v>357</v>
      </c>
      <c r="K404">
        <v>11</v>
      </c>
      <c r="L404">
        <v>2</v>
      </c>
      <c r="M404" t="s">
        <v>0</v>
      </c>
      <c r="N404">
        <v>1</v>
      </c>
      <c r="O404">
        <v>3</v>
      </c>
    </row>
    <row r="405" spans="1:15">
      <c r="A405" t="str">
        <f t="shared" si="6"/>
        <v>81_5</v>
      </c>
      <c r="B405">
        <v>81</v>
      </c>
      <c r="C405">
        <v>5</v>
      </c>
      <c r="D405">
        <v>1</v>
      </c>
      <c r="E405">
        <v>2516135.94</v>
      </c>
      <c r="F405">
        <v>6860797.3200000003</v>
      </c>
      <c r="G405">
        <v>202.26900000000001</v>
      </c>
      <c r="H405">
        <v>181.9099976</v>
      </c>
      <c r="I405">
        <v>20.359002440000001</v>
      </c>
      <c r="J405">
        <v>309</v>
      </c>
      <c r="K405">
        <v>14</v>
      </c>
      <c r="L405">
        <v>2</v>
      </c>
      <c r="M405" t="s">
        <v>5</v>
      </c>
      <c r="N405">
        <v>1</v>
      </c>
      <c r="O405">
        <v>3</v>
      </c>
    </row>
    <row r="406" spans="1:15">
      <c r="A406" t="str">
        <f t="shared" si="6"/>
        <v>81_173</v>
      </c>
      <c r="B406">
        <v>81</v>
      </c>
      <c r="C406">
        <v>173</v>
      </c>
      <c r="D406">
        <v>2</v>
      </c>
      <c r="E406">
        <v>2516131.16</v>
      </c>
      <c r="F406">
        <v>6860796.9800000004</v>
      </c>
      <c r="G406">
        <v>210.22499999999999</v>
      </c>
      <c r="H406">
        <v>182.8599945</v>
      </c>
      <c r="I406">
        <v>27.365005490000001</v>
      </c>
      <c r="J406">
        <v>307</v>
      </c>
      <c r="K406">
        <v>11</v>
      </c>
      <c r="L406">
        <v>2</v>
      </c>
      <c r="M406" t="s">
        <v>0</v>
      </c>
      <c r="N406">
        <v>1</v>
      </c>
      <c r="O406">
        <v>3</v>
      </c>
    </row>
    <row r="407" spans="1:15">
      <c r="A407" t="str">
        <f t="shared" si="6"/>
        <v>81_1</v>
      </c>
      <c r="B407">
        <v>81</v>
      </c>
      <c r="C407">
        <v>1</v>
      </c>
      <c r="D407">
        <v>2</v>
      </c>
      <c r="E407">
        <v>2516134.69</v>
      </c>
      <c r="F407">
        <v>6860803.9100000001</v>
      </c>
      <c r="G407">
        <v>204.80199999999999</v>
      </c>
      <c r="H407">
        <v>181.96999510000001</v>
      </c>
      <c r="I407">
        <v>22.83200488</v>
      </c>
      <c r="J407">
        <v>274</v>
      </c>
      <c r="K407">
        <v>11</v>
      </c>
      <c r="L407">
        <v>2</v>
      </c>
      <c r="M407" t="s">
        <v>0</v>
      </c>
      <c r="N407">
        <v>1</v>
      </c>
      <c r="O407">
        <v>3</v>
      </c>
    </row>
    <row r="408" spans="1:15">
      <c r="A408" t="str">
        <f t="shared" si="6"/>
        <v>81_172</v>
      </c>
      <c r="B408">
        <v>81</v>
      </c>
      <c r="C408">
        <v>172</v>
      </c>
      <c r="D408">
        <v>2</v>
      </c>
      <c r="E408">
        <v>2516130.92</v>
      </c>
      <c r="F408">
        <v>6860803.2800000003</v>
      </c>
      <c r="G408">
        <v>209.18</v>
      </c>
      <c r="H408">
        <v>182.32999570000001</v>
      </c>
      <c r="I408">
        <v>26.850004269999999</v>
      </c>
      <c r="J408">
        <v>281</v>
      </c>
      <c r="K408">
        <v>12</v>
      </c>
      <c r="L408">
        <v>2</v>
      </c>
      <c r="M408" t="s">
        <v>0</v>
      </c>
      <c r="N408">
        <v>1</v>
      </c>
      <c r="O408">
        <v>3</v>
      </c>
    </row>
    <row r="409" spans="1:15">
      <c r="A409" t="str">
        <f t="shared" si="6"/>
        <v>81_169</v>
      </c>
      <c r="B409">
        <v>81</v>
      </c>
      <c r="C409">
        <v>169</v>
      </c>
      <c r="D409">
        <v>1</v>
      </c>
      <c r="E409">
        <v>2516128.2799999998</v>
      </c>
      <c r="F409">
        <v>6860802.5599999996</v>
      </c>
      <c r="G409">
        <v>205.553</v>
      </c>
      <c r="H409">
        <v>182.68000180000001</v>
      </c>
      <c r="I409">
        <v>22.872998169999999</v>
      </c>
      <c r="J409">
        <v>309</v>
      </c>
      <c r="K409">
        <v>11</v>
      </c>
      <c r="L409">
        <v>2</v>
      </c>
      <c r="M409" t="s">
        <v>0</v>
      </c>
      <c r="N409">
        <v>1</v>
      </c>
      <c r="O409">
        <v>3</v>
      </c>
    </row>
    <row r="410" spans="1:15">
      <c r="A410" t="str">
        <f t="shared" si="6"/>
        <v>81_174</v>
      </c>
      <c r="B410">
        <v>81</v>
      </c>
      <c r="C410">
        <v>174</v>
      </c>
      <c r="D410">
        <v>2</v>
      </c>
      <c r="E410">
        <v>2516132.11</v>
      </c>
      <c r="F410">
        <v>6860806.4800000004</v>
      </c>
      <c r="G410">
        <v>204.697</v>
      </c>
      <c r="H410">
        <v>182.29000239999999</v>
      </c>
      <c r="I410">
        <v>22.406997560000001</v>
      </c>
      <c r="J410">
        <v>268</v>
      </c>
      <c r="K410">
        <v>12</v>
      </c>
      <c r="L410">
        <v>2</v>
      </c>
      <c r="M410" t="s">
        <v>0</v>
      </c>
      <c r="N410">
        <v>1</v>
      </c>
      <c r="O410">
        <v>3</v>
      </c>
    </row>
    <row r="411" spans="1:15">
      <c r="A411" t="str">
        <f t="shared" si="6"/>
        <v>81_513</v>
      </c>
      <c r="B411">
        <v>81</v>
      </c>
      <c r="C411">
        <v>513</v>
      </c>
      <c r="D411">
        <v>2</v>
      </c>
      <c r="E411">
        <v>2516127.38</v>
      </c>
      <c r="F411">
        <v>6860764.7199999997</v>
      </c>
      <c r="G411">
        <v>200.029</v>
      </c>
      <c r="H411">
        <v>182.57000120000001</v>
      </c>
      <c r="I411">
        <v>-99</v>
      </c>
      <c r="J411">
        <v>182</v>
      </c>
      <c r="K411">
        <v>11</v>
      </c>
      <c r="L411">
        <v>3</v>
      </c>
      <c r="M411" t="s">
        <v>4</v>
      </c>
      <c r="N411">
        <v>1</v>
      </c>
      <c r="O411">
        <v>1</v>
      </c>
    </row>
    <row r="412" spans="1:15">
      <c r="A412" t="str">
        <f t="shared" si="6"/>
        <v>81_514</v>
      </c>
      <c r="B412">
        <v>81</v>
      </c>
      <c r="C412">
        <v>514</v>
      </c>
      <c r="D412">
        <v>2</v>
      </c>
      <c r="E412">
        <v>2516126.29</v>
      </c>
      <c r="F412">
        <v>6860766.6399999997</v>
      </c>
      <c r="G412">
        <v>199.93100000000001</v>
      </c>
      <c r="H412">
        <v>182.90000309999999</v>
      </c>
      <c r="I412">
        <v>17.030996949999999</v>
      </c>
      <c r="J412">
        <v>158</v>
      </c>
      <c r="K412">
        <v>12</v>
      </c>
      <c r="L412">
        <v>3</v>
      </c>
      <c r="M412" t="s">
        <v>1</v>
      </c>
      <c r="N412">
        <v>1</v>
      </c>
      <c r="O412">
        <v>1</v>
      </c>
    </row>
    <row r="413" spans="1:15">
      <c r="A413" t="str">
        <f t="shared" si="6"/>
        <v>81_512</v>
      </c>
      <c r="B413">
        <v>81</v>
      </c>
      <c r="C413">
        <v>512</v>
      </c>
      <c r="D413">
        <v>2</v>
      </c>
      <c r="E413">
        <v>2516122.1</v>
      </c>
      <c r="F413">
        <v>6860769.4400000004</v>
      </c>
      <c r="G413">
        <v>202.952</v>
      </c>
      <c r="H413">
        <v>182.5099884</v>
      </c>
      <c r="I413">
        <v>-99</v>
      </c>
      <c r="J413">
        <v>225</v>
      </c>
      <c r="K413">
        <v>14</v>
      </c>
      <c r="L413">
        <v>3</v>
      </c>
      <c r="M413" t="s">
        <v>4</v>
      </c>
      <c r="N413">
        <v>1</v>
      </c>
      <c r="O413">
        <v>1</v>
      </c>
    </row>
    <row r="414" spans="1:15">
      <c r="A414" t="str">
        <f t="shared" si="6"/>
        <v>81_511</v>
      </c>
      <c r="B414">
        <v>81</v>
      </c>
      <c r="C414">
        <v>511</v>
      </c>
      <c r="D414">
        <v>2</v>
      </c>
      <c r="E414">
        <v>2516119.6800000002</v>
      </c>
      <c r="F414">
        <v>6860789.7599999998</v>
      </c>
      <c r="G414">
        <v>203.83500000000001</v>
      </c>
      <c r="H414">
        <v>182.68999629999999</v>
      </c>
      <c r="I414">
        <v>21.14500366</v>
      </c>
      <c r="J414">
        <v>202</v>
      </c>
      <c r="K414">
        <v>11</v>
      </c>
      <c r="L414">
        <v>3</v>
      </c>
      <c r="M414" t="s">
        <v>1</v>
      </c>
      <c r="N414">
        <v>1</v>
      </c>
      <c r="O414">
        <v>1</v>
      </c>
    </row>
    <row r="415" spans="1:15">
      <c r="A415" t="str">
        <f t="shared" si="6"/>
        <v>81_503</v>
      </c>
      <c r="B415">
        <v>81</v>
      </c>
      <c r="C415">
        <v>503</v>
      </c>
      <c r="D415">
        <v>2</v>
      </c>
      <c r="E415">
        <v>2516119.27</v>
      </c>
      <c r="F415">
        <v>6860793.1600000001</v>
      </c>
      <c r="G415">
        <v>198.738</v>
      </c>
      <c r="H415">
        <v>182.619989</v>
      </c>
      <c r="I415">
        <v>-99</v>
      </c>
      <c r="J415">
        <v>167</v>
      </c>
      <c r="K415">
        <v>11</v>
      </c>
      <c r="L415">
        <v>3</v>
      </c>
      <c r="M415" t="s">
        <v>4</v>
      </c>
      <c r="N415">
        <v>1</v>
      </c>
      <c r="O415">
        <v>1</v>
      </c>
    </row>
    <row r="416" spans="1:15">
      <c r="A416" t="str">
        <f t="shared" si="6"/>
        <v>81_502</v>
      </c>
      <c r="B416">
        <v>81</v>
      </c>
      <c r="C416">
        <v>502</v>
      </c>
      <c r="D416">
        <v>2</v>
      </c>
      <c r="E416">
        <v>2516115.4500000002</v>
      </c>
      <c r="F416">
        <v>6860794.3600000003</v>
      </c>
      <c r="G416">
        <v>200.77099999999999</v>
      </c>
      <c r="H416">
        <v>182.43999629999999</v>
      </c>
      <c r="I416">
        <v>-99</v>
      </c>
      <c r="J416">
        <v>195</v>
      </c>
      <c r="K416">
        <v>12</v>
      </c>
      <c r="L416">
        <v>3</v>
      </c>
      <c r="M416" t="s">
        <v>4</v>
      </c>
      <c r="N416">
        <v>1</v>
      </c>
      <c r="O416">
        <v>1</v>
      </c>
    </row>
    <row r="417" spans="1:15">
      <c r="A417" t="str">
        <f t="shared" si="6"/>
        <v>81_523</v>
      </c>
      <c r="B417">
        <v>81</v>
      </c>
      <c r="C417">
        <v>523</v>
      </c>
      <c r="D417">
        <v>2</v>
      </c>
      <c r="E417">
        <v>2516112.5699999998</v>
      </c>
      <c r="F417">
        <v>6860798.8700000001</v>
      </c>
      <c r="G417">
        <v>201.18199999999999</v>
      </c>
      <c r="H417">
        <v>182.02999270000001</v>
      </c>
      <c r="I417">
        <v>19.152007319999999</v>
      </c>
      <c r="J417">
        <v>237</v>
      </c>
      <c r="K417">
        <v>12</v>
      </c>
      <c r="L417">
        <v>3</v>
      </c>
      <c r="M417" t="s">
        <v>0</v>
      </c>
      <c r="N417">
        <v>1</v>
      </c>
      <c r="O417">
        <v>1</v>
      </c>
    </row>
    <row r="418" spans="1:15">
      <c r="A418" t="str">
        <f t="shared" si="6"/>
        <v>81_515</v>
      </c>
      <c r="B418">
        <v>81</v>
      </c>
      <c r="C418">
        <v>515</v>
      </c>
      <c r="D418">
        <v>2</v>
      </c>
      <c r="E418">
        <v>2516140.2799999998</v>
      </c>
      <c r="F418">
        <v>6860762.7999999998</v>
      </c>
      <c r="G418">
        <v>205.791</v>
      </c>
      <c r="H418">
        <v>182.62999880000001</v>
      </c>
      <c r="I418">
        <v>23.161001219999999</v>
      </c>
      <c r="J418">
        <v>266</v>
      </c>
      <c r="K418">
        <v>11</v>
      </c>
      <c r="L418">
        <v>3</v>
      </c>
      <c r="M418" t="s">
        <v>0</v>
      </c>
      <c r="N418">
        <v>1</v>
      </c>
      <c r="O418">
        <v>2</v>
      </c>
    </row>
    <row r="419" spans="1:15">
      <c r="A419" t="str">
        <f t="shared" si="6"/>
        <v>81_509</v>
      </c>
      <c r="B419">
        <v>81</v>
      </c>
      <c r="C419">
        <v>509</v>
      </c>
      <c r="D419">
        <v>2</v>
      </c>
      <c r="E419">
        <v>2516131.48</v>
      </c>
      <c r="F419">
        <v>6860789.2800000003</v>
      </c>
      <c r="G419">
        <v>201.624</v>
      </c>
      <c r="H419">
        <v>182.9600006</v>
      </c>
      <c r="I419">
        <v>-99</v>
      </c>
      <c r="J419">
        <v>200</v>
      </c>
      <c r="K419">
        <v>11</v>
      </c>
      <c r="L419">
        <v>3</v>
      </c>
      <c r="M419" t="s">
        <v>4</v>
      </c>
      <c r="N419">
        <v>1</v>
      </c>
      <c r="O419">
        <v>2</v>
      </c>
    </row>
    <row r="420" spans="1:15">
      <c r="A420" t="str">
        <f t="shared" si="6"/>
        <v>81_505</v>
      </c>
      <c r="B420">
        <v>81</v>
      </c>
      <c r="C420">
        <v>505</v>
      </c>
      <c r="D420">
        <v>2</v>
      </c>
      <c r="E420">
        <v>2516123.37</v>
      </c>
      <c r="F420">
        <v>6860795.5700000003</v>
      </c>
      <c r="G420">
        <v>201.70500000000001</v>
      </c>
      <c r="H420">
        <v>182.7599884</v>
      </c>
      <c r="I420">
        <v>-99</v>
      </c>
      <c r="J420">
        <v>204</v>
      </c>
      <c r="K420">
        <v>12</v>
      </c>
      <c r="L420">
        <v>3</v>
      </c>
      <c r="M420" t="s">
        <v>4</v>
      </c>
      <c r="N420">
        <v>1</v>
      </c>
      <c r="O420">
        <v>2</v>
      </c>
    </row>
    <row r="421" spans="1:15">
      <c r="A421" t="str">
        <f t="shared" si="6"/>
        <v>81_504</v>
      </c>
      <c r="B421">
        <v>81</v>
      </c>
      <c r="C421">
        <v>504</v>
      </c>
      <c r="D421">
        <v>2</v>
      </c>
      <c r="E421">
        <v>2516120.5499999998</v>
      </c>
      <c r="F421">
        <v>6860796.4000000004</v>
      </c>
      <c r="G421">
        <v>203.27600000000001</v>
      </c>
      <c r="H421">
        <v>182.68000180000001</v>
      </c>
      <c r="I421">
        <v>-99</v>
      </c>
      <c r="J421">
        <v>229</v>
      </c>
      <c r="K421">
        <v>11</v>
      </c>
      <c r="L421">
        <v>3</v>
      </c>
      <c r="M421" t="s">
        <v>4</v>
      </c>
      <c r="N421">
        <v>1</v>
      </c>
      <c r="O421">
        <v>2</v>
      </c>
    </row>
    <row r="422" spans="1:15">
      <c r="A422" t="str">
        <f t="shared" si="6"/>
        <v>81_507</v>
      </c>
      <c r="B422">
        <v>81</v>
      </c>
      <c r="C422">
        <v>507</v>
      </c>
      <c r="D422">
        <v>2</v>
      </c>
      <c r="E422">
        <v>2516126.08</v>
      </c>
      <c r="F422">
        <v>6860799.7400000002</v>
      </c>
      <c r="G422">
        <v>201.31899999999999</v>
      </c>
      <c r="H422">
        <v>182.69999079999999</v>
      </c>
      <c r="I422">
        <v>18.619009160000001</v>
      </c>
      <c r="J422">
        <v>215</v>
      </c>
      <c r="K422">
        <v>12</v>
      </c>
      <c r="L422">
        <v>3</v>
      </c>
      <c r="M422" t="s">
        <v>1</v>
      </c>
      <c r="N422">
        <v>1</v>
      </c>
      <c r="O422">
        <v>2</v>
      </c>
    </row>
    <row r="423" spans="1:15">
      <c r="A423" t="str">
        <f t="shared" si="6"/>
        <v>81_516</v>
      </c>
      <c r="B423">
        <v>81</v>
      </c>
      <c r="C423">
        <v>516</v>
      </c>
      <c r="D423">
        <v>2</v>
      </c>
      <c r="E423">
        <v>2516142.52</v>
      </c>
      <c r="F423">
        <v>6860763.9299999997</v>
      </c>
      <c r="G423">
        <v>202.77</v>
      </c>
      <c r="H423">
        <v>182.33999019999999</v>
      </c>
      <c r="I423">
        <v>20.430009770000002</v>
      </c>
      <c r="J423">
        <v>215</v>
      </c>
      <c r="K423">
        <v>11</v>
      </c>
      <c r="L423">
        <v>3</v>
      </c>
      <c r="M423" t="s">
        <v>0</v>
      </c>
      <c r="N423">
        <v>1</v>
      </c>
      <c r="O423">
        <v>3</v>
      </c>
    </row>
    <row r="424" spans="1:15">
      <c r="A424" t="str">
        <f t="shared" si="6"/>
        <v>81_517</v>
      </c>
      <c r="B424">
        <v>81</v>
      </c>
      <c r="C424">
        <v>517</v>
      </c>
      <c r="D424">
        <v>2</v>
      </c>
      <c r="E424">
        <v>2516140.04</v>
      </c>
      <c r="F424">
        <v>6860767.9199999999</v>
      </c>
      <c r="G424">
        <v>203.36500000000001</v>
      </c>
      <c r="H424">
        <v>182.3599945</v>
      </c>
      <c r="I424">
        <v>21.005005489999999</v>
      </c>
      <c r="J424">
        <v>195</v>
      </c>
      <c r="K424">
        <v>11</v>
      </c>
      <c r="L424">
        <v>3</v>
      </c>
      <c r="M424" t="s">
        <v>1</v>
      </c>
      <c r="N424">
        <v>1</v>
      </c>
      <c r="O424">
        <v>3</v>
      </c>
    </row>
    <row r="425" spans="1:15">
      <c r="A425" t="str">
        <f t="shared" si="6"/>
        <v>81_522</v>
      </c>
      <c r="B425">
        <v>81</v>
      </c>
      <c r="C425">
        <v>522</v>
      </c>
      <c r="D425">
        <v>2</v>
      </c>
      <c r="E425">
        <v>2516147.52</v>
      </c>
      <c r="F425">
        <v>6860771.2999999998</v>
      </c>
      <c r="G425">
        <v>205.90199999999999</v>
      </c>
      <c r="H425">
        <v>181.46999510000001</v>
      </c>
      <c r="I425">
        <v>24.432004880000001</v>
      </c>
      <c r="J425">
        <v>232</v>
      </c>
      <c r="K425">
        <v>12</v>
      </c>
      <c r="L425">
        <v>3</v>
      </c>
      <c r="M425" t="s">
        <v>0</v>
      </c>
      <c r="N425">
        <v>1</v>
      </c>
      <c r="O425">
        <v>3</v>
      </c>
    </row>
    <row r="426" spans="1:15">
      <c r="A426" t="str">
        <f t="shared" si="6"/>
        <v>81_518</v>
      </c>
      <c r="B426">
        <v>81</v>
      </c>
      <c r="C426">
        <v>518</v>
      </c>
      <c r="D426">
        <v>2</v>
      </c>
      <c r="E426">
        <v>2516142.13</v>
      </c>
      <c r="F426">
        <v>6860779.4699999997</v>
      </c>
      <c r="G426">
        <v>201.952</v>
      </c>
      <c r="H426">
        <v>181.32999570000001</v>
      </c>
      <c r="I426">
        <v>20.622004270000001</v>
      </c>
      <c r="J426">
        <v>200</v>
      </c>
      <c r="K426">
        <v>12</v>
      </c>
      <c r="L426">
        <v>3</v>
      </c>
      <c r="M426" t="s">
        <v>1</v>
      </c>
      <c r="N426">
        <v>1</v>
      </c>
      <c r="O426">
        <v>3</v>
      </c>
    </row>
    <row r="427" spans="1:15">
      <c r="A427" t="str">
        <f t="shared" si="6"/>
        <v>81_519</v>
      </c>
      <c r="B427">
        <v>81</v>
      </c>
      <c r="C427">
        <v>519</v>
      </c>
      <c r="D427">
        <v>2</v>
      </c>
      <c r="E427">
        <v>2516139.5499999998</v>
      </c>
      <c r="F427">
        <v>6860780.79</v>
      </c>
      <c r="G427">
        <v>197.27</v>
      </c>
      <c r="H427">
        <v>181.62999880000001</v>
      </c>
      <c r="I427">
        <v>-99</v>
      </c>
      <c r="J427">
        <v>162</v>
      </c>
      <c r="K427">
        <v>12</v>
      </c>
      <c r="L427">
        <v>3</v>
      </c>
      <c r="M427" t="s">
        <v>4</v>
      </c>
      <c r="N427">
        <v>1</v>
      </c>
      <c r="O427">
        <v>3</v>
      </c>
    </row>
    <row r="428" spans="1:15">
      <c r="A428" t="str">
        <f t="shared" si="6"/>
        <v>81_520</v>
      </c>
      <c r="B428">
        <v>81</v>
      </c>
      <c r="C428">
        <v>520</v>
      </c>
      <c r="D428">
        <v>2</v>
      </c>
      <c r="E428">
        <v>2516136.88</v>
      </c>
      <c r="F428">
        <v>6860780.9500000002</v>
      </c>
      <c r="G428">
        <v>198.16399999999999</v>
      </c>
      <c r="H428">
        <v>181.96999510000001</v>
      </c>
      <c r="I428">
        <v>16.194004880000001</v>
      </c>
      <c r="J428">
        <v>185</v>
      </c>
      <c r="K428">
        <v>11</v>
      </c>
      <c r="L428">
        <v>3</v>
      </c>
      <c r="M428" t="s">
        <v>0</v>
      </c>
      <c r="N428">
        <v>1</v>
      </c>
      <c r="O428">
        <v>3</v>
      </c>
    </row>
    <row r="429" spans="1:15">
      <c r="A429" t="str">
        <f t="shared" si="6"/>
        <v>81_1001</v>
      </c>
      <c r="B429">
        <v>81</v>
      </c>
      <c r="C429">
        <v>1001</v>
      </c>
      <c r="D429">
        <v>50</v>
      </c>
      <c r="E429">
        <v>2516122.81</v>
      </c>
      <c r="F429">
        <v>6860755.4199999999</v>
      </c>
      <c r="G429">
        <v>-99</v>
      </c>
      <c r="H429">
        <v>182.24999389999999</v>
      </c>
      <c r="I429">
        <v>-99</v>
      </c>
      <c r="J429">
        <v>700</v>
      </c>
      <c r="K429">
        <v>-99</v>
      </c>
      <c r="L429">
        <v>-99</v>
      </c>
      <c r="M429">
        <v>-99</v>
      </c>
      <c r="N429">
        <v>1</v>
      </c>
      <c r="O429">
        <v>-99</v>
      </c>
    </row>
    <row r="430" spans="1:15">
      <c r="A430" t="str">
        <f t="shared" si="6"/>
        <v>81_1002</v>
      </c>
      <c r="B430">
        <v>81</v>
      </c>
      <c r="C430">
        <v>1002</v>
      </c>
      <c r="D430">
        <v>50</v>
      </c>
      <c r="E430">
        <v>2516108.36</v>
      </c>
      <c r="F430">
        <v>6860798.8300000001</v>
      </c>
      <c r="G430">
        <v>-99</v>
      </c>
      <c r="H430">
        <v>181.94999079999999</v>
      </c>
      <c r="I430">
        <v>-99</v>
      </c>
      <c r="J430">
        <v>700</v>
      </c>
      <c r="K430">
        <v>-99</v>
      </c>
      <c r="L430">
        <v>-99</v>
      </c>
      <c r="M430">
        <v>-99</v>
      </c>
      <c r="N430">
        <v>1</v>
      </c>
      <c r="O430">
        <v>-99</v>
      </c>
    </row>
    <row r="431" spans="1:15">
      <c r="A431" t="str">
        <f t="shared" si="6"/>
        <v>81_1003</v>
      </c>
      <c r="B431">
        <v>81</v>
      </c>
      <c r="C431">
        <v>1003</v>
      </c>
      <c r="D431">
        <v>50</v>
      </c>
      <c r="E431">
        <v>2516136.96</v>
      </c>
      <c r="F431">
        <v>6860807.1699999999</v>
      </c>
      <c r="G431">
        <v>-99</v>
      </c>
      <c r="H431">
        <v>181.6</v>
      </c>
      <c r="I431">
        <v>-99</v>
      </c>
      <c r="J431">
        <v>700</v>
      </c>
      <c r="K431">
        <v>-99</v>
      </c>
      <c r="L431">
        <v>-99</v>
      </c>
      <c r="M431">
        <v>-99</v>
      </c>
      <c r="N431">
        <v>1</v>
      </c>
      <c r="O431">
        <v>-99</v>
      </c>
    </row>
    <row r="432" spans="1:15">
      <c r="A432" t="str">
        <f t="shared" si="6"/>
        <v>81_1004</v>
      </c>
      <c r="B432">
        <v>81</v>
      </c>
      <c r="C432">
        <v>1004</v>
      </c>
      <c r="D432">
        <v>50</v>
      </c>
      <c r="E432">
        <v>2516150.7400000002</v>
      </c>
      <c r="F432">
        <v>6860764.9800000004</v>
      </c>
      <c r="G432">
        <v>-99</v>
      </c>
      <c r="H432">
        <v>181.52999270000001</v>
      </c>
      <c r="I432">
        <v>-99</v>
      </c>
      <c r="J432">
        <v>700</v>
      </c>
      <c r="K432">
        <v>-99</v>
      </c>
      <c r="L432">
        <v>-99</v>
      </c>
      <c r="M432">
        <v>-99</v>
      </c>
      <c r="N432">
        <v>1</v>
      </c>
      <c r="O432">
        <v>-99</v>
      </c>
    </row>
    <row r="433" spans="1:15">
      <c r="A433" t="str">
        <f t="shared" si="6"/>
        <v>132A_158</v>
      </c>
      <c r="B433">
        <v>132</v>
      </c>
      <c r="C433">
        <v>158</v>
      </c>
      <c r="D433">
        <v>3</v>
      </c>
      <c r="E433">
        <v>2516505.02</v>
      </c>
      <c r="F433">
        <v>6860070.8099999996</v>
      </c>
      <c r="G433">
        <v>188.00299999999999</v>
      </c>
      <c r="H433">
        <v>170.87999880000001</v>
      </c>
      <c r="I433">
        <v>17.123001219999999</v>
      </c>
      <c r="J433">
        <v>124</v>
      </c>
      <c r="K433">
        <v>12</v>
      </c>
      <c r="L433">
        <v>2</v>
      </c>
      <c r="M433" t="s">
        <v>0</v>
      </c>
      <c r="N433" t="s">
        <v>7</v>
      </c>
      <c r="O433">
        <v>1</v>
      </c>
    </row>
    <row r="434" spans="1:15">
      <c r="A434" t="str">
        <f t="shared" si="6"/>
        <v>132A_161</v>
      </c>
      <c r="B434">
        <v>132</v>
      </c>
      <c r="C434">
        <v>161</v>
      </c>
      <c r="D434">
        <v>3</v>
      </c>
      <c r="E434">
        <v>2516502.71</v>
      </c>
      <c r="F434">
        <v>6860070.46</v>
      </c>
      <c r="G434">
        <v>187.988</v>
      </c>
      <c r="H434">
        <v>170.9199921</v>
      </c>
      <c r="I434">
        <v>17.06800793</v>
      </c>
      <c r="J434">
        <v>87</v>
      </c>
      <c r="K434">
        <v>12</v>
      </c>
      <c r="L434">
        <v>2</v>
      </c>
      <c r="M434" t="s">
        <v>0</v>
      </c>
      <c r="N434" t="s">
        <v>7</v>
      </c>
      <c r="O434">
        <v>1</v>
      </c>
    </row>
    <row r="435" spans="1:15">
      <c r="A435" t="str">
        <f t="shared" si="6"/>
        <v>132A_172</v>
      </c>
      <c r="B435">
        <v>132</v>
      </c>
      <c r="C435">
        <v>172</v>
      </c>
      <c r="D435">
        <v>3</v>
      </c>
      <c r="E435">
        <v>2516499.2999999998</v>
      </c>
      <c r="F435">
        <v>6860069.8399999999</v>
      </c>
      <c r="G435">
        <v>188.83199999999999</v>
      </c>
      <c r="H435">
        <v>170.99999389999999</v>
      </c>
      <c r="I435">
        <v>17.832006100000001</v>
      </c>
      <c r="J435">
        <v>159</v>
      </c>
      <c r="K435">
        <v>11</v>
      </c>
      <c r="L435">
        <v>2</v>
      </c>
      <c r="M435" t="s">
        <v>0</v>
      </c>
      <c r="N435" t="s">
        <v>7</v>
      </c>
      <c r="O435">
        <v>1</v>
      </c>
    </row>
    <row r="436" spans="1:15">
      <c r="A436" t="str">
        <f t="shared" si="6"/>
        <v>132A_170</v>
      </c>
      <c r="B436">
        <v>132</v>
      </c>
      <c r="C436">
        <v>170</v>
      </c>
      <c r="D436">
        <v>3</v>
      </c>
      <c r="E436">
        <v>2516500.81</v>
      </c>
      <c r="F436">
        <v>6860071.0700000003</v>
      </c>
      <c r="G436">
        <v>190.07400000000001</v>
      </c>
      <c r="H436">
        <v>171.02999270000001</v>
      </c>
      <c r="I436">
        <v>19.044007319999999</v>
      </c>
      <c r="J436">
        <v>143</v>
      </c>
      <c r="K436">
        <v>11</v>
      </c>
      <c r="L436">
        <v>2</v>
      </c>
      <c r="M436" t="s">
        <v>0</v>
      </c>
      <c r="N436" t="s">
        <v>7</v>
      </c>
      <c r="O436">
        <v>1</v>
      </c>
    </row>
    <row r="437" spans="1:15">
      <c r="A437" t="str">
        <f t="shared" si="6"/>
        <v>132A_162</v>
      </c>
      <c r="B437">
        <v>132</v>
      </c>
      <c r="C437">
        <v>162</v>
      </c>
      <c r="D437">
        <v>3</v>
      </c>
      <c r="E437">
        <v>2516504.79</v>
      </c>
      <c r="F437">
        <v>6860073.71</v>
      </c>
      <c r="G437">
        <v>188.965</v>
      </c>
      <c r="H437">
        <v>171.4099976</v>
      </c>
      <c r="I437">
        <v>17.555002439999999</v>
      </c>
      <c r="J437">
        <v>134</v>
      </c>
      <c r="K437">
        <v>11</v>
      </c>
      <c r="L437">
        <v>2</v>
      </c>
      <c r="M437" t="s">
        <v>0</v>
      </c>
      <c r="N437" t="s">
        <v>7</v>
      </c>
      <c r="O437">
        <v>1</v>
      </c>
    </row>
    <row r="438" spans="1:15">
      <c r="A438" t="str">
        <f t="shared" si="6"/>
        <v>132A_160</v>
      </c>
      <c r="B438">
        <v>132</v>
      </c>
      <c r="C438">
        <v>160</v>
      </c>
      <c r="D438">
        <v>3</v>
      </c>
      <c r="E438">
        <v>2516506.73</v>
      </c>
      <c r="F438">
        <v>6860075.71</v>
      </c>
      <c r="G438">
        <v>188.28100000000001</v>
      </c>
      <c r="H438">
        <v>171.68000180000001</v>
      </c>
      <c r="I438">
        <v>16.60099817</v>
      </c>
      <c r="J438">
        <v>109</v>
      </c>
      <c r="K438">
        <v>12</v>
      </c>
      <c r="L438">
        <v>2</v>
      </c>
      <c r="M438" t="s">
        <v>0</v>
      </c>
      <c r="N438" t="s">
        <v>7</v>
      </c>
      <c r="O438">
        <v>1</v>
      </c>
    </row>
    <row r="439" spans="1:15">
      <c r="A439" t="str">
        <f t="shared" si="6"/>
        <v>132A_173</v>
      </c>
      <c r="B439">
        <v>132</v>
      </c>
      <c r="C439">
        <v>173</v>
      </c>
      <c r="D439">
        <v>3</v>
      </c>
      <c r="E439">
        <v>2516502.09</v>
      </c>
      <c r="F439">
        <v>6860073.1699999999</v>
      </c>
      <c r="G439">
        <v>190.417</v>
      </c>
      <c r="H439">
        <v>171.1599976</v>
      </c>
      <c r="I439">
        <v>19.257002440000001</v>
      </c>
      <c r="J439">
        <v>158</v>
      </c>
      <c r="K439">
        <v>11</v>
      </c>
      <c r="L439">
        <v>2</v>
      </c>
      <c r="M439" t="s">
        <v>0</v>
      </c>
      <c r="N439" t="s">
        <v>7</v>
      </c>
      <c r="O439">
        <v>1</v>
      </c>
    </row>
    <row r="440" spans="1:15">
      <c r="A440" t="str">
        <f t="shared" si="6"/>
        <v>132A_176</v>
      </c>
      <c r="B440">
        <v>132</v>
      </c>
      <c r="C440">
        <v>176</v>
      </c>
      <c r="D440">
        <v>3</v>
      </c>
      <c r="E440">
        <v>2516499.59</v>
      </c>
      <c r="F440">
        <v>6860072.8700000001</v>
      </c>
      <c r="G440">
        <v>186.53</v>
      </c>
      <c r="H440">
        <v>171.38999329999999</v>
      </c>
      <c r="I440">
        <v>15.14000671</v>
      </c>
      <c r="J440">
        <v>98</v>
      </c>
      <c r="K440">
        <v>11</v>
      </c>
      <c r="L440">
        <v>2</v>
      </c>
      <c r="M440" t="s">
        <v>0</v>
      </c>
      <c r="N440" t="s">
        <v>7</v>
      </c>
      <c r="O440">
        <v>1</v>
      </c>
    </row>
    <row r="441" spans="1:15">
      <c r="A441" t="str">
        <f t="shared" si="6"/>
        <v>132A_175</v>
      </c>
      <c r="B441">
        <v>132</v>
      </c>
      <c r="C441">
        <v>175</v>
      </c>
      <c r="D441">
        <v>3</v>
      </c>
      <c r="E441">
        <v>2516504.48</v>
      </c>
      <c r="F441">
        <v>6860076.1299999999</v>
      </c>
      <c r="G441">
        <v>190.488</v>
      </c>
      <c r="H441">
        <v>171.71999510000001</v>
      </c>
      <c r="I441">
        <v>18.768004879999999</v>
      </c>
      <c r="J441">
        <v>158</v>
      </c>
      <c r="K441">
        <v>11</v>
      </c>
      <c r="L441">
        <v>2</v>
      </c>
      <c r="M441" t="s">
        <v>0</v>
      </c>
      <c r="N441" t="s">
        <v>7</v>
      </c>
      <c r="O441">
        <v>1</v>
      </c>
    </row>
    <row r="442" spans="1:15">
      <c r="A442" t="str">
        <f t="shared" si="6"/>
        <v>132A_179</v>
      </c>
      <c r="B442">
        <v>132</v>
      </c>
      <c r="C442">
        <v>179</v>
      </c>
      <c r="D442">
        <v>6</v>
      </c>
      <c r="E442">
        <v>2516501.2799999998</v>
      </c>
      <c r="F442">
        <v>6860076.1600000001</v>
      </c>
      <c r="G442">
        <v>184.602</v>
      </c>
      <c r="H442">
        <v>171.6699921</v>
      </c>
      <c r="I442">
        <v>12.932007929999999</v>
      </c>
      <c r="J442">
        <v>152</v>
      </c>
      <c r="K442">
        <v>11</v>
      </c>
      <c r="L442">
        <v>2</v>
      </c>
      <c r="M442" t="s">
        <v>0</v>
      </c>
      <c r="N442" t="s">
        <v>7</v>
      </c>
      <c r="O442">
        <v>1</v>
      </c>
    </row>
    <row r="443" spans="1:15">
      <c r="A443" t="str">
        <f t="shared" si="6"/>
        <v>132A_183</v>
      </c>
      <c r="B443">
        <v>132</v>
      </c>
      <c r="C443">
        <v>183</v>
      </c>
      <c r="D443">
        <v>3</v>
      </c>
      <c r="E443">
        <v>2516501.8199999998</v>
      </c>
      <c r="F443">
        <v>6860078.3399999999</v>
      </c>
      <c r="G443">
        <v>189.02500000000001</v>
      </c>
      <c r="H443">
        <v>172.2999969</v>
      </c>
      <c r="I443">
        <v>16.725003050000002</v>
      </c>
      <c r="J443">
        <v>116</v>
      </c>
      <c r="K443">
        <v>11</v>
      </c>
      <c r="L443">
        <v>2</v>
      </c>
      <c r="M443" t="s">
        <v>0</v>
      </c>
      <c r="N443" t="s">
        <v>7</v>
      </c>
      <c r="O443">
        <v>1</v>
      </c>
    </row>
    <row r="444" spans="1:15">
      <c r="A444" t="str">
        <f t="shared" si="6"/>
        <v>132A_184</v>
      </c>
      <c r="B444">
        <v>132</v>
      </c>
      <c r="C444">
        <v>184</v>
      </c>
      <c r="D444">
        <v>3</v>
      </c>
      <c r="E444">
        <v>2516497.21</v>
      </c>
      <c r="F444">
        <v>6860076.5300000003</v>
      </c>
      <c r="G444">
        <v>187.37899999999999</v>
      </c>
      <c r="H444">
        <v>172.24999389999999</v>
      </c>
      <c r="I444">
        <v>15.1290061</v>
      </c>
      <c r="J444">
        <v>108</v>
      </c>
      <c r="K444">
        <v>11</v>
      </c>
      <c r="L444">
        <v>2</v>
      </c>
      <c r="M444" t="s">
        <v>0</v>
      </c>
      <c r="N444" t="s">
        <v>7</v>
      </c>
      <c r="O444">
        <v>1</v>
      </c>
    </row>
    <row r="445" spans="1:15">
      <c r="A445" t="str">
        <f t="shared" si="6"/>
        <v>132A_185</v>
      </c>
      <c r="B445">
        <v>132</v>
      </c>
      <c r="C445">
        <v>185</v>
      </c>
      <c r="D445">
        <v>3</v>
      </c>
      <c r="E445">
        <v>2516498.38</v>
      </c>
      <c r="F445">
        <v>6860077.79</v>
      </c>
      <c r="G445">
        <v>188.833</v>
      </c>
      <c r="H445">
        <v>172.1599976</v>
      </c>
      <c r="I445">
        <v>16.673002440000001</v>
      </c>
      <c r="J445">
        <v>138</v>
      </c>
      <c r="K445">
        <v>11</v>
      </c>
      <c r="L445">
        <v>2</v>
      </c>
      <c r="M445" t="s">
        <v>0</v>
      </c>
      <c r="N445" t="s">
        <v>7</v>
      </c>
      <c r="O445">
        <v>1</v>
      </c>
    </row>
    <row r="446" spans="1:15">
      <c r="A446" t="str">
        <f t="shared" si="6"/>
        <v>132A_186</v>
      </c>
      <c r="B446">
        <v>132</v>
      </c>
      <c r="C446">
        <v>186</v>
      </c>
      <c r="D446">
        <v>13</v>
      </c>
      <c r="E446">
        <v>2516502.4</v>
      </c>
      <c r="F446">
        <v>6860080.29</v>
      </c>
      <c r="G446">
        <v>186.303</v>
      </c>
      <c r="H446">
        <v>172.69999079999999</v>
      </c>
      <c r="I446">
        <v>13.603009159999999</v>
      </c>
      <c r="J446">
        <v>156</v>
      </c>
      <c r="K446">
        <v>11</v>
      </c>
      <c r="L446">
        <v>2</v>
      </c>
      <c r="M446" t="s">
        <v>0</v>
      </c>
      <c r="N446" t="s">
        <v>7</v>
      </c>
      <c r="O446">
        <v>1</v>
      </c>
    </row>
    <row r="447" spans="1:15">
      <c r="A447" t="str">
        <f t="shared" si="6"/>
        <v>132A_187</v>
      </c>
      <c r="B447">
        <v>132</v>
      </c>
      <c r="C447">
        <v>187</v>
      </c>
      <c r="D447">
        <v>3</v>
      </c>
      <c r="E447">
        <v>2516503.66</v>
      </c>
      <c r="F447">
        <v>6860081.0999999996</v>
      </c>
      <c r="G447">
        <v>187.411</v>
      </c>
      <c r="H447">
        <v>172.69999079999999</v>
      </c>
      <c r="I447">
        <v>14.71100916</v>
      </c>
      <c r="J447">
        <v>90</v>
      </c>
      <c r="K447">
        <v>11</v>
      </c>
      <c r="L447">
        <v>2</v>
      </c>
      <c r="M447" t="s">
        <v>0</v>
      </c>
      <c r="N447" t="s">
        <v>7</v>
      </c>
      <c r="O447">
        <v>1</v>
      </c>
    </row>
    <row r="448" spans="1:15">
      <c r="A448" t="str">
        <f t="shared" si="6"/>
        <v>132A_188</v>
      </c>
      <c r="B448">
        <v>132</v>
      </c>
      <c r="C448">
        <v>188</v>
      </c>
      <c r="D448">
        <v>3</v>
      </c>
      <c r="E448">
        <v>2516499.94</v>
      </c>
      <c r="F448">
        <v>6860080.5099999998</v>
      </c>
      <c r="G448">
        <v>189.667</v>
      </c>
      <c r="H448">
        <v>172.6599976</v>
      </c>
      <c r="I448">
        <v>17.007002440000001</v>
      </c>
      <c r="J448">
        <v>148</v>
      </c>
      <c r="K448">
        <v>11</v>
      </c>
      <c r="L448">
        <v>2</v>
      </c>
      <c r="M448" t="s">
        <v>0</v>
      </c>
      <c r="N448" t="s">
        <v>7</v>
      </c>
      <c r="O448">
        <v>1</v>
      </c>
    </row>
    <row r="449" spans="1:15">
      <c r="A449" t="str">
        <f t="shared" si="6"/>
        <v>132A_192</v>
      </c>
      <c r="B449">
        <v>132</v>
      </c>
      <c r="C449">
        <v>192</v>
      </c>
      <c r="D449">
        <v>3</v>
      </c>
      <c r="E449">
        <v>2516496.2000000002</v>
      </c>
      <c r="F449">
        <v>6860081.5</v>
      </c>
      <c r="G449">
        <v>185.75399999999999</v>
      </c>
      <c r="H449">
        <v>172.90000309999999</v>
      </c>
      <c r="I449">
        <v>12.853996950000001</v>
      </c>
      <c r="J449">
        <v>80</v>
      </c>
      <c r="K449">
        <v>12</v>
      </c>
      <c r="L449">
        <v>2</v>
      </c>
      <c r="M449" t="s">
        <v>0</v>
      </c>
      <c r="N449" t="s">
        <v>7</v>
      </c>
      <c r="O449">
        <v>1</v>
      </c>
    </row>
    <row r="450" spans="1:15">
      <c r="A450" t="str">
        <f t="shared" si="6"/>
        <v>132A_197</v>
      </c>
      <c r="B450">
        <v>132</v>
      </c>
      <c r="C450">
        <v>197</v>
      </c>
      <c r="D450">
        <v>3</v>
      </c>
      <c r="E450">
        <v>2516499.4700000002</v>
      </c>
      <c r="F450">
        <v>6860084.2999999998</v>
      </c>
      <c r="G450">
        <v>190.34200000000001</v>
      </c>
      <c r="H450">
        <v>173.57000120000001</v>
      </c>
      <c r="I450">
        <v>16.771998780000001</v>
      </c>
      <c r="J450">
        <v>117</v>
      </c>
      <c r="K450">
        <v>11</v>
      </c>
      <c r="L450">
        <v>2</v>
      </c>
      <c r="M450" t="s">
        <v>0</v>
      </c>
      <c r="N450" t="s">
        <v>7</v>
      </c>
      <c r="O450">
        <v>1</v>
      </c>
    </row>
    <row r="451" spans="1:15">
      <c r="A451" t="str">
        <f t="shared" ref="A451:A514" si="7">IF(N451&lt;&gt;1,CONCATENATE(B451,N451,"_",C451),CONCATENATE(B451,"_",C451))</f>
        <v>132A_195</v>
      </c>
      <c r="B451">
        <v>132</v>
      </c>
      <c r="C451">
        <v>195</v>
      </c>
      <c r="D451">
        <v>3</v>
      </c>
      <c r="E451">
        <v>2516497.62</v>
      </c>
      <c r="F451">
        <v>6860083.4100000001</v>
      </c>
      <c r="G451">
        <v>189.92</v>
      </c>
      <c r="H451">
        <v>172.97998960000001</v>
      </c>
      <c r="I451">
        <v>16.94001038</v>
      </c>
      <c r="J451">
        <v>140</v>
      </c>
      <c r="K451">
        <v>11</v>
      </c>
      <c r="L451">
        <v>2</v>
      </c>
      <c r="M451" t="s">
        <v>0</v>
      </c>
      <c r="N451" t="s">
        <v>7</v>
      </c>
      <c r="O451">
        <v>1</v>
      </c>
    </row>
    <row r="452" spans="1:15">
      <c r="A452" t="str">
        <f t="shared" si="7"/>
        <v>132A_193</v>
      </c>
      <c r="B452">
        <v>132</v>
      </c>
      <c r="C452">
        <v>193</v>
      </c>
      <c r="D452">
        <v>3</v>
      </c>
      <c r="E452">
        <v>2516493.54</v>
      </c>
      <c r="F452">
        <v>6860081.3799999999</v>
      </c>
      <c r="G452">
        <v>188.108</v>
      </c>
      <c r="H452">
        <v>173.04000239999999</v>
      </c>
      <c r="I452">
        <v>15.06799756</v>
      </c>
      <c r="J452">
        <v>144</v>
      </c>
      <c r="K452">
        <v>11</v>
      </c>
      <c r="L452">
        <v>2</v>
      </c>
      <c r="M452" t="s">
        <v>0</v>
      </c>
      <c r="N452" t="s">
        <v>7</v>
      </c>
      <c r="O452">
        <v>1</v>
      </c>
    </row>
    <row r="453" spans="1:15">
      <c r="A453" t="str">
        <f t="shared" si="7"/>
        <v>132A_199</v>
      </c>
      <c r="B453">
        <v>132</v>
      </c>
      <c r="C453">
        <v>199</v>
      </c>
      <c r="D453">
        <v>3</v>
      </c>
      <c r="E453">
        <v>2516496.64</v>
      </c>
      <c r="F453">
        <v>6860085.25</v>
      </c>
      <c r="G453">
        <v>191.12899999999999</v>
      </c>
      <c r="H453">
        <v>173.1599976</v>
      </c>
      <c r="I453">
        <v>17.969002440000001</v>
      </c>
      <c r="J453">
        <v>143</v>
      </c>
      <c r="K453">
        <v>11</v>
      </c>
      <c r="L453">
        <v>2</v>
      </c>
      <c r="M453" t="s">
        <v>0</v>
      </c>
      <c r="N453" t="s">
        <v>7</v>
      </c>
      <c r="O453">
        <v>1</v>
      </c>
    </row>
    <row r="454" spans="1:15">
      <c r="A454" t="str">
        <f t="shared" si="7"/>
        <v>132A_205</v>
      </c>
      <c r="B454">
        <v>132</v>
      </c>
      <c r="C454">
        <v>205</v>
      </c>
      <c r="D454">
        <v>3</v>
      </c>
      <c r="E454">
        <v>2516499.2200000002</v>
      </c>
      <c r="F454">
        <v>6860087.1100000003</v>
      </c>
      <c r="G454">
        <v>188.41800000000001</v>
      </c>
      <c r="H454">
        <v>173.65000309999999</v>
      </c>
      <c r="I454">
        <v>14.767996950000001</v>
      </c>
      <c r="J454">
        <v>96</v>
      </c>
      <c r="K454">
        <v>11</v>
      </c>
      <c r="L454">
        <v>2</v>
      </c>
      <c r="M454" t="s">
        <v>0</v>
      </c>
      <c r="N454" t="s">
        <v>7</v>
      </c>
      <c r="O454">
        <v>1</v>
      </c>
    </row>
    <row r="455" spans="1:15">
      <c r="A455" t="str">
        <f t="shared" si="7"/>
        <v>132A_198</v>
      </c>
      <c r="B455">
        <v>132</v>
      </c>
      <c r="C455">
        <v>198</v>
      </c>
      <c r="D455">
        <v>3</v>
      </c>
      <c r="E455">
        <v>2516493.0499999998</v>
      </c>
      <c r="F455">
        <v>6860085.0999999996</v>
      </c>
      <c r="G455">
        <v>190.91200000000001</v>
      </c>
      <c r="H455">
        <v>173.3599945</v>
      </c>
      <c r="I455">
        <v>17.552005489999999</v>
      </c>
      <c r="J455">
        <v>193</v>
      </c>
      <c r="K455">
        <v>12</v>
      </c>
      <c r="L455">
        <v>2</v>
      </c>
      <c r="M455" t="s">
        <v>0</v>
      </c>
      <c r="N455" t="s">
        <v>7</v>
      </c>
      <c r="O455">
        <v>1</v>
      </c>
    </row>
    <row r="456" spans="1:15">
      <c r="A456" t="str">
        <f t="shared" si="7"/>
        <v>132A_206</v>
      </c>
      <c r="B456">
        <v>132</v>
      </c>
      <c r="C456">
        <v>206</v>
      </c>
      <c r="D456">
        <v>3</v>
      </c>
      <c r="E456">
        <v>2516496.42</v>
      </c>
      <c r="F456">
        <v>6860087.6799999997</v>
      </c>
      <c r="G456">
        <v>188.16499999999999</v>
      </c>
      <c r="H456">
        <v>173.35</v>
      </c>
      <c r="I456">
        <v>14.815</v>
      </c>
      <c r="J456">
        <v>97</v>
      </c>
      <c r="K456">
        <v>12</v>
      </c>
      <c r="L456">
        <v>2</v>
      </c>
      <c r="M456" t="s">
        <v>0</v>
      </c>
      <c r="N456" t="s">
        <v>7</v>
      </c>
      <c r="O456">
        <v>1</v>
      </c>
    </row>
    <row r="457" spans="1:15">
      <c r="A457" t="str">
        <f t="shared" si="7"/>
        <v>132A_202</v>
      </c>
      <c r="B457">
        <v>132</v>
      </c>
      <c r="C457">
        <v>202</v>
      </c>
      <c r="D457">
        <v>3</v>
      </c>
      <c r="E457">
        <v>2516494.96</v>
      </c>
      <c r="F457">
        <v>6860086.9100000001</v>
      </c>
      <c r="G457">
        <v>190.30500000000001</v>
      </c>
      <c r="H457">
        <v>173.32999570000001</v>
      </c>
      <c r="I457">
        <v>16.975004269999999</v>
      </c>
      <c r="J457">
        <v>121</v>
      </c>
      <c r="K457">
        <v>11</v>
      </c>
      <c r="L457">
        <v>2</v>
      </c>
      <c r="M457" t="s">
        <v>0</v>
      </c>
      <c r="N457" t="s">
        <v>7</v>
      </c>
      <c r="O457">
        <v>1</v>
      </c>
    </row>
    <row r="458" spans="1:15">
      <c r="A458" t="str">
        <f t="shared" si="7"/>
        <v>132A_210</v>
      </c>
      <c r="B458">
        <v>132</v>
      </c>
      <c r="C458">
        <v>210</v>
      </c>
      <c r="D458">
        <v>3</v>
      </c>
      <c r="E458">
        <v>2516497.06</v>
      </c>
      <c r="F458">
        <v>6860089.3499999996</v>
      </c>
      <c r="G458">
        <v>189.184</v>
      </c>
      <c r="H458">
        <v>173.38999329999999</v>
      </c>
      <c r="I458">
        <v>15.79400671</v>
      </c>
      <c r="J458">
        <v>88</v>
      </c>
      <c r="K458">
        <v>12</v>
      </c>
      <c r="L458">
        <v>2</v>
      </c>
      <c r="M458" t="s">
        <v>0</v>
      </c>
      <c r="N458" t="s">
        <v>7</v>
      </c>
      <c r="O458">
        <v>1</v>
      </c>
    </row>
    <row r="459" spans="1:15">
      <c r="A459" t="str">
        <f t="shared" si="7"/>
        <v>132A_207</v>
      </c>
      <c r="B459">
        <v>132</v>
      </c>
      <c r="C459">
        <v>207</v>
      </c>
      <c r="D459">
        <v>3</v>
      </c>
      <c r="E459">
        <v>2516493.52</v>
      </c>
      <c r="F459">
        <v>6860088.4000000004</v>
      </c>
      <c r="G459">
        <v>188.99</v>
      </c>
      <c r="H459">
        <v>173.62999880000001</v>
      </c>
      <c r="I459">
        <v>15.360001219999999</v>
      </c>
      <c r="J459">
        <v>105</v>
      </c>
      <c r="K459">
        <v>11</v>
      </c>
      <c r="L459">
        <v>2</v>
      </c>
      <c r="M459" t="s">
        <v>0</v>
      </c>
      <c r="N459" t="s">
        <v>7</v>
      </c>
      <c r="O459">
        <v>1</v>
      </c>
    </row>
    <row r="460" spans="1:15">
      <c r="A460" t="str">
        <f t="shared" si="7"/>
        <v>132A_209</v>
      </c>
      <c r="B460">
        <v>132</v>
      </c>
      <c r="C460">
        <v>209</v>
      </c>
      <c r="D460">
        <v>3</v>
      </c>
      <c r="E460">
        <v>2516495.17</v>
      </c>
      <c r="F460">
        <v>6860089.4800000004</v>
      </c>
      <c r="G460">
        <v>190.38300000000001</v>
      </c>
      <c r="H460">
        <v>173.69999079999999</v>
      </c>
      <c r="I460">
        <v>16.683009160000001</v>
      </c>
      <c r="J460">
        <v>120</v>
      </c>
      <c r="K460">
        <v>12</v>
      </c>
      <c r="L460">
        <v>2</v>
      </c>
      <c r="M460" t="s">
        <v>0</v>
      </c>
      <c r="N460" t="s">
        <v>7</v>
      </c>
      <c r="O460">
        <v>1</v>
      </c>
    </row>
    <row r="461" spans="1:15">
      <c r="A461" t="str">
        <f t="shared" si="7"/>
        <v>132A_215</v>
      </c>
      <c r="B461">
        <v>132</v>
      </c>
      <c r="C461">
        <v>215</v>
      </c>
      <c r="D461">
        <v>3</v>
      </c>
      <c r="E461">
        <v>2516496.0299999998</v>
      </c>
      <c r="F461">
        <v>6860091.0800000001</v>
      </c>
      <c r="G461">
        <v>191.404</v>
      </c>
      <c r="H461">
        <v>173.82000120000001</v>
      </c>
      <c r="I461">
        <v>17.583998780000002</v>
      </c>
      <c r="J461">
        <v>130</v>
      </c>
      <c r="K461">
        <v>11</v>
      </c>
      <c r="L461">
        <v>2</v>
      </c>
      <c r="M461" t="s">
        <v>0</v>
      </c>
      <c r="N461" t="s">
        <v>7</v>
      </c>
      <c r="O461">
        <v>1</v>
      </c>
    </row>
    <row r="462" spans="1:15">
      <c r="A462" t="str">
        <f t="shared" si="7"/>
        <v>132A_208</v>
      </c>
      <c r="B462">
        <v>132</v>
      </c>
      <c r="C462">
        <v>208</v>
      </c>
      <c r="D462">
        <v>3</v>
      </c>
      <c r="E462">
        <v>2516490.8199999998</v>
      </c>
      <c r="F462">
        <v>6860089.6799999997</v>
      </c>
      <c r="G462">
        <v>190.749</v>
      </c>
      <c r="H462">
        <v>173.6</v>
      </c>
      <c r="I462">
        <v>17.149000000000001</v>
      </c>
      <c r="J462">
        <v>127</v>
      </c>
      <c r="K462">
        <v>12</v>
      </c>
      <c r="L462">
        <v>2</v>
      </c>
      <c r="M462" t="s">
        <v>0</v>
      </c>
      <c r="N462" t="s">
        <v>7</v>
      </c>
      <c r="O462">
        <v>1</v>
      </c>
    </row>
    <row r="463" spans="1:15">
      <c r="A463" t="str">
        <f t="shared" si="7"/>
        <v>132A_213</v>
      </c>
      <c r="B463">
        <v>132</v>
      </c>
      <c r="C463">
        <v>213</v>
      </c>
      <c r="D463">
        <v>3</v>
      </c>
      <c r="E463">
        <v>2516492.34</v>
      </c>
      <c r="F463">
        <v>6860091.0899999999</v>
      </c>
      <c r="G463">
        <v>188.00800000000001</v>
      </c>
      <c r="H463">
        <v>173.88999329999999</v>
      </c>
      <c r="I463">
        <v>14.11800671</v>
      </c>
      <c r="J463">
        <v>96</v>
      </c>
      <c r="K463">
        <v>12</v>
      </c>
      <c r="L463">
        <v>2</v>
      </c>
      <c r="M463" t="s">
        <v>0</v>
      </c>
      <c r="N463" t="s">
        <v>7</v>
      </c>
      <c r="O463">
        <v>1</v>
      </c>
    </row>
    <row r="464" spans="1:15">
      <c r="A464" t="str">
        <f t="shared" si="7"/>
        <v>132A_218</v>
      </c>
      <c r="B464">
        <v>132</v>
      </c>
      <c r="C464">
        <v>218</v>
      </c>
      <c r="D464">
        <v>3</v>
      </c>
      <c r="E464">
        <v>2516494.5299999998</v>
      </c>
      <c r="F464">
        <v>6860092.6200000001</v>
      </c>
      <c r="G464">
        <v>191.58</v>
      </c>
      <c r="H464">
        <v>173.90000309999999</v>
      </c>
      <c r="I464">
        <v>17.67999695</v>
      </c>
      <c r="J464">
        <v>148</v>
      </c>
      <c r="K464">
        <v>11</v>
      </c>
      <c r="L464">
        <v>2</v>
      </c>
      <c r="M464" t="s">
        <v>0</v>
      </c>
      <c r="N464" t="s">
        <v>7</v>
      </c>
      <c r="O464">
        <v>1</v>
      </c>
    </row>
    <row r="465" spans="1:15">
      <c r="A465" t="str">
        <f t="shared" si="7"/>
        <v>132A_225</v>
      </c>
      <c r="B465">
        <v>132</v>
      </c>
      <c r="C465">
        <v>225</v>
      </c>
      <c r="D465">
        <v>3</v>
      </c>
      <c r="E465">
        <v>2516494.09</v>
      </c>
      <c r="F465">
        <v>6860095.1799999997</v>
      </c>
      <c r="G465">
        <v>190.24299999999999</v>
      </c>
      <c r="H465">
        <v>174.3099915</v>
      </c>
      <c r="I465">
        <v>15.933008539999999</v>
      </c>
      <c r="J465">
        <v>138</v>
      </c>
      <c r="K465">
        <v>11</v>
      </c>
      <c r="L465">
        <v>2</v>
      </c>
      <c r="M465" t="s">
        <v>0</v>
      </c>
      <c r="N465" t="s">
        <v>7</v>
      </c>
      <c r="O465">
        <v>1</v>
      </c>
    </row>
    <row r="466" spans="1:15">
      <c r="A466" t="str">
        <f t="shared" si="7"/>
        <v>132A_214</v>
      </c>
      <c r="B466">
        <v>132</v>
      </c>
      <c r="C466">
        <v>214</v>
      </c>
      <c r="D466">
        <v>1</v>
      </c>
      <c r="E466">
        <v>2516489.5</v>
      </c>
      <c r="F466">
        <v>6860092.7800000003</v>
      </c>
      <c r="G466">
        <v>189.14</v>
      </c>
      <c r="H466">
        <v>174.15000309999999</v>
      </c>
      <c r="I466">
        <v>14.98999695</v>
      </c>
      <c r="J466">
        <v>170</v>
      </c>
      <c r="K466">
        <v>12</v>
      </c>
      <c r="L466">
        <v>2</v>
      </c>
      <c r="M466" t="s">
        <v>0</v>
      </c>
      <c r="N466" t="s">
        <v>7</v>
      </c>
      <c r="O466">
        <v>1</v>
      </c>
    </row>
    <row r="467" spans="1:15">
      <c r="A467" t="str">
        <f t="shared" si="7"/>
        <v>132A_219</v>
      </c>
      <c r="B467">
        <v>132</v>
      </c>
      <c r="C467">
        <v>219</v>
      </c>
      <c r="D467">
        <v>3</v>
      </c>
      <c r="E467">
        <v>2516491.69</v>
      </c>
      <c r="F467">
        <v>6860094.1100000003</v>
      </c>
      <c r="G467">
        <v>188.946</v>
      </c>
      <c r="H467">
        <v>174.3099915</v>
      </c>
      <c r="I467">
        <v>14.636008540000001</v>
      </c>
      <c r="J467">
        <v>115</v>
      </c>
      <c r="K467">
        <v>12</v>
      </c>
      <c r="L467">
        <v>2</v>
      </c>
      <c r="M467" t="s">
        <v>0</v>
      </c>
      <c r="N467" t="s">
        <v>7</v>
      </c>
      <c r="O467">
        <v>1</v>
      </c>
    </row>
    <row r="468" spans="1:15">
      <c r="A468" t="str">
        <f t="shared" si="7"/>
        <v>132A_233</v>
      </c>
      <c r="B468">
        <v>132</v>
      </c>
      <c r="C468">
        <v>233</v>
      </c>
      <c r="D468">
        <v>3</v>
      </c>
      <c r="E468">
        <v>2516493.61</v>
      </c>
      <c r="F468">
        <v>6860097.8799999999</v>
      </c>
      <c r="G468">
        <v>190.322</v>
      </c>
      <c r="H468">
        <v>174.43999629999999</v>
      </c>
      <c r="I468">
        <v>15.882003660000001</v>
      </c>
      <c r="J468">
        <v>139</v>
      </c>
      <c r="K468">
        <v>11</v>
      </c>
      <c r="L468">
        <v>2</v>
      </c>
      <c r="M468" t="s">
        <v>0</v>
      </c>
      <c r="N468" t="s">
        <v>7</v>
      </c>
      <c r="O468">
        <v>1</v>
      </c>
    </row>
    <row r="469" spans="1:15">
      <c r="A469" t="str">
        <f t="shared" si="7"/>
        <v>132A_227</v>
      </c>
      <c r="B469">
        <v>132</v>
      </c>
      <c r="C469">
        <v>227</v>
      </c>
      <c r="D469">
        <v>3</v>
      </c>
      <c r="E469">
        <v>2516490.87</v>
      </c>
      <c r="F469">
        <v>6860096.8600000003</v>
      </c>
      <c r="G469">
        <v>189.08799999999999</v>
      </c>
      <c r="H469">
        <v>174.7100006</v>
      </c>
      <c r="I469">
        <v>14.377999389999999</v>
      </c>
      <c r="J469">
        <v>98</v>
      </c>
      <c r="K469">
        <v>11</v>
      </c>
      <c r="L469">
        <v>2</v>
      </c>
      <c r="M469" t="s">
        <v>0</v>
      </c>
      <c r="N469" t="s">
        <v>7</v>
      </c>
      <c r="O469">
        <v>1</v>
      </c>
    </row>
    <row r="470" spans="1:15">
      <c r="A470" t="str">
        <f t="shared" si="7"/>
        <v>132A_129</v>
      </c>
      <c r="B470">
        <v>132</v>
      </c>
      <c r="C470">
        <v>129</v>
      </c>
      <c r="D470">
        <v>3</v>
      </c>
      <c r="E470">
        <v>2516516.81</v>
      </c>
      <c r="F470">
        <v>6860077.3899999997</v>
      </c>
      <c r="G470">
        <v>189.083</v>
      </c>
      <c r="H470">
        <v>170.2999969</v>
      </c>
      <c r="I470">
        <v>18.783003050000001</v>
      </c>
      <c r="J470">
        <v>98</v>
      </c>
      <c r="K470">
        <v>11</v>
      </c>
      <c r="L470">
        <v>2</v>
      </c>
      <c r="M470" t="s">
        <v>0</v>
      </c>
      <c r="N470" t="s">
        <v>7</v>
      </c>
      <c r="O470">
        <v>2</v>
      </c>
    </row>
    <row r="471" spans="1:15">
      <c r="A471" t="str">
        <f t="shared" si="7"/>
        <v>132A_145</v>
      </c>
      <c r="B471">
        <v>132</v>
      </c>
      <c r="C471">
        <v>145</v>
      </c>
      <c r="D471">
        <v>3</v>
      </c>
      <c r="E471">
        <v>2516511.2799999998</v>
      </c>
      <c r="F471">
        <v>6860074.7699999996</v>
      </c>
      <c r="G471">
        <v>189.14699999999999</v>
      </c>
      <c r="H471">
        <v>171.02999270000001</v>
      </c>
      <c r="I471">
        <v>18.117007319999999</v>
      </c>
      <c r="J471">
        <v>125</v>
      </c>
      <c r="K471">
        <v>11</v>
      </c>
      <c r="L471">
        <v>2</v>
      </c>
      <c r="M471" t="s">
        <v>0</v>
      </c>
      <c r="N471" t="s">
        <v>7</v>
      </c>
      <c r="O471">
        <v>2</v>
      </c>
    </row>
    <row r="472" spans="1:15">
      <c r="A472" t="str">
        <f t="shared" si="7"/>
        <v>132A_139</v>
      </c>
      <c r="B472">
        <v>132</v>
      </c>
      <c r="C472">
        <v>139</v>
      </c>
      <c r="D472">
        <v>3</v>
      </c>
      <c r="E472">
        <v>2516513.31</v>
      </c>
      <c r="F472">
        <v>6860075.9900000002</v>
      </c>
      <c r="G472">
        <v>187.001</v>
      </c>
      <c r="H472">
        <v>170.98999939999999</v>
      </c>
      <c r="I472">
        <v>16.01100061</v>
      </c>
      <c r="J472">
        <v>126</v>
      </c>
      <c r="K472">
        <v>11</v>
      </c>
      <c r="L472">
        <v>2</v>
      </c>
      <c r="M472" t="s">
        <v>0</v>
      </c>
      <c r="N472" t="s">
        <v>7</v>
      </c>
      <c r="O472">
        <v>2</v>
      </c>
    </row>
    <row r="473" spans="1:15">
      <c r="A473" t="str">
        <f t="shared" si="7"/>
        <v>132A_137</v>
      </c>
      <c r="B473">
        <v>132</v>
      </c>
      <c r="C473">
        <v>137</v>
      </c>
      <c r="D473">
        <v>3</v>
      </c>
      <c r="E473">
        <v>2516513.48</v>
      </c>
      <c r="F473">
        <v>6860079</v>
      </c>
      <c r="G473">
        <v>185.024</v>
      </c>
      <c r="H473">
        <v>171.07999570000001</v>
      </c>
      <c r="I473">
        <v>13.944004270000001</v>
      </c>
      <c r="J473">
        <v>83</v>
      </c>
      <c r="K473">
        <v>11</v>
      </c>
      <c r="L473">
        <v>2</v>
      </c>
      <c r="M473" t="s">
        <v>0</v>
      </c>
      <c r="N473" t="s">
        <v>7</v>
      </c>
      <c r="O473">
        <v>2</v>
      </c>
    </row>
    <row r="474" spans="1:15">
      <c r="A474" t="str">
        <f t="shared" si="7"/>
        <v>132A_154</v>
      </c>
      <c r="B474">
        <v>132</v>
      </c>
      <c r="C474">
        <v>154</v>
      </c>
      <c r="D474">
        <v>3</v>
      </c>
      <c r="E474">
        <v>2516509.21</v>
      </c>
      <c r="F474">
        <v>6860076.71</v>
      </c>
      <c r="G474">
        <v>189.44900000000001</v>
      </c>
      <c r="H474">
        <v>171.74999389999999</v>
      </c>
      <c r="I474">
        <v>17.699006099999998</v>
      </c>
      <c r="J474">
        <v>142</v>
      </c>
      <c r="K474">
        <v>11</v>
      </c>
      <c r="L474">
        <v>2</v>
      </c>
      <c r="M474" t="s">
        <v>0</v>
      </c>
      <c r="N474" t="s">
        <v>7</v>
      </c>
      <c r="O474">
        <v>2</v>
      </c>
    </row>
    <row r="475" spans="1:15">
      <c r="A475" t="str">
        <f t="shared" si="7"/>
        <v>132A_131</v>
      </c>
      <c r="B475">
        <v>132</v>
      </c>
      <c r="C475">
        <v>131</v>
      </c>
      <c r="D475">
        <v>3</v>
      </c>
      <c r="E475">
        <v>2516514.54</v>
      </c>
      <c r="F475">
        <v>6860081.4900000002</v>
      </c>
      <c r="G475">
        <v>189.14</v>
      </c>
      <c r="H475">
        <v>171.119989</v>
      </c>
      <c r="I475">
        <v>18.020010989999999</v>
      </c>
      <c r="J475">
        <v>162</v>
      </c>
      <c r="K475">
        <v>11</v>
      </c>
      <c r="L475">
        <v>2</v>
      </c>
      <c r="M475" t="s">
        <v>0</v>
      </c>
      <c r="N475" t="s">
        <v>7</v>
      </c>
      <c r="O475">
        <v>2</v>
      </c>
    </row>
    <row r="476" spans="1:15">
      <c r="A476" t="str">
        <f t="shared" si="7"/>
        <v>132A_151</v>
      </c>
      <c r="B476">
        <v>132</v>
      </c>
      <c r="C476">
        <v>151</v>
      </c>
      <c r="D476">
        <v>3</v>
      </c>
      <c r="E476">
        <v>2516511.33</v>
      </c>
      <c r="F476">
        <v>6860080.5599999996</v>
      </c>
      <c r="G476">
        <v>187.91</v>
      </c>
      <c r="H476">
        <v>171.87999880000001</v>
      </c>
      <c r="I476">
        <v>16.030001219999999</v>
      </c>
      <c r="J476">
        <v>130</v>
      </c>
      <c r="K476">
        <v>11</v>
      </c>
      <c r="L476">
        <v>2</v>
      </c>
      <c r="M476" t="s">
        <v>0</v>
      </c>
      <c r="N476" t="s">
        <v>7</v>
      </c>
      <c r="O476">
        <v>2</v>
      </c>
    </row>
    <row r="477" spans="1:15">
      <c r="A477" t="str">
        <f t="shared" si="7"/>
        <v>132A_166</v>
      </c>
      <c r="B477">
        <v>132</v>
      </c>
      <c r="C477">
        <v>166</v>
      </c>
      <c r="D477">
        <v>3</v>
      </c>
      <c r="E477">
        <v>2516507.75</v>
      </c>
      <c r="F477">
        <v>6860078.6100000003</v>
      </c>
      <c r="G477">
        <v>189.48500000000001</v>
      </c>
      <c r="H477">
        <v>172.18999629999999</v>
      </c>
      <c r="I477">
        <v>17.295003659999999</v>
      </c>
      <c r="J477">
        <v>124</v>
      </c>
      <c r="K477">
        <v>11</v>
      </c>
      <c r="L477">
        <v>2</v>
      </c>
      <c r="M477" t="s">
        <v>0</v>
      </c>
      <c r="N477" t="s">
        <v>7</v>
      </c>
      <c r="O477">
        <v>2</v>
      </c>
    </row>
    <row r="478" spans="1:15">
      <c r="A478" t="str">
        <f t="shared" si="7"/>
        <v>132A_165</v>
      </c>
      <c r="B478">
        <v>132</v>
      </c>
      <c r="C478">
        <v>165</v>
      </c>
      <c r="D478">
        <v>3</v>
      </c>
      <c r="E478">
        <v>2516509.13</v>
      </c>
      <c r="F478">
        <v>6860080.2800000003</v>
      </c>
      <c r="G478">
        <v>189.42</v>
      </c>
      <c r="H478">
        <v>172.21999510000001</v>
      </c>
      <c r="I478">
        <v>17.200004880000002</v>
      </c>
      <c r="J478">
        <v>122</v>
      </c>
      <c r="K478">
        <v>11</v>
      </c>
      <c r="L478">
        <v>2</v>
      </c>
      <c r="M478" t="s">
        <v>0</v>
      </c>
      <c r="N478" t="s">
        <v>7</v>
      </c>
      <c r="O478">
        <v>2</v>
      </c>
    </row>
    <row r="479" spans="1:15">
      <c r="A479" t="str">
        <f t="shared" si="7"/>
        <v>132A_167</v>
      </c>
      <c r="B479">
        <v>132</v>
      </c>
      <c r="C479">
        <v>167</v>
      </c>
      <c r="D479">
        <v>3</v>
      </c>
      <c r="E479">
        <v>2516510.2799999998</v>
      </c>
      <c r="F479">
        <v>6860082.0199999996</v>
      </c>
      <c r="G479">
        <v>187.72800000000001</v>
      </c>
      <c r="H479">
        <v>172.37999880000001</v>
      </c>
      <c r="I479">
        <v>15.34800122</v>
      </c>
      <c r="J479">
        <v>97</v>
      </c>
      <c r="K479">
        <v>11</v>
      </c>
      <c r="L479">
        <v>2</v>
      </c>
      <c r="M479" t="s">
        <v>0</v>
      </c>
      <c r="N479" t="s">
        <v>7</v>
      </c>
      <c r="O479">
        <v>2</v>
      </c>
    </row>
    <row r="480" spans="1:15">
      <c r="A480" t="str">
        <f t="shared" si="7"/>
        <v>132A_180</v>
      </c>
      <c r="B480">
        <v>132</v>
      </c>
      <c r="C480">
        <v>180</v>
      </c>
      <c r="D480">
        <v>3</v>
      </c>
      <c r="E480">
        <v>2516506.09</v>
      </c>
      <c r="F480">
        <v>6860080.0800000001</v>
      </c>
      <c r="G480">
        <v>187.80799999999999</v>
      </c>
      <c r="H480">
        <v>172.43999629999999</v>
      </c>
      <c r="I480">
        <v>15.368003659999999</v>
      </c>
      <c r="J480">
        <v>87</v>
      </c>
      <c r="K480">
        <v>12</v>
      </c>
      <c r="L480">
        <v>2</v>
      </c>
      <c r="M480" t="s">
        <v>0</v>
      </c>
      <c r="N480" t="s">
        <v>7</v>
      </c>
      <c r="O480">
        <v>2</v>
      </c>
    </row>
    <row r="481" spans="1:15">
      <c r="A481" t="str">
        <f t="shared" si="7"/>
        <v>132A_181</v>
      </c>
      <c r="B481">
        <v>132</v>
      </c>
      <c r="C481">
        <v>181</v>
      </c>
      <c r="D481">
        <v>3</v>
      </c>
      <c r="E481">
        <v>2516507.37</v>
      </c>
      <c r="F481">
        <v>6860081.1799999997</v>
      </c>
      <c r="G481">
        <v>189.19800000000001</v>
      </c>
      <c r="H481">
        <v>172.52999270000001</v>
      </c>
      <c r="I481">
        <v>16.668007320000001</v>
      </c>
      <c r="J481">
        <v>104</v>
      </c>
      <c r="K481">
        <v>12</v>
      </c>
      <c r="L481">
        <v>2</v>
      </c>
      <c r="M481" t="s">
        <v>0</v>
      </c>
      <c r="N481" t="s">
        <v>7</v>
      </c>
      <c r="O481">
        <v>2</v>
      </c>
    </row>
    <row r="482" spans="1:15">
      <c r="A482" t="str">
        <f t="shared" si="7"/>
        <v>132A_190</v>
      </c>
      <c r="B482">
        <v>132</v>
      </c>
      <c r="C482">
        <v>190</v>
      </c>
      <c r="D482">
        <v>3</v>
      </c>
      <c r="E482">
        <v>2516509.12</v>
      </c>
      <c r="F482">
        <v>6860084.0999999996</v>
      </c>
      <c r="G482">
        <v>191.12299999999999</v>
      </c>
      <c r="H482">
        <v>172.7699982</v>
      </c>
      <c r="I482">
        <v>18.35300183</v>
      </c>
      <c r="J482">
        <v>163</v>
      </c>
      <c r="K482">
        <v>11</v>
      </c>
      <c r="L482">
        <v>2</v>
      </c>
      <c r="M482" t="s">
        <v>0</v>
      </c>
      <c r="N482" t="s">
        <v>7</v>
      </c>
      <c r="O482">
        <v>2</v>
      </c>
    </row>
    <row r="483" spans="1:15">
      <c r="A483" t="str">
        <f t="shared" si="7"/>
        <v>132A_201</v>
      </c>
      <c r="B483">
        <v>132</v>
      </c>
      <c r="C483">
        <v>201</v>
      </c>
      <c r="D483">
        <v>3</v>
      </c>
      <c r="E483">
        <v>2516510.87</v>
      </c>
      <c r="F483">
        <v>6860085.6600000001</v>
      </c>
      <c r="G483">
        <v>187.285</v>
      </c>
      <c r="H483">
        <v>172.6599976</v>
      </c>
      <c r="I483">
        <v>14.625002439999999</v>
      </c>
      <c r="J483">
        <v>114</v>
      </c>
      <c r="K483">
        <v>12</v>
      </c>
      <c r="L483">
        <v>2</v>
      </c>
      <c r="M483" t="s">
        <v>0</v>
      </c>
      <c r="N483" t="s">
        <v>7</v>
      </c>
      <c r="O483">
        <v>2</v>
      </c>
    </row>
    <row r="484" spans="1:15">
      <c r="A484" t="str">
        <f t="shared" si="7"/>
        <v>132A_191</v>
      </c>
      <c r="B484">
        <v>132</v>
      </c>
      <c r="C484">
        <v>191</v>
      </c>
      <c r="D484">
        <v>3</v>
      </c>
      <c r="E484">
        <v>2516506.37</v>
      </c>
      <c r="F484">
        <v>6860083.7800000003</v>
      </c>
      <c r="G484">
        <v>189.82900000000001</v>
      </c>
      <c r="H484">
        <v>172.98999939999999</v>
      </c>
      <c r="I484">
        <v>16.839000609999999</v>
      </c>
      <c r="J484">
        <v>126</v>
      </c>
      <c r="K484">
        <v>11</v>
      </c>
      <c r="L484">
        <v>2</v>
      </c>
      <c r="M484" t="s">
        <v>0</v>
      </c>
      <c r="N484" t="s">
        <v>7</v>
      </c>
      <c r="O484">
        <v>2</v>
      </c>
    </row>
    <row r="485" spans="1:15">
      <c r="A485" t="str">
        <f t="shared" si="7"/>
        <v>132A_194</v>
      </c>
      <c r="B485">
        <v>132</v>
      </c>
      <c r="C485">
        <v>194</v>
      </c>
      <c r="D485">
        <v>3</v>
      </c>
      <c r="E485">
        <v>2516503.25</v>
      </c>
      <c r="F485">
        <v>6860083.6100000003</v>
      </c>
      <c r="G485">
        <v>190.80099999999999</v>
      </c>
      <c r="H485">
        <v>173.18000180000001</v>
      </c>
      <c r="I485">
        <v>17.62099817</v>
      </c>
      <c r="J485">
        <v>171</v>
      </c>
      <c r="K485">
        <v>11</v>
      </c>
      <c r="L485">
        <v>2</v>
      </c>
      <c r="M485" t="s">
        <v>0</v>
      </c>
      <c r="N485" t="s">
        <v>7</v>
      </c>
      <c r="O485">
        <v>2</v>
      </c>
    </row>
    <row r="486" spans="1:15">
      <c r="A486" t="str">
        <f t="shared" si="7"/>
        <v>132A_196</v>
      </c>
      <c r="B486">
        <v>132</v>
      </c>
      <c r="C486">
        <v>196</v>
      </c>
      <c r="D486">
        <v>3</v>
      </c>
      <c r="E486">
        <v>2516504.6800000002</v>
      </c>
      <c r="F486">
        <v>6860084.6200000001</v>
      </c>
      <c r="G486">
        <v>187.89</v>
      </c>
      <c r="H486">
        <v>173.18000180000001</v>
      </c>
      <c r="I486">
        <v>14.70999817</v>
      </c>
      <c r="J486">
        <v>96</v>
      </c>
      <c r="K486">
        <v>11</v>
      </c>
      <c r="L486">
        <v>2</v>
      </c>
      <c r="M486" t="s">
        <v>0</v>
      </c>
      <c r="N486" t="s">
        <v>7</v>
      </c>
      <c r="O486">
        <v>2</v>
      </c>
    </row>
    <row r="487" spans="1:15">
      <c r="A487" t="str">
        <f t="shared" si="7"/>
        <v>132A_224</v>
      </c>
      <c r="B487">
        <v>132</v>
      </c>
      <c r="C487">
        <v>224</v>
      </c>
      <c r="D487">
        <v>3</v>
      </c>
      <c r="E487">
        <v>2516509.38</v>
      </c>
      <c r="F487">
        <v>6860087.4500000002</v>
      </c>
      <c r="G487">
        <v>190.00200000000001</v>
      </c>
      <c r="H487">
        <v>172.8599945</v>
      </c>
      <c r="I487">
        <v>17.142005489999999</v>
      </c>
      <c r="J487">
        <v>149</v>
      </c>
      <c r="K487">
        <v>11</v>
      </c>
      <c r="L487">
        <v>2</v>
      </c>
      <c r="M487" t="s">
        <v>0</v>
      </c>
      <c r="N487" t="s">
        <v>7</v>
      </c>
      <c r="O487">
        <v>2</v>
      </c>
    </row>
    <row r="488" spans="1:15">
      <c r="A488" t="str">
        <f t="shared" si="7"/>
        <v>132A_203</v>
      </c>
      <c r="B488">
        <v>132</v>
      </c>
      <c r="C488">
        <v>203</v>
      </c>
      <c r="D488">
        <v>3</v>
      </c>
      <c r="E488">
        <v>2516506.85</v>
      </c>
      <c r="F488">
        <v>6860086.1900000004</v>
      </c>
      <c r="G488">
        <v>191.23099999999999</v>
      </c>
      <c r="H488">
        <v>172.99999389999999</v>
      </c>
      <c r="I488">
        <v>18.231006099999998</v>
      </c>
      <c r="J488">
        <v>139</v>
      </c>
      <c r="K488">
        <v>11</v>
      </c>
      <c r="L488">
        <v>2</v>
      </c>
      <c r="M488" t="s">
        <v>0</v>
      </c>
      <c r="N488" t="s">
        <v>7</v>
      </c>
      <c r="O488">
        <v>2</v>
      </c>
    </row>
    <row r="489" spans="1:15">
      <c r="A489" t="str">
        <f t="shared" si="7"/>
        <v>132A_257</v>
      </c>
      <c r="B489">
        <v>132</v>
      </c>
      <c r="C489">
        <v>257</v>
      </c>
      <c r="D489">
        <v>3</v>
      </c>
      <c r="E489">
        <v>2516510.44</v>
      </c>
      <c r="F489">
        <v>6860088.9199999999</v>
      </c>
      <c r="G489">
        <v>188.52699999999999</v>
      </c>
      <c r="H489">
        <v>172.99999389999999</v>
      </c>
      <c r="I489">
        <v>15.527006099999999</v>
      </c>
      <c r="J489">
        <v>91</v>
      </c>
      <c r="K489">
        <v>11</v>
      </c>
      <c r="L489">
        <v>2</v>
      </c>
      <c r="M489" t="s">
        <v>0</v>
      </c>
      <c r="N489" t="s">
        <v>7</v>
      </c>
      <c r="O489">
        <v>2</v>
      </c>
    </row>
    <row r="490" spans="1:15">
      <c r="A490" t="str">
        <f t="shared" si="7"/>
        <v>132A_204</v>
      </c>
      <c r="B490">
        <v>132</v>
      </c>
      <c r="C490">
        <v>204</v>
      </c>
      <c r="D490">
        <v>3</v>
      </c>
      <c r="E490">
        <v>2516503.14</v>
      </c>
      <c r="F490">
        <v>6860086.6100000003</v>
      </c>
      <c r="G490">
        <v>191.03899999999999</v>
      </c>
      <c r="H490">
        <v>173.23999939999999</v>
      </c>
      <c r="I490">
        <v>17.79900061</v>
      </c>
      <c r="J490">
        <v>135</v>
      </c>
      <c r="K490">
        <v>11</v>
      </c>
      <c r="L490">
        <v>2</v>
      </c>
      <c r="M490" t="s">
        <v>0</v>
      </c>
      <c r="N490" t="s">
        <v>7</v>
      </c>
      <c r="O490">
        <v>2</v>
      </c>
    </row>
    <row r="491" spans="1:15">
      <c r="A491" t="str">
        <f t="shared" si="7"/>
        <v>132A_211</v>
      </c>
      <c r="B491">
        <v>132</v>
      </c>
      <c r="C491">
        <v>211</v>
      </c>
      <c r="D491">
        <v>3</v>
      </c>
      <c r="E491">
        <v>2516504.79</v>
      </c>
      <c r="F491">
        <v>6860087.6699999999</v>
      </c>
      <c r="G491">
        <v>190.41200000000001</v>
      </c>
      <c r="H491">
        <v>173.2999969</v>
      </c>
      <c r="I491">
        <v>17.112003049999998</v>
      </c>
      <c r="J491">
        <v>113</v>
      </c>
      <c r="K491">
        <v>11</v>
      </c>
      <c r="L491">
        <v>2</v>
      </c>
      <c r="M491" t="s">
        <v>0</v>
      </c>
      <c r="N491" t="s">
        <v>7</v>
      </c>
      <c r="O491">
        <v>2</v>
      </c>
    </row>
    <row r="492" spans="1:15">
      <c r="A492" t="str">
        <f t="shared" si="7"/>
        <v>132A_240</v>
      </c>
      <c r="B492">
        <v>132</v>
      </c>
      <c r="C492">
        <v>240</v>
      </c>
      <c r="D492">
        <v>3</v>
      </c>
      <c r="E492">
        <v>2516507.94</v>
      </c>
      <c r="F492">
        <v>6860089.4900000002</v>
      </c>
      <c r="G492">
        <v>190.16900000000001</v>
      </c>
      <c r="H492">
        <v>173.12999880000001</v>
      </c>
      <c r="I492">
        <v>17.039001219999999</v>
      </c>
      <c r="J492">
        <v>116</v>
      </c>
      <c r="K492">
        <v>11</v>
      </c>
      <c r="L492">
        <v>2</v>
      </c>
      <c r="M492" t="s">
        <v>0</v>
      </c>
      <c r="N492" t="s">
        <v>7</v>
      </c>
      <c r="O492">
        <v>2</v>
      </c>
    </row>
    <row r="493" spans="1:15">
      <c r="A493" t="str">
        <f t="shared" si="7"/>
        <v>132A_200</v>
      </c>
      <c r="B493">
        <v>132</v>
      </c>
      <c r="C493">
        <v>200</v>
      </c>
      <c r="D493">
        <v>3</v>
      </c>
      <c r="E493">
        <v>2516501</v>
      </c>
      <c r="F493">
        <v>6860085.8200000003</v>
      </c>
      <c r="G493">
        <v>189.24799999999999</v>
      </c>
      <c r="H493">
        <v>173.62999880000001</v>
      </c>
      <c r="I493">
        <v>15.61800122</v>
      </c>
      <c r="J493">
        <v>110</v>
      </c>
      <c r="K493">
        <v>11</v>
      </c>
      <c r="L493">
        <v>2</v>
      </c>
      <c r="M493" t="s">
        <v>0</v>
      </c>
      <c r="N493" t="s">
        <v>7</v>
      </c>
      <c r="O493">
        <v>2</v>
      </c>
    </row>
    <row r="494" spans="1:15">
      <c r="A494" t="str">
        <f t="shared" si="7"/>
        <v>132A_226</v>
      </c>
      <c r="B494">
        <v>132</v>
      </c>
      <c r="C494">
        <v>226</v>
      </c>
      <c r="D494">
        <v>3</v>
      </c>
      <c r="E494">
        <v>2516506.0299999998</v>
      </c>
      <c r="F494">
        <v>6860089.1699999999</v>
      </c>
      <c r="G494">
        <v>191.03700000000001</v>
      </c>
      <c r="H494">
        <v>173.23999939999999</v>
      </c>
      <c r="I494">
        <v>17.797000610000001</v>
      </c>
      <c r="J494">
        <v>127</v>
      </c>
      <c r="K494">
        <v>11</v>
      </c>
      <c r="L494">
        <v>2</v>
      </c>
      <c r="M494" t="s">
        <v>0</v>
      </c>
      <c r="N494" t="s">
        <v>7</v>
      </c>
      <c r="O494">
        <v>2</v>
      </c>
    </row>
    <row r="495" spans="1:15">
      <c r="A495" t="str">
        <f t="shared" si="7"/>
        <v>132A_217</v>
      </c>
      <c r="B495">
        <v>132</v>
      </c>
      <c r="C495">
        <v>217</v>
      </c>
      <c r="D495">
        <v>3</v>
      </c>
      <c r="E495">
        <v>2516503.0099999998</v>
      </c>
      <c r="F495">
        <v>6860089.2400000002</v>
      </c>
      <c r="G495">
        <v>190.22</v>
      </c>
      <c r="H495">
        <v>173.369989</v>
      </c>
      <c r="I495">
        <v>16.850010990000001</v>
      </c>
      <c r="J495">
        <v>125</v>
      </c>
      <c r="K495">
        <v>11</v>
      </c>
      <c r="L495">
        <v>2</v>
      </c>
      <c r="M495" t="s">
        <v>0</v>
      </c>
      <c r="N495" t="s">
        <v>7</v>
      </c>
      <c r="O495">
        <v>2</v>
      </c>
    </row>
    <row r="496" spans="1:15">
      <c r="A496" t="str">
        <f t="shared" si="7"/>
        <v>132A_244</v>
      </c>
      <c r="B496">
        <v>132</v>
      </c>
      <c r="C496">
        <v>244</v>
      </c>
      <c r="D496">
        <v>3</v>
      </c>
      <c r="E496">
        <v>2516506.31</v>
      </c>
      <c r="F496">
        <v>6860091.4299999997</v>
      </c>
      <c r="G496">
        <v>191.40199999999999</v>
      </c>
      <c r="H496">
        <v>173.08999019999999</v>
      </c>
      <c r="I496">
        <v>18.31200977</v>
      </c>
      <c r="J496">
        <v>122</v>
      </c>
      <c r="K496">
        <v>11</v>
      </c>
      <c r="L496">
        <v>2</v>
      </c>
      <c r="M496" t="s">
        <v>0</v>
      </c>
      <c r="N496" t="s">
        <v>7</v>
      </c>
      <c r="O496">
        <v>2</v>
      </c>
    </row>
    <row r="497" spans="1:15">
      <c r="A497" t="str">
        <f t="shared" si="7"/>
        <v>132A_212</v>
      </c>
      <c r="B497">
        <v>132</v>
      </c>
      <c r="C497">
        <v>212</v>
      </c>
      <c r="D497">
        <v>3</v>
      </c>
      <c r="E497">
        <v>2516500.5499999998</v>
      </c>
      <c r="F497">
        <v>6860088.8600000003</v>
      </c>
      <c r="G497">
        <v>191.55699999999999</v>
      </c>
      <c r="H497">
        <v>173.57000120000001</v>
      </c>
      <c r="I497">
        <v>17.98699878</v>
      </c>
      <c r="J497">
        <v>121</v>
      </c>
      <c r="K497">
        <v>11</v>
      </c>
      <c r="L497">
        <v>2</v>
      </c>
      <c r="M497" t="s">
        <v>0</v>
      </c>
      <c r="N497" t="s">
        <v>7</v>
      </c>
      <c r="O497">
        <v>2</v>
      </c>
    </row>
    <row r="498" spans="1:15">
      <c r="A498" t="str">
        <f t="shared" si="7"/>
        <v>132A_231</v>
      </c>
      <c r="B498">
        <v>132</v>
      </c>
      <c r="C498">
        <v>231</v>
      </c>
      <c r="D498">
        <v>3</v>
      </c>
      <c r="E498">
        <v>2516503.94</v>
      </c>
      <c r="F498">
        <v>6860090.9500000002</v>
      </c>
      <c r="G498">
        <v>191.10499999999999</v>
      </c>
      <c r="H498">
        <v>173.18000180000001</v>
      </c>
      <c r="I498">
        <v>17.924998169999999</v>
      </c>
      <c r="J498">
        <v>139</v>
      </c>
      <c r="K498">
        <v>11</v>
      </c>
      <c r="L498">
        <v>2</v>
      </c>
      <c r="M498" t="s">
        <v>0</v>
      </c>
      <c r="N498" t="s">
        <v>7</v>
      </c>
      <c r="O498">
        <v>2</v>
      </c>
    </row>
    <row r="499" spans="1:15">
      <c r="A499" t="str">
        <f t="shared" si="7"/>
        <v>132A_247</v>
      </c>
      <c r="B499">
        <v>132</v>
      </c>
      <c r="C499">
        <v>247</v>
      </c>
      <c r="D499">
        <v>3</v>
      </c>
      <c r="E499">
        <v>2516504.98</v>
      </c>
      <c r="F499">
        <v>6860092.9400000004</v>
      </c>
      <c r="G499">
        <v>191.107</v>
      </c>
      <c r="H499">
        <v>173.2699982</v>
      </c>
      <c r="I499">
        <v>17.837001829999998</v>
      </c>
      <c r="J499">
        <v>128</v>
      </c>
      <c r="K499">
        <v>11</v>
      </c>
      <c r="L499">
        <v>2</v>
      </c>
      <c r="M499" t="s">
        <v>0</v>
      </c>
      <c r="N499" t="s">
        <v>7</v>
      </c>
      <c r="O499">
        <v>2</v>
      </c>
    </row>
    <row r="500" spans="1:15">
      <c r="A500" t="str">
        <f t="shared" si="7"/>
        <v>132A_223</v>
      </c>
      <c r="B500">
        <v>132</v>
      </c>
      <c r="C500">
        <v>223</v>
      </c>
      <c r="D500">
        <v>3</v>
      </c>
      <c r="E500">
        <v>2516501.59</v>
      </c>
      <c r="F500">
        <v>6860091.2000000002</v>
      </c>
      <c r="G500">
        <v>189.761</v>
      </c>
      <c r="H500">
        <v>173.40000309999999</v>
      </c>
      <c r="I500">
        <v>16.360996950000001</v>
      </c>
      <c r="J500">
        <v>97</v>
      </c>
      <c r="K500">
        <v>11</v>
      </c>
      <c r="L500">
        <v>2</v>
      </c>
      <c r="M500" t="s">
        <v>0</v>
      </c>
      <c r="N500" t="s">
        <v>7</v>
      </c>
      <c r="O500">
        <v>2</v>
      </c>
    </row>
    <row r="501" spans="1:15">
      <c r="A501" t="str">
        <f t="shared" si="7"/>
        <v>132A_256</v>
      </c>
      <c r="B501">
        <v>132</v>
      </c>
      <c r="C501">
        <v>256</v>
      </c>
      <c r="D501">
        <v>3</v>
      </c>
      <c r="E501">
        <v>2516506.25</v>
      </c>
      <c r="F501">
        <v>6860093.9900000002</v>
      </c>
      <c r="G501">
        <v>189.786</v>
      </c>
      <c r="H501">
        <v>173.23999939999999</v>
      </c>
      <c r="I501">
        <v>16.54600061</v>
      </c>
      <c r="J501">
        <v>103</v>
      </c>
      <c r="K501">
        <v>12</v>
      </c>
      <c r="L501">
        <v>2</v>
      </c>
      <c r="M501" t="s">
        <v>0</v>
      </c>
      <c r="N501" t="s">
        <v>7</v>
      </c>
      <c r="O501">
        <v>2</v>
      </c>
    </row>
    <row r="502" spans="1:15">
      <c r="A502" t="str">
        <f t="shared" si="7"/>
        <v>132A_216</v>
      </c>
      <c r="B502">
        <v>132</v>
      </c>
      <c r="C502">
        <v>216</v>
      </c>
      <c r="D502">
        <v>3</v>
      </c>
      <c r="E502">
        <v>2516499.5099999998</v>
      </c>
      <c r="F502">
        <v>6860090.3799999999</v>
      </c>
      <c r="G502">
        <v>191.589</v>
      </c>
      <c r="H502">
        <v>173.57000120000001</v>
      </c>
      <c r="I502">
        <v>18.01899878</v>
      </c>
      <c r="J502">
        <v>137</v>
      </c>
      <c r="K502">
        <v>11</v>
      </c>
      <c r="L502">
        <v>2</v>
      </c>
      <c r="M502" t="s">
        <v>0</v>
      </c>
      <c r="N502" t="s">
        <v>7</v>
      </c>
      <c r="O502">
        <v>2</v>
      </c>
    </row>
    <row r="503" spans="1:15">
      <c r="A503" t="str">
        <f t="shared" si="7"/>
        <v>132A_235</v>
      </c>
      <c r="B503">
        <v>132</v>
      </c>
      <c r="C503">
        <v>235</v>
      </c>
      <c r="D503">
        <v>3</v>
      </c>
      <c r="E503">
        <v>2516502.79</v>
      </c>
      <c r="F503">
        <v>6860092.7000000002</v>
      </c>
      <c r="G503">
        <v>186.756</v>
      </c>
      <c r="H503">
        <v>173.44999079999999</v>
      </c>
      <c r="I503">
        <v>13.30600916</v>
      </c>
      <c r="J503">
        <v>102</v>
      </c>
      <c r="K503">
        <v>11</v>
      </c>
      <c r="L503">
        <v>2</v>
      </c>
      <c r="M503" t="s">
        <v>0</v>
      </c>
      <c r="N503" t="s">
        <v>7</v>
      </c>
      <c r="O503">
        <v>2</v>
      </c>
    </row>
    <row r="504" spans="1:15">
      <c r="A504" t="str">
        <f t="shared" si="7"/>
        <v>132A_230</v>
      </c>
      <c r="B504">
        <v>132</v>
      </c>
      <c r="C504">
        <v>230</v>
      </c>
      <c r="D504">
        <v>3</v>
      </c>
      <c r="E504">
        <v>2516500.2599999998</v>
      </c>
      <c r="F504">
        <v>6860093.0700000003</v>
      </c>
      <c r="G504">
        <v>189.27099999999999</v>
      </c>
      <c r="H504">
        <v>173.65000309999999</v>
      </c>
      <c r="I504">
        <v>15.62099695</v>
      </c>
      <c r="J504">
        <v>117</v>
      </c>
      <c r="K504">
        <v>11</v>
      </c>
      <c r="L504">
        <v>2</v>
      </c>
      <c r="M504" t="s">
        <v>0</v>
      </c>
      <c r="N504" t="s">
        <v>7</v>
      </c>
      <c r="O504">
        <v>2</v>
      </c>
    </row>
    <row r="505" spans="1:15">
      <c r="A505" t="str">
        <f t="shared" si="7"/>
        <v>132A_245</v>
      </c>
      <c r="B505">
        <v>132</v>
      </c>
      <c r="C505">
        <v>245</v>
      </c>
      <c r="D505">
        <v>3</v>
      </c>
      <c r="E505">
        <v>2516502.67</v>
      </c>
      <c r="F505">
        <v>6860094.7300000004</v>
      </c>
      <c r="G505">
        <v>190.60400000000001</v>
      </c>
      <c r="H505">
        <v>173.65000309999999</v>
      </c>
      <c r="I505">
        <v>16.953996950000001</v>
      </c>
      <c r="J505">
        <v>112</v>
      </c>
      <c r="K505">
        <v>12</v>
      </c>
      <c r="L505">
        <v>2</v>
      </c>
      <c r="M505" t="s">
        <v>0</v>
      </c>
      <c r="N505" t="s">
        <v>7</v>
      </c>
      <c r="O505">
        <v>2</v>
      </c>
    </row>
    <row r="506" spans="1:15">
      <c r="A506" t="str">
        <f t="shared" si="7"/>
        <v>132A_255</v>
      </c>
      <c r="B506">
        <v>132</v>
      </c>
      <c r="C506">
        <v>255</v>
      </c>
      <c r="D506">
        <v>3</v>
      </c>
      <c r="E506">
        <v>2516504.19</v>
      </c>
      <c r="F506">
        <v>6860095.7699999996</v>
      </c>
      <c r="G506">
        <v>192.607</v>
      </c>
      <c r="H506">
        <v>173.6</v>
      </c>
      <c r="I506">
        <v>19.007000000000001</v>
      </c>
      <c r="J506">
        <v>154</v>
      </c>
      <c r="K506">
        <v>11</v>
      </c>
      <c r="L506">
        <v>2</v>
      </c>
      <c r="M506" t="s">
        <v>0</v>
      </c>
      <c r="N506" t="s">
        <v>7</v>
      </c>
      <c r="O506">
        <v>2</v>
      </c>
    </row>
    <row r="507" spans="1:15">
      <c r="A507" t="str">
        <f t="shared" si="7"/>
        <v>132A_222</v>
      </c>
      <c r="B507">
        <v>132</v>
      </c>
      <c r="C507">
        <v>222</v>
      </c>
      <c r="D507">
        <v>3</v>
      </c>
      <c r="E507">
        <v>2516497.3199999998</v>
      </c>
      <c r="F507">
        <v>6860093.2699999996</v>
      </c>
      <c r="G507">
        <v>190.85499999999999</v>
      </c>
      <c r="H507">
        <v>173.98999939999999</v>
      </c>
      <c r="I507">
        <v>16.865000609999999</v>
      </c>
      <c r="J507">
        <v>140</v>
      </c>
      <c r="K507">
        <v>11</v>
      </c>
      <c r="L507">
        <v>2</v>
      </c>
      <c r="M507" t="s">
        <v>0</v>
      </c>
      <c r="N507" t="s">
        <v>7</v>
      </c>
      <c r="O507">
        <v>2</v>
      </c>
    </row>
    <row r="508" spans="1:15">
      <c r="A508" t="str">
        <f t="shared" si="7"/>
        <v>132A_237</v>
      </c>
      <c r="B508">
        <v>132</v>
      </c>
      <c r="C508">
        <v>237</v>
      </c>
      <c r="D508">
        <v>3</v>
      </c>
      <c r="E508">
        <v>2516499.02</v>
      </c>
      <c r="F508">
        <v>6860095.3399999999</v>
      </c>
      <c r="G508">
        <v>192.04599999999999</v>
      </c>
      <c r="H508">
        <v>173.98999939999999</v>
      </c>
      <c r="I508">
        <v>18.056000610000002</v>
      </c>
      <c r="J508">
        <v>125</v>
      </c>
      <c r="K508">
        <v>11</v>
      </c>
      <c r="L508">
        <v>2</v>
      </c>
      <c r="M508" t="s">
        <v>0</v>
      </c>
      <c r="N508" t="s">
        <v>7</v>
      </c>
      <c r="O508">
        <v>2</v>
      </c>
    </row>
    <row r="509" spans="1:15">
      <c r="A509" t="str">
        <f t="shared" si="7"/>
        <v>132A_250</v>
      </c>
      <c r="B509">
        <v>132</v>
      </c>
      <c r="C509">
        <v>250</v>
      </c>
      <c r="D509">
        <v>3</v>
      </c>
      <c r="E509">
        <v>2516501.09</v>
      </c>
      <c r="F509">
        <v>6860097.1600000001</v>
      </c>
      <c r="G509">
        <v>192.45500000000001</v>
      </c>
      <c r="H509">
        <v>173.93000180000001</v>
      </c>
      <c r="I509">
        <v>18.52499817</v>
      </c>
      <c r="J509">
        <v>151</v>
      </c>
      <c r="K509">
        <v>11</v>
      </c>
      <c r="L509">
        <v>2</v>
      </c>
      <c r="M509" t="s">
        <v>0</v>
      </c>
      <c r="N509" t="s">
        <v>7</v>
      </c>
      <c r="O509">
        <v>2</v>
      </c>
    </row>
    <row r="510" spans="1:15">
      <c r="A510" t="str">
        <f t="shared" si="7"/>
        <v>132A_258</v>
      </c>
      <c r="B510">
        <v>132</v>
      </c>
      <c r="C510">
        <v>258</v>
      </c>
      <c r="D510">
        <v>3</v>
      </c>
      <c r="E510">
        <v>2516503</v>
      </c>
      <c r="F510">
        <v>6860098.3200000003</v>
      </c>
      <c r="G510">
        <v>190.934</v>
      </c>
      <c r="H510">
        <v>173.9199921</v>
      </c>
      <c r="I510">
        <v>17.014007929999998</v>
      </c>
      <c r="J510">
        <v>107</v>
      </c>
      <c r="K510">
        <v>11</v>
      </c>
      <c r="L510">
        <v>2</v>
      </c>
      <c r="M510" t="s">
        <v>0</v>
      </c>
      <c r="N510" t="s">
        <v>7</v>
      </c>
      <c r="O510">
        <v>2</v>
      </c>
    </row>
    <row r="511" spans="1:15">
      <c r="A511" t="str">
        <f t="shared" si="7"/>
        <v>132A_234</v>
      </c>
      <c r="B511">
        <v>132</v>
      </c>
      <c r="C511">
        <v>234</v>
      </c>
      <c r="D511">
        <v>3</v>
      </c>
      <c r="E511">
        <v>2516496.6</v>
      </c>
      <c r="F511">
        <v>6860096.6500000004</v>
      </c>
      <c r="G511">
        <v>190.999</v>
      </c>
      <c r="H511">
        <v>174.07999570000001</v>
      </c>
      <c r="I511">
        <v>16.919004269999999</v>
      </c>
      <c r="J511">
        <v>133</v>
      </c>
      <c r="K511">
        <v>11</v>
      </c>
      <c r="L511">
        <v>2</v>
      </c>
      <c r="M511" t="s">
        <v>0</v>
      </c>
      <c r="N511" t="s">
        <v>7</v>
      </c>
      <c r="O511">
        <v>2</v>
      </c>
    </row>
    <row r="512" spans="1:15">
      <c r="A512" t="str">
        <f t="shared" si="7"/>
        <v>132A_243</v>
      </c>
      <c r="B512">
        <v>132</v>
      </c>
      <c r="C512">
        <v>243</v>
      </c>
      <c r="D512">
        <v>3</v>
      </c>
      <c r="E512">
        <v>2516498.36</v>
      </c>
      <c r="F512">
        <v>6860097.9299999997</v>
      </c>
      <c r="G512">
        <v>185.86500000000001</v>
      </c>
      <c r="H512">
        <v>174.15000309999999</v>
      </c>
      <c r="I512">
        <v>11.71499695</v>
      </c>
      <c r="J512">
        <v>59</v>
      </c>
      <c r="K512">
        <v>11</v>
      </c>
      <c r="L512">
        <v>2</v>
      </c>
      <c r="M512" t="s">
        <v>0</v>
      </c>
      <c r="N512" t="s">
        <v>7</v>
      </c>
      <c r="O512">
        <v>2</v>
      </c>
    </row>
    <row r="513" spans="1:15">
      <c r="A513" t="str">
        <f t="shared" si="7"/>
        <v>132A_261</v>
      </c>
      <c r="B513">
        <v>132</v>
      </c>
      <c r="C513">
        <v>261</v>
      </c>
      <c r="D513">
        <v>3</v>
      </c>
      <c r="E513">
        <v>2516502.5299999998</v>
      </c>
      <c r="F513">
        <v>6860100.5300000003</v>
      </c>
      <c r="G513">
        <v>191.422</v>
      </c>
      <c r="H513">
        <v>174.43999629999999</v>
      </c>
      <c r="I513">
        <v>16.98200366</v>
      </c>
      <c r="J513">
        <v>130</v>
      </c>
      <c r="K513">
        <v>11</v>
      </c>
      <c r="L513">
        <v>2</v>
      </c>
      <c r="M513" t="s">
        <v>0</v>
      </c>
      <c r="N513" t="s">
        <v>7</v>
      </c>
      <c r="O513">
        <v>2</v>
      </c>
    </row>
    <row r="514" spans="1:15">
      <c r="A514" t="str">
        <f t="shared" si="7"/>
        <v>132A_252</v>
      </c>
      <c r="B514">
        <v>132</v>
      </c>
      <c r="C514">
        <v>252</v>
      </c>
      <c r="D514">
        <v>3</v>
      </c>
      <c r="E514">
        <v>2516500.23</v>
      </c>
      <c r="F514">
        <v>6860099.6900000004</v>
      </c>
      <c r="G514">
        <v>190.184</v>
      </c>
      <c r="H514">
        <v>174.35</v>
      </c>
      <c r="I514">
        <v>15.834</v>
      </c>
      <c r="J514">
        <v>101</v>
      </c>
      <c r="K514">
        <v>11</v>
      </c>
      <c r="L514">
        <v>2</v>
      </c>
      <c r="M514" t="s">
        <v>0</v>
      </c>
      <c r="N514" t="s">
        <v>7</v>
      </c>
      <c r="O514">
        <v>2</v>
      </c>
    </row>
    <row r="515" spans="1:15">
      <c r="A515" t="str">
        <f t="shared" ref="A515:A578" si="8">IF(N515&lt;&gt;1,CONCATENATE(B515,N515,"_",C515),CONCATENATE(B515,"_",C515))</f>
        <v>132A_239</v>
      </c>
      <c r="B515">
        <v>132</v>
      </c>
      <c r="C515">
        <v>239</v>
      </c>
      <c r="D515">
        <v>3</v>
      </c>
      <c r="E515">
        <v>2516495.16</v>
      </c>
      <c r="F515">
        <v>6860098.8200000003</v>
      </c>
      <c r="G515">
        <v>190.35599999999999</v>
      </c>
      <c r="H515">
        <v>174.44999079999999</v>
      </c>
      <c r="I515">
        <v>15.90600916</v>
      </c>
      <c r="J515">
        <v>142</v>
      </c>
      <c r="K515">
        <v>11</v>
      </c>
      <c r="L515">
        <v>2</v>
      </c>
      <c r="M515" t="s">
        <v>0</v>
      </c>
      <c r="N515" t="s">
        <v>7</v>
      </c>
      <c r="O515">
        <v>2</v>
      </c>
    </row>
    <row r="516" spans="1:15">
      <c r="A516" t="str">
        <f t="shared" si="8"/>
        <v>132A_246</v>
      </c>
      <c r="B516">
        <v>132</v>
      </c>
      <c r="C516">
        <v>246</v>
      </c>
      <c r="D516">
        <v>3</v>
      </c>
      <c r="E516">
        <v>2516496.9900000002</v>
      </c>
      <c r="F516">
        <v>6860099.9800000004</v>
      </c>
      <c r="G516">
        <v>190.45</v>
      </c>
      <c r="H516">
        <v>174.43000180000001</v>
      </c>
      <c r="I516">
        <v>16.019998170000001</v>
      </c>
      <c r="J516">
        <v>133</v>
      </c>
      <c r="K516">
        <v>11</v>
      </c>
      <c r="L516">
        <v>2</v>
      </c>
      <c r="M516" t="s">
        <v>0</v>
      </c>
      <c r="N516" t="s">
        <v>7</v>
      </c>
      <c r="O516">
        <v>2</v>
      </c>
    </row>
    <row r="517" spans="1:15">
      <c r="A517" t="str">
        <f t="shared" si="8"/>
        <v>132A_260</v>
      </c>
      <c r="B517">
        <v>132</v>
      </c>
      <c r="C517">
        <v>260</v>
      </c>
      <c r="D517">
        <v>3</v>
      </c>
      <c r="E517">
        <v>2516500.96</v>
      </c>
      <c r="F517">
        <v>6860102.6900000004</v>
      </c>
      <c r="G517">
        <v>191.32599999999999</v>
      </c>
      <c r="H517">
        <v>174.62999880000001</v>
      </c>
      <c r="I517">
        <v>16.696001219999999</v>
      </c>
      <c r="J517">
        <v>128</v>
      </c>
      <c r="K517">
        <v>11</v>
      </c>
      <c r="L517">
        <v>2</v>
      </c>
      <c r="M517" t="s">
        <v>0</v>
      </c>
      <c r="N517" t="s">
        <v>7</v>
      </c>
      <c r="O517">
        <v>2</v>
      </c>
    </row>
    <row r="518" spans="1:15">
      <c r="A518" t="str">
        <f t="shared" si="8"/>
        <v>132A_128</v>
      </c>
      <c r="B518">
        <v>132</v>
      </c>
      <c r="C518">
        <v>128</v>
      </c>
      <c r="D518">
        <v>3</v>
      </c>
      <c r="E518">
        <v>2516516.1</v>
      </c>
      <c r="F518">
        <v>6860079.5700000003</v>
      </c>
      <c r="G518">
        <v>186.952</v>
      </c>
      <c r="H518">
        <v>170.62999880000001</v>
      </c>
      <c r="I518">
        <v>16.322001220000001</v>
      </c>
      <c r="J518">
        <v>114</v>
      </c>
      <c r="K518">
        <v>11</v>
      </c>
      <c r="L518">
        <v>2</v>
      </c>
      <c r="M518" t="s">
        <v>0</v>
      </c>
      <c r="N518" t="s">
        <v>7</v>
      </c>
      <c r="O518">
        <v>3</v>
      </c>
    </row>
    <row r="519" spans="1:15">
      <c r="A519" t="str">
        <f t="shared" si="8"/>
        <v>132A_262</v>
      </c>
      <c r="B519">
        <v>132</v>
      </c>
      <c r="C519">
        <v>262</v>
      </c>
      <c r="D519">
        <v>3</v>
      </c>
      <c r="E519">
        <v>2516509.2599999998</v>
      </c>
      <c r="F519">
        <v>6860091.4500000002</v>
      </c>
      <c r="G519">
        <v>188.96299999999999</v>
      </c>
      <c r="H519">
        <v>173.0599915</v>
      </c>
      <c r="I519">
        <v>15.90300854</v>
      </c>
      <c r="J519">
        <v>106</v>
      </c>
      <c r="K519">
        <v>11</v>
      </c>
      <c r="L519">
        <v>2</v>
      </c>
      <c r="M519" t="s">
        <v>0</v>
      </c>
      <c r="N519" t="s">
        <v>7</v>
      </c>
      <c r="O519">
        <v>3</v>
      </c>
    </row>
    <row r="520" spans="1:15">
      <c r="A520" t="str">
        <f t="shared" si="8"/>
        <v>132A_265</v>
      </c>
      <c r="B520">
        <v>132</v>
      </c>
      <c r="C520">
        <v>265</v>
      </c>
      <c r="D520">
        <v>3</v>
      </c>
      <c r="E520">
        <v>2516506.73</v>
      </c>
      <c r="F520">
        <v>6860097.0800000001</v>
      </c>
      <c r="G520">
        <v>191.459</v>
      </c>
      <c r="H520">
        <v>173.4199921</v>
      </c>
      <c r="I520">
        <v>18.03900793</v>
      </c>
      <c r="J520">
        <v>159</v>
      </c>
      <c r="K520">
        <v>11</v>
      </c>
      <c r="L520">
        <v>2</v>
      </c>
      <c r="M520" t="s">
        <v>0</v>
      </c>
      <c r="N520" t="s">
        <v>7</v>
      </c>
      <c r="O520">
        <v>3</v>
      </c>
    </row>
    <row r="521" spans="1:15">
      <c r="A521" t="str">
        <f t="shared" si="8"/>
        <v>132A_264</v>
      </c>
      <c r="B521">
        <v>132</v>
      </c>
      <c r="C521">
        <v>264</v>
      </c>
      <c r="D521">
        <v>3</v>
      </c>
      <c r="E521">
        <v>2516504.91</v>
      </c>
      <c r="F521">
        <v>6860099.4299999997</v>
      </c>
      <c r="G521">
        <v>190.375</v>
      </c>
      <c r="H521">
        <v>173.93000180000001</v>
      </c>
      <c r="I521">
        <v>16.444998170000002</v>
      </c>
      <c r="J521">
        <v>121</v>
      </c>
      <c r="K521">
        <v>11</v>
      </c>
      <c r="L521">
        <v>2</v>
      </c>
      <c r="M521" t="s">
        <v>0</v>
      </c>
      <c r="N521" t="s">
        <v>7</v>
      </c>
      <c r="O521">
        <v>3</v>
      </c>
    </row>
    <row r="522" spans="1:15">
      <c r="A522" t="str">
        <f t="shared" si="8"/>
        <v>132A_267</v>
      </c>
      <c r="B522">
        <v>132</v>
      </c>
      <c r="C522">
        <v>267</v>
      </c>
      <c r="D522">
        <v>3</v>
      </c>
      <c r="E522">
        <v>2516504.65</v>
      </c>
      <c r="F522">
        <v>6860101.8600000003</v>
      </c>
      <c r="G522">
        <v>190.126</v>
      </c>
      <c r="H522">
        <v>174.23999939999999</v>
      </c>
      <c r="I522">
        <v>15.88600061</v>
      </c>
      <c r="J522">
        <v>131</v>
      </c>
      <c r="K522">
        <v>11</v>
      </c>
      <c r="L522">
        <v>2</v>
      </c>
      <c r="M522" t="s">
        <v>0</v>
      </c>
      <c r="N522" t="s">
        <v>7</v>
      </c>
      <c r="O522">
        <v>3</v>
      </c>
    </row>
    <row r="523" spans="1:15">
      <c r="A523" t="str">
        <f t="shared" si="8"/>
        <v>132A_266</v>
      </c>
      <c r="B523">
        <v>132</v>
      </c>
      <c r="C523">
        <v>266</v>
      </c>
      <c r="D523">
        <v>3</v>
      </c>
      <c r="E523">
        <v>2516503.52</v>
      </c>
      <c r="F523">
        <v>6860103.7800000003</v>
      </c>
      <c r="G523">
        <v>189.84299999999999</v>
      </c>
      <c r="H523">
        <v>174.43000180000001</v>
      </c>
      <c r="I523">
        <v>15.41299817</v>
      </c>
      <c r="J523">
        <v>120</v>
      </c>
      <c r="K523">
        <v>11</v>
      </c>
      <c r="L523">
        <v>2</v>
      </c>
      <c r="M523" t="s">
        <v>0</v>
      </c>
      <c r="N523" t="s">
        <v>7</v>
      </c>
      <c r="O523">
        <v>3</v>
      </c>
    </row>
    <row r="524" spans="1:15">
      <c r="A524" t="str">
        <f t="shared" si="8"/>
        <v>132A_556</v>
      </c>
      <c r="B524">
        <v>132</v>
      </c>
      <c r="C524">
        <v>556</v>
      </c>
      <c r="D524">
        <v>13</v>
      </c>
      <c r="E524">
        <v>2516503.3199999998</v>
      </c>
      <c r="F524">
        <v>6860072.4699999997</v>
      </c>
      <c r="G524">
        <v>185.93899999999999</v>
      </c>
      <c r="H524">
        <v>171.27999270000001</v>
      </c>
      <c r="I524">
        <v>-99</v>
      </c>
      <c r="J524">
        <v>124</v>
      </c>
      <c r="K524">
        <v>14</v>
      </c>
      <c r="L524">
        <v>3</v>
      </c>
      <c r="M524" t="s">
        <v>4</v>
      </c>
      <c r="N524" t="s">
        <v>7</v>
      </c>
      <c r="O524">
        <v>1</v>
      </c>
    </row>
    <row r="525" spans="1:15">
      <c r="A525" t="str">
        <f t="shared" si="8"/>
        <v>132A_558</v>
      </c>
      <c r="B525">
        <v>132</v>
      </c>
      <c r="C525">
        <v>558</v>
      </c>
      <c r="D525">
        <v>6</v>
      </c>
      <c r="E525">
        <v>2516503.04</v>
      </c>
      <c r="F525">
        <v>6860074.54</v>
      </c>
      <c r="G525">
        <v>181.785</v>
      </c>
      <c r="H525">
        <v>171.6099945</v>
      </c>
      <c r="I525">
        <v>-99</v>
      </c>
      <c r="J525">
        <v>81</v>
      </c>
      <c r="K525">
        <v>21</v>
      </c>
      <c r="L525">
        <v>3</v>
      </c>
      <c r="M525" t="s">
        <v>4</v>
      </c>
      <c r="N525" t="s">
        <v>7</v>
      </c>
      <c r="O525">
        <v>1</v>
      </c>
    </row>
    <row r="526" spans="1:15">
      <c r="A526" t="str">
        <f t="shared" si="8"/>
        <v>132A_562</v>
      </c>
      <c r="B526">
        <v>132</v>
      </c>
      <c r="C526">
        <v>562</v>
      </c>
      <c r="D526">
        <v>3</v>
      </c>
      <c r="E526">
        <v>2516498.5699999998</v>
      </c>
      <c r="F526">
        <v>6860073.9199999999</v>
      </c>
      <c r="G526">
        <v>181.45400000000001</v>
      </c>
      <c r="H526">
        <v>171.71999510000001</v>
      </c>
      <c r="I526">
        <v>-99</v>
      </c>
      <c r="J526">
        <v>77</v>
      </c>
      <c r="K526">
        <v>11</v>
      </c>
      <c r="L526">
        <v>3</v>
      </c>
      <c r="M526" t="s">
        <v>4</v>
      </c>
      <c r="N526" t="s">
        <v>7</v>
      </c>
      <c r="O526">
        <v>1</v>
      </c>
    </row>
    <row r="527" spans="1:15">
      <c r="A527" t="str">
        <f t="shared" si="8"/>
        <v>132A_564</v>
      </c>
      <c r="B527">
        <v>132</v>
      </c>
      <c r="C527">
        <v>564</v>
      </c>
      <c r="D527">
        <v>3</v>
      </c>
      <c r="E527">
        <v>2516503.96</v>
      </c>
      <c r="F527">
        <v>6860077.9699999997</v>
      </c>
      <c r="G527">
        <v>179.64</v>
      </c>
      <c r="H527">
        <v>172.0599915</v>
      </c>
      <c r="I527">
        <v>-99</v>
      </c>
      <c r="J527">
        <v>59</v>
      </c>
      <c r="K527">
        <v>12</v>
      </c>
      <c r="L527">
        <v>3</v>
      </c>
      <c r="M527" t="s">
        <v>2</v>
      </c>
      <c r="N527" t="s">
        <v>7</v>
      </c>
      <c r="O527">
        <v>1</v>
      </c>
    </row>
    <row r="528" spans="1:15">
      <c r="A528" t="str">
        <f t="shared" si="8"/>
        <v>132A_571</v>
      </c>
      <c r="B528">
        <v>132</v>
      </c>
      <c r="C528">
        <v>571</v>
      </c>
      <c r="D528">
        <v>16</v>
      </c>
      <c r="E528">
        <v>2516498.52</v>
      </c>
      <c r="F528">
        <v>6860076</v>
      </c>
      <c r="G528">
        <v>179.18100000000001</v>
      </c>
      <c r="H528">
        <v>172.02999270000001</v>
      </c>
      <c r="I528">
        <v>-99</v>
      </c>
      <c r="J528">
        <v>57</v>
      </c>
      <c r="K528">
        <v>11</v>
      </c>
      <c r="L528">
        <v>3</v>
      </c>
      <c r="M528" t="s">
        <v>2</v>
      </c>
      <c r="N528" t="s">
        <v>7</v>
      </c>
      <c r="O528">
        <v>1</v>
      </c>
    </row>
    <row r="529" spans="1:15">
      <c r="A529" t="str">
        <f t="shared" si="8"/>
        <v>132A_570</v>
      </c>
      <c r="B529">
        <v>132</v>
      </c>
      <c r="C529">
        <v>570</v>
      </c>
      <c r="D529">
        <v>6</v>
      </c>
      <c r="E529">
        <v>2516501.9500000002</v>
      </c>
      <c r="F529">
        <v>6860078.0300000003</v>
      </c>
      <c r="G529">
        <v>182.33600000000001</v>
      </c>
      <c r="H529">
        <v>172.04000239999999</v>
      </c>
      <c r="I529">
        <v>-99</v>
      </c>
      <c r="J529">
        <v>79</v>
      </c>
      <c r="K529">
        <v>13</v>
      </c>
      <c r="L529">
        <v>3</v>
      </c>
      <c r="M529" t="s">
        <v>4</v>
      </c>
      <c r="N529" t="s">
        <v>7</v>
      </c>
      <c r="O529">
        <v>1</v>
      </c>
    </row>
    <row r="530" spans="1:15">
      <c r="A530" t="str">
        <f t="shared" si="8"/>
        <v>132A_572</v>
      </c>
      <c r="B530">
        <v>132</v>
      </c>
      <c r="C530">
        <v>572</v>
      </c>
      <c r="D530">
        <v>16</v>
      </c>
      <c r="E530">
        <v>2516498.44</v>
      </c>
      <c r="F530">
        <v>6860076.7800000003</v>
      </c>
      <c r="G530">
        <v>181.29</v>
      </c>
      <c r="H530">
        <v>172.08999019999999</v>
      </c>
      <c r="I530">
        <v>-99</v>
      </c>
      <c r="J530">
        <v>72</v>
      </c>
      <c r="K530">
        <v>11</v>
      </c>
      <c r="L530">
        <v>3</v>
      </c>
      <c r="M530" t="s">
        <v>4</v>
      </c>
      <c r="N530" t="s">
        <v>7</v>
      </c>
      <c r="O530">
        <v>1</v>
      </c>
    </row>
    <row r="531" spans="1:15">
      <c r="A531" t="str">
        <f t="shared" si="8"/>
        <v>132A_573</v>
      </c>
      <c r="B531">
        <v>132</v>
      </c>
      <c r="C531">
        <v>573</v>
      </c>
      <c r="D531">
        <v>16</v>
      </c>
      <c r="E531">
        <v>2516497.25</v>
      </c>
      <c r="F531">
        <v>6860078.29</v>
      </c>
      <c r="G531">
        <v>181.57</v>
      </c>
      <c r="H531">
        <v>172.32999570000001</v>
      </c>
      <c r="I531">
        <v>9.2400042720000002</v>
      </c>
      <c r="J531">
        <v>87</v>
      </c>
      <c r="K531">
        <v>11</v>
      </c>
      <c r="L531">
        <v>3</v>
      </c>
      <c r="M531" t="s">
        <v>0</v>
      </c>
      <c r="N531" t="s">
        <v>7</v>
      </c>
      <c r="O531">
        <v>1</v>
      </c>
    </row>
    <row r="532" spans="1:15">
      <c r="A532" t="str">
        <f t="shared" si="8"/>
        <v>132A_578</v>
      </c>
      <c r="B532">
        <v>132</v>
      </c>
      <c r="C532">
        <v>578</v>
      </c>
      <c r="D532">
        <v>3</v>
      </c>
      <c r="E532">
        <v>2516498.4900000002</v>
      </c>
      <c r="F532">
        <v>6860081.7300000004</v>
      </c>
      <c r="G532">
        <v>187.61099999999999</v>
      </c>
      <c r="H532">
        <v>172.7599884</v>
      </c>
      <c r="I532">
        <v>14.8510116</v>
      </c>
      <c r="J532">
        <v>90</v>
      </c>
      <c r="K532">
        <v>11</v>
      </c>
      <c r="L532">
        <v>3</v>
      </c>
      <c r="M532" t="s">
        <v>0</v>
      </c>
      <c r="N532" t="s">
        <v>7</v>
      </c>
      <c r="O532">
        <v>1</v>
      </c>
    </row>
    <row r="533" spans="1:15">
      <c r="A533" t="str">
        <f t="shared" si="8"/>
        <v>132A_580</v>
      </c>
      <c r="B533">
        <v>132</v>
      </c>
      <c r="C533">
        <v>580</v>
      </c>
      <c r="D533">
        <v>6</v>
      </c>
      <c r="E533">
        <v>2516499.66</v>
      </c>
      <c r="F533">
        <v>6860085.5099999998</v>
      </c>
      <c r="G533">
        <v>186.452</v>
      </c>
      <c r="H533">
        <v>173.79000239999999</v>
      </c>
      <c r="I533">
        <v>-99</v>
      </c>
      <c r="J533">
        <v>104</v>
      </c>
      <c r="K533">
        <v>13</v>
      </c>
      <c r="L533">
        <v>3</v>
      </c>
      <c r="M533" t="s">
        <v>4</v>
      </c>
      <c r="N533" t="s">
        <v>7</v>
      </c>
      <c r="O533">
        <v>1</v>
      </c>
    </row>
    <row r="534" spans="1:15">
      <c r="A534" t="str">
        <f t="shared" si="8"/>
        <v>132A_583</v>
      </c>
      <c r="B534">
        <v>132</v>
      </c>
      <c r="C534">
        <v>583</v>
      </c>
      <c r="D534">
        <v>2</v>
      </c>
      <c r="E534">
        <v>2516498.96</v>
      </c>
      <c r="F534">
        <v>6860088.0300000003</v>
      </c>
      <c r="G534">
        <v>179.72300000000001</v>
      </c>
      <c r="H534">
        <v>173.44999079999999</v>
      </c>
      <c r="I534">
        <v>-99</v>
      </c>
      <c r="J534">
        <v>68</v>
      </c>
      <c r="K534">
        <v>11</v>
      </c>
      <c r="L534">
        <v>3</v>
      </c>
      <c r="M534" t="s">
        <v>2</v>
      </c>
      <c r="N534" t="s">
        <v>7</v>
      </c>
      <c r="O534">
        <v>1</v>
      </c>
    </row>
    <row r="535" spans="1:15">
      <c r="A535" t="str">
        <f t="shared" si="8"/>
        <v>132A_582</v>
      </c>
      <c r="B535">
        <v>132</v>
      </c>
      <c r="C535">
        <v>582</v>
      </c>
      <c r="D535">
        <v>3</v>
      </c>
      <c r="E535">
        <v>2516492.33</v>
      </c>
      <c r="F535">
        <v>6860085.8799999999</v>
      </c>
      <c r="G535">
        <v>187.114</v>
      </c>
      <c r="H535">
        <v>173.37999880000001</v>
      </c>
      <c r="I535">
        <v>-99</v>
      </c>
      <c r="J535">
        <v>113</v>
      </c>
      <c r="K535">
        <v>14</v>
      </c>
      <c r="L535">
        <v>3</v>
      </c>
      <c r="M535" t="s">
        <v>4</v>
      </c>
      <c r="N535" t="s">
        <v>7</v>
      </c>
      <c r="O535">
        <v>1</v>
      </c>
    </row>
    <row r="536" spans="1:15">
      <c r="A536" t="str">
        <f t="shared" si="8"/>
        <v>132A_587</v>
      </c>
      <c r="B536">
        <v>132</v>
      </c>
      <c r="C536">
        <v>587</v>
      </c>
      <c r="D536">
        <v>1</v>
      </c>
      <c r="E536">
        <v>2516490.42</v>
      </c>
      <c r="F536">
        <v>6860089.8399999999</v>
      </c>
      <c r="G536">
        <v>179.22499999999999</v>
      </c>
      <c r="H536">
        <v>173.69999079999999</v>
      </c>
      <c r="I536">
        <v>-99</v>
      </c>
      <c r="J536">
        <v>63</v>
      </c>
      <c r="K536">
        <v>11</v>
      </c>
      <c r="L536">
        <v>3</v>
      </c>
      <c r="M536" t="s">
        <v>2</v>
      </c>
      <c r="N536" t="s">
        <v>7</v>
      </c>
      <c r="O536">
        <v>1</v>
      </c>
    </row>
    <row r="537" spans="1:15">
      <c r="A537" t="str">
        <f t="shared" si="8"/>
        <v>132A_589</v>
      </c>
      <c r="B537">
        <v>132</v>
      </c>
      <c r="C537">
        <v>589</v>
      </c>
      <c r="D537">
        <v>3</v>
      </c>
      <c r="E537">
        <v>2516490.92</v>
      </c>
      <c r="F537">
        <v>6860092.6600000001</v>
      </c>
      <c r="G537">
        <v>187.90299999999999</v>
      </c>
      <c r="H537">
        <v>174.0199982</v>
      </c>
      <c r="I537">
        <v>13.88300183</v>
      </c>
      <c r="J537">
        <v>86</v>
      </c>
      <c r="K537">
        <v>11</v>
      </c>
      <c r="L537">
        <v>3</v>
      </c>
      <c r="M537" t="s">
        <v>0</v>
      </c>
      <c r="N537" t="s">
        <v>7</v>
      </c>
      <c r="O537">
        <v>1</v>
      </c>
    </row>
    <row r="538" spans="1:15">
      <c r="A538" t="str">
        <f t="shared" si="8"/>
        <v>132A_552</v>
      </c>
      <c r="B538">
        <v>132</v>
      </c>
      <c r="C538">
        <v>552</v>
      </c>
      <c r="D538">
        <v>16</v>
      </c>
      <c r="E538">
        <v>2516511.79</v>
      </c>
      <c r="F538">
        <v>6860078.8399999999</v>
      </c>
      <c r="G538">
        <v>179.09800000000001</v>
      </c>
      <c r="H538">
        <v>171.48999939999999</v>
      </c>
      <c r="I538">
        <v>-99</v>
      </c>
      <c r="J538">
        <v>60</v>
      </c>
      <c r="K538">
        <v>11</v>
      </c>
      <c r="L538">
        <v>3</v>
      </c>
      <c r="M538" t="s">
        <v>2</v>
      </c>
      <c r="N538" t="s">
        <v>7</v>
      </c>
      <c r="O538">
        <v>2</v>
      </c>
    </row>
    <row r="539" spans="1:15">
      <c r="A539" t="str">
        <f t="shared" si="8"/>
        <v>132A_557</v>
      </c>
      <c r="B539">
        <v>132</v>
      </c>
      <c r="C539">
        <v>557</v>
      </c>
      <c r="D539">
        <v>6</v>
      </c>
      <c r="E539">
        <v>2516506.48</v>
      </c>
      <c r="F539">
        <v>6860076.3099999996</v>
      </c>
      <c r="G539">
        <v>183.78899999999999</v>
      </c>
      <c r="H539">
        <v>171.7100006</v>
      </c>
      <c r="I539">
        <v>-99</v>
      </c>
      <c r="J539">
        <v>95</v>
      </c>
      <c r="K539">
        <v>11</v>
      </c>
      <c r="L539">
        <v>3</v>
      </c>
      <c r="M539" t="s">
        <v>4</v>
      </c>
      <c r="N539" t="s">
        <v>7</v>
      </c>
      <c r="O539">
        <v>2</v>
      </c>
    </row>
    <row r="540" spans="1:15">
      <c r="A540" t="str">
        <f t="shared" si="8"/>
        <v>132A_548</v>
      </c>
      <c r="B540">
        <v>132</v>
      </c>
      <c r="C540">
        <v>548</v>
      </c>
      <c r="D540">
        <v>3</v>
      </c>
      <c r="E540">
        <v>2516512.7200000002</v>
      </c>
      <c r="F540">
        <v>6860081.8099999996</v>
      </c>
      <c r="G540">
        <v>185.423</v>
      </c>
      <c r="H540">
        <v>171.73999939999999</v>
      </c>
      <c r="I540">
        <v>13.683000610000001</v>
      </c>
      <c r="J540">
        <v>76</v>
      </c>
      <c r="K540">
        <v>11</v>
      </c>
      <c r="L540">
        <v>3</v>
      </c>
      <c r="M540" t="s">
        <v>0</v>
      </c>
      <c r="N540" t="s">
        <v>7</v>
      </c>
      <c r="O540">
        <v>2</v>
      </c>
    </row>
    <row r="541" spans="1:15">
      <c r="A541" t="str">
        <f t="shared" si="8"/>
        <v>132A_549</v>
      </c>
      <c r="B541">
        <v>132</v>
      </c>
      <c r="C541">
        <v>549</v>
      </c>
      <c r="D541">
        <v>3</v>
      </c>
      <c r="E541">
        <v>2516511.7200000002</v>
      </c>
      <c r="F541">
        <v>6860084.2800000003</v>
      </c>
      <c r="G541">
        <v>179.75899999999999</v>
      </c>
      <c r="H541">
        <v>172.3099915</v>
      </c>
      <c r="I541">
        <v>-99</v>
      </c>
      <c r="J541">
        <v>60</v>
      </c>
      <c r="K541">
        <v>14</v>
      </c>
      <c r="L541">
        <v>3</v>
      </c>
      <c r="M541" t="s">
        <v>2</v>
      </c>
      <c r="N541" t="s">
        <v>7</v>
      </c>
      <c r="O541">
        <v>2</v>
      </c>
    </row>
    <row r="542" spans="1:15">
      <c r="A542" t="str">
        <f t="shared" si="8"/>
        <v>132A_569</v>
      </c>
      <c r="B542">
        <v>132</v>
      </c>
      <c r="C542">
        <v>569</v>
      </c>
      <c r="D542">
        <v>16</v>
      </c>
      <c r="E542">
        <v>2516504.9700000002</v>
      </c>
      <c r="F542">
        <v>6860082.1100000003</v>
      </c>
      <c r="G542">
        <v>181.81899999999999</v>
      </c>
      <c r="H542">
        <v>172.9199921</v>
      </c>
      <c r="I542">
        <v>-99</v>
      </c>
      <c r="J542">
        <v>69</v>
      </c>
      <c r="K542">
        <v>11</v>
      </c>
      <c r="L542">
        <v>3</v>
      </c>
      <c r="M542" t="s">
        <v>2</v>
      </c>
      <c r="N542" t="s">
        <v>7</v>
      </c>
      <c r="O542">
        <v>2</v>
      </c>
    </row>
    <row r="543" spans="1:15">
      <c r="A543" t="str">
        <f t="shared" si="8"/>
        <v>132A_584</v>
      </c>
      <c r="B543">
        <v>132</v>
      </c>
      <c r="C543">
        <v>584</v>
      </c>
      <c r="D543">
        <v>3</v>
      </c>
      <c r="E543">
        <v>2516501.75</v>
      </c>
      <c r="F543">
        <v>6860087.3300000001</v>
      </c>
      <c r="G543">
        <v>190.16499999999999</v>
      </c>
      <c r="H543">
        <v>173.5199982</v>
      </c>
      <c r="I543">
        <v>16.645001830000002</v>
      </c>
      <c r="J543">
        <v>123</v>
      </c>
      <c r="K543">
        <v>11</v>
      </c>
      <c r="L543">
        <v>3</v>
      </c>
      <c r="M543" t="s">
        <v>0</v>
      </c>
      <c r="N543" t="s">
        <v>7</v>
      </c>
      <c r="O543">
        <v>2</v>
      </c>
    </row>
    <row r="544" spans="1:15">
      <c r="A544" t="str">
        <f t="shared" si="8"/>
        <v>132A_593</v>
      </c>
      <c r="B544">
        <v>132</v>
      </c>
      <c r="C544">
        <v>593</v>
      </c>
      <c r="D544">
        <v>3</v>
      </c>
      <c r="E544">
        <v>2516498.06</v>
      </c>
      <c r="F544">
        <v>6860091.5099999998</v>
      </c>
      <c r="G544">
        <v>190.34100000000001</v>
      </c>
      <c r="H544">
        <v>173.69999079999999</v>
      </c>
      <c r="I544">
        <v>16.641009159999999</v>
      </c>
      <c r="J544">
        <v>123</v>
      </c>
      <c r="K544">
        <v>11</v>
      </c>
      <c r="L544">
        <v>3</v>
      </c>
      <c r="M544" t="s">
        <v>0</v>
      </c>
      <c r="N544" t="s">
        <v>7</v>
      </c>
      <c r="O544">
        <v>2</v>
      </c>
    </row>
    <row r="545" spans="1:15">
      <c r="A545" t="str">
        <f t="shared" si="8"/>
        <v>132A_598</v>
      </c>
      <c r="B545">
        <v>132</v>
      </c>
      <c r="C545">
        <v>598</v>
      </c>
      <c r="D545">
        <v>2</v>
      </c>
      <c r="E545">
        <v>2516505.23</v>
      </c>
      <c r="F545">
        <v>6860096.5800000001</v>
      </c>
      <c r="G545">
        <v>178.27799999999999</v>
      </c>
      <c r="H545">
        <v>173.619989</v>
      </c>
      <c r="I545">
        <v>-99</v>
      </c>
      <c r="J545">
        <v>57</v>
      </c>
      <c r="K545">
        <v>11</v>
      </c>
      <c r="L545">
        <v>3</v>
      </c>
      <c r="M545" t="s">
        <v>2</v>
      </c>
      <c r="N545" t="s">
        <v>7</v>
      </c>
      <c r="O545">
        <v>2</v>
      </c>
    </row>
    <row r="546" spans="1:15">
      <c r="A546" t="str">
        <f t="shared" si="8"/>
        <v>132A_594</v>
      </c>
      <c r="B546">
        <v>132</v>
      </c>
      <c r="C546">
        <v>594</v>
      </c>
      <c r="D546">
        <v>3</v>
      </c>
      <c r="E546">
        <v>2516501.59</v>
      </c>
      <c r="F546">
        <v>6860094.8300000001</v>
      </c>
      <c r="G546">
        <v>183.315</v>
      </c>
      <c r="H546">
        <v>173.7699982</v>
      </c>
      <c r="I546">
        <v>-99</v>
      </c>
      <c r="J546">
        <v>75</v>
      </c>
      <c r="K546">
        <v>11</v>
      </c>
      <c r="L546">
        <v>3</v>
      </c>
      <c r="M546" t="s">
        <v>4</v>
      </c>
      <c r="N546" t="s">
        <v>7</v>
      </c>
      <c r="O546">
        <v>2</v>
      </c>
    </row>
    <row r="547" spans="1:15">
      <c r="A547" t="str">
        <f t="shared" si="8"/>
        <v>132A_595</v>
      </c>
      <c r="B547">
        <v>132</v>
      </c>
      <c r="C547">
        <v>595</v>
      </c>
      <c r="D547">
        <v>16</v>
      </c>
      <c r="E547">
        <v>2516495.2200000002</v>
      </c>
      <c r="F547">
        <v>6860097.0300000003</v>
      </c>
      <c r="G547">
        <v>182.00200000000001</v>
      </c>
      <c r="H547">
        <v>174.3099915</v>
      </c>
      <c r="I547">
        <v>-99</v>
      </c>
      <c r="J547">
        <v>62</v>
      </c>
      <c r="K547">
        <v>11</v>
      </c>
      <c r="L547">
        <v>3</v>
      </c>
      <c r="M547" t="s">
        <v>2</v>
      </c>
      <c r="N547" t="s">
        <v>7</v>
      </c>
      <c r="O547">
        <v>2</v>
      </c>
    </row>
    <row r="548" spans="1:15">
      <c r="A548" t="str">
        <f t="shared" si="8"/>
        <v>132A_597</v>
      </c>
      <c r="B548">
        <v>132</v>
      </c>
      <c r="C548">
        <v>597</v>
      </c>
      <c r="D548">
        <v>3</v>
      </c>
      <c r="E548">
        <v>2516498.5099999998</v>
      </c>
      <c r="F548">
        <v>6860100.9199999999</v>
      </c>
      <c r="G548">
        <v>187.04400000000001</v>
      </c>
      <c r="H548">
        <v>174.52999270000001</v>
      </c>
      <c r="I548">
        <v>12.514007319999999</v>
      </c>
      <c r="J548">
        <v>90</v>
      </c>
      <c r="K548">
        <v>11</v>
      </c>
      <c r="L548">
        <v>3</v>
      </c>
      <c r="M548" t="s">
        <v>0</v>
      </c>
      <c r="N548" t="s">
        <v>7</v>
      </c>
      <c r="O548">
        <v>2</v>
      </c>
    </row>
    <row r="549" spans="1:15">
      <c r="A549" t="str">
        <f t="shared" si="8"/>
        <v>132A_596</v>
      </c>
      <c r="B549">
        <v>132</v>
      </c>
      <c r="C549">
        <v>596</v>
      </c>
      <c r="D549">
        <v>3</v>
      </c>
      <c r="E549">
        <v>2516496.42</v>
      </c>
      <c r="F549">
        <v>6860100.8700000001</v>
      </c>
      <c r="G549">
        <v>188.53100000000001</v>
      </c>
      <c r="H549">
        <v>174.54000239999999</v>
      </c>
      <c r="I549">
        <v>13.99099756</v>
      </c>
      <c r="J549">
        <v>86</v>
      </c>
      <c r="K549">
        <v>12</v>
      </c>
      <c r="L549">
        <v>3</v>
      </c>
      <c r="M549" t="s">
        <v>0</v>
      </c>
      <c r="N549" t="s">
        <v>7</v>
      </c>
      <c r="O549">
        <v>2</v>
      </c>
    </row>
    <row r="550" spans="1:15">
      <c r="A550" t="str">
        <f t="shared" si="8"/>
        <v>132A_599</v>
      </c>
      <c r="B550">
        <v>132</v>
      </c>
      <c r="C550">
        <v>599</v>
      </c>
      <c r="D550">
        <v>3</v>
      </c>
      <c r="E550">
        <v>2516506.17</v>
      </c>
      <c r="F550">
        <v>6860097.1100000003</v>
      </c>
      <c r="G550">
        <v>182.584</v>
      </c>
      <c r="H550">
        <v>173.5099884</v>
      </c>
      <c r="I550">
        <v>-99</v>
      </c>
      <c r="J550">
        <v>71</v>
      </c>
      <c r="K550">
        <v>11</v>
      </c>
      <c r="L550">
        <v>3</v>
      </c>
      <c r="M550" t="s">
        <v>2</v>
      </c>
      <c r="N550" t="s">
        <v>7</v>
      </c>
      <c r="O550">
        <v>3</v>
      </c>
    </row>
    <row r="551" spans="1:15">
      <c r="A551" t="str">
        <f t="shared" si="8"/>
        <v>132B_118</v>
      </c>
      <c r="B551">
        <v>132</v>
      </c>
      <c r="C551">
        <v>118</v>
      </c>
      <c r="D551">
        <v>3</v>
      </c>
      <c r="E551">
        <v>2516522.1800000002</v>
      </c>
      <c r="F551">
        <v>6860081.0899999999</v>
      </c>
      <c r="G551">
        <v>183.482</v>
      </c>
      <c r="H551">
        <v>169.68999629999999</v>
      </c>
      <c r="I551">
        <v>13.792003660000001</v>
      </c>
      <c r="J551">
        <v>82</v>
      </c>
      <c r="K551">
        <v>11</v>
      </c>
      <c r="L551">
        <v>2</v>
      </c>
      <c r="M551" t="s">
        <v>0</v>
      </c>
      <c r="N551" t="s">
        <v>8</v>
      </c>
      <c r="O551">
        <v>3</v>
      </c>
    </row>
    <row r="552" spans="1:15">
      <c r="A552" t="str">
        <f t="shared" si="8"/>
        <v>132B_117</v>
      </c>
      <c r="B552">
        <v>132</v>
      </c>
      <c r="C552">
        <v>117</v>
      </c>
      <c r="D552">
        <v>3</v>
      </c>
      <c r="E552">
        <v>2516523.31</v>
      </c>
      <c r="F552">
        <v>6860081.9400000004</v>
      </c>
      <c r="G552">
        <v>184.78700000000001</v>
      </c>
      <c r="H552">
        <v>169.40000309999999</v>
      </c>
      <c r="I552">
        <v>15.38699695</v>
      </c>
      <c r="J552">
        <v>130</v>
      </c>
      <c r="K552">
        <v>11</v>
      </c>
      <c r="L552">
        <v>2</v>
      </c>
      <c r="M552" t="s">
        <v>0</v>
      </c>
      <c r="N552" t="s">
        <v>8</v>
      </c>
      <c r="O552">
        <v>3</v>
      </c>
    </row>
    <row r="553" spans="1:15">
      <c r="A553" t="str">
        <f t="shared" si="8"/>
        <v>132B_113</v>
      </c>
      <c r="B553">
        <v>132</v>
      </c>
      <c r="C553">
        <v>113</v>
      </c>
      <c r="D553">
        <v>3</v>
      </c>
      <c r="E553">
        <v>2516524.4</v>
      </c>
      <c r="F553">
        <v>6860082.7599999998</v>
      </c>
      <c r="G553">
        <v>182.53800000000001</v>
      </c>
      <c r="H553">
        <v>169.29000239999999</v>
      </c>
      <c r="I553">
        <v>13.24799756</v>
      </c>
      <c r="J553">
        <v>93</v>
      </c>
      <c r="K553">
        <v>11</v>
      </c>
      <c r="L553">
        <v>2</v>
      </c>
      <c r="M553" t="s">
        <v>1</v>
      </c>
      <c r="N553" t="s">
        <v>8</v>
      </c>
      <c r="O553">
        <v>3</v>
      </c>
    </row>
    <row r="554" spans="1:15">
      <c r="A554" t="str">
        <f t="shared" si="8"/>
        <v>132B_107</v>
      </c>
      <c r="B554">
        <v>132</v>
      </c>
      <c r="C554">
        <v>107</v>
      </c>
      <c r="D554">
        <v>3</v>
      </c>
      <c r="E554">
        <v>2516524.84</v>
      </c>
      <c r="F554">
        <v>6860084.3700000001</v>
      </c>
      <c r="G554">
        <v>183.215</v>
      </c>
      <c r="H554">
        <v>169.48999939999999</v>
      </c>
      <c r="I554">
        <v>13.72500061</v>
      </c>
      <c r="J554">
        <v>85</v>
      </c>
      <c r="K554">
        <v>11</v>
      </c>
      <c r="L554">
        <v>2</v>
      </c>
      <c r="M554" t="s">
        <v>0</v>
      </c>
      <c r="N554" t="s">
        <v>8</v>
      </c>
      <c r="O554">
        <v>3</v>
      </c>
    </row>
    <row r="555" spans="1:15">
      <c r="A555" t="str">
        <f t="shared" si="8"/>
        <v>132B_114</v>
      </c>
      <c r="B555">
        <v>132</v>
      </c>
      <c r="C555">
        <v>114</v>
      </c>
      <c r="D555">
        <v>3</v>
      </c>
      <c r="E555">
        <v>2516521.6</v>
      </c>
      <c r="F555">
        <v>6860083.1399999997</v>
      </c>
      <c r="G555">
        <v>183.571</v>
      </c>
      <c r="H555">
        <v>169.77999270000001</v>
      </c>
      <c r="I555">
        <v>13.79100732</v>
      </c>
      <c r="J555">
        <v>86</v>
      </c>
      <c r="K555">
        <v>11</v>
      </c>
      <c r="L555">
        <v>2</v>
      </c>
      <c r="M555" t="s">
        <v>0</v>
      </c>
      <c r="N555" t="s">
        <v>8</v>
      </c>
      <c r="O555">
        <v>3</v>
      </c>
    </row>
    <row r="556" spans="1:15">
      <c r="A556" t="str">
        <f t="shared" si="8"/>
        <v>132B_122</v>
      </c>
      <c r="B556">
        <v>132</v>
      </c>
      <c r="C556">
        <v>122</v>
      </c>
      <c r="D556">
        <v>3</v>
      </c>
      <c r="E556">
        <v>2516517.39</v>
      </c>
      <c r="F556">
        <v>6860081.2800000003</v>
      </c>
      <c r="G556">
        <v>186.03200000000001</v>
      </c>
      <c r="H556">
        <v>170.619989</v>
      </c>
      <c r="I556">
        <v>15.412010990000001</v>
      </c>
      <c r="J556">
        <v>91</v>
      </c>
      <c r="K556">
        <v>11</v>
      </c>
      <c r="L556">
        <v>2</v>
      </c>
      <c r="M556" t="s">
        <v>0</v>
      </c>
      <c r="N556" t="s">
        <v>8</v>
      </c>
      <c r="O556">
        <v>3</v>
      </c>
    </row>
    <row r="557" spans="1:15">
      <c r="A557" t="str">
        <f t="shared" si="8"/>
        <v>132B_120</v>
      </c>
      <c r="B557">
        <v>132</v>
      </c>
      <c r="C557">
        <v>120</v>
      </c>
      <c r="D557">
        <v>3</v>
      </c>
      <c r="E557">
        <v>2516519</v>
      </c>
      <c r="F557">
        <v>6860082.5</v>
      </c>
      <c r="G557">
        <v>188.94</v>
      </c>
      <c r="H557">
        <v>170.33999019999999</v>
      </c>
      <c r="I557">
        <v>18.60000977</v>
      </c>
      <c r="J557">
        <v>136</v>
      </c>
      <c r="K557">
        <v>11</v>
      </c>
      <c r="L557">
        <v>2</v>
      </c>
      <c r="M557" t="s">
        <v>0</v>
      </c>
      <c r="N557" t="s">
        <v>8</v>
      </c>
      <c r="O557">
        <v>3</v>
      </c>
    </row>
    <row r="558" spans="1:15">
      <c r="A558" t="str">
        <f t="shared" si="8"/>
        <v>132B_98</v>
      </c>
      <c r="B558">
        <v>132</v>
      </c>
      <c r="C558">
        <v>98</v>
      </c>
      <c r="D558">
        <v>3</v>
      </c>
      <c r="E558">
        <v>2516523.66</v>
      </c>
      <c r="F558">
        <v>6860086.4299999997</v>
      </c>
      <c r="G558">
        <v>186.50800000000001</v>
      </c>
      <c r="H558">
        <v>169.8099915</v>
      </c>
      <c r="I558">
        <v>16.69800854</v>
      </c>
      <c r="J558">
        <v>104</v>
      </c>
      <c r="K558">
        <v>11</v>
      </c>
      <c r="L558">
        <v>2</v>
      </c>
      <c r="M558" t="s">
        <v>0</v>
      </c>
      <c r="N558" t="s">
        <v>8</v>
      </c>
      <c r="O558">
        <v>3</v>
      </c>
    </row>
    <row r="559" spans="1:15">
      <c r="A559" t="str">
        <f t="shared" si="8"/>
        <v>132B_103</v>
      </c>
      <c r="B559">
        <v>132</v>
      </c>
      <c r="C559">
        <v>103</v>
      </c>
      <c r="D559">
        <v>3</v>
      </c>
      <c r="E559">
        <v>2516521.4</v>
      </c>
      <c r="F559">
        <v>6860085.3600000003</v>
      </c>
      <c r="G559">
        <v>188.31200000000001</v>
      </c>
      <c r="H559">
        <v>170.0099884</v>
      </c>
      <c r="I559">
        <v>18.3020116</v>
      </c>
      <c r="J559">
        <v>132</v>
      </c>
      <c r="K559">
        <v>11</v>
      </c>
      <c r="L559">
        <v>2</v>
      </c>
      <c r="M559" t="s">
        <v>0</v>
      </c>
      <c r="N559" t="s">
        <v>8</v>
      </c>
      <c r="O559">
        <v>3</v>
      </c>
    </row>
    <row r="560" spans="1:15">
      <c r="A560" t="str">
        <f t="shared" si="8"/>
        <v>132B_112</v>
      </c>
      <c r="B560">
        <v>132</v>
      </c>
      <c r="C560">
        <v>112</v>
      </c>
      <c r="D560">
        <v>3</v>
      </c>
      <c r="E560">
        <v>2516519.21</v>
      </c>
      <c r="F560">
        <v>6860084.1600000001</v>
      </c>
      <c r="G560">
        <v>187.21799999999999</v>
      </c>
      <c r="H560">
        <v>170.5199982</v>
      </c>
      <c r="I560">
        <v>16.698001829999999</v>
      </c>
      <c r="J560">
        <v>106</v>
      </c>
      <c r="K560">
        <v>11</v>
      </c>
      <c r="L560">
        <v>2</v>
      </c>
      <c r="M560" t="s">
        <v>0</v>
      </c>
      <c r="N560" t="s">
        <v>8</v>
      </c>
      <c r="O560">
        <v>3</v>
      </c>
    </row>
    <row r="561" spans="1:15">
      <c r="A561" t="str">
        <f t="shared" si="8"/>
        <v>132B_121</v>
      </c>
      <c r="B561">
        <v>132</v>
      </c>
      <c r="C561">
        <v>121</v>
      </c>
      <c r="D561">
        <v>3</v>
      </c>
      <c r="E561">
        <v>2516516.17</v>
      </c>
      <c r="F561">
        <v>6860082.8899999997</v>
      </c>
      <c r="G561">
        <v>187.52600000000001</v>
      </c>
      <c r="H561">
        <v>171.18999629999999</v>
      </c>
      <c r="I561">
        <v>16.336003659999999</v>
      </c>
      <c r="J561">
        <v>105</v>
      </c>
      <c r="K561">
        <v>11</v>
      </c>
      <c r="L561">
        <v>2</v>
      </c>
      <c r="M561" t="s">
        <v>0</v>
      </c>
      <c r="N561" t="s">
        <v>8</v>
      </c>
      <c r="O561">
        <v>3</v>
      </c>
    </row>
    <row r="562" spans="1:15">
      <c r="A562" t="str">
        <f t="shared" si="8"/>
        <v>132B_93</v>
      </c>
      <c r="B562">
        <v>132</v>
      </c>
      <c r="C562">
        <v>93</v>
      </c>
      <c r="D562">
        <v>3</v>
      </c>
      <c r="E562">
        <v>2516521.4900000002</v>
      </c>
      <c r="F562">
        <v>6860087.4800000004</v>
      </c>
      <c r="G562">
        <v>188.82300000000001</v>
      </c>
      <c r="H562">
        <v>170.23999939999999</v>
      </c>
      <c r="I562">
        <v>18.583000609999999</v>
      </c>
      <c r="J562">
        <v>128</v>
      </c>
      <c r="K562">
        <v>11</v>
      </c>
      <c r="L562">
        <v>2</v>
      </c>
      <c r="M562" t="s">
        <v>0</v>
      </c>
      <c r="N562" t="s">
        <v>8</v>
      </c>
      <c r="O562">
        <v>3</v>
      </c>
    </row>
    <row r="563" spans="1:15">
      <c r="A563" t="str">
        <f t="shared" si="8"/>
        <v>132B_96</v>
      </c>
      <c r="B563">
        <v>132</v>
      </c>
      <c r="C563">
        <v>96</v>
      </c>
      <c r="D563">
        <v>3</v>
      </c>
      <c r="E563">
        <v>2516518.5499999998</v>
      </c>
      <c r="F563">
        <v>6860086.2800000003</v>
      </c>
      <c r="G563">
        <v>189.02500000000001</v>
      </c>
      <c r="H563">
        <v>170.71999510000001</v>
      </c>
      <c r="I563">
        <v>18.305004879999998</v>
      </c>
      <c r="J563">
        <v>162</v>
      </c>
      <c r="K563">
        <v>11</v>
      </c>
      <c r="L563">
        <v>2</v>
      </c>
      <c r="M563" t="s">
        <v>0</v>
      </c>
      <c r="N563" t="s">
        <v>8</v>
      </c>
      <c r="O563">
        <v>3</v>
      </c>
    </row>
    <row r="564" spans="1:15">
      <c r="A564" t="str">
        <f t="shared" si="8"/>
        <v>132B_111</v>
      </c>
      <c r="B564">
        <v>132</v>
      </c>
      <c r="C564">
        <v>111</v>
      </c>
      <c r="D564">
        <v>3</v>
      </c>
      <c r="E564">
        <v>2516515.44</v>
      </c>
      <c r="F564">
        <v>6860085.0599999996</v>
      </c>
      <c r="G564">
        <v>187.63499999999999</v>
      </c>
      <c r="H564">
        <v>171.4600006</v>
      </c>
      <c r="I564">
        <v>16.17499939</v>
      </c>
      <c r="J564">
        <v>118</v>
      </c>
      <c r="K564">
        <v>11</v>
      </c>
      <c r="L564">
        <v>2</v>
      </c>
      <c r="M564" t="s">
        <v>0</v>
      </c>
      <c r="N564" t="s">
        <v>8</v>
      </c>
      <c r="O564">
        <v>3</v>
      </c>
    </row>
    <row r="565" spans="1:15">
      <c r="A565" t="str">
        <f t="shared" si="8"/>
        <v>132B_81</v>
      </c>
      <c r="B565">
        <v>132</v>
      </c>
      <c r="C565">
        <v>81</v>
      </c>
      <c r="D565">
        <v>3</v>
      </c>
      <c r="E565">
        <v>2516520.04</v>
      </c>
      <c r="F565">
        <v>6860089.2599999998</v>
      </c>
      <c r="G565">
        <v>188.637</v>
      </c>
      <c r="H565">
        <v>170.62999880000001</v>
      </c>
      <c r="I565">
        <v>18.007001219999999</v>
      </c>
      <c r="J565">
        <v>140</v>
      </c>
      <c r="K565">
        <v>11</v>
      </c>
      <c r="L565">
        <v>2</v>
      </c>
      <c r="M565" t="s">
        <v>0</v>
      </c>
      <c r="N565" t="s">
        <v>8</v>
      </c>
      <c r="O565">
        <v>3</v>
      </c>
    </row>
    <row r="566" spans="1:15">
      <c r="A566" t="str">
        <f t="shared" si="8"/>
        <v>132B_2</v>
      </c>
      <c r="B566">
        <v>132</v>
      </c>
      <c r="C566">
        <v>2</v>
      </c>
      <c r="D566">
        <v>3</v>
      </c>
      <c r="E566">
        <v>2516513.29</v>
      </c>
      <c r="F566">
        <v>6860086.8300000001</v>
      </c>
      <c r="G566">
        <v>189.876</v>
      </c>
      <c r="H566">
        <v>171.9600006</v>
      </c>
      <c r="I566">
        <v>17.91599939</v>
      </c>
      <c r="J566">
        <v>143</v>
      </c>
      <c r="K566">
        <v>11</v>
      </c>
      <c r="L566">
        <v>2</v>
      </c>
      <c r="M566" t="s">
        <v>0</v>
      </c>
      <c r="N566" t="s">
        <v>8</v>
      </c>
      <c r="O566">
        <v>3</v>
      </c>
    </row>
    <row r="567" spans="1:15">
      <c r="A567" t="str">
        <f t="shared" si="8"/>
        <v>132B_62</v>
      </c>
      <c r="B567">
        <v>132</v>
      </c>
      <c r="C567">
        <v>62</v>
      </c>
      <c r="D567">
        <v>3</v>
      </c>
      <c r="E567">
        <v>2516517.2400000002</v>
      </c>
      <c r="F567">
        <v>6860090.1799999997</v>
      </c>
      <c r="G567">
        <v>188.58</v>
      </c>
      <c r="H567">
        <v>171.18999629999999</v>
      </c>
      <c r="I567">
        <v>17.390003660000001</v>
      </c>
      <c r="J567">
        <v>120</v>
      </c>
      <c r="K567">
        <v>11</v>
      </c>
      <c r="L567">
        <v>2</v>
      </c>
      <c r="M567" t="s">
        <v>0</v>
      </c>
      <c r="N567" t="s">
        <v>8</v>
      </c>
      <c r="O567">
        <v>3</v>
      </c>
    </row>
    <row r="568" spans="1:15">
      <c r="A568" t="str">
        <f t="shared" si="8"/>
        <v>132B_29</v>
      </c>
      <c r="B568">
        <v>132</v>
      </c>
      <c r="C568">
        <v>29</v>
      </c>
      <c r="D568">
        <v>3</v>
      </c>
      <c r="E568">
        <v>2516514.38</v>
      </c>
      <c r="F568">
        <v>6860088.5300000003</v>
      </c>
      <c r="G568">
        <v>189.28100000000001</v>
      </c>
      <c r="H568">
        <v>171.8599945</v>
      </c>
      <c r="I568">
        <v>17.421005489999999</v>
      </c>
      <c r="J568">
        <v>143</v>
      </c>
      <c r="K568">
        <v>11</v>
      </c>
      <c r="L568">
        <v>2</v>
      </c>
      <c r="M568" t="s">
        <v>0</v>
      </c>
      <c r="N568" t="s">
        <v>8</v>
      </c>
      <c r="O568">
        <v>3</v>
      </c>
    </row>
    <row r="569" spans="1:15">
      <c r="A569" t="str">
        <f t="shared" si="8"/>
        <v>132B_27</v>
      </c>
      <c r="B569">
        <v>132</v>
      </c>
      <c r="C569">
        <v>27</v>
      </c>
      <c r="D569">
        <v>3</v>
      </c>
      <c r="E569">
        <v>2516514.9900000002</v>
      </c>
      <c r="F569">
        <v>6860090.2800000003</v>
      </c>
      <c r="G569">
        <v>189.38</v>
      </c>
      <c r="H569">
        <v>171.71999510000001</v>
      </c>
      <c r="I569">
        <v>17.660004879999999</v>
      </c>
      <c r="J569">
        <v>111</v>
      </c>
      <c r="K569">
        <v>11</v>
      </c>
      <c r="L569">
        <v>2</v>
      </c>
      <c r="M569" t="s">
        <v>0</v>
      </c>
      <c r="N569" t="s">
        <v>8</v>
      </c>
      <c r="O569">
        <v>3</v>
      </c>
    </row>
    <row r="570" spans="1:15">
      <c r="A570" t="str">
        <f t="shared" si="8"/>
        <v>132B_54</v>
      </c>
      <c r="B570">
        <v>132</v>
      </c>
      <c r="C570">
        <v>54</v>
      </c>
      <c r="D570">
        <v>3</v>
      </c>
      <c r="E570">
        <v>2516518.46</v>
      </c>
      <c r="F570">
        <v>6860093.29</v>
      </c>
      <c r="G570">
        <v>180.79</v>
      </c>
      <c r="H570">
        <v>171.13999329999999</v>
      </c>
      <c r="I570">
        <v>9.6500067139999999</v>
      </c>
      <c r="J570">
        <v>62</v>
      </c>
      <c r="K570">
        <v>11</v>
      </c>
      <c r="L570">
        <v>2</v>
      </c>
      <c r="M570" t="s">
        <v>0</v>
      </c>
      <c r="N570" t="s">
        <v>8</v>
      </c>
      <c r="O570">
        <v>3</v>
      </c>
    </row>
    <row r="571" spans="1:15">
      <c r="A571" t="str">
        <f t="shared" si="8"/>
        <v>132B_283</v>
      </c>
      <c r="B571">
        <v>132</v>
      </c>
      <c r="C571">
        <v>283</v>
      </c>
      <c r="D571">
        <v>3</v>
      </c>
      <c r="E571">
        <v>2516512.4</v>
      </c>
      <c r="F571">
        <v>6860090.4100000001</v>
      </c>
      <c r="G571">
        <v>188.01300000000001</v>
      </c>
      <c r="H571">
        <v>172.49999389999999</v>
      </c>
      <c r="I571">
        <v>15.5130061</v>
      </c>
      <c r="J571">
        <v>104</v>
      </c>
      <c r="K571">
        <v>12</v>
      </c>
      <c r="L571">
        <v>2</v>
      </c>
      <c r="M571" t="s">
        <v>0</v>
      </c>
      <c r="N571" t="s">
        <v>8</v>
      </c>
      <c r="O571">
        <v>3</v>
      </c>
    </row>
    <row r="572" spans="1:15">
      <c r="A572" t="str">
        <f t="shared" si="8"/>
        <v>132B_17</v>
      </c>
      <c r="B572">
        <v>132</v>
      </c>
      <c r="C572">
        <v>17</v>
      </c>
      <c r="D572">
        <v>3</v>
      </c>
      <c r="E572">
        <v>2516514.7799999998</v>
      </c>
      <c r="F572">
        <v>6860091.9400000004</v>
      </c>
      <c r="G572">
        <v>187.94800000000001</v>
      </c>
      <c r="H572">
        <v>172.0499969</v>
      </c>
      <c r="I572">
        <v>15.89800305</v>
      </c>
      <c r="J572">
        <v>103</v>
      </c>
      <c r="K572">
        <v>11</v>
      </c>
      <c r="L572">
        <v>2</v>
      </c>
      <c r="M572" t="s">
        <v>0</v>
      </c>
      <c r="N572" t="s">
        <v>8</v>
      </c>
      <c r="O572">
        <v>3</v>
      </c>
    </row>
    <row r="573" spans="1:15">
      <c r="A573" t="str">
        <f t="shared" si="8"/>
        <v>132B_26</v>
      </c>
      <c r="B573">
        <v>132</v>
      </c>
      <c r="C573">
        <v>26</v>
      </c>
      <c r="D573">
        <v>3</v>
      </c>
      <c r="E573">
        <v>2516516.7200000002</v>
      </c>
      <c r="F573">
        <v>6860094.8600000003</v>
      </c>
      <c r="G573">
        <v>188.99600000000001</v>
      </c>
      <c r="H573">
        <v>171.619989</v>
      </c>
      <c r="I573">
        <v>17.376010990000001</v>
      </c>
      <c r="J573">
        <v>145</v>
      </c>
      <c r="K573">
        <v>11</v>
      </c>
      <c r="L573">
        <v>2</v>
      </c>
      <c r="M573" t="s">
        <v>0</v>
      </c>
      <c r="N573" t="s">
        <v>8</v>
      </c>
      <c r="O573">
        <v>3</v>
      </c>
    </row>
    <row r="574" spans="1:15">
      <c r="A574" t="str">
        <f t="shared" si="8"/>
        <v>132B_10</v>
      </c>
      <c r="B574">
        <v>132</v>
      </c>
      <c r="C574">
        <v>10</v>
      </c>
      <c r="D574">
        <v>3</v>
      </c>
      <c r="E574">
        <v>2516514.9</v>
      </c>
      <c r="F574">
        <v>6860094.1500000004</v>
      </c>
      <c r="G574">
        <v>186.97499999999999</v>
      </c>
      <c r="H574">
        <v>171.98999939999999</v>
      </c>
      <c r="I574">
        <v>14.98500061</v>
      </c>
      <c r="J574">
        <v>105</v>
      </c>
      <c r="K574">
        <v>12</v>
      </c>
      <c r="L574">
        <v>2</v>
      </c>
      <c r="M574" t="s">
        <v>0</v>
      </c>
      <c r="N574" t="s">
        <v>8</v>
      </c>
      <c r="O574">
        <v>3</v>
      </c>
    </row>
    <row r="575" spans="1:15">
      <c r="A575" t="str">
        <f t="shared" si="8"/>
        <v>132B_293</v>
      </c>
      <c r="B575">
        <v>132</v>
      </c>
      <c r="C575">
        <v>293</v>
      </c>
      <c r="D575">
        <v>3</v>
      </c>
      <c r="E575">
        <v>2516513.2200000002</v>
      </c>
      <c r="F575">
        <v>6860093.4000000004</v>
      </c>
      <c r="G575">
        <v>190.01900000000001</v>
      </c>
      <c r="H575">
        <v>172.44999079999999</v>
      </c>
      <c r="I575">
        <v>17.56900916</v>
      </c>
      <c r="J575">
        <v>106</v>
      </c>
      <c r="K575">
        <v>12</v>
      </c>
      <c r="L575">
        <v>2</v>
      </c>
      <c r="M575" t="s">
        <v>0</v>
      </c>
      <c r="N575" t="s">
        <v>8</v>
      </c>
      <c r="O575">
        <v>3</v>
      </c>
    </row>
    <row r="576" spans="1:15">
      <c r="A576" t="str">
        <f t="shared" si="8"/>
        <v>132B_280</v>
      </c>
      <c r="B576">
        <v>132</v>
      </c>
      <c r="C576">
        <v>280</v>
      </c>
      <c r="D576">
        <v>3</v>
      </c>
      <c r="E576">
        <v>2516511.59</v>
      </c>
      <c r="F576">
        <v>6860092.8899999997</v>
      </c>
      <c r="G576">
        <v>190.39500000000001</v>
      </c>
      <c r="H576">
        <v>172.869989</v>
      </c>
      <c r="I576">
        <v>17.525010989999998</v>
      </c>
      <c r="J576">
        <v>100</v>
      </c>
      <c r="K576">
        <v>12</v>
      </c>
      <c r="L576">
        <v>2</v>
      </c>
      <c r="M576" t="s">
        <v>0</v>
      </c>
      <c r="N576" t="s">
        <v>8</v>
      </c>
      <c r="O576">
        <v>3</v>
      </c>
    </row>
    <row r="577" spans="1:15">
      <c r="A577" t="str">
        <f t="shared" si="8"/>
        <v>132B_272</v>
      </c>
      <c r="B577">
        <v>132</v>
      </c>
      <c r="C577">
        <v>272</v>
      </c>
      <c r="D577">
        <v>3</v>
      </c>
      <c r="E577">
        <v>2516510.4900000002</v>
      </c>
      <c r="F577">
        <v>6860092.2599999998</v>
      </c>
      <c r="G577">
        <v>189.363</v>
      </c>
      <c r="H577">
        <v>172.88999329999999</v>
      </c>
      <c r="I577">
        <v>16.47300671</v>
      </c>
      <c r="J577">
        <v>108</v>
      </c>
      <c r="K577">
        <v>12</v>
      </c>
      <c r="L577">
        <v>2</v>
      </c>
      <c r="M577" t="s">
        <v>0</v>
      </c>
      <c r="N577" t="s">
        <v>8</v>
      </c>
      <c r="O577">
        <v>3</v>
      </c>
    </row>
    <row r="578" spans="1:15">
      <c r="A578" t="str">
        <f t="shared" si="8"/>
        <v>132B_25</v>
      </c>
      <c r="B578">
        <v>132</v>
      </c>
      <c r="C578">
        <v>25</v>
      </c>
      <c r="D578">
        <v>3</v>
      </c>
      <c r="E578">
        <v>2516517.5</v>
      </c>
      <c r="F578">
        <v>6860097.1100000003</v>
      </c>
      <c r="G578">
        <v>182.80099999999999</v>
      </c>
      <c r="H578">
        <v>172.0199982</v>
      </c>
      <c r="I578">
        <v>10.781001829999999</v>
      </c>
      <c r="J578">
        <v>70</v>
      </c>
      <c r="K578">
        <v>11</v>
      </c>
      <c r="L578">
        <v>2</v>
      </c>
      <c r="M578" t="s">
        <v>0</v>
      </c>
      <c r="N578" t="s">
        <v>8</v>
      </c>
      <c r="O578">
        <v>3</v>
      </c>
    </row>
    <row r="579" spans="1:15">
      <c r="A579" t="str">
        <f t="shared" ref="A579:A642" si="9">IF(N579&lt;&gt;1,CONCATENATE(B579,N579,"_",C579),CONCATENATE(B579,"_",C579))</f>
        <v>132B_6</v>
      </c>
      <c r="B579">
        <v>132</v>
      </c>
      <c r="C579">
        <v>6</v>
      </c>
      <c r="D579">
        <v>3</v>
      </c>
      <c r="E579">
        <v>2516514.87</v>
      </c>
      <c r="F579">
        <v>6860096.4299999997</v>
      </c>
      <c r="G579">
        <v>189.06100000000001</v>
      </c>
      <c r="H579">
        <v>172.22998960000001</v>
      </c>
      <c r="I579">
        <v>16.831010379999999</v>
      </c>
      <c r="J579">
        <v>116</v>
      </c>
      <c r="K579">
        <v>11</v>
      </c>
      <c r="L579">
        <v>2</v>
      </c>
      <c r="M579" t="s">
        <v>0</v>
      </c>
      <c r="N579" t="s">
        <v>8</v>
      </c>
      <c r="O579">
        <v>3</v>
      </c>
    </row>
    <row r="580" spans="1:15">
      <c r="A580" t="str">
        <f t="shared" si="9"/>
        <v>132B_288</v>
      </c>
      <c r="B580">
        <v>132</v>
      </c>
      <c r="C580">
        <v>288</v>
      </c>
      <c r="D580">
        <v>3</v>
      </c>
      <c r="E580">
        <v>2516512.66</v>
      </c>
      <c r="F580">
        <v>6860095.3600000003</v>
      </c>
      <c r="G580">
        <v>189.72200000000001</v>
      </c>
      <c r="H580">
        <v>172.83999019999999</v>
      </c>
      <c r="I580">
        <v>16.88200977</v>
      </c>
      <c r="J580">
        <v>108</v>
      </c>
      <c r="K580">
        <v>11</v>
      </c>
      <c r="L580">
        <v>2</v>
      </c>
      <c r="M580" t="s">
        <v>0</v>
      </c>
      <c r="N580" t="s">
        <v>8</v>
      </c>
      <c r="O580">
        <v>3</v>
      </c>
    </row>
    <row r="581" spans="1:15">
      <c r="A581" t="str">
        <f t="shared" si="9"/>
        <v>132B_8</v>
      </c>
      <c r="B581">
        <v>132</v>
      </c>
      <c r="C581">
        <v>8</v>
      </c>
      <c r="D581">
        <v>3</v>
      </c>
      <c r="E581">
        <v>2516515.6800000002</v>
      </c>
      <c r="F581">
        <v>6860098.5300000003</v>
      </c>
      <c r="G581">
        <v>186.19300000000001</v>
      </c>
      <c r="H581">
        <v>172.13999329999999</v>
      </c>
      <c r="I581">
        <v>14.05300671</v>
      </c>
      <c r="J581">
        <v>90</v>
      </c>
      <c r="K581">
        <v>12</v>
      </c>
      <c r="L581">
        <v>2</v>
      </c>
      <c r="M581" t="s">
        <v>0</v>
      </c>
      <c r="N581" t="s">
        <v>8</v>
      </c>
      <c r="O581">
        <v>3</v>
      </c>
    </row>
    <row r="582" spans="1:15">
      <c r="A582" t="str">
        <f t="shared" si="9"/>
        <v>132B_274</v>
      </c>
      <c r="B582">
        <v>132</v>
      </c>
      <c r="C582">
        <v>274</v>
      </c>
      <c r="D582">
        <v>3</v>
      </c>
      <c r="E582">
        <v>2516509.67</v>
      </c>
      <c r="F582">
        <v>6860096.25</v>
      </c>
      <c r="G582">
        <v>191.46600000000001</v>
      </c>
      <c r="H582">
        <v>173.07999570000001</v>
      </c>
      <c r="I582">
        <v>18.386004270000001</v>
      </c>
      <c r="J582">
        <v>148</v>
      </c>
      <c r="K582">
        <v>11</v>
      </c>
      <c r="L582">
        <v>2</v>
      </c>
      <c r="M582" t="s">
        <v>0</v>
      </c>
      <c r="N582" t="s">
        <v>8</v>
      </c>
      <c r="O582">
        <v>3</v>
      </c>
    </row>
    <row r="583" spans="1:15">
      <c r="A583" t="str">
        <f t="shared" si="9"/>
        <v>132B_292</v>
      </c>
      <c r="B583">
        <v>132</v>
      </c>
      <c r="C583">
        <v>292</v>
      </c>
      <c r="D583">
        <v>3</v>
      </c>
      <c r="E583">
        <v>2516513.2200000002</v>
      </c>
      <c r="F583">
        <v>6860098.3700000001</v>
      </c>
      <c r="G583">
        <v>191.74</v>
      </c>
      <c r="H583">
        <v>172.68000180000001</v>
      </c>
      <c r="I583">
        <v>19.05999817</v>
      </c>
      <c r="J583">
        <v>156</v>
      </c>
      <c r="K583">
        <v>11</v>
      </c>
      <c r="L583">
        <v>2</v>
      </c>
      <c r="M583" t="s">
        <v>0</v>
      </c>
      <c r="N583" t="s">
        <v>8</v>
      </c>
      <c r="O583">
        <v>3</v>
      </c>
    </row>
    <row r="584" spans="1:15">
      <c r="A584" t="str">
        <f t="shared" si="9"/>
        <v>132B_277</v>
      </c>
      <c r="B584">
        <v>132</v>
      </c>
      <c r="C584">
        <v>277</v>
      </c>
      <c r="D584">
        <v>3</v>
      </c>
      <c r="E584">
        <v>2516509.34</v>
      </c>
      <c r="F584">
        <v>6860099.9100000001</v>
      </c>
      <c r="G584">
        <v>191.37799999999999</v>
      </c>
      <c r="H584">
        <v>173.4099976</v>
      </c>
      <c r="I584">
        <v>17.968002439999999</v>
      </c>
      <c r="J584">
        <v>132</v>
      </c>
      <c r="K584">
        <v>11</v>
      </c>
      <c r="L584">
        <v>2</v>
      </c>
      <c r="M584" t="s">
        <v>0</v>
      </c>
      <c r="N584" t="s">
        <v>8</v>
      </c>
      <c r="O584">
        <v>3</v>
      </c>
    </row>
    <row r="585" spans="1:15">
      <c r="A585" t="str">
        <f t="shared" si="9"/>
        <v>132B_290</v>
      </c>
      <c r="B585">
        <v>132</v>
      </c>
      <c r="C585">
        <v>290</v>
      </c>
      <c r="D585">
        <v>3</v>
      </c>
      <c r="E585">
        <v>2516512.92</v>
      </c>
      <c r="F585">
        <v>6860102.7199999997</v>
      </c>
      <c r="G585">
        <v>190.798</v>
      </c>
      <c r="H585">
        <v>173.23999939999999</v>
      </c>
      <c r="I585">
        <v>17.558000610000001</v>
      </c>
      <c r="J585">
        <v>148</v>
      </c>
      <c r="K585">
        <v>11</v>
      </c>
      <c r="L585">
        <v>2</v>
      </c>
      <c r="M585" t="s">
        <v>0</v>
      </c>
      <c r="N585" t="s">
        <v>8</v>
      </c>
      <c r="O585">
        <v>3</v>
      </c>
    </row>
    <row r="586" spans="1:15">
      <c r="A586" t="str">
        <f t="shared" si="9"/>
        <v>132B_284</v>
      </c>
      <c r="B586">
        <v>132</v>
      </c>
      <c r="C586">
        <v>284</v>
      </c>
      <c r="D586">
        <v>3</v>
      </c>
      <c r="E586">
        <v>2516510.73</v>
      </c>
      <c r="F586">
        <v>6860102.0300000003</v>
      </c>
      <c r="G586">
        <v>186.19900000000001</v>
      </c>
      <c r="H586">
        <v>173.38999329999999</v>
      </c>
      <c r="I586">
        <v>12.80900671</v>
      </c>
      <c r="J586">
        <v>91</v>
      </c>
      <c r="K586">
        <v>11</v>
      </c>
      <c r="L586">
        <v>2</v>
      </c>
      <c r="M586" t="s">
        <v>0</v>
      </c>
      <c r="N586" t="s">
        <v>8</v>
      </c>
      <c r="O586">
        <v>3</v>
      </c>
    </row>
    <row r="587" spans="1:15">
      <c r="A587" t="str">
        <f t="shared" si="9"/>
        <v>132B_276</v>
      </c>
      <c r="B587">
        <v>132</v>
      </c>
      <c r="C587">
        <v>276</v>
      </c>
      <c r="D587">
        <v>3</v>
      </c>
      <c r="E587">
        <v>2516508.6800000002</v>
      </c>
      <c r="F587">
        <v>6860102.0199999996</v>
      </c>
      <c r="G587">
        <v>190.77</v>
      </c>
      <c r="H587">
        <v>173.619989</v>
      </c>
      <c r="I587">
        <v>17.150010989999998</v>
      </c>
      <c r="J587">
        <v>105</v>
      </c>
      <c r="K587">
        <v>11</v>
      </c>
      <c r="L587">
        <v>2</v>
      </c>
      <c r="M587" t="s">
        <v>0</v>
      </c>
      <c r="N587" t="s">
        <v>8</v>
      </c>
      <c r="O587">
        <v>3</v>
      </c>
    </row>
    <row r="588" spans="1:15">
      <c r="A588" t="str">
        <f t="shared" si="9"/>
        <v>132B_282</v>
      </c>
      <c r="B588">
        <v>132</v>
      </c>
      <c r="C588">
        <v>282</v>
      </c>
      <c r="D588">
        <v>3</v>
      </c>
      <c r="E588">
        <v>2516510.06</v>
      </c>
      <c r="F588">
        <v>6860104.0499999998</v>
      </c>
      <c r="G588">
        <v>188.476</v>
      </c>
      <c r="H588">
        <v>173.77999270000001</v>
      </c>
      <c r="I588">
        <v>14.69600732</v>
      </c>
      <c r="J588">
        <v>82</v>
      </c>
      <c r="K588">
        <v>11</v>
      </c>
      <c r="L588">
        <v>2</v>
      </c>
      <c r="M588" t="s">
        <v>0</v>
      </c>
      <c r="N588" t="s">
        <v>8</v>
      </c>
      <c r="O588">
        <v>3</v>
      </c>
    </row>
    <row r="589" spans="1:15">
      <c r="A589" t="str">
        <f t="shared" si="9"/>
        <v>132B_279</v>
      </c>
      <c r="B589">
        <v>132</v>
      </c>
      <c r="C589">
        <v>279</v>
      </c>
      <c r="D589">
        <v>3</v>
      </c>
      <c r="E589">
        <v>2516508.96</v>
      </c>
      <c r="F589">
        <v>6860104.2699999996</v>
      </c>
      <c r="G589">
        <v>185.833</v>
      </c>
      <c r="H589">
        <v>173.9600006</v>
      </c>
      <c r="I589">
        <v>11.87299939</v>
      </c>
      <c r="J589">
        <v>65</v>
      </c>
      <c r="K589">
        <v>11</v>
      </c>
      <c r="L589">
        <v>2</v>
      </c>
      <c r="M589" t="s">
        <v>0</v>
      </c>
      <c r="N589" t="s">
        <v>8</v>
      </c>
      <c r="O589">
        <v>3</v>
      </c>
    </row>
    <row r="590" spans="1:15">
      <c r="A590" t="str">
        <f t="shared" si="9"/>
        <v>132B_271</v>
      </c>
      <c r="B590">
        <v>132</v>
      </c>
      <c r="C590">
        <v>271</v>
      </c>
      <c r="D590">
        <v>3</v>
      </c>
      <c r="E590">
        <v>2516505.9500000002</v>
      </c>
      <c r="F590">
        <v>6860103.5099999998</v>
      </c>
      <c r="G590">
        <v>191.78399999999999</v>
      </c>
      <c r="H590">
        <v>174.3099915</v>
      </c>
      <c r="I590">
        <v>17.47400854</v>
      </c>
      <c r="J590">
        <v>140</v>
      </c>
      <c r="K590">
        <v>11</v>
      </c>
      <c r="L590">
        <v>2</v>
      </c>
      <c r="M590" t="s">
        <v>0</v>
      </c>
      <c r="N590" t="s">
        <v>8</v>
      </c>
      <c r="O590">
        <v>3</v>
      </c>
    </row>
    <row r="591" spans="1:15">
      <c r="A591" t="str">
        <f t="shared" si="9"/>
        <v>132B_287</v>
      </c>
      <c r="B591">
        <v>132</v>
      </c>
      <c r="C591">
        <v>287</v>
      </c>
      <c r="D591">
        <v>3</v>
      </c>
      <c r="E591">
        <v>2516510.46</v>
      </c>
      <c r="F591">
        <v>6860107.6699999999</v>
      </c>
      <c r="G591">
        <v>190.977</v>
      </c>
      <c r="H591">
        <v>174.3099915</v>
      </c>
      <c r="I591">
        <v>16.667008540000001</v>
      </c>
      <c r="J591">
        <v>122</v>
      </c>
      <c r="K591">
        <v>11</v>
      </c>
      <c r="L591">
        <v>2</v>
      </c>
      <c r="M591" t="s">
        <v>0</v>
      </c>
      <c r="N591" t="s">
        <v>8</v>
      </c>
      <c r="O591">
        <v>3</v>
      </c>
    </row>
    <row r="592" spans="1:15">
      <c r="A592" t="str">
        <f t="shared" si="9"/>
        <v>132B_281</v>
      </c>
      <c r="B592">
        <v>132</v>
      </c>
      <c r="C592">
        <v>281</v>
      </c>
      <c r="D592">
        <v>3</v>
      </c>
      <c r="E592">
        <v>2516508.96</v>
      </c>
      <c r="F592">
        <v>6860107.0199999996</v>
      </c>
      <c r="G592">
        <v>189.185</v>
      </c>
      <c r="H592">
        <v>174.6099945</v>
      </c>
      <c r="I592">
        <v>14.575005490000001</v>
      </c>
      <c r="J592">
        <v>108</v>
      </c>
      <c r="K592">
        <v>11</v>
      </c>
      <c r="L592">
        <v>2</v>
      </c>
      <c r="M592" t="s">
        <v>0</v>
      </c>
      <c r="N592" t="s">
        <v>8</v>
      </c>
      <c r="O592">
        <v>3</v>
      </c>
    </row>
    <row r="593" spans="1:15">
      <c r="A593" t="str">
        <f t="shared" si="9"/>
        <v>132B_275</v>
      </c>
      <c r="B593">
        <v>132</v>
      </c>
      <c r="C593">
        <v>275</v>
      </c>
      <c r="D593">
        <v>3</v>
      </c>
      <c r="E593">
        <v>2516507.0099999998</v>
      </c>
      <c r="F593">
        <v>6860106.2999999998</v>
      </c>
      <c r="G593">
        <v>190.56</v>
      </c>
      <c r="H593">
        <v>174.619989</v>
      </c>
      <c r="I593">
        <v>15.940010989999999</v>
      </c>
      <c r="J593">
        <v>118</v>
      </c>
      <c r="K593">
        <v>11</v>
      </c>
      <c r="L593">
        <v>2</v>
      </c>
      <c r="M593" t="s">
        <v>0</v>
      </c>
      <c r="N593" t="s">
        <v>8</v>
      </c>
      <c r="O593">
        <v>3</v>
      </c>
    </row>
    <row r="594" spans="1:15">
      <c r="A594" t="str">
        <f t="shared" si="9"/>
        <v>132B_105</v>
      </c>
      <c r="B594">
        <v>132</v>
      </c>
      <c r="C594">
        <v>105</v>
      </c>
      <c r="D594">
        <v>3</v>
      </c>
      <c r="E594">
        <v>2516528.6</v>
      </c>
      <c r="F594">
        <v>6860084.6900000004</v>
      </c>
      <c r="G594">
        <v>185.90299999999999</v>
      </c>
      <c r="H594">
        <v>168.90000309999999</v>
      </c>
      <c r="I594">
        <v>17.00299695</v>
      </c>
      <c r="J594">
        <v>112</v>
      </c>
      <c r="K594">
        <v>11</v>
      </c>
      <c r="L594">
        <v>2</v>
      </c>
      <c r="M594" t="s">
        <v>0</v>
      </c>
      <c r="N594" t="s">
        <v>8</v>
      </c>
      <c r="O594">
        <v>4</v>
      </c>
    </row>
    <row r="595" spans="1:15">
      <c r="A595" t="str">
        <f t="shared" si="9"/>
        <v>132B_108</v>
      </c>
      <c r="B595">
        <v>132</v>
      </c>
      <c r="C595">
        <v>108</v>
      </c>
      <c r="D595">
        <v>3</v>
      </c>
      <c r="E595">
        <v>2516526.56</v>
      </c>
      <c r="F595">
        <v>6860083.5999999996</v>
      </c>
      <c r="G595">
        <v>186.48500000000001</v>
      </c>
      <c r="H595">
        <v>168.93000180000001</v>
      </c>
      <c r="I595">
        <v>17.554998170000001</v>
      </c>
      <c r="J595">
        <v>119</v>
      </c>
      <c r="K595">
        <v>11</v>
      </c>
      <c r="L595">
        <v>2</v>
      </c>
      <c r="M595" t="s">
        <v>0</v>
      </c>
      <c r="N595" t="s">
        <v>8</v>
      </c>
      <c r="O595">
        <v>4</v>
      </c>
    </row>
    <row r="596" spans="1:15">
      <c r="A596" t="str">
        <f t="shared" si="9"/>
        <v>132B_101</v>
      </c>
      <c r="B596">
        <v>132</v>
      </c>
      <c r="C596">
        <v>101</v>
      </c>
      <c r="D596">
        <v>3</v>
      </c>
      <c r="E596">
        <v>2516530.36</v>
      </c>
      <c r="F596">
        <v>6860085.8300000001</v>
      </c>
      <c r="G596">
        <v>180.32400000000001</v>
      </c>
      <c r="H596">
        <v>168.72998960000001</v>
      </c>
      <c r="I596">
        <v>11.59401038</v>
      </c>
      <c r="J596">
        <v>87</v>
      </c>
      <c r="K596">
        <v>11</v>
      </c>
      <c r="L596">
        <v>2</v>
      </c>
      <c r="M596" t="s">
        <v>0</v>
      </c>
      <c r="N596" t="s">
        <v>8</v>
      </c>
      <c r="O596">
        <v>4</v>
      </c>
    </row>
    <row r="597" spans="1:15">
      <c r="A597" t="str">
        <f t="shared" si="9"/>
        <v>132B_102</v>
      </c>
      <c r="B597">
        <v>132</v>
      </c>
      <c r="C597">
        <v>102</v>
      </c>
      <c r="D597">
        <v>3</v>
      </c>
      <c r="E597">
        <v>2516525.92</v>
      </c>
      <c r="F597">
        <v>6860085.7199999997</v>
      </c>
      <c r="G597">
        <v>186.31299999999999</v>
      </c>
      <c r="H597">
        <v>169.12999880000001</v>
      </c>
      <c r="I597">
        <v>17.183001220000001</v>
      </c>
      <c r="J597">
        <v>152</v>
      </c>
      <c r="K597">
        <v>11</v>
      </c>
      <c r="L597">
        <v>2</v>
      </c>
      <c r="M597" t="s">
        <v>0</v>
      </c>
      <c r="N597" t="s">
        <v>8</v>
      </c>
      <c r="O597">
        <v>4</v>
      </c>
    </row>
    <row r="598" spans="1:15">
      <c r="A598" t="str">
        <f t="shared" si="9"/>
        <v>132B_97</v>
      </c>
      <c r="B598">
        <v>132</v>
      </c>
      <c r="C598">
        <v>97</v>
      </c>
      <c r="D598">
        <v>3</v>
      </c>
      <c r="E598">
        <v>2516528.0499999998</v>
      </c>
      <c r="F598">
        <v>6860087.0099999998</v>
      </c>
      <c r="G598">
        <v>183.69900000000001</v>
      </c>
      <c r="H598">
        <v>168.90000309999999</v>
      </c>
      <c r="I598">
        <v>14.798996949999999</v>
      </c>
      <c r="J598">
        <v>99</v>
      </c>
      <c r="K598">
        <v>12</v>
      </c>
      <c r="L598">
        <v>2</v>
      </c>
      <c r="M598" t="s">
        <v>0</v>
      </c>
      <c r="N598" t="s">
        <v>8</v>
      </c>
      <c r="O598">
        <v>4</v>
      </c>
    </row>
    <row r="599" spans="1:15">
      <c r="A599" t="str">
        <f t="shared" si="9"/>
        <v>132B_91</v>
      </c>
      <c r="B599">
        <v>132</v>
      </c>
      <c r="C599">
        <v>91</v>
      </c>
      <c r="D599">
        <v>3</v>
      </c>
      <c r="E599">
        <v>2516529.2400000002</v>
      </c>
      <c r="F599">
        <v>6860089.2999999998</v>
      </c>
      <c r="G599">
        <v>181.786</v>
      </c>
      <c r="H599">
        <v>168.94999079999999</v>
      </c>
      <c r="I599">
        <v>12.83600916</v>
      </c>
      <c r="J599">
        <v>71</v>
      </c>
      <c r="K599">
        <v>11</v>
      </c>
      <c r="L599">
        <v>2</v>
      </c>
      <c r="M599" t="s">
        <v>0</v>
      </c>
      <c r="N599" t="s">
        <v>8</v>
      </c>
      <c r="O599">
        <v>4</v>
      </c>
    </row>
    <row r="600" spans="1:15">
      <c r="A600" t="str">
        <f t="shared" si="9"/>
        <v>132B_89</v>
      </c>
      <c r="B600">
        <v>132</v>
      </c>
      <c r="C600">
        <v>89</v>
      </c>
      <c r="D600">
        <v>3</v>
      </c>
      <c r="E600">
        <v>2516531.7799999998</v>
      </c>
      <c r="F600">
        <v>6860090.9299999997</v>
      </c>
      <c r="G600">
        <v>187.506</v>
      </c>
      <c r="H600">
        <v>168.9199921</v>
      </c>
      <c r="I600">
        <v>18.586007930000001</v>
      </c>
      <c r="J600">
        <v>162</v>
      </c>
      <c r="K600">
        <v>11</v>
      </c>
      <c r="L600">
        <v>2</v>
      </c>
      <c r="M600" t="s">
        <v>0</v>
      </c>
      <c r="N600" t="s">
        <v>8</v>
      </c>
      <c r="O600">
        <v>4</v>
      </c>
    </row>
    <row r="601" spans="1:15">
      <c r="A601" t="str">
        <f t="shared" si="9"/>
        <v>132B_88</v>
      </c>
      <c r="B601">
        <v>132</v>
      </c>
      <c r="C601">
        <v>88</v>
      </c>
      <c r="D601">
        <v>3</v>
      </c>
      <c r="E601">
        <v>2516527.73</v>
      </c>
      <c r="F601">
        <v>6860090.6600000001</v>
      </c>
      <c r="G601">
        <v>184.941</v>
      </c>
      <c r="H601">
        <v>169.23999939999999</v>
      </c>
      <c r="I601">
        <v>15.701000609999999</v>
      </c>
      <c r="J601">
        <v>97</v>
      </c>
      <c r="K601">
        <v>11</v>
      </c>
      <c r="L601">
        <v>2</v>
      </c>
      <c r="M601" t="s">
        <v>0</v>
      </c>
      <c r="N601" t="s">
        <v>8</v>
      </c>
      <c r="O601">
        <v>4</v>
      </c>
    </row>
    <row r="602" spans="1:15">
      <c r="A602" t="str">
        <f t="shared" si="9"/>
        <v>132B_86</v>
      </c>
      <c r="B602">
        <v>132</v>
      </c>
      <c r="C602">
        <v>86</v>
      </c>
      <c r="D602">
        <v>3</v>
      </c>
      <c r="E602">
        <v>2516524.7400000002</v>
      </c>
      <c r="F602">
        <v>6860090.0099999998</v>
      </c>
      <c r="G602">
        <v>184.98099999999999</v>
      </c>
      <c r="H602">
        <v>169.85</v>
      </c>
      <c r="I602">
        <v>15.131</v>
      </c>
      <c r="J602">
        <v>107</v>
      </c>
      <c r="K602">
        <v>12</v>
      </c>
      <c r="L602">
        <v>2</v>
      </c>
      <c r="M602" t="s">
        <v>0</v>
      </c>
      <c r="N602" t="s">
        <v>8</v>
      </c>
      <c r="O602">
        <v>4</v>
      </c>
    </row>
    <row r="603" spans="1:15">
      <c r="A603" t="str">
        <f t="shared" si="9"/>
        <v>132B_84</v>
      </c>
      <c r="B603">
        <v>132</v>
      </c>
      <c r="C603">
        <v>84</v>
      </c>
      <c r="D603">
        <v>3</v>
      </c>
      <c r="E603">
        <v>2516522.23</v>
      </c>
      <c r="F603">
        <v>6860089.6799999997</v>
      </c>
      <c r="G603">
        <v>188.81100000000001</v>
      </c>
      <c r="H603">
        <v>170.35</v>
      </c>
      <c r="I603">
        <v>18.460999999999999</v>
      </c>
      <c r="J603">
        <v>136</v>
      </c>
      <c r="K603">
        <v>12</v>
      </c>
      <c r="L603">
        <v>2</v>
      </c>
      <c r="M603" t="s">
        <v>0</v>
      </c>
      <c r="N603" t="s">
        <v>8</v>
      </c>
      <c r="O603">
        <v>4</v>
      </c>
    </row>
    <row r="604" spans="1:15">
      <c r="A604" t="str">
        <f t="shared" si="9"/>
        <v>132B_80</v>
      </c>
      <c r="B604">
        <v>132</v>
      </c>
      <c r="C604">
        <v>80</v>
      </c>
      <c r="D604">
        <v>3</v>
      </c>
      <c r="E604">
        <v>2516524.2599999998</v>
      </c>
      <c r="F604">
        <v>6860091.6399999997</v>
      </c>
      <c r="G604">
        <v>184.94800000000001</v>
      </c>
      <c r="H604">
        <v>170.3099915</v>
      </c>
      <c r="I604">
        <v>14.63800854</v>
      </c>
      <c r="J604">
        <v>82</v>
      </c>
      <c r="K604">
        <v>12</v>
      </c>
      <c r="L604">
        <v>2</v>
      </c>
      <c r="M604" t="s">
        <v>0</v>
      </c>
      <c r="N604" t="s">
        <v>8</v>
      </c>
      <c r="O604">
        <v>4</v>
      </c>
    </row>
    <row r="605" spans="1:15">
      <c r="A605" t="str">
        <f t="shared" si="9"/>
        <v>132B_77</v>
      </c>
      <c r="B605">
        <v>132</v>
      </c>
      <c r="C605">
        <v>77</v>
      </c>
      <c r="D605">
        <v>3</v>
      </c>
      <c r="E605">
        <v>2516526.2200000002</v>
      </c>
      <c r="F605">
        <v>6860094.7699999996</v>
      </c>
      <c r="G605">
        <v>183.17400000000001</v>
      </c>
      <c r="H605">
        <v>170.1599976</v>
      </c>
      <c r="I605">
        <v>13.014002440000001</v>
      </c>
      <c r="J605">
        <v>84</v>
      </c>
      <c r="K605">
        <v>12</v>
      </c>
      <c r="L605">
        <v>2</v>
      </c>
      <c r="M605" t="s">
        <v>0</v>
      </c>
      <c r="N605" t="s">
        <v>8</v>
      </c>
      <c r="O605">
        <v>4</v>
      </c>
    </row>
    <row r="606" spans="1:15">
      <c r="A606" t="str">
        <f t="shared" si="9"/>
        <v>132B_74</v>
      </c>
      <c r="B606">
        <v>132</v>
      </c>
      <c r="C606">
        <v>74</v>
      </c>
      <c r="D606">
        <v>3</v>
      </c>
      <c r="E606">
        <v>2516528.23</v>
      </c>
      <c r="F606">
        <v>6860096.5</v>
      </c>
      <c r="G606">
        <v>189.42599999999999</v>
      </c>
      <c r="H606">
        <v>170.07999570000001</v>
      </c>
      <c r="I606">
        <v>19.346004270000002</v>
      </c>
      <c r="J606">
        <v>155</v>
      </c>
      <c r="K606">
        <v>11</v>
      </c>
      <c r="L606">
        <v>2</v>
      </c>
      <c r="M606" t="s">
        <v>0</v>
      </c>
      <c r="N606" t="s">
        <v>8</v>
      </c>
      <c r="O606">
        <v>4</v>
      </c>
    </row>
    <row r="607" spans="1:15">
      <c r="A607" t="str">
        <f t="shared" si="9"/>
        <v>132B_72</v>
      </c>
      <c r="B607">
        <v>132</v>
      </c>
      <c r="C607">
        <v>72</v>
      </c>
      <c r="D607">
        <v>3</v>
      </c>
      <c r="E607">
        <v>2516522.6</v>
      </c>
      <c r="F607">
        <v>6860093.29</v>
      </c>
      <c r="G607">
        <v>186.43199999999999</v>
      </c>
      <c r="H607">
        <v>170.62999880000001</v>
      </c>
      <c r="I607">
        <v>15.802001219999999</v>
      </c>
      <c r="J607">
        <v>154</v>
      </c>
      <c r="K607">
        <v>11</v>
      </c>
      <c r="L607">
        <v>2</v>
      </c>
      <c r="M607" t="s">
        <v>0</v>
      </c>
      <c r="N607" t="s">
        <v>8</v>
      </c>
      <c r="O607">
        <v>4</v>
      </c>
    </row>
    <row r="608" spans="1:15">
      <c r="A608" t="str">
        <f t="shared" si="9"/>
        <v>132B_68</v>
      </c>
      <c r="B608">
        <v>132</v>
      </c>
      <c r="C608">
        <v>68</v>
      </c>
      <c r="D608">
        <v>3</v>
      </c>
      <c r="E608">
        <v>2516522.9300000002</v>
      </c>
      <c r="F608">
        <v>6860095.1500000004</v>
      </c>
      <c r="G608">
        <v>187.16200000000001</v>
      </c>
      <c r="H608">
        <v>170.54000239999999</v>
      </c>
      <c r="I608">
        <v>16.621997560000001</v>
      </c>
      <c r="J608">
        <v>116</v>
      </c>
      <c r="K608">
        <v>11</v>
      </c>
      <c r="L608">
        <v>2</v>
      </c>
      <c r="M608" t="s">
        <v>0</v>
      </c>
      <c r="N608" t="s">
        <v>8</v>
      </c>
      <c r="O608">
        <v>4</v>
      </c>
    </row>
    <row r="609" spans="1:15">
      <c r="A609" t="str">
        <f t="shared" si="9"/>
        <v>132B_61</v>
      </c>
      <c r="B609">
        <v>132</v>
      </c>
      <c r="C609">
        <v>61</v>
      </c>
      <c r="D609">
        <v>3</v>
      </c>
      <c r="E609">
        <v>2516520.38</v>
      </c>
      <c r="F609">
        <v>6860093.7599999998</v>
      </c>
      <c r="G609">
        <v>183.81700000000001</v>
      </c>
      <c r="H609">
        <v>170.98999939999999</v>
      </c>
      <c r="I609">
        <v>12.827000610000001</v>
      </c>
      <c r="J609">
        <v>118</v>
      </c>
      <c r="K609">
        <v>11</v>
      </c>
      <c r="L609">
        <v>2</v>
      </c>
      <c r="M609" t="s">
        <v>0</v>
      </c>
      <c r="N609" t="s">
        <v>8</v>
      </c>
      <c r="O609">
        <v>4</v>
      </c>
    </row>
    <row r="610" spans="1:15">
      <c r="A610" t="str">
        <f t="shared" si="9"/>
        <v>132B_71</v>
      </c>
      <c r="B610">
        <v>132</v>
      </c>
      <c r="C610">
        <v>71</v>
      </c>
      <c r="D610">
        <v>3</v>
      </c>
      <c r="E610">
        <v>2516528.2200000002</v>
      </c>
      <c r="F610">
        <v>6860098.46</v>
      </c>
      <c r="G610">
        <v>188.376</v>
      </c>
      <c r="H610">
        <v>170.15000309999999</v>
      </c>
      <c r="I610">
        <v>18.225996949999999</v>
      </c>
      <c r="J610">
        <v>115</v>
      </c>
      <c r="K610">
        <v>12</v>
      </c>
      <c r="L610">
        <v>2</v>
      </c>
      <c r="M610" t="s">
        <v>0</v>
      </c>
      <c r="N610" t="s">
        <v>8</v>
      </c>
      <c r="O610">
        <v>4</v>
      </c>
    </row>
    <row r="611" spans="1:15">
      <c r="A611" t="str">
        <f t="shared" si="9"/>
        <v>132B_66</v>
      </c>
      <c r="B611">
        <v>132</v>
      </c>
      <c r="C611">
        <v>66</v>
      </c>
      <c r="D611">
        <v>3</v>
      </c>
      <c r="E611">
        <v>2516524.5099999998</v>
      </c>
      <c r="F611">
        <v>6860097.0700000003</v>
      </c>
      <c r="G611">
        <v>188.15199999999999</v>
      </c>
      <c r="H611">
        <v>170.5099884</v>
      </c>
      <c r="I611">
        <v>17.6420116</v>
      </c>
      <c r="J611">
        <v>112</v>
      </c>
      <c r="K611">
        <v>12</v>
      </c>
      <c r="L611">
        <v>2</v>
      </c>
      <c r="M611" t="s">
        <v>0</v>
      </c>
      <c r="N611" t="s">
        <v>8</v>
      </c>
      <c r="O611">
        <v>4</v>
      </c>
    </row>
    <row r="612" spans="1:15">
      <c r="A612" t="str">
        <f t="shared" si="9"/>
        <v>132B_70</v>
      </c>
      <c r="B612">
        <v>132</v>
      </c>
      <c r="C612">
        <v>70</v>
      </c>
      <c r="D612">
        <v>3</v>
      </c>
      <c r="E612">
        <v>2516526.25</v>
      </c>
      <c r="F612">
        <v>6860098.1399999997</v>
      </c>
      <c r="G612">
        <v>189.49199999999999</v>
      </c>
      <c r="H612">
        <v>170.3599945</v>
      </c>
      <c r="I612">
        <v>19.132005490000001</v>
      </c>
      <c r="J612">
        <v>132</v>
      </c>
      <c r="K612">
        <v>11</v>
      </c>
      <c r="L612">
        <v>2</v>
      </c>
      <c r="M612" t="s">
        <v>0</v>
      </c>
      <c r="N612" t="s">
        <v>8</v>
      </c>
      <c r="O612">
        <v>4</v>
      </c>
    </row>
    <row r="613" spans="1:15">
      <c r="A613" t="str">
        <f t="shared" si="9"/>
        <v>132B_46</v>
      </c>
      <c r="B613">
        <v>132</v>
      </c>
      <c r="C613">
        <v>46</v>
      </c>
      <c r="D613">
        <v>3</v>
      </c>
      <c r="E613">
        <v>2516518.9</v>
      </c>
      <c r="F613">
        <v>6860094.8799999999</v>
      </c>
      <c r="G613">
        <v>186.34200000000001</v>
      </c>
      <c r="H613">
        <v>171.0599915</v>
      </c>
      <c r="I613">
        <v>15.28200854</v>
      </c>
      <c r="J613">
        <v>94</v>
      </c>
      <c r="K613">
        <v>11</v>
      </c>
      <c r="L613">
        <v>2</v>
      </c>
      <c r="M613" t="s">
        <v>0</v>
      </c>
      <c r="N613" t="s">
        <v>8</v>
      </c>
      <c r="O613">
        <v>4</v>
      </c>
    </row>
    <row r="614" spans="1:15">
      <c r="A614" t="str">
        <f t="shared" si="9"/>
        <v>132B_59</v>
      </c>
      <c r="B614">
        <v>132</v>
      </c>
      <c r="C614">
        <v>59</v>
      </c>
      <c r="D614">
        <v>3</v>
      </c>
      <c r="E614">
        <v>2516523.29</v>
      </c>
      <c r="F614">
        <v>6860097.6699999999</v>
      </c>
      <c r="G614">
        <v>188.5</v>
      </c>
      <c r="H614">
        <v>170.72998960000001</v>
      </c>
      <c r="I614">
        <v>17.770010379999999</v>
      </c>
      <c r="J614">
        <v>108</v>
      </c>
      <c r="K614">
        <v>11</v>
      </c>
      <c r="L614">
        <v>2</v>
      </c>
      <c r="M614" t="s">
        <v>0</v>
      </c>
      <c r="N614" t="s">
        <v>8</v>
      </c>
      <c r="O614">
        <v>4</v>
      </c>
    </row>
    <row r="615" spans="1:15">
      <c r="A615" t="str">
        <f t="shared" si="9"/>
        <v>132B_52</v>
      </c>
      <c r="B615">
        <v>132</v>
      </c>
      <c r="C615">
        <v>52</v>
      </c>
      <c r="D615">
        <v>3</v>
      </c>
      <c r="E615">
        <v>2516520.81</v>
      </c>
      <c r="F615">
        <v>6860096.8200000003</v>
      </c>
      <c r="G615">
        <v>189.51300000000001</v>
      </c>
      <c r="H615">
        <v>171.0099884</v>
      </c>
      <c r="I615">
        <v>18.503011600000001</v>
      </c>
      <c r="J615">
        <v>140</v>
      </c>
      <c r="K615">
        <v>11</v>
      </c>
      <c r="L615">
        <v>2</v>
      </c>
      <c r="M615" t="s">
        <v>0</v>
      </c>
      <c r="N615" t="s">
        <v>8</v>
      </c>
      <c r="O615">
        <v>4</v>
      </c>
    </row>
    <row r="616" spans="1:15">
      <c r="A616" t="str">
        <f t="shared" si="9"/>
        <v>132B_60</v>
      </c>
      <c r="B616">
        <v>132</v>
      </c>
      <c r="C616">
        <v>60</v>
      </c>
      <c r="D616">
        <v>3</v>
      </c>
      <c r="E616">
        <v>2516525.31</v>
      </c>
      <c r="F616">
        <v>6860100.04</v>
      </c>
      <c r="G616">
        <v>188.46899999999999</v>
      </c>
      <c r="H616">
        <v>170.9199921</v>
      </c>
      <c r="I616">
        <v>17.549007929999998</v>
      </c>
      <c r="J616">
        <v>129</v>
      </c>
      <c r="K616">
        <v>11</v>
      </c>
      <c r="L616">
        <v>2</v>
      </c>
      <c r="M616" t="s">
        <v>0</v>
      </c>
      <c r="N616" t="s">
        <v>8</v>
      </c>
      <c r="O616">
        <v>4</v>
      </c>
    </row>
    <row r="617" spans="1:15">
      <c r="A617" t="str">
        <f t="shared" si="9"/>
        <v>132B_55</v>
      </c>
      <c r="B617">
        <v>132</v>
      </c>
      <c r="C617">
        <v>55</v>
      </c>
      <c r="D617">
        <v>3</v>
      </c>
      <c r="E617">
        <v>2516523.2400000002</v>
      </c>
      <c r="F617">
        <v>6860099.8399999999</v>
      </c>
      <c r="G617">
        <v>188.31700000000001</v>
      </c>
      <c r="H617">
        <v>171.08999019999999</v>
      </c>
      <c r="I617">
        <v>17.227009769999999</v>
      </c>
      <c r="J617">
        <v>116</v>
      </c>
      <c r="K617">
        <v>11</v>
      </c>
      <c r="L617">
        <v>2</v>
      </c>
      <c r="M617" t="s">
        <v>0</v>
      </c>
      <c r="N617" t="s">
        <v>8</v>
      </c>
      <c r="O617">
        <v>4</v>
      </c>
    </row>
    <row r="618" spans="1:15">
      <c r="A618" t="str">
        <f t="shared" si="9"/>
        <v>132B_44</v>
      </c>
      <c r="B618">
        <v>132</v>
      </c>
      <c r="C618">
        <v>44</v>
      </c>
      <c r="D618">
        <v>3</v>
      </c>
      <c r="E618">
        <v>2516520.9700000002</v>
      </c>
      <c r="F618">
        <v>6860099.2000000002</v>
      </c>
      <c r="G618">
        <v>188.08099999999999</v>
      </c>
      <c r="H618">
        <v>171.68999629999999</v>
      </c>
      <c r="I618">
        <v>16.391003659999999</v>
      </c>
      <c r="J618">
        <v>112</v>
      </c>
      <c r="K618">
        <v>11</v>
      </c>
      <c r="L618">
        <v>2</v>
      </c>
      <c r="M618" t="s">
        <v>0</v>
      </c>
      <c r="N618" t="s">
        <v>8</v>
      </c>
      <c r="O618">
        <v>4</v>
      </c>
    </row>
    <row r="619" spans="1:15">
      <c r="A619" t="str">
        <f t="shared" si="9"/>
        <v>132B_36</v>
      </c>
      <c r="B619">
        <v>132</v>
      </c>
      <c r="C619">
        <v>36</v>
      </c>
      <c r="D619">
        <v>3</v>
      </c>
      <c r="E619">
        <v>2516519.2200000002</v>
      </c>
      <c r="F619">
        <v>6860098.2400000002</v>
      </c>
      <c r="G619">
        <v>188.21600000000001</v>
      </c>
      <c r="H619">
        <v>171.68999629999999</v>
      </c>
      <c r="I619">
        <v>16.526003660000001</v>
      </c>
      <c r="J619">
        <v>117</v>
      </c>
      <c r="K619">
        <v>11</v>
      </c>
      <c r="L619">
        <v>2</v>
      </c>
      <c r="M619" t="s">
        <v>0</v>
      </c>
      <c r="N619" t="s">
        <v>8</v>
      </c>
      <c r="O619">
        <v>4</v>
      </c>
    </row>
    <row r="620" spans="1:15">
      <c r="A620" t="str">
        <f t="shared" si="9"/>
        <v>132B_45</v>
      </c>
      <c r="B620">
        <v>132</v>
      </c>
      <c r="C620">
        <v>45</v>
      </c>
      <c r="D620">
        <v>3</v>
      </c>
      <c r="E620">
        <v>2516522.42</v>
      </c>
      <c r="F620">
        <v>6860101.5199999996</v>
      </c>
      <c r="G620">
        <v>190.46100000000001</v>
      </c>
      <c r="H620">
        <v>171.87999880000001</v>
      </c>
      <c r="I620">
        <v>18.581001220000001</v>
      </c>
      <c r="J620">
        <v>133</v>
      </c>
      <c r="K620">
        <v>11</v>
      </c>
      <c r="L620">
        <v>2</v>
      </c>
      <c r="M620" t="s">
        <v>0</v>
      </c>
      <c r="N620" t="s">
        <v>8</v>
      </c>
      <c r="O620">
        <v>4</v>
      </c>
    </row>
    <row r="621" spans="1:15">
      <c r="A621" t="str">
        <f t="shared" si="9"/>
        <v>132B_51</v>
      </c>
      <c r="B621">
        <v>132</v>
      </c>
      <c r="C621">
        <v>51</v>
      </c>
      <c r="D621">
        <v>3</v>
      </c>
      <c r="E621">
        <v>2516524.5699999998</v>
      </c>
      <c r="F621">
        <v>6860103.1900000004</v>
      </c>
      <c r="G621">
        <v>189.04400000000001</v>
      </c>
      <c r="H621">
        <v>171.40000309999999</v>
      </c>
      <c r="I621">
        <v>17.643996949999998</v>
      </c>
      <c r="J621">
        <v>132</v>
      </c>
      <c r="K621">
        <v>11</v>
      </c>
      <c r="L621">
        <v>2</v>
      </c>
      <c r="M621" t="s">
        <v>0</v>
      </c>
      <c r="N621" t="s">
        <v>8</v>
      </c>
      <c r="O621">
        <v>4</v>
      </c>
    </row>
    <row r="622" spans="1:15">
      <c r="A622" t="str">
        <f t="shared" si="9"/>
        <v>132B_28</v>
      </c>
      <c r="B622">
        <v>132</v>
      </c>
      <c r="C622">
        <v>28</v>
      </c>
      <c r="D622">
        <v>3</v>
      </c>
      <c r="E622">
        <v>2516519</v>
      </c>
      <c r="F622">
        <v>6860100.3200000003</v>
      </c>
      <c r="G622">
        <v>188.99199999999999</v>
      </c>
      <c r="H622">
        <v>172.18000180000001</v>
      </c>
      <c r="I622">
        <v>16.811998169999999</v>
      </c>
      <c r="J622">
        <v>114</v>
      </c>
      <c r="K622">
        <v>11</v>
      </c>
      <c r="L622">
        <v>2</v>
      </c>
      <c r="M622" t="s">
        <v>0</v>
      </c>
      <c r="N622" t="s">
        <v>8</v>
      </c>
      <c r="O622">
        <v>4</v>
      </c>
    </row>
    <row r="623" spans="1:15">
      <c r="A623" t="str">
        <f t="shared" si="9"/>
        <v>132B_18</v>
      </c>
      <c r="B623">
        <v>132</v>
      </c>
      <c r="C623">
        <v>18</v>
      </c>
      <c r="D623">
        <v>3</v>
      </c>
      <c r="E623">
        <v>2516516.9</v>
      </c>
      <c r="F623">
        <v>6860099.5899999999</v>
      </c>
      <c r="G623">
        <v>189.46799999999999</v>
      </c>
      <c r="H623">
        <v>172.07000120000001</v>
      </c>
      <c r="I623">
        <v>17.397998780000002</v>
      </c>
      <c r="J623">
        <v>96</v>
      </c>
      <c r="K623">
        <v>11</v>
      </c>
      <c r="L623">
        <v>2</v>
      </c>
      <c r="M623" t="s">
        <v>0</v>
      </c>
      <c r="N623" t="s">
        <v>8</v>
      </c>
      <c r="O623">
        <v>4</v>
      </c>
    </row>
    <row r="624" spans="1:15">
      <c r="A624" t="str">
        <f t="shared" si="9"/>
        <v>132B_42</v>
      </c>
      <c r="B624">
        <v>132</v>
      </c>
      <c r="C624">
        <v>42</v>
      </c>
      <c r="D624">
        <v>3</v>
      </c>
      <c r="E624">
        <v>2516524.0699999998</v>
      </c>
      <c r="F624">
        <v>6860105.0800000001</v>
      </c>
      <c r="G624">
        <v>188.10599999999999</v>
      </c>
      <c r="H624">
        <v>171.8099915</v>
      </c>
      <c r="I624">
        <v>16.296008539999999</v>
      </c>
      <c r="J624">
        <v>104</v>
      </c>
      <c r="K624">
        <v>11</v>
      </c>
      <c r="L624">
        <v>2</v>
      </c>
      <c r="M624" t="s">
        <v>0</v>
      </c>
      <c r="N624" t="s">
        <v>8</v>
      </c>
      <c r="O624">
        <v>4</v>
      </c>
    </row>
    <row r="625" spans="1:15">
      <c r="A625" t="str">
        <f t="shared" si="9"/>
        <v>132B_23</v>
      </c>
      <c r="B625">
        <v>132</v>
      </c>
      <c r="C625">
        <v>23</v>
      </c>
      <c r="D625">
        <v>3</v>
      </c>
      <c r="E625">
        <v>2516519.27</v>
      </c>
      <c r="F625">
        <v>6860103</v>
      </c>
      <c r="G625">
        <v>190.21299999999999</v>
      </c>
      <c r="H625">
        <v>172.47998960000001</v>
      </c>
      <c r="I625">
        <v>17.73301038</v>
      </c>
      <c r="J625">
        <v>122</v>
      </c>
      <c r="K625">
        <v>11</v>
      </c>
      <c r="L625">
        <v>2</v>
      </c>
      <c r="M625" t="s">
        <v>0</v>
      </c>
      <c r="N625" t="s">
        <v>8</v>
      </c>
      <c r="O625">
        <v>4</v>
      </c>
    </row>
    <row r="626" spans="1:15">
      <c r="A626" t="str">
        <f t="shared" si="9"/>
        <v>132B_32</v>
      </c>
      <c r="B626">
        <v>132</v>
      </c>
      <c r="C626">
        <v>32</v>
      </c>
      <c r="D626">
        <v>3</v>
      </c>
      <c r="E626">
        <v>2516521.6</v>
      </c>
      <c r="F626">
        <v>6860104.5</v>
      </c>
      <c r="G626">
        <v>185.77600000000001</v>
      </c>
      <c r="H626">
        <v>172.3099915</v>
      </c>
      <c r="I626">
        <v>13.466008540000001</v>
      </c>
      <c r="J626">
        <v>84</v>
      </c>
      <c r="K626">
        <v>12</v>
      </c>
      <c r="L626">
        <v>2</v>
      </c>
      <c r="M626" t="s">
        <v>0</v>
      </c>
      <c r="N626" t="s">
        <v>8</v>
      </c>
      <c r="O626">
        <v>4</v>
      </c>
    </row>
    <row r="627" spans="1:15">
      <c r="A627" t="str">
        <f t="shared" si="9"/>
        <v>132B_5</v>
      </c>
      <c r="B627">
        <v>132</v>
      </c>
      <c r="C627">
        <v>5</v>
      </c>
      <c r="D627">
        <v>3</v>
      </c>
      <c r="E627">
        <v>2516515.54</v>
      </c>
      <c r="F627">
        <v>6860101.0700000003</v>
      </c>
      <c r="G627">
        <v>187.006</v>
      </c>
      <c r="H627">
        <v>172.6099945</v>
      </c>
      <c r="I627">
        <v>14.39600549</v>
      </c>
      <c r="J627">
        <v>87</v>
      </c>
      <c r="K627">
        <v>11</v>
      </c>
      <c r="L627">
        <v>2</v>
      </c>
      <c r="M627" t="s">
        <v>0</v>
      </c>
      <c r="N627" t="s">
        <v>8</v>
      </c>
      <c r="O627">
        <v>4</v>
      </c>
    </row>
    <row r="628" spans="1:15">
      <c r="A628" t="str">
        <f t="shared" si="9"/>
        <v>132B_12</v>
      </c>
      <c r="B628">
        <v>132</v>
      </c>
      <c r="C628">
        <v>12</v>
      </c>
      <c r="D628">
        <v>3</v>
      </c>
      <c r="E628">
        <v>2516517.11</v>
      </c>
      <c r="F628">
        <v>6860102.1799999997</v>
      </c>
      <c r="G628">
        <v>187.83</v>
      </c>
      <c r="H628">
        <v>172.73999939999999</v>
      </c>
      <c r="I628">
        <v>15.090000610000001</v>
      </c>
      <c r="J628">
        <v>111</v>
      </c>
      <c r="K628">
        <v>11</v>
      </c>
      <c r="L628">
        <v>2</v>
      </c>
      <c r="M628" t="s">
        <v>0</v>
      </c>
      <c r="N628" t="s">
        <v>8</v>
      </c>
      <c r="O628">
        <v>4</v>
      </c>
    </row>
    <row r="629" spans="1:15">
      <c r="A629" t="str">
        <f t="shared" si="9"/>
        <v>132B_33</v>
      </c>
      <c r="B629">
        <v>132</v>
      </c>
      <c r="C629">
        <v>33</v>
      </c>
      <c r="D629">
        <v>3</v>
      </c>
      <c r="E629">
        <v>2516522.7599999998</v>
      </c>
      <c r="F629">
        <v>6860106.71</v>
      </c>
      <c r="G629">
        <v>188.208</v>
      </c>
      <c r="H629">
        <v>172.3099915</v>
      </c>
      <c r="I629">
        <v>15.898008539999999</v>
      </c>
      <c r="J629">
        <v>107</v>
      </c>
      <c r="K629">
        <v>11</v>
      </c>
      <c r="L629">
        <v>2</v>
      </c>
      <c r="M629" t="s">
        <v>0</v>
      </c>
      <c r="N629" t="s">
        <v>8</v>
      </c>
      <c r="O629">
        <v>4</v>
      </c>
    </row>
    <row r="630" spans="1:15">
      <c r="A630" t="str">
        <f t="shared" si="9"/>
        <v>132B_20</v>
      </c>
      <c r="B630">
        <v>132</v>
      </c>
      <c r="C630">
        <v>20</v>
      </c>
      <c r="D630">
        <v>3</v>
      </c>
      <c r="E630">
        <v>2516519.11</v>
      </c>
      <c r="F630">
        <v>6860104.7400000002</v>
      </c>
      <c r="G630">
        <v>187.16300000000001</v>
      </c>
      <c r="H630">
        <v>172.79000239999999</v>
      </c>
      <c r="I630">
        <v>14.37299756</v>
      </c>
      <c r="J630">
        <v>86</v>
      </c>
      <c r="K630">
        <v>11</v>
      </c>
      <c r="L630">
        <v>2</v>
      </c>
      <c r="M630" t="s">
        <v>0</v>
      </c>
      <c r="N630" t="s">
        <v>8</v>
      </c>
      <c r="O630">
        <v>4</v>
      </c>
    </row>
    <row r="631" spans="1:15">
      <c r="A631" t="str">
        <f t="shared" si="9"/>
        <v>132B_24</v>
      </c>
      <c r="B631">
        <v>132</v>
      </c>
      <c r="C631">
        <v>24</v>
      </c>
      <c r="D631">
        <v>3</v>
      </c>
      <c r="E631">
        <v>2516520.89</v>
      </c>
      <c r="F631">
        <v>6860106.4699999997</v>
      </c>
      <c r="G631">
        <v>187.744</v>
      </c>
      <c r="H631">
        <v>172.869989</v>
      </c>
      <c r="I631">
        <v>14.87401099</v>
      </c>
      <c r="J631">
        <v>89</v>
      </c>
      <c r="K631">
        <v>11</v>
      </c>
      <c r="L631">
        <v>2</v>
      </c>
      <c r="M631" t="s">
        <v>0</v>
      </c>
      <c r="N631" t="s">
        <v>8</v>
      </c>
      <c r="O631">
        <v>4</v>
      </c>
    </row>
    <row r="632" spans="1:15">
      <c r="A632" t="str">
        <f t="shared" si="9"/>
        <v>132B_9</v>
      </c>
      <c r="B632">
        <v>132</v>
      </c>
      <c r="C632">
        <v>9</v>
      </c>
      <c r="D632">
        <v>3</v>
      </c>
      <c r="E632">
        <v>2516516.86</v>
      </c>
      <c r="F632">
        <v>6860104.1799999997</v>
      </c>
      <c r="G632">
        <v>188.416</v>
      </c>
      <c r="H632">
        <v>173.2100006</v>
      </c>
      <c r="I632">
        <v>15.205999390000001</v>
      </c>
      <c r="J632">
        <v>125</v>
      </c>
      <c r="K632">
        <v>11</v>
      </c>
      <c r="L632">
        <v>2</v>
      </c>
      <c r="M632" t="s">
        <v>0</v>
      </c>
      <c r="N632" t="s">
        <v>8</v>
      </c>
      <c r="O632">
        <v>4</v>
      </c>
    </row>
    <row r="633" spans="1:15">
      <c r="A633" t="str">
        <f t="shared" si="9"/>
        <v>132B_11</v>
      </c>
      <c r="B633">
        <v>132</v>
      </c>
      <c r="C633">
        <v>11</v>
      </c>
      <c r="D633">
        <v>3</v>
      </c>
      <c r="E633">
        <v>2516518.02</v>
      </c>
      <c r="F633">
        <v>6860106.4699999997</v>
      </c>
      <c r="G633">
        <v>187.453</v>
      </c>
      <c r="H633">
        <v>173.48999939999999</v>
      </c>
      <c r="I633">
        <v>13.96300061</v>
      </c>
      <c r="J633">
        <v>92</v>
      </c>
      <c r="K633">
        <v>12</v>
      </c>
      <c r="L633">
        <v>2</v>
      </c>
      <c r="M633" t="s">
        <v>0</v>
      </c>
      <c r="N633" t="s">
        <v>8</v>
      </c>
      <c r="O633">
        <v>4</v>
      </c>
    </row>
    <row r="634" spans="1:15">
      <c r="A634" t="str">
        <f t="shared" si="9"/>
        <v>132B_3</v>
      </c>
      <c r="B634">
        <v>132</v>
      </c>
      <c r="C634">
        <v>3</v>
      </c>
      <c r="D634">
        <v>3</v>
      </c>
      <c r="E634">
        <v>2516515.9900000002</v>
      </c>
      <c r="F634">
        <v>6860106.2000000002</v>
      </c>
      <c r="G634">
        <v>185.476</v>
      </c>
      <c r="H634">
        <v>173.68999629999999</v>
      </c>
      <c r="I634">
        <v>11.78600366</v>
      </c>
      <c r="J634">
        <v>89</v>
      </c>
      <c r="K634">
        <v>11</v>
      </c>
      <c r="L634">
        <v>2</v>
      </c>
      <c r="M634" t="s">
        <v>0</v>
      </c>
      <c r="N634" t="s">
        <v>8</v>
      </c>
      <c r="O634">
        <v>4</v>
      </c>
    </row>
    <row r="635" spans="1:15">
      <c r="A635" t="str">
        <f t="shared" si="9"/>
        <v>132B_14</v>
      </c>
      <c r="B635">
        <v>132</v>
      </c>
      <c r="C635">
        <v>14</v>
      </c>
      <c r="D635">
        <v>3</v>
      </c>
      <c r="E635">
        <v>2516518.85</v>
      </c>
      <c r="F635">
        <v>6860108.3700000001</v>
      </c>
      <c r="G635">
        <v>188.358</v>
      </c>
      <c r="H635">
        <v>173.3599945</v>
      </c>
      <c r="I635">
        <v>14.998005490000001</v>
      </c>
      <c r="J635">
        <v>115</v>
      </c>
      <c r="K635">
        <v>11</v>
      </c>
      <c r="L635">
        <v>2</v>
      </c>
      <c r="M635" t="s">
        <v>0</v>
      </c>
      <c r="N635" t="s">
        <v>8</v>
      </c>
      <c r="O635">
        <v>4</v>
      </c>
    </row>
    <row r="636" spans="1:15">
      <c r="A636" t="str">
        <f t="shared" si="9"/>
        <v>132B_295</v>
      </c>
      <c r="B636">
        <v>132</v>
      </c>
      <c r="C636">
        <v>295</v>
      </c>
      <c r="D636">
        <v>3</v>
      </c>
      <c r="E636">
        <v>2516514.9300000002</v>
      </c>
      <c r="F636">
        <v>6860108.1799999997</v>
      </c>
      <c r="G636">
        <v>191.68700000000001</v>
      </c>
      <c r="H636">
        <v>174.1699921</v>
      </c>
      <c r="I636">
        <v>17.517007929999998</v>
      </c>
      <c r="J636">
        <v>228</v>
      </c>
      <c r="K636">
        <v>11</v>
      </c>
      <c r="L636">
        <v>2</v>
      </c>
      <c r="M636" t="s">
        <v>0</v>
      </c>
      <c r="N636" t="s">
        <v>8</v>
      </c>
      <c r="O636">
        <v>4</v>
      </c>
    </row>
    <row r="637" spans="1:15">
      <c r="A637" t="str">
        <f t="shared" si="9"/>
        <v>132B_289</v>
      </c>
      <c r="B637">
        <v>132</v>
      </c>
      <c r="C637">
        <v>289</v>
      </c>
      <c r="D637">
        <v>3</v>
      </c>
      <c r="E637">
        <v>2516512.48</v>
      </c>
      <c r="F637">
        <v>6860107.4800000004</v>
      </c>
      <c r="G637">
        <v>188.62100000000001</v>
      </c>
      <c r="H637">
        <v>174.119989</v>
      </c>
      <c r="I637">
        <v>14.501010989999999</v>
      </c>
      <c r="J637">
        <v>96</v>
      </c>
      <c r="K637">
        <v>11</v>
      </c>
      <c r="L637">
        <v>2</v>
      </c>
      <c r="M637" t="s">
        <v>0</v>
      </c>
      <c r="N637" t="s">
        <v>8</v>
      </c>
      <c r="O637">
        <v>4</v>
      </c>
    </row>
    <row r="638" spans="1:15">
      <c r="A638" t="str">
        <f t="shared" si="9"/>
        <v>132B_15</v>
      </c>
      <c r="B638">
        <v>132</v>
      </c>
      <c r="C638">
        <v>15</v>
      </c>
      <c r="D638">
        <v>3</v>
      </c>
      <c r="E638">
        <v>2516519.7000000002</v>
      </c>
      <c r="F638">
        <v>6860111.7699999996</v>
      </c>
      <c r="G638">
        <v>186.779</v>
      </c>
      <c r="H638">
        <v>173.54000239999999</v>
      </c>
      <c r="I638">
        <v>13.23899756</v>
      </c>
      <c r="J638">
        <v>131</v>
      </c>
      <c r="K638">
        <v>11</v>
      </c>
      <c r="L638">
        <v>2</v>
      </c>
      <c r="M638" t="s">
        <v>0</v>
      </c>
      <c r="N638" t="s">
        <v>8</v>
      </c>
      <c r="O638">
        <v>4</v>
      </c>
    </row>
    <row r="639" spans="1:15">
      <c r="A639" t="str">
        <f t="shared" si="9"/>
        <v>132B_1</v>
      </c>
      <c r="B639">
        <v>132</v>
      </c>
      <c r="C639">
        <v>1</v>
      </c>
      <c r="D639">
        <v>3</v>
      </c>
      <c r="E639">
        <v>2516516.12</v>
      </c>
      <c r="F639">
        <v>6860111.2999999998</v>
      </c>
      <c r="G639">
        <v>190.24600000000001</v>
      </c>
      <c r="H639">
        <v>174.32999570000001</v>
      </c>
      <c r="I639">
        <v>15.91600427</v>
      </c>
      <c r="J639">
        <v>117</v>
      </c>
      <c r="K639">
        <v>11</v>
      </c>
      <c r="L639">
        <v>2</v>
      </c>
      <c r="M639" t="s">
        <v>0</v>
      </c>
      <c r="N639" t="s">
        <v>8</v>
      </c>
      <c r="O639">
        <v>4</v>
      </c>
    </row>
    <row r="640" spans="1:15">
      <c r="A640" t="str">
        <f t="shared" si="9"/>
        <v>132B_294</v>
      </c>
      <c r="B640">
        <v>132</v>
      </c>
      <c r="C640">
        <v>294</v>
      </c>
      <c r="D640">
        <v>3</v>
      </c>
      <c r="E640">
        <v>2516513.58</v>
      </c>
      <c r="F640">
        <v>6860110.9100000001</v>
      </c>
      <c r="G640">
        <v>187.404</v>
      </c>
      <c r="H640">
        <v>174.65000309999999</v>
      </c>
      <c r="I640">
        <v>12.753996949999999</v>
      </c>
      <c r="J640">
        <v>93</v>
      </c>
      <c r="K640">
        <v>11</v>
      </c>
      <c r="L640">
        <v>2</v>
      </c>
      <c r="M640" t="s">
        <v>0</v>
      </c>
      <c r="N640" t="s">
        <v>8</v>
      </c>
      <c r="O640">
        <v>4</v>
      </c>
    </row>
    <row r="641" spans="1:15">
      <c r="A641" t="str">
        <f t="shared" si="9"/>
        <v>132B_83</v>
      </c>
      <c r="B641">
        <v>132</v>
      </c>
      <c r="C641">
        <v>83</v>
      </c>
      <c r="D641">
        <v>3</v>
      </c>
      <c r="E641">
        <v>2516531.27</v>
      </c>
      <c r="F641">
        <v>6860094.7599999998</v>
      </c>
      <c r="G641">
        <v>184.22900000000001</v>
      </c>
      <c r="H641">
        <v>169.4600006</v>
      </c>
      <c r="I641">
        <v>14.768999389999999</v>
      </c>
      <c r="J641">
        <v>168</v>
      </c>
      <c r="K641">
        <v>12</v>
      </c>
      <c r="L641">
        <v>2</v>
      </c>
      <c r="M641" t="s">
        <v>0</v>
      </c>
      <c r="N641" t="s">
        <v>8</v>
      </c>
      <c r="O641">
        <v>5</v>
      </c>
    </row>
    <row r="642" spans="1:15">
      <c r="A642" t="str">
        <f t="shared" si="9"/>
        <v>132B_64</v>
      </c>
      <c r="B642">
        <v>132</v>
      </c>
      <c r="C642">
        <v>64</v>
      </c>
      <c r="D642">
        <v>3</v>
      </c>
      <c r="E642">
        <v>2516527.2599999998</v>
      </c>
      <c r="F642">
        <v>6860101.0099999998</v>
      </c>
      <c r="G642">
        <v>187.36199999999999</v>
      </c>
      <c r="H642">
        <v>170.83999019999999</v>
      </c>
      <c r="I642">
        <v>16.52200977</v>
      </c>
      <c r="J642">
        <v>118</v>
      </c>
      <c r="K642">
        <v>12</v>
      </c>
      <c r="L642">
        <v>2</v>
      </c>
      <c r="M642" t="s">
        <v>0</v>
      </c>
      <c r="N642" t="s">
        <v>8</v>
      </c>
      <c r="O642">
        <v>5</v>
      </c>
    </row>
    <row r="643" spans="1:15">
      <c r="A643" t="str">
        <f t="shared" ref="A643:A706" si="10">IF(N643&lt;&gt;1,CONCATENATE(B643,N643,"_",C643),CONCATENATE(B643,"_",C643))</f>
        <v>132B_56</v>
      </c>
      <c r="B643">
        <v>132</v>
      </c>
      <c r="C643">
        <v>56</v>
      </c>
      <c r="D643">
        <v>3</v>
      </c>
      <c r="E643">
        <v>2516526.46</v>
      </c>
      <c r="F643">
        <v>6860104.21</v>
      </c>
      <c r="G643">
        <v>189.79</v>
      </c>
      <c r="H643">
        <v>171.18000180000001</v>
      </c>
      <c r="I643">
        <v>18.609998170000001</v>
      </c>
      <c r="J643">
        <v>147</v>
      </c>
      <c r="K643">
        <v>12</v>
      </c>
      <c r="L643">
        <v>2</v>
      </c>
      <c r="M643" t="s">
        <v>0</v>
      </c>
      <c r="N643" t="s">
        <v>8</v>
      </c>
      <c r="O643">
        <v>5</v>
      </c>
    </row>
    <row r="644" spans="1:15">
      <c r="A644" t="str">
        <f t="shared" si="10"/>
        <v>132B_21</v>
      </c>
      <c r="B644">
        <v>132</v>
      </c>
      <c r="C644">
        <v>21</v>
      </c>
      <c r="D644">
        <v>3</v>
      </c>
      <c r="E644">
        <v>2516521.2400000002</v>
      </c>
      <c r="F644">
        <v>6860110.79</v>
      </c>
      <c r="G644">
        <v>189.191</v>
      </c>
      <c r="H644">
        <v>172.93999629999999</v>
      </c>
      <c r="I644">
        <v>16.251003659999999</v>
      </c>
      <c r="J644">
        <v>124</v>
      </c>
      <c r="K644">
        <v>11</v>
      </c>
      <c r="L644">
        <v>2</v>
      </c>
      <c r="M644" t="s">
        <v>0</v>
      </c>
      <c r="N644" t="s">
        <v>8</v>
      </c>
      <c r="O644">
        <v>5</v>
      </c>
    </row>
    <row r="645" spans="1:15">
      <c r="A645" t="str">
        <f t="shared" si="10"/>
        <v>132B_22</v>
      </c>
      <c r="B645">
        <v>132</v>
      </c>
      <c r="C645">
        <v>22</v>
      </c>
      <c r="D645">
        <v>3</v>
      </c>
      <c r="E645">
        <v>2516522.1</v>
      </c>
      <c r="F645">
        <v>6860112.0499999998</v>
      </c>
      <c r="G645">
        <v>189.08099999999999</v>
      </c>
      <c r="H645">
        <v>172.83999019999999</v>
      </c>
      <c r="I645">
        <v>16.241009770000002</v>
      </c>
      <c r="J645">
        <v>118</v>
      </c>
      <c r="K645">
        <v>12</v>
      </c>
      <c r="L645">
        <v>2</v>
      </c>
      <c r="M645" t="s">
        <v>0</v>
      </c>
      <c r="N645" t="s">
        <v>8</v>
      </c>
      <c r="O645">
        <v>5</v>
      </c>
    </row>
    <row r="646" spans="1:15">
      <c r="A646" t="str">
        <f t="shared" si="10"/>
        <v>132B_545</v>
      </c>
      <c r="B646">
        <v>132</v>
      </c>
      <c r="C646">
        <v>545</v>
      </c>
      <c r="D646">
        <v>3</v>
      </c>
      <c r="E646">
        <v>2516519.84</v>
      </c>
      <c r="F646">
        <v>6860080.9500000002</v>
      </c>
      <c r="G646">
        <v>183.624</v>
      </c>
      <c r="H646">
        <v>170.07000120000001</v>
      </c>
      <c r="I646">
        <v>-99</v>
      </c>
      <c r="J646">
        <v>109</v>
      </c>
      <c r="K646">
        <v>11</v>
      </c>
      <c r="L646">
        <v>3</v>
      </c>
      <c r="M646" t="s">
        <v>4</v>
      </c>
      <c r="N646" t="s">
        <v>8</v>
      </c>
      <c r="O646">
        <v>3</v>
      </c>
    </row>
    <row r="647" spans="1:15">
      <c r="A647" t="str">
        <f t="shared" si="10"/>
        <v>132B_542</v>
      </c>
      <c r="B647">
        <v>132</v>
      </c>
      <c r="C647">
        <v>542</v>
      </c>
      <c r="D647">
        <v>2</v>
      </c>
      <c r="E647">
        <v>2516522.7200000002</v>
      </c>
      <c r="F647">
        <v>6860082.8899999997</v>
      </c>
      <c r="G647">
        <v>177.36199999999999</v>
      </c>
      <c r="H647">
        <v>169.4199921</v>
      </c>
      <c r="I647">
        <v>-99</v>
      </c>
      <c r="J647">
        <v>82</v>
      </c>
      <c r="K647">
        <v>11</v>
      </c>
      <c r="L647">
        <v>3</v>
      </c>
      <c r="M647" t="s">
        <v>2</v>
      </c>
      <c r="N647" t="s">
        <v>8</v>
      </c>
      <c r="O647">
        <v>3</v>
      </c>
    </row>
    <row r="648" spans="1:15">
      <c r="A648" t="str">
        <f t="shared" si="10"/>
        <v>132B_544</v>
      </c>
      <c r="B648">
        <v>132</v>
      </c>
      <c r="C648">
        <v>544</v>
      </c>
      <c r="D648">
        <v>3</v>
      </c>
      <c r="E648">
        <v>2516517.87</v>
      </c>
      <c r="F648">
        <v>6860084.4900000002</v>
      </c>
      <c r="G648">
        <v>184.59700000000001</v>
      </c>
      <c r="H648">
        <v>170.7999969</v>
      </c>
      <c r="I648">
        <v>13.797003050000001</v>
      </c>
      <c r="J648">
        <v>79</v>
      </c>
      <c r="K648">
        <v>11</v>
      </c>
      <c r="L648">
        <v>3</v>
      </c>
      <c r="M648" t="s">
        <v>0</v>
      </c>
      <c r="N648" t="s">
        <v>8</v>
      </c>
      <c r="O648">
        <v>3</v>
      </c>
    </row>
    <row r="649" spans="1:15">
      <c r="A649" t="str">
        <f t="shared" si="10"/>
        <v>132B_539</v>
      </c>
      <c r="B649">
        <v>132</v>
      </c>
      <c r="C649">
        <v>539</v>
      </c>
      <c r="D649">
        <v>2</v>
      </c>
      <c r="E649">
        <v>2516519.02</v>
      </c>
      <c r="F649">
        <v>6860087.2000000002</v>
      </c>
      <c r="G649">
        <v>182.75700000000001</v>
      </c>
      <c r="H649">
        <v>170.82999570000001</v>
      </c>
      <c r="I649">
        <v>-99</v>
      </c>
      <c r="J649">
        <v>124</v>
      </c>
      <c r="K649">
        <v>12</v>
      </c>
      <c r="L649">
        <v>3</v>
      </c>
      <c r="M649" t="s">
        <v>4</v>
      </c>
      <c r="N649" t="s">
        <v>8</v>
      </c>
      <c r="O649">
        <v>3</v>
      </c>
    </row>
    <row r="650" spans="1:15">
      <c r="A650" t="str">
        <f t="shared" si="10"/>
        <v>132B_508</v>
      </c>
      <c r="B650">
        <v>132</v>
      </c>
      <c r="C650">
        <v>508</v>
      </c>
      <c r="D650">
        <v>3</v>
      </c>
      <c r="E650">
        <v>2516510.15</v>
      </c>
      <c r="F650">
        <v>6860093.5999999996</v>
      </c>
      <c r="G650">
        <v>180.98400000000001</v>
      </c>
      <c r="H650">
        <v>172.90000309999999</v>
      </c>
      <c r="I650">
        <v>-99</v>
      </c>
      <c r="J650">
        <v>63</v>
      </c>
      <c r="K650">
        <v>11</v>
      </c>
      <c r="L650">
        <v>3</v>
      </c>
      <c r="M650" t="s">
        <v>2</v>
      </c>
      <c r="N650" t="s">
        <v>8</v>
      </c>
      <c r="O650">
        <v>3</v>
      </c>
    </row>
    <row r="651" spans="1:15">
      <c r="A651" t="str">
        <f t="shared" si="10"/>
        <v>132B_509</v>
      </c>
      <c r="B651">
        <v>132</v>
      </c>
      <c r="C651">
        <v>509</v>
      </c>
      <c r="D651">
        <v>3</v>
      </c>
      <c r="E651">
        <v>2516512.73</v>
      </c>
      <c r="F651">
        <v>6860095.29</v>
      </c>
      <c r="G651">
        <v>190.238</v>
      </c>
      <c r="H651">
        <v>172.7999969</v>
      </c>
      <c r="I651">
        <v>17.438003049999999</v>
      </c>
      <c r="J651">
        <v>118</v>
      </c>
      <c r="K651">
        <v>11</v>
      </c>
      <c r="L651">
        <v>3</v>
      </c>
      <c r="M651" t="s">
        <v>0</v>
      </c>
      <c r="N651" t="s">
        <v>8</v>
      </c>
      <c r="O651">
        <v>3</v>
      </c>
    </row>
    <row r="652" spans="1:15">
      <c r="A652" t="str">
        <f t="shared" si="10"/>
        <v>132B_507</v>
      </c>
      <c r="B652">
        <v>132</v>
      </c>
      <c r="C652">
        <v>507</v>
      </c>
      <c r="D652">
        <v>3</v>
      </c>
      <c r="E652">
        <v>2516509.1800000002</v>
      </c>
      <c r="F652">
        <v>6860095.5999999996</v>
      </c>
      <c r="G652">
        <v>183.42599999999999</v>
      </c>
      <c r="H652">
        <v>173.15000309999999</v>
      </c>
      <c r="I652">
        <v>-99</v>
      </c>
      <c r="J652">
        <v>80</v>
      </c>
      <c r="K652">
        <v>14</v>
      </c>
      <c r="L652">
        <v>3</v>
      </c>
      <c r="M652" t="s">
        <v>4</v>
      </c>
      <c r="N652" t="s">
        <v>8</v>
      </c>
      <c r="O652">
        <v>3</v>
      </c>
    </row>
    <row r="653" spans="1:15">
      <c r="A653" t="str">
        <f t="shared" si="10"/>
        <v>132B_600</v>
      </c>
      <c r="B653">
        <v>132</v>
      </c>
      <c r="C653">
        <v>600</v>
      </c>
      <c r="D653">
        <v>3</v>
      </c>
      <c r="E653">
        <v>2516507.46</v>
      </c>
      <c r="F653">
        <v>6860097.6200000001</v>
      </c>
      <c r="G653">
        <v>185.58500000000001</v>
      </c>
      <c r="H653">
        <v>173.48999939999999</v>
      </c>
      <c r="I653">
        <v>12.09500061</v>
      </c>
      <c r="J653">
        <v>86</v>
      </c>
      <c r="K653">
        <v>12</v>
      </c>
      <c r="L653">
        <v>3</v>
      </c>
      <c r="M653" t="s">
        <v>0</v>
      </c>
      <c r="N653" t="s">
        <v>8</v>
      </c>
      <c r="O653">
        <v>3</v>
      </c>
    </row>
    <row r="654" spans="1:15">
      <c r="A654" t="str">
        <f t="shared" si="10"/>
        <v>132B_506</v>
      </c>
      <c r="B654">
        <v>132</v>
      </c>
      <c r="C654">
        <v>506</v>
      </c>
      <c r="D654">
        <v>3</v>
      </c>
      <c r="E654">
        <v>2516512.0699999998</v>
      </c>
      <c r="F654">
        <v>6860100.9800000004</v>
      </c>
      <c r="G654">
        <v>181.02199999999999</v>
      </c>
      <c r="H654">
        <v>173.1</v>
      </c>
      <c r="I654">
        <v>-99</v>
      </c>
      <c r="J654">
        <v>63</v>
      </c>
      <c r="K654">
        <v>12</v>
      </c>
      <c r="L654">
        <v>3</v>
      </c>
      <c r="M654" t="s">
        <v>2</v>
      </c>
      <c r="N654" t="s">
        <v>8</v>
      </c>
      <c r="O654">
        <v>3</v>
      </c>
    </row>
    <row r="655" spans="1:15">
      <c r="A655" t="str">
        <f t="shared" si="10"/>
        <v>132B_601</v>
      </c>
      <c r="B655">
        <v>132</v>
      </c>
      <c r="C655">
        <v>601</v>
      </c>
      <c r="D655">
        <v>3</v>
      </c>
      <c r="E655">
        <v>2516507.13</v>
      </c>
      <c r="F655">
        <v>6860100.9699999997</v>
      </c>
      <c r="G655">
        <v>189.30799999999999</v>
      </c>
      <c r="H655">
        <v>173.71999510000001</v>
      </c>
      <c r="I655">
        <v>15.58800488</v>
      </c>
      <c r="J655">
        <v>111</v>
      </c>
      <c r="K655">
        <v>11</v>
      </c>
      <c r="L655">
        <v>3</v>
      </c>
      <c r="M655" t="s">
        <v>0</v>
      </c>
      <c r="N655" t="s">
        <v>8</v>
      </c>
      <c r="O655">
        <v>3</v>
      </c>
    </row>
    <row r="656" spans="1:15">
      <c r="A656" t="str">
        <f t="shared" si="10"/>
        <v>132B_504</v>
      </c>
      <c r="B656">
        <v>132</v>
      </c>
      <c r="C656">
        <v>504</v>
      </c>
      <c r="D656">
        <v>3</v>
      </c>
      <c r="E656">
        <v>2516511.73</v>
      </c>
      <c r="F656">
        <v>6860104.8399999999</v>
      </c>
      <c r="G656">
        <v>190.31100000000001</v>
      </c>
      <c r="H656">
        <v>173.7599884</v>
      </c>
      <c r="I656">
        <v>16.551011599999999</v>
      </c>
      <c r="J656">
        <v>140</v>
      </c>
      <c r="K656">
        <v>11</v>
      </c>
      <c r="L656">
        <v>3</v>
      </c>
      <c r="M656" t="s">
        <v>0</v>
      </c>
      <c r="N656" t="s">
        <v>8</v>
      </c>
      <c r="O656">
        <v>3</v>
      </c>
    </row>
    <row r="657" spans="1:15">
      <c r="A657" t="str">
        <f t="shared" si="10"/>
        <v>132B_603</v>
      </c>
      <c r="B657">
        <v>132</v>
      </c>
      <c r="C657">
        <v>603</v>
      </c>
      <c r="D657">
        <v>16</v>
      </c>
      <c r="E657">
        <v>2516506.21</v>
      </c>
      <c r="F657">
        <v>6860106.1299999999</v>
      </c>
      <c r="G657">
        <v>184.423</v>
      </c>
      <c r="H657">
        <v>174.619989</v>
      </c>
      <c r="I657">
        <v>-99</v>
      </c>
      <c r="J657">
        <v>77</v>
      </c>
      <c r="K657">
        <v>11</v>
      </c>
      <c r="L657">
        <v>3</v>
      </c>
      <c r="M657" t="s">
        <v>4</v>
      </c>
      <c r="N657" t="s">
        <v>8</v>
      </c>
      <c r="O657">
        <v>3</v>
      </c>
    </row>
    <row r="658" spans="1:15">
      <c r="A658" t="str">
        <f t="shared" si="10"/>
        <v>132B_540</v>
      </c>
      <c r="B658">
        <v>132</v>
      </c>
      <c r="C658">
        <v>540</v>
      </c>
      <c r="D658">
        <v>6</v>
      </c>
      <c r="E658">
        <v>2516524.2799999998</v>
      </c>
      <c r="F658">
        <v>6860087.7699999996</v>
      </c>
      <c r="G658">
        <v>181.386</v>
      </c>
      <c r="H658">
        <v>169.57000120000001</v>
      </c>
      <c r="I658">
        <v>-99</v>
      </c>
      <c r="J658">
        <v>92</v>
      </c>
      <c r="K658">
        <v>12</v>
      </c>
      <c r="L658">
        <v>3</v>
      </c>
      <c r="M658" t="s">
        <v>4</v>
      </c>
      <c r="N658" t="s">
        <v>8</v>
      </c>
      <c r="O658">
        <v>4</v>
      </c>
    </row>
    <row r="659" spans="1:15">
      <c r="A659" t="str">
        <f t="shared" si="10"/>
        <v>132B_527</v>
      </c>
      <c r="B659">
        <v>132</v>
      </c>
      <c r="C659">
        <v>527</v>
      </c>
      <c r="D659">
        <v>3</v>
      </c>
      <c r="E659">
        <v>2516526.46</v>
      </c>
      <c r="F659">
        <v>6860090.7199999997</v>
      </c>
      <c r="G659">
        <v>181.571</v>
      </c>
      <c r="H659">
        <v>169.47998960000001</v>
      </c>
      <c r="I659">
        <v>12.09101038</v>
      </c>
      <c r="J659">
        <v>83</v>
      </c>
      <c r="K659">
        <v>11</v>
      </c>
      <c r="L659">
        <v>3</v>
      </c>
      <c r="M659" t="s">
        <v>0</v>
      </c>
      <c r="N659" t="s">
        <v>8</v>
      </c>
      <c r="O659">
        <v>4</v>
      </c>
    </row>
    <row r="660" spans="1:15">
      <c r="A660" t="str">
        <f t="shared" si="10"/>
        <v>132B_528</v>
      </c>
      <c r="B660">
        <v>132</v>
      </c>
      <c r="C660">
        <v>528</v>
      </c>
      <c r="D660">
        <v>3</v>
      </c>
      <c r="E660">
        <v>2516528.4500000002</v>
      </c>
      <c r="F660">
        <v>6860092.0199999996</v>
      </c>
      <c r="G660">
        <v>181.667</v>
      </c>
      <c r="H660">
        <v>169.2599884</v>
      </c>
      <c r="I660">
        <v>-99</v>
      </c>
      <c r="J660">
        <v>99</v>
      </c>
      <c r="K660">
        <v>11</v>
      </c>
      <c r="L660">
        <v>3</v>
      </c>
      <c r="M660" t="s">
        <v>4</v>
      </c>
      <c r="N660" t="s">
        <v>8</v>
      </c>
      <c r="O660">
        <v>4</v>
      </c>
    </row>
    <row r="661" spans="1:15">
      <c r="A661" t="str">
        <f t="shared" si="10"/>
        <v>132B_534</v>
      </c>
      <c r="B661">
        <v>132</v>
      </c>
      <c r="C661">
        <v>534</v>
      </c>
      <c r="D661">
        <v>16</v>
      </c>
      <c r="E661">
        <v>2516523</v>
      </c>
      <c r="F661">
        <v>6860089.8499999996</v>
      </c>
      <c r="G661">
        <v>179.35900000000001</v>
      </c>
      <c r="H661">
        <v>170.07999570000001</v>
      </c>
      <c r="I661">
        <v>-99</v>
      </c>
      <c r="J661">
        <v>70</v>
      </c>
      <c r="K661">
        <v>11</v>
      </c>
      <c r="L661">
        <v>3</v>
      </c>
      <c r="M661" t="s">
        <v>2</v>
      </c>
      <c r="N661" t="s">
        <v>8</v>
      </c>
      <c r="O661">
        <v>4</v>
      </c>
    </row>
    <row r="662" spans="1:15">
      <c r="A662" t="str">
        <f t="shared" si="10"/>
        <v>132B_524</v>
      </c>
      <c r="B662">
        <v>132</v>
      </c>
      <c r="C662">
        <v>524</v>
      </c>
      <c r="D662">
        <v>3</v>
      </c>
      <c r="E662">
        <v>2516527.59</v>
      </c>
      <c r="F662">
        <v>6860093.3300000001</v>
      </c>
      <c r="G662">
        <v>176.81200000000001</v>
      </c>
      <c r="H662">
        <v>169.5599915</v>
      </c>
      <c r="I662">
        <v>-99</v>
      </c>
      <c r="J662">
        <v>57</v>
      </c>
      <c r="K662">
        <v>13</v>
      </c>
      <c r="L662">
        <v>3</v>
      </c>
      <c r="M662" t="s">
        <v>2</v>
      </c>
      <c r="N662" t="s">
        <v>8</v>
      </c>
      <c r="O662">
        <v>4</v>
      </c>
    </row>
    <row r="663" spans="1:15">
      <c r="A663" t="str">
        <f t="shared" si="10"/>
        <v>132B_525</v>
      </c>
      <c r="B663">
        <v>132</v>
      </c>
      <c r="C663">
        <v>525</v>
      </c>
      <c r="D663">
        <v>16</v>
      </c>
      <c r="E663">
        <v>2516525.71</v>
      </c>
      <c r="F663">
        <v>6860093.8300000001</v>
      </c>
      <c r="G663">
        <v>177.88</v>
      </c>
      <c r="H663">
        <v>170.2999969</v>
      </c>
      <c r="I663">
        <v>-99</v>
      </c>
      <c r="J663">
        <v>62</v>
      </c>
      <c r="K663">
        <v>12</v>
      </c>
      <c r="L663">
        <v>3</v>
      </c>
      <c r="M663" t="s">
        <v>2</v>
      </c>
      <c r="N663" t="s">
        <v>8</v>
      </c>
      <c r="O663">
        <v>4</v>
      </c>
    </row>
    <row r="664" spans="1:15">
      <c r="A664" t="str">
        <f t="shared" si="10"/>
        <v>132B_517</v>
      </c>
      <c r="B664">
        <v>132</v>
      </c>
      <c r="C664">
        <v>517</v>
      </c>
      <c r="D664">
        <v>16</v>
      </c>
      <c r="E664">
        <v>2516521.48</v>
      </c>
      <c r="F664">
        <v>6860102.29</v>
      </c>
      <c r="G664">
        <v>179.82</v>
      </c>
      <c r="H664">
        <v>171.9199921</v>
      </c>
      <c r="I664">
        <v>-99</v>
      </c>
      <c r="J664">
        <v>61</v>
      </c>
      <c r="K664">
        <v>11</v>
      </c>
      <c r="L664">
        <v>3</v>
      </c>
      <c r="M664" t="s">
        <v>2</v>
      </c>
      <c r="N664" t="s">
        <v>8</v>
      </c>
      <c r="O664">
        <v>4</v>
      </c>
    </row>
    <row r="665" spans="1:15">
      <c r="A665" t="str">
        <f t="shared" si="10"/>
        <v>132B_516</v>
      </c>
      <c r="B665">
        <v>132</v>
      </c>
      <c r="C665">
        <v>516</v>
      </c>
      <c r="D665">
        <v>3</v>
      </c>
      <c r="E665">
        <v>2516519.7200000002</v>
      </c>
      <c r="F665">
        <v>6860103.2400000002</v>
      </c>
      <c r="G665">
        <v>182.65899999999999</v>
      </c>
      <c r="H665">
        <v>172.48999939999999</v>
      </c>
      <c r="I665">
        <v>-99</v>
      </c>
      <c r="J665">
        <v>80</v>
      </c>
      <c r="K665">
        <v>12</v>
      </c>
      <c r="L665">
        <v>3</v>
      </c>
      <c r="M665" t="s">
        <v>4</v>
      </c>
      <c r="N665" t="s">
        <v>8</v>
      </c>
      <c r="O665">
        <v>4</v>
      </c>
    </row>
    <row r="666" spans="1:15">
      <c r="A666" t="str">
        <f t="shared" si="10"/>
        <v>132B_513</v>
      </c>
      <c r="B666">
        <v>132</v>
      </c>
      <c r="C666">
        <v>513</v>
      </c>
      <c r="D666">
        <v>2</v>
      </c>
      <c r="E666">
        <v>2516521.75</v>
      </c>
      <c r="F666">
        <v>6860107.4800000004</v>
      </c>
      <c r="G666">
        <v>181.04499999999999</v>
      </c>
      <c r="H666">
        <v>172.63999329999999</v>
      </c>
      <c r="I666">
        <v>-99</v>
      </c>
      <c r="J666">
        <v>90</v>
      </c>
      <c r="K666">
        <v>11</v>
      </c>
      <c r="L666">
        <v>3</v>
      </c>
      <c r="M666" t="s">
        <v>2</v>
      </c>
      <c r="N666" t="s">
        <v>8</v>
      </c>
      <c r="O666">
        <v>4</v>
      </c>
    </row>
    <row r="667" spans="1:15">
      <c r="A667" t="str">
        <f t="shared" si="10"/>
        <v>132B_514</v>
      </c>
      <c r="B667">
        <v>132</v>
      </c>
      <c r="C667">
        <v>514</v>
      </c>
      <c r="D667">
        <v>2</v>
      </c>
      <c r="E667">
        <v>2516519.54</v>
      </c>
      <c r="F667">
        <v>6860107.7699999996</v>
      </c>
      <c r="G667">
        <v>182.983</v>
      </c>
      <c r="H667">
        <v>173.1099945</v>
      </c>
      <c r="I667">
        <v>-99</v>
      </c>
      <c r="J667">
        <v>100</v>
      </c>
      <c r="K667">
        <v>12</v>
      </c>
      <c r="L667">
        <v>3</v>
      </c>
      <c r="M667" t="s">
        <v>4</v>
      </c>
      <c r="N667" t="s">
        <v>8</v>
      </c>
      <c r="O667">
        <v>4</v>
      </c>
    </row>
    <row r="668" spans="1:15">
      <c r="A668" t="str">
        <f t="shared" si="10"/>
        <v>132B_503</v>
      </c>
      <c r="B668">
        <v>132</v>
      </c>
      <c r="C668">
        <v>503</v>
      </c>
      <c r="D668">
        <v>16</v>
      </c>
      <c r="E668">
        <v>2516513</v>
      </c>
      <c r="F668">
        <v>6860105.4400000004</v>
      </c>
      <c r="G668">
        <v>180.959</v>
      </c>
      <c r="H668">
        <v>173.68999629999999</v>
      </c>
      <c r="I668">
        <v>-99</v>
      </c>
      <c r="J668">
        <v>57</v>
      </c>
      <c r="K668">
        <v>11</v>
      </c>
      <c r="L668">
        <v>3</v>
      </c>
      <c r="M668" t="s">
        <v>2</v>
      </c>
      <c r="N668" t="s">
        <v>8</v>
      </c>
      <c r="O668">
        <v>4</v>
      </c>
    </row>
    <row r="669" spans="1:15">
      <c r="A669" t="str">
        <f t="shared" si="10"/>
        <v>132B_531</v>
      </c>
      <c r="B669">
        <v>132</v>
      </c>
      <c r="C669">
        <v>531</v>
      </c>
      <c r="D669">
        <v>3</v>
      </c>
      <c r="E669">
        <v>2516533.5499999998</v>
      </c>
      <c r="F669">
        <v>6860089.8600000003</v>
      </c>
      <c r="G669">
        <v>186.21</v>
      </c>
      <c r="H669">
        <v>168.6599976</v>
      </c>
      <c r="I669">
        <v>17.55000244</v>
      </c>
      <c r="J669">
        <v>100</v>
      </c>
      <c r="K669">
        <v>11</v>
      </c>
      <c r="L669">
        <v>3</v>
      </c>
      <c r="M669" t="s">
        <v>0</v>
      </c>
      <c r="N669" t="s">
        <v>8</v>
      </c>
      <c r="O669">
        <v>5</v>
      </c>
    </row>
    <row r="670" spans="1:15">
      <c r="A670" t="str">
        <f t="shared" si="10"/>
        <v>132B_522</v>
      </c>
      <c r="B670">
        <v>132</v>
      </c>
      <c r="C670">
        <v>522</v>
      </c>
      <c r="D670">
        <v>2</v>
      </c>
      <c r="E670">
        <v>2516528.5299999998</v>
      </c>
      <c r="F670">
        <v>6860099.3700000001</v>
      </c>
      <c r="G670">
        <v>181.608</v>
      </c>
      <c r="H670">
        <v>170.369989</v>
      </c>
      <c r="I670">
        <v>-99</v>
      </c>
      <c r="J670">
        <v>113</v>
      </c>
      <c r="K670">
        <v>11</v>
      </c>
      <c r="L670">
        <v>3</v>
      </c>
      <c r="M670" t="s">
        <v>4</v>
      </c>
      <c r="N670" t="s">
        <v>8</v>
      </c>
      <c r="O670">
        <v>5</v>
      </c>
    </row>
    <row r="671" spans="1:15">
      <c r="A671" t="str">
        <f t="shared" si="10"/>
        <v>132B_512</v>
      </c>
      <c r="B671">
        <v>132</v>
      </c>
      <c r="C671">
        <v>512</v>
      </c>
      <c r="D671">
        <v>3</v>
      </c>
      <c r="E671">
        <v>2516523.1800000002</v>
      </c>
      <c r="F671">
        <v>6860110.0499999998</v>
      </c>
      <c r="G671">
        <v>181.46</v>
      </c>
      <c r="H671">
        <v>172.38999329999999</v>
      </c>
      <c r="I671">
        <v>-99</v>
      </c>
      <c r="J671">
        <v>69</v>
      </c>
      <c r="K671">
        <v>11</v>
      </c>
      <c r="L671">
        <v>3</v>
      </c>
      <c r="M671" t="s">
        <v>4</v>
      </c>
      <c r="N671" t="s">
        <v>8</v>
      </c>
      <c r="O671">
        <v>5</v>
      </c>
    </row>
    <row r="672" spans="1:15">
      <c r="A672" t="str">
        <f t="shared" si="10"/>
        <v>132B_511</v>
      </c>
      <c r="B672">
        <v>132</v>
      </c>
      <c r="C672">
        <v>511</v>
      </c>
      <c r="D672">
        <v>2</v>
      </c>
      <c r="E672">
        <v>2516521.06</v>
      </c>
      <c r="F672">
        <v>6860112.4900000002</v>
      </c>
      <c r="G672">
        <v>185.51599999999999</v>
      </c>
      <c r="H672">
        <v>173.2699982</v>
      </c>
      <c r="I672">
        <v>-99</v>
      </c>
      <c r="J672">
        <v>124</v>
      </c>
      <c r="K672">
        <v>13</v>
      </c>
      <c r="L672">
        <v>3</v>
      </c>
      <c r="M672" t="s">
        <v>4</v>
      </c>
      <c r="N672" t="s">
        <v>8</v>
      </c>
      <c r="O672">
        <v>5</v>
      </c>
    </row>
    <row r="673" spans="1:15">
      <c r="A673" t="str">
        <f t="shared" si="10"/>
        <v>132_1001</v>
      </c>
      <c r="B673">
        <v>132</v>
      </c>
      <c r="C673">
        <v>1001</v>
      </c>
      <c r="D673">
        <v>50</v>
      </c>
      <c r="E673">
        <v>2516499.33</v>
      </c>
      <c r="F673">
        <v>6860068.6100000003</v>
      </c>
      <c r="G673">
        <v>-99</v>
      </c>
      <c r="H673">
        <v>170.8099915</v>
      </c>
      <c r="I673">
        <v>-99</v>
      </c>
      <c r="J673">
        <v>700</v>
      </c>
      <c r="K673">
        <v>-99</v>
      </c>
      <c r="L673">
        <v>-99</v>
      </c>
      <c r="M673">
        <v>-99</v>
      </c>
      <c r="N673">
        <v>1</v>
      </c>
      <c r="O673">
        <v>-99</v>
      </c>
    </row>
    <row r="674" spans="1:15">
      <c r="A674" t="str">
        <f t="shared" si="10"/>
        <v>132_1002</v>
      </c>
      <c r="B674">
        <v>132</v>
      </c>
      <c r="C674">
        <v>1002</v>
      </c>
      <c r="D674">
        <v>50</v>
      </c>
      <c r="E674">
        <v>2516485.96</v>
      </c>
      <c r="F674">
        <v>6860094.9400000004</v>
      </c>
      <c r="G674">
        <v>-99</v>
      </c>
      <c r="H674">
        <v>174.369989</v>
      </c>
      <c r="I674">
        <v>-99</v>
      </c>
      <c r="J674">
        <v>700</v>
      </c>
      <c r="K674">
        <v>-99</v>
      </c>
      <c r="L674">
        <v>-99</v>
      </c>
      <c r="M674">
        <v>-99</v>
      </c>
      <c r="N674">
        <v>1</v>
      </c>
      <c r="O674">
        <v>-99</v>
      </c>
    </row>
    <row r="675" spans="1:15">
      <c r="A675" t="str">
        <f t="shared" si="10"/>
        <v>132_1003</v>
      </c>
      <c r="B675">
        <v>132</v>
      </c>
      <c r="C675">
        <v>1003</v>
      </c>
      <c r="D675">
        <v>50</v>
      </c>
      <c r="E675">
        <v>2516517.335</v>
      </c>
      <c r="F675">
        <v>6860078.2350000003</v>
      </c>
      <c r="G675">
        <v>-99</v>
      </c>
      <c r="H675">
        <v>170.369989</v>
      </c>
      <c r="I675">
        <v>-99</v>
      </c>
      <c r="J675">
        <v>700</v>
      </c>
      <c r="K675">
        <v>-99</v>
      </c>
      <c r="L675">
        <v>-99</v>
      </c>
      <c r="M675">
        <v>-99</v>
      </c>
      <c r="N675">
        <v>1</v>
      </c>
      <c r="O675">
        <v>-99</v>
      </c>
    </row>
    <row r="676" spans="1:15">
      <c r="A676" t="str">
        <f t="shared" si="10"/>
        <v>132_1004</v>
      </c>
      <c r="B676">
        <v>132</v>
      </c>
      <c r="C676">
        <v>1004</v>
      </c>
      <c r="D676">
        <v>50</v>
      </c>
      <c r="E676">
        <v>2516503.5099999998</v>
      </c>
      <c r="F676">
        <v>6860104.9000000004</v>
      </c>
      <c r="G676">
        <v>-99</v>
      </c>
      <c r="H676">
        <v>174.6099945</v>
      </c>
      <c r="I676">
        <v>-99</v>
      </c>
      <c r="J676">
        <v>700</v>
      </c>
      <c r="K676">
        <v>-99</v>
      </c>
      <c r="L676">
        <v>-99</v>
      </c>
      <c r="M676">
        <v>-99</v>
      </c>
      <c r="N676">
        <v>1</v>
      </c>
      <c r="O676">
        <v>-99</v>
      </c>
    </row>
    <row r="677" spans="1:15">
      <c r="A677" t="str">
        <f t="shared" si="10"/>
        <v>132_1005</v>
      </c>
      <c r="B677">
        <v>132</v>
      </c>
      <c r="C677">
        <v>1005</v>
      </c>
      <c r="D677">
        <v>50</v>
      </c>
      <c r="E677">
        <v>2516521.06</v>
      </c>
      <c r="F677">
        <v>6860114.8600000003</v>
      </c>
      <c r="G677">
        <v>-99</v>
      </c>
      <c r="H677">
        <v>173.57999570000001</v>
      </c>
      <c r="I677">
        <v>-99</v>
      </c>
      <c r="J677">
        <v>700</v>
      </c>
      <c r="K677">
        <v>-99</v>
      </c>
      <c r="L677">
        <v>-99</v>
      </c>
      <c r="M677">
        <v>-99</v>
      </c>
      <c r="N677">
        <v>1</v>
      </c>
      <c r="O677">
        <v>-99</v>
      </c>
    </row>
    <row r="678" spans="1:15">
      <c r="A678" t="str">
        <f t="shared" si="10"/>
        <v>132_1006</v>
      </c>
      <c r="B678">
        <v>132</v>
      </c>
      <c r="C678">
        <v>1006</v>
      </c>
      <c r="D678">
        <v>50</v>
      </c>
      <c r="E678">
        <v>2516535.34</v>
      </c>
      <c r="F678">
        <v>6860087.8600000003</v>
      </c>
      <c r="G678">
        <v>-99</v>
      </c>
      <c r="H678">
        <v>168.3099915</v>
      </c>
      <c r="I678">
        <v>-99</v>
      </c>
      <c r="J678">
        <v>700</v>
      </c>
      <c r="K678">
        <v>-99</v>
      </c>
      <c r="L678">
        <v>-99</v>
      </c>
      <c r="M678">
        <v>-99</v>
      </c>
      <c r="N678">
        <v>1</v>
      </c>
      <c r="O678">
        <v>-99</v>
      </c>
    </row>
    <row r="679" spans="1:15">
      <c r="A679" t="str">
        <f t="shared" si="10"/>
        <v>84_76</v>
      </c>
      <c r="B679">
        <v>84</v>
      </c>
      <c r="C679">
        <v>76</v>
      </c>
      <c r="D679">
        <v>2</v>
      </c>
      <c r="E679">
        <v>2516261.16</v>
      </c>
      <c r="F679">
        <v>6860910.3600000003</v>
      </c>
      <c r="G679">
        <v>197.7</v>
      </c>
      <c r="H679">
        <v>178.869989</v>
      </c>
      <c r="I679">
        <v>-99</v>
      </c>
      <c r="J679">
        <v>204</v>
      </c>
      <c r="K679">
        <v>11</v>
      </c>
      <c r="L679">
        <v>2</v>
      </c>
      <c r="M679" t="s">
        <v>3</v>
      </c>
      <c r="N679">
        <v>1</v>
      </c>
      <c r="O679">
        <v>1</v>
      </c>
    </row>
    <row r="680" spans="1:15">
      <c r="A680" t="str">
        <f t="shared" si="10"/>
        <v>84_84</v>
      </c>
      <c r="B680">
        <v>84</v>
      </c>
      <c r="C680">
        <v>84</v>
      </c>
      <c r="D680">
        <v>2</v>
      </c>
      <c r="E680">
        <v>2516256.19</v>
      </c>
      <c r="F680">
        <v>6860908.3200000003</v>
      </c>
      <c r="G680">
        <v>194.625</v>
      </c>
      <c r="H680">
        <v>178.7599884</v>
      </c>
      <c r="I680">
        <v>15.865011600000001</v>
      </c>
      <c r="J680">
        <v>214</v>
      </c>
      <c r="K680">
        <v>12</v>
      </c>
      <c r="L680">
        <v>2</v>
      </c>
      <c r="M680" t="s">
        <v>0</v>
      </c>
      <c r="N680">
        <v>1</v>
      </c>
      <c r="O680">
        <v>1</v>
      </c>
    </row>
    <row r="681" spans="1:15">
      <c r="A681" t="str">
        <f t="shared" si="10"/>
        <v>84_72</v>
      </c>
      <c r="B681">
        <v>84</v>
      </c>
      <c r="C681">
        <v>72</v>
      </c>
      <c r="D681">
        <v>2</v>
      </c>
      <c r="E681">
        <v>2516261.58</v>
      </c>
      <c r="F681">
        <v>6860912.9400000004</v>
      </c>
      <c r="G681">
        <v>194.93100000000001</v>
      </c>
      <c r="H681">
        <v>178.7599884</v>
      </c>
      <c r="I681">
        <v>16.1710116</v>
      </c>
      <c r="J681">
        <v>206</v>
      </c>
      <c r="K681">
        <v>11</v>
      </c>
      <c r="L681">
        <v>2</v>
      </c>
      <c r="M681" t="s">
        <v>0</v>
      </c>
      <c r="N681">
        <v>1</v>
      </c>
      <c r="O681">
        <v>1</v>
      </c>
    </row>
    <row r="682" spans="1:15">
      <c r="A682" t="str">
        <f t="shared" si="10"/>
        <v>84_85</v>
      </c>
      <c r="B682">
        <v>84</v>
      </c>
      <c r="C682">
        <v>85</v>
      </c>
      <c r="D682">
        <v>2</v>
      </c>
      <c r="E682">
        <v>2516256.41</v>
      </c>
      <c r="F682">
        <v>6860910.1699999999</v>
      </c>
      <c r="G682">
        <v>196.375</v>
      </c>
      <c r="H682">
        <v>178.65000309999999</v>
      </c>
      <c r="I682">
        <v>17.724996950000001</v>
      </c>
      <c r="J682">
        <v>183</v>
      </c>
      <c r="K682">
        <v>11</v>
      </c>
      <c r="L682">
        <v>2</v>
      </c>
      <c r="M682" t="s">
        <v>0</v>
      </c>
      <c r="N682">
        <v>1</v>
      </c>
      <c r="O682">
        <v>1</v>
      </c>
    </row>
    <row r="683" spans="1:15">
      <c r="A683" t="str">
        <f t="shared" si="10"/>
        <v>84_83</v>
      </c>
      <c r="B683">
        <v>84</v>
      </c>
      <c r="C683">
        <v>83</v>
      </c>
      <c r="D683">
        <v>2</v>
      </c>
      <c r="E683">
        <v>2516257.84</v>
      </c>
      <c r="F683">
        <v>6860913.1600000001</v>
      </c>
      <c r="G683">
        <v>197.22</v>
      </c>
      <c r="H683">
        <v>178.85</v>
      </c>
      <c r="I683">
        <v>-99</v>
      </c>
      <c r="J683">
        <v>245</v>
      </c>
      <c r="K683">
        <v>12</v>
      </c>
      <c r="L683">
        <v>2</v>
      </c>
      <c r="M683" t="s">
        <v>3</v>
      </c>
      <c r="N683">
        <v>1</v>
      </c>
      <c r="O683">
        <v>1</v>
      </c>
    </row>
    <row r="684" spans="1:15">
      <c r="A684" t="str">
        <f t="shared" si="10"/>
        <v>84_86</v>
      </c>
      <c r="B684">
        <v>84</v>
      </c>
      <c r="C684">
        <v>86</v>
      </c>
      <c r="D684">
        <v>2</v>
      </c>
      <c r="E684">
        <v>2516257.54</v>
      </c>
      <c r="F684">
        <v>6860915.2199999997</v>
      </c>
      <c r="G684">
        <v>197.22</v>
      </c>
      <c r="H684">
        <v>178.7599884</v>
      </c>
      <c r="I684">
        <v>-99</v>
      </c>
      <c r="J684">
        <v>220</v>
      </c>
      <c r="K684">
        <v>12</v>
      </c>
      <c r="L684">
        <v>2</v>
      </c>
      <c r="M684" t="s">
        <v>3</v>
      </c>
      <c r="N684">
        <v>1</v>
      </c>
      <c r="O684">
        <v>1</v>
      </c>
    </row>
    <row r="685" spans="1:15">
      <c r="A685" t="str">
        <f t="shared" si="10"/>
        <v>84_91</v>
      </c>
      <c r="B685">
        <v>84</v>
      </c>
      <c r="C685">
        <v>91</v>
      </c>
      <c r="D685">
        <v>2</v>
      </c>
      <c r="E685">
        <v>2516251.92</v>
      </c>
      <c r="F685">
        <v>6860911.7699999996</v>
      </c>
      <c r="G685">
        <v>195.56700000000001</v>
      </c>
      <c r="H685">
        <v>178.63999329999999</v>
      </c>
      <c r="I685">
        <v>16.927006710000001</v>
      </c>
      <c r="J685">
        <v>225</v>
      </c>
      <c r="K685">
        <v>11</v>
      </c>
      <c r="L685">
        <v>2</v>
      </c>
      <c r="M685" t="s">
        <v>0</v>
      </c>
      <c r="N685">
        <v>1</v>
      </c>
      <c r="O685">
        <v>1</v>
      </c>
    </row>
    <row r="686" spans="1:15">
      <c r="A686" t="str">
        <f t="shared" si="10"/>
        <v>84_93</v>
      </c>
      <c r="B686">
        <v>84</v>
      </c>
      <c r="C686">
        <v>93</v>
      </c>
      <c r="D686">
        <v>2</v>
      </c>
      <c r="E686">
        <v>2516252.36</v>
      </c>
      <c r="F686">
        <v>6860914.6600000001</v>
      </c>
      <c r="G686">
        <v>195.49799999999999</v>
      </c>
      <c r="H686">
        <v>178.54000239999999</v>
      </c>
      <c r="I686">
        <v>16.957997559999999</v>
      </c>
      <c r="J686">
        <v>205</v>
      </c>
      <c r="K686">
        <v>11</v>
      </c>
      <c r="L686">
        <v>2</v>
      </c>
      <c r="M686" t="s">
        <v>0</v>
      </c>
      <c r="N686">
        <v>1</v>
      </c>
      <c r="O686">
        <v>1</v>
      </c>
    </row>
    <row r="687" spans="1:15">
      <c r="A687" t="str">
        <f t="shared" si="10"/>
        <v>84_92</v>
      </c>
      <c r="B687">
        <v>84</v>
      </c>
      <c r="C687">
        <v>92</v>
      </c>
      <c r="D687">
        <v>2</v>
      </c>
      <c r="E687">
        <v>2516255.5</v>
      </c>
      <c r="F687">
        <v>6860918.46</v>
      </c>
      <c r="G687">
        <v>194.874</v>
      </c>
      <c r="H687">
        <v>178.73999939999999</v>
      </c>
      <c r="I687">
        <v>16.134000610000001</v>
      </c>
      <c r="J687">
        <v>172</v>
      </c>
      <c r="K687">
        <v>11</v>
      </c>
      <c r="L687">
        <v>2</v>
      </c>
      <c r="M687" t="s">
        <v>0</v>
      </c>
      <c r="N687">
        <v>1</v>
      </c>
      <c r="O687">
        <v>1</v>
      </c>
    </row>
    <row r="688" spans="1:15">
      <c r="A688" t="str">
        <f t="shared" si="10"/>
        <v>84_95</v>
      </c>
      <c r="B688">
        <v>84</v>
      </c>
      <c r="C688">
        <v>95</v>
      </c>
      <c r="D688">
        <v>2</v>
      </c>
      <c r="E688">
        <v>2516252.69</v>
      </c>
      <c r="F688">
        <v>6860918.3300000001</v>
      </c>
      <c r="G688">
        <v>191.72</v>
      </c>
      <c r="H688">
        <v>178.57999570000001</v>
      </c>
      <c r="I688">
        <v>-99</v>
      </c>
      <c r="J688">
        <v>108</v>
      </c>
      <c r="K688">
        <v>11</v>
      </c>
      <c r="L688">
        <v>2</v>
      </c>
      <c r="M688" t="s">
        <v>3</v>
      </c>
      <c r="N688">
        <v>1</v>
      </c>
      <c r="O688">
        <v>1</v>
      </c>
    </row>
    <row r="689" spans="1:15">
      <c r="A689" t="str">
        <f t="shared" si="10"/>
        <v>84_100</v>
      </c>
      <c r="B689">
        <v>84</v>
      </c>
      <c r="C689">
        <v>100</v>
      </c>
      <c r="D689">
        <v>2</v>
      </c>
      <c r="E689">
        <v>2516254.71</v>
      </c>
      <c r="F689">
        <v>6860921.0700000003</v>
      </c>
      <c r="G689">
        <v>194.53899999999999</v>
      </c>
      <c r="H689">
        <v>178.72998960000001</v>
      </c>
      <c r="I689">
        <v>15.80901038</v>
      </c>
      <c r="J689">
        <v>190</v>
      </c>
      <c r="K689">
        <v>11</v>
      </c>
      <c r="L689">
        <v>2</v>
      </c>
      <c r="M689" t="s">
        <v>0</v>
      </c>
      <c r="N689">
        <v>1</v>
      </c>
      <c r="O689">
        <v>1</v>
      </c>
    </row>
    <row r="690" spans="1:15">
      <c r="A690" t="str">
        <f t="shared" si="10"/>
        <v>84_99</v>
      </c>
      <c r="B690">
        <v>84</v>
      </c>
      <c r="C690">
        <v>99</v>
      </c>
      <c r="D690">
        <v>4</v>
      </c>
      <c r="E690">
        <v>2516250.0499999998</v>
      </c>
      <c r="F690">
        <v>6860917.9100000001</v>
      </c>
      <c r="G690">
        <v>196.25299999999999</v>
      </c>
      <c r="H690">
        <v>178.52999270000001</v>
      </c>
      <c r="I690">
        <v>17.723007320000001</v>
      </c>
      <c r="J690">
        <v>141</v>
      </c>
      <c r="K690">
        <v>11</v>
      </c>
      <c r="L690">
        <v>2</v>
      </c>
      <c r="M690" t="s">
        <v>0</v>
      </c>
      <c r="N690">
        <v>1</v>
      </c>
      <c r="O690">
        <v>1</v>
      </c>
    </row>
    <row r="691" spans="1:15">
      <c r="A691" t="str">
        <f t="shared" si="10"/>
        <v>84_102</v>
      </c>
      <c r="B691">
        <v>84</v>
      </c>
      <c r="C691">
        <v>102</v>
      </c>
      <c r="D691">
        <v>2</v>
      </c>
      <c r="E691">
        <v>2516252.09</v>
      </c>
      <c r="F691">
        <v>6860919.8399999999</v>
      </c>
      <c r="G691">
        <v>190.7</v>
      </c>
      <c r="H691">
        <v>178.62999880000001</v>
      </c>
      <c r="I691">
        <v>-99</v>
      </c>
      <c r="J691">
        <v>101</v>
      </c>
      <c r="K691">
        <v>12</v>
      </c>
      <c r="L691">
        <v>2</v>
      </c>
      <c r="M691" t="s">
        <v>3</v>
      </c>
      <c r="N691">
        <v>1</v>
      </c>
      <c r="O691">
        <v>1</v>
      </c>
    </row>
    <row r="692" spans="1:15">
      <c r="A692" t="str">
        <f t="shared" si="10"/>
        <v>84_104</v>
      </c>
      <c r="B692">
        <v>84</v>
      </c>
      <c r="C692">
        <v>104</v>
      </c>
      <c r="D692">
        <v>2</v>
      </c>
      <c r="E692">
        <v>2516252.75</v>
      </c>
      <c r="F692">
        <v>6860921.8600000003</v>
      </c>
      <c r="G692">
        <v>194.143</v>
      </c>
      <c r="H692">
        <v>178.6699921</v>
      </c>
      <c r="I692">
        <v>15.47300793</v>
      </c>
      <c r="J692">
        <v>205</v>
      </c>
      <c r="K692">
        <v>12</v>
      </c>
      <c r="L692">
        <v>2</v>
      </c>
      <c r="M692" t="s">
        <v>0</v>
      </c>
      <c r="N692">
        <v>1</v>
      </c>
      <c r="O692">
        <v>1</v>
      </c>
    </row>
    <row r="693" spans="1:15">
      <c r="A693" t="str">
        <f t="shared" si="10"/>
        <v>84_107</v>
      </c>
      <c r="B693">
        <v>84</v>
      </c>
      <c r="C693">
        <v>107</v>
      </c>
      <c r="D693">
        <v>2</v>
      </c>
      <c r="E693">
        <v>2516250.4500000002</v>
      </c>
      <c r="F693">
        <v>6860922.3399999999</v>
      </c>
      <c r="G693">
        <v>193.477</v>
      </c>
      <c r="H693">
        <v>178.6099945</v>
      </c>
      <c r="I693">
        <v>14.86700549</v>
      </c>
      <c r="J693">
        <v>161</v>
      </c>
      <c r="K693">
        <v>11</v>
      </c>
      <c r="L693">
        <v>2</v>
      </c>
      <c r="M693" t="s">
        <v>0</v>
      </c>
      <c r="N693">
        <v>1</v>
      </c>
      <c r="O693">
        <v>1</v>
      </c>
    </row>
    <row r="694" spans="1:15">
      <c r="A694" t="str">
        <f t="shared" si="10"/>
        <v>84_117</v>
      </c>
      <c r="B694">
        <v>84</v>
      </c>
      <c r="C694">
        <v>117</v>
      </c>
      <c r="D694">
        <v>2</v>
      </c>
      <c r="E694">
        <v>2516253.0099999998</v>
      </c>
      <c r="F694">
        <v>6860924.8300000001</v>
      </c>
      <c r="G694">
        <v>197.536</v>
      </c>
      <c r="H694">
        <v>178.74999389999999</v>
      </c>
      <c r="I694">
        <v>18.786006100000002</v>
      </c>
      <c r="J694">
        <v>196</v>
      </c>
      <c r="K694">
        <v>11</v>
      </c>
      <c r="L694">
        <v>2</v>
      </c>
      <c r="M694" t="s">
        <v>0</v>
      </c>
      <c r="N694">
        <v>1</v>
      </c>
      <c r="O694">
        <v>1</v>
      </c>
    </row>
    <row r="695" spans="1:15">
      <c r="A695" t="str">
        <f t="shared" si="10"/>
        <v>84_108</v>
      </c>
      <c r="B695">
        <v>84</v>
      </c>
      <c r="C695">
        <v>108</v>
      </c>
      <c r="D695">
        <v>2</v>
      </c>
      <c r="E695">
        <v>2516248.09</v>
      </c>
      <c r="F695">
        <v>6860921.7999999998</v>
      </c>
      <c r="G695">
        <v>193.41800000000001</v>
      </c>
      <c r="H695">
        <v>178.5499969</v>
      </c>
      <c r="I695">
        <v>14.86800305</v>
      </c>
      <c r="J695">
        <v>160</v>
      </c>
      <c r="K695">
        <v>12</v>
      </c>
      <c r="L695">
        <v>2</v>
      </c>
      <c r="M695" t="s">
        <v>0</v>
      </c>
      <c r="N695">
        <v>1</v>
      </c>
      <c r="O695">
        <v>1</v>
      </c>
    </row>
    <row r="696" spans="1:15">
      <c r="A696" t="str">
        <f t="shared" si="10"/>
        <v>84_109</v>
      </c>
      <c r="B696">
        <v>84</v>
      </c>
      <c r="C696">
        <v>109</v>
      </c>
      <c r="D696">
        <v>4</v>
      </c>
      <c r="E696">
        <v>2516246.48</v>
      </c>
      <c r="F696">
        <v>6860921.8099999996</v>
      </c>
      <c r="G696">
        <v>194.72</v>
      </c>
      <c r="H696">
        <v>178.58999019999999</v>
      </c>
      <c r="I696">
        <v>-99</v>
      </c>
      <c r="J696">
        <v>137</v>
      </c>
      <c r="K696">
        <v>11</v>
      </c>
      <c r="L696">
        <v>2</v>
      </c>
      <c r="M696" t="s">
        <v>3</v>
      </c>
      <c r="N696">
        <v>1</v>
      </c>
      <c r="O696">
        <v>1</v>
      </c>
    </row>
    <row r="697" spans="1:15">
      <c r="A697" t="str">
        <f t="shared" si="10"/>
        <v>84_112</v>
      </c>
      <c r="B697">
        <v>84</v>
      </c>
      <c r="C697">
        <v>112</v>
      </c>
      <c r="D697">
        <v>4</v>
      </c>
      <c r="E697">
        <v>2516248.67</v>
      </c>
      <c r="F697">
        <v>6860923.8499999996</v>
      </c>
      <c r="G697">
        <v>195.47</v>
      </c>
      <c r="H697">
        <v>178.68999629999999</v>
      </c>
      <c r="I697">
        <v>-99</v>
      </c>
      <c r="J697">
        <v>127</v>
      </c>
      <c r="K697">
        <v>12</v>
      </c>
      <c r="L697">
        <v>2</v>
      </c>
      <c r="M697" t="s">
        <v>3</v>
      </c>
      <c r="N697">
        <v>1</v>
      </c>
      <c r="O697">
        <v>1</v>
      </c>
    </row>
    <row r="698" spans="1:15">
      <c r="A698" t="str">
        <f t="shared" si="10"/>
        <v>84_129</v>
      </c>
      <c r="B698">
        <v>84</v>
      </c>
      <c r="C698">
        <v>129</v>
      </c>
      <c r="D698">
        <v>2</v>
      </c>
      <c r="E698">
        <v>2516250.9500000002</v>
      </c>
      <c r="F698">
        <v>6860927.6200000001</v>
      </c>
      <c r="G698">
        <v>203.01900000000001</v>
      </c>
      <c r="H698">
        <v>178.82999570000001</v>
      </c>
      <c r="I698">
        <v>24.189004270000002</v>
      </c>
      <c r="J698">
        <v>278</v>
      </c>
      <c r="K698">
        <v>11</v>
      </c>
      <c r="L698">
        <v>2</v>
      </c>
      <c r="M698" t="s">
        <v>0</v>
      </c>
      <c r="N698">
        <v>1</v>
      </c>
      <c r="O698">
        <v>1</v>
      </c>
    </row>
    <row r="699" spans="1:15">
      <c r="A699" t="str">
        <f t="shared" si="10"/>
        <v>84_114</v>
      </c>
      <c r="B699">
        <v>84</v>
      </c>
      <c r="C699">
        <v>114</v>
      </c>
      <c r="D699">
        <v>2</v>
      </c>
      <c r="E699">
        <v>2516244.79</v>
      </c>
      <c r="F699">
        <v>6860923.5899999999</v>
      </c>
      <c r="G699">
        <v>193.97</v>
      </c>
      <c r="H699">
        <v>178.71999510000001</v>
      </c>
      <c r="I699">
        <v>-99</v>
      </c>
      <c r="J699">
        <v>136</v>
      </c>
      <c r="K699">
        <v>11</v>
      </c>
      <c r="L699">
        <v>2</v>
      </c>
      <c r="M699" t="s">
        <v>3</v>
      </c>
      <c r="N699">
        <v>1</v>
      </c>
      <c r="O699">
        <v>1</v>
      </c>
    </row>
    <row r="700" spans="1:15">
      <c r="A700" t="str">
        <f t="shared" si="10"/>
        <v>84_123</v>
      </c>
      <c r="B700">
        <v>84</v>
      </c>
      <c r="C700">
        <v>123</v>
      </c>
      <c r="D700">
        <v>2</v>
      </c>
      <c r="E700">
        <v>2516248.41</v>
      </c>
      <c r="F700">
        <v>6860926.4100000001</v>
      </c>
      <c r="G700">
        <v>197.602</v>
      </c>
      <c r="H700">
        <v>178.6699921</v>
      </c>
      <c r="I700">
        <v>18.932007930000001</v>
      </c>
      <c r="J700">
        <v>210</v>
      </c>
      <c r="K700">
        <v>12</v>
      </c>
      <c r="L700">
        <v>2</v>
      </c>
      <c r="M700" t="s">
        <v>0</v>
      </c>
      <c r="N700">
        <v>1</v>
      </c>
      <c r="O700">
        <v>1</v>
      </c>
    </row>
    <row r="701" spans="1:15">
      <c r="A701" t="str">
        <f t="shared" si="10"/>
        <v>84_118</v>
      </c>
      <c r="B701">
        <v>84</v>
      </c>
      <c r="C701">
        <v>118</v>
      </c>
      <c r="D701">
        <v>4</v>
      </c>
      <c r="E701">
        <v>2516243.0099999998</v>
      </c>
      <c r="F701">
        <v>6860924.71</v>
      </c>
      <c r="G701">
        <v>192.01599999999999</v>
      </c>
      <c r="H701">
        <v>178.62999880000001</v>
      </c>
      <c r="I701">
        <v>13.386001220000001</v>
      </c>
      <c r="J701">
        <v>90</v>
      </c>
      <c r="K701">
        <v>11</v>
      </c>
      <c r="L701">
        <v>2</v>
      </c>
      <c r="M701" t="s">
        <v>1</v>
      </c>
      <c r="N701">
        <v>1</v>
      </c>
      <c r="O701">
        <v>1</v>
      </c>
    </row>
    <row r="702" spans="1:15">
      <c r="A702" t="str">
        <f t="shared" si="10"/>
        <v>84_126</v>
      </c>
      <c r="B702">
        <v>84</v>
      </c>
      <c r="C702">
        <v>126</v>
      </c>
      <c r="D702">
        <v>2</v>
      </c>
      <c r="E702">
        <v>2516246.37</v>
      </c>
      <c r="F702">
        <v>6860927.5999999996</v>
      </c>
      <c r="G702">
        <v>197.892</v>
      </c>
      <c r="H702">
        <v>178.7699982</v>
      </c>
      <c r="I702">
        <v>19.122001829999999</v>
      </c>
      <c r="J702">
        <v>220</v>
      </c>
      <c r="K702">
        <v>12</v>
      </c>
      <c r="L702">
        <v>2</v>
      </c>
      <c r="M702" t="s">
        <v>0</v>
      </c>
      <c r="N702">
        <v>1</v>
      </c>
      <c r="O702">
        <v>1</v>
      </c>
    </row>
    <row r="703" spans="1:15">
      <c r="A703" t="str">
        <f t="shared" si="10"/>
        <v>84_122</v>
      </c>
      <c r="B703">
        <v>84</v>
      </c>
      <c r="C703">
        <v>122</v>
      </c>
      <c r="D703">
        <v>2</v>
      </c>
      <c r="E703">
        <v>2516244.13</v>
      </c>
      <c r="F703">
        <v>6860926.6900000004</v>
      </c>
      <c r="G703">
        <v>191.47</v>
      </c>
      <c r="H703">
        <v>178.68999629999999</v>
      </c>
      <c r="I703">
        <v>-99</v>
      </c>
      <c r="J703">
        <v>96</v>
      </c>
      <c r="K703">
        <v>12</v>
      </c>
      <c r="L703">
        <v>2</v>
      </c>
      <c r="M703" t="s">
        <v>3</v>
      </c>
      <c r="N703">
        <v>1</v>
      </c>
      <c r="O703">
        <v>1</v>
      </c>
    </row>
    <row r="704" spans="1:15">
      <c r="A704" t="str">
        <f t="shared" si="10"/>
        <v>84_147</v>
      </c>
      <c r="B704">
        <v>84</v>
      </c>
      <c r="C704">
        <v>147</v>
      </c>
      <c r="D704">
        <v>2</v>
      </c>
      <c r="E704">
        <v>2516249.5099999998</v>
      </c>
      <c r="F704">
        <v>6860932.0300000003</v>
      </c>
      <c r="G704">
        <v>198.72</v>
      </c>
      <c r="H704">
        <v>179.12999880000001</v>
      </c>
      <c r="I704">
        <v>-99</v>
      </c>
      <c r="J704">
        <v>178</v>
      </c>
      <c r="K704">
        <v>12</v>
      </c>
      <c r="L704">
        <v>2</v>
      </c>
      <c r="M704" t="s">
        <v>3</v>
      </c>
      <c r="N704">
        <v>1</v>
      </c>
      <c r="O704">
        <v>1</v>
      </c>
    </row>
    <row r="705" spans="1:15">
      <c r="A705" t="str">
        <f t="shared" si="10"/>
        <v>84_121</v>
      </c>
      <c r="B705">
        <v>84</v>
      </c>
      <c r="C705">
        <v>121</v>
      </c>
      <c r="D705">
        <v>2</v>
      </c>
      <c r="E705">
        <v>2516241.85</v>
      </c>
      <c r="F705">
        <v>6860926.7300000004</v>
      </c>
      <c r="G705">
        <v>189.81200000000001</v>
      </c>
      <c r="H705">
        <v>178.6599976</v>
      </c>
      <c r="I705">
        <v>11.15200244</v>
      </c>
      <c r="J705">
        <v>125</v>
      </c>
      <c r="K705">
        <v>12</v>
      </c>
      <c r="L705">
        <v>2</v>
      </c>
      <c r="M705" t="s">
        <v>0</v>
      </c>
      <c r="N705">
        <v>1</v>
      </c>
      <c r="O705">
        <v>1</v>
      </c>
    </row>
    <row r="706" spans="1:15">
      <c r="A706" t="str">
        <f t="shared" si="10"/>
        <v>84_140</v>
      </c>
      <c r="B706">
        <v>84</v>
      </c>
      <c r="C706">
        <v>140</v>
      </c>
      <c r="D706">
        <v>2</v>
      </c>
      <c r="E706">
        <v>2516247.83</v>
      </c>
      <c r="F706">
        <v>6860931.4000000004</v>
      </c>
      <c r="G706">
        <v>199.22</v>
      </c>
      <c r="H706">
        <v>179.1699921</v>
      </c>
      <c r="I706">
        <v>-99</v>
      </c>
      <c r="J706">
        <v>261</v>
      </c>
      <c r="K706">
        <v>14</v>
      </c>
      <c r="L706">
        <v>2</v>
      </c>
      <c r="M706" t="s">
        <v>3</v>
      </c>
      <c r="N706">
        <v>1</v>
      </c>
      <c r="O706">
        <v>1</v>
      </c>
    </row>
    <row r="707" spans="1:15">
      <c r="A707" t="str">
        <f t="shared" ref="A707:A770" si="11">IF(N707&lt;&gt;1,CONCATENATE(B707,N707,"_",C707),CONCATENATE(B707,"_",C707))</f>
        <v>84_132</v>
      </c>
      <c r="B707">
        <v>84</v>
      </c>
      <c r="C707">
        <v>132</v>
      </c>
      <c r="D707">
        <v>2</v>
      </c>
      <c r="E707">
        <v>2516244.87</v>
      </c>
      <c r="F707">
        <v>6860930.7400000002</v>
      </c>
      <c r="G707">
        <v>201.32</v>
      </c>
      <c r="H707">
        <v>178.93999629999999</v>
      </c>
      <c r="I707">
        <v>22.38000366</v>
      </c>
      <c r="J707">
        <v>273</v>
      </c>
      <c r="K707">
        <v>11</v>
      </c>
      <c r="L707">
        <v>2</v>
      </c>
      <c r="M707" t="s">
        <v>0</v>
      </c>
      <c r="N707">
        <v>1</v>
      </c>
      <c r="O707">
        <v>1</v>
      </c>
    </row>
    <row r="708" spans="1:15">
      <c r="A708" t="str">
        <f t="shared" si="11"/>
        <v>84_127</v>
      </c>
      <c r="B708">
        <v>84</v>
      </c>
      <c r="C708">
        <v>127</v>
      </c>
      <c r="D708">
        <v>2</v>
      </c>
      <c r="E708">
        <v>2516241.0499999998</v>
      </c>
      <c r="F708">
        <v>6860928.96</v>
      </c>
      <c r="G708">
        <v>194.19800000000001</v>
      </c>
      <c r="H708">
        <v>178.71999510000001</v>
      </c>
      <c r="I708">
        <v>15.47800488</v>
      </c>
      <c r="J708">
        <v>185</v>
      </c>
      <c r="K708">
        <v>11</v>
      </c>
      <c r="L708">
        <v>2</v>
      </c>
      <c r="M708" t="s">
        <v>0</v>
      </c>
      <c r="N708">
        <v>1</v>
      </c>
      <c r="O708">
        <v>1</v>
      </c>
    </row>
    <row r="709" spans="1:15">
      <c r="A709" t="str">
        <f t="shared" si="11"/>
        <v>84_146</v>
      </c>
      <c r="B709">
        <v>84</v>
      </c>
      <c r="C709">
        <v>146</v>
      </c>
      <c r="D709">
        <v>2</v>
      </c>
      <c r="E709">
        <v>2516245.34</v>
      </c>
      <c r="F709">
        <v>6860934.3300000001</v>
      </c>
      <c r="G709">
        <v>197.97</v>
      </c>
      <c r="H709">
        <v>179.22998960000001</v>
      </c>
      <c r="I709">
        <v>-99</v>
      </c>
      <c r="J709">
        <v>197</v>
      </c>
      <c r="K709">
        <v>12</v>
      </c>
      <c r="L709">
        <v>2</v>
      </c>
      <c r="M709" t="s">
        <v>3</v>
      </c>
      <c r="N709">
        <v>1</v>
      </c>
      <c r="O709">
        <v>1</v>
      </c>
    </row>
    <row r="710" spans="1:15">
      <c r="A710" t="str">
        <f t="shared" si="11"/>
        <v>84_133</v>
      </c>
      <c r="B710">
        <v>84</v>
      </c>
      <c r="C710">
        <v>133</v>
      </c>
      <c r="D710">
        <v>2</v>
      </c>
      <c r="E710">
        <v>2516241.5699999998</v>
      </c>
      <c r="F710">
        <v>6860931.9800000004</v>
      </c>
      <c r="G710">
        <v>199.40100000000001</v>
      </c>
      <c r="H710">
        <v>178.93000180000001</v>
      </c>
      <c r="I710">
        <v>20.470998170000001</v>
      </c>
      <c r="J710">
        <v>230</v>
      </c>
      <c r="K710">
        <v>11</v>
      </c>
      <c r="L710">
        <v>2</v>
      </c>
      <c r="M710" t="s">
        <v>0</v>
      </c>
      <c r="N710">
        <v>1</v>
      </c>
      <c r="O710">
        <v>1</v>
      </c>
    </row>
    <row r="711" spans="1:15">
      <c r="A711" t="str">
        <f t="shared" si="11"/>
        <v>84_153</v>
      </c>
      <c r="B711">
        <v>84</v>
      </c>
      <c r="C711">
        <v>153</v>
      </c>
      <c r="D711">
        <v>2</v>
      </c>
      <c r="E711">
        <v>2516246.2400000002</v>
      </c>
      <c r="F711">
        <v>6860935.4699999997</v>
      </c>
      <c r="G711">
        <v>194.72</v>
      </c>
      <c r="H711">
        <v>179.3099915</v>
      </c>
      <c r="I711">
        <v>-99</v>
      </c>
      <c r="J711">
        <v>146</v>
      </c>
      <c r="K711">
        <v>11</v>
      </c>
      <c r="L711">
        <v>2</v>
      </c>
      <c r="M711" t="s">
        <v>3</v>
      </c>
      <c r="N711">
        <v>1</v>
      </c>
      <c r="O711">
        <v>1</v>
      </c>
    </row>
    <row r="712" spans="1:15">
      <c r="A712" t="str">
        <f t="shared" si="11"/>
        <v>84_131</v>
      </c>
      <c r="B712">
        <v>84</v>
      </c>
      <c r="C712">
        <v>131</v>
      </c>
      <c r="D712">
        <v>2</v>
      </c>
      <c r="E712">
        <v>2516239.86</v>
      </c>
      <c r="F712">
        <v>6860931.6500000004</v>
      </c>
      <c r="G712">
        <v>198.22</v>
      </c>
      <c r="H712">
        <v>178.82000120000001</v>
      </c>
      <c r="I712">
        <v>-99</v>
      </c>
      <c r="J712">
        <v>230</v>
      </c>
      <c r="K712">
        <v>12</v>
      </c>
      <c r="L712">
        <v>2</v>
      </c>
      <c r="M712" t="s">
        <v>3</v>
      </c>
      <c r="N712">
        <v>1</v>
      </c>
      <c r="O712">
        <v>1</v>
      </c>
    </row>
    <row r="713" spans="1:15">
      <c r="A713" t="str">
        <f t="shared" si="11"/>
        <v>84_142</v>
      </c>
      <c r="B713">
        <v>84</v>
      </c>
      <c r="C713">
        <v>142</v>
      </c>
      <c r="D713">
        <v>2</v>
      </c>
      <c r="E713">
        <v>2516242.85</v>
      </c>
      <c r="F713">
        <v>6860934.3600000003</v>
      </c>
      <c r="G713">
        <v>200.47</v>
      </c>
      <c r="H713">
        <v>179.23999939999999</v>
      </c>
      <c r="I713">
        <v>-99</v>
      </c>
      <c r="J713">
        <v>247</v>
      </c>
      <c r="K713">
        <v>11</v>
      </c>
      <c r="L713">
        <v>2</v>
      </c>
      <c r="M713" t="s">
        <v>3</v>
      </c>
      <c r="N713">
        <v>1</v>
      </c>
      <c r="O713">
        <v>1</v>
      </c>
    </row>
    <row r="714" spans="1:15">
      <c r="A714" t="str">
        <f t="shared" si="11"/>
        <v>84_56</v>
      </c>
      <c r="B714">
        <v>84</v>
      </c>
      <c r="C714">
        <v>56</v>
      </c>
      <c r="D714">
        <v>2</v>
      </c>
      <c r="E714">
        <v>2516266.9900000002</v>
      </c>
      <c r="F714">
        <v>6860915.0800000001</v>
      </c>
      <c r="G714">
        <v>197.59</v>
      </c>
      <c r="H714">
        <v>178.90000309999999</v>
      </c>
      <c r="I714">
        <v>18.689996950000001</v>
      </c>
      <c r="J714">
        <v>240</v>
      </c>
      <c r="K714">
        <v>12</v>
      </c>
      <c r="L714">
        <v>2</v>
      </c>
      <c r="M714" t="s">
        <v>0</v>
      </c>
      <c r="N714">
        <v>1</v>
      </c>
      <c r="O714">
        <v>2</v>
      </c>
    </row>
    <row r="715" spans="1:15">
      <c r="A715" t="str">
        <f t="shared" si="11"/>
        <v>84_55</v>
      </c>
      <c r="B715">
        <v>84</v>
      </c>
      <c r="C715">
        <v>55</v>
      </c>
      <c r="D715">
        <v>2</v>
      </c>
      <c r="E715">
        <v>2516266.64</v>
      </c>
      <c r="F715">
        <v>6860916.9900000002</v>
      </c>
      <c r="G715">
        <v>190.643</v>
      </c>
      <c r="H715">
        <v>178.9099976</v>
      </c>
      <c r="I715">
        <v>11.73300244</v>
      </c>
      <c r="J715">
        <v>200</v>
      </c>
      <c r="K715">
        <v>12</v>
      </c>
      <c r="L715">
        <v>2</v>
      </c>
      <c r="M715" t="s">
        <v>5</v>
      </c>
      <c r="N715">
        <v>1</v>
      </c>
      <c r="O715">
        <v>2</v>
      </c>
    </row>
    <row r="716" spans="1:15">
      <c r="A716" t="str">
        <f t="shared" si="11"/>
        <v>84_66</v>
      </c>
      <c r="B716">
        <v>84</v>
      </c>
      <c r="C716">
        <v>66</v>
      </c>
      <c r="D716">
        <v>2</v>
      </c>
      <c r="E716">
        <v>2516262.7200000002</v>
      </c>
      <c r="F716">
        <v>6860915.1500000004</v>
      </c>
      <c r="G716">
        <v>196.75800000000001</v>
      </c>
      <c r="H716">
        <v>178.8099915</v>
      </c>
      <c r="I716">
        <v>17.94800854</v>
      </c>
      <c r="J716">
        <v>186</v>
      </c>
      <c r="K716">
        <v>11</v>
      </c>
      <c r="L716">
        <v>2</v>
      </c>
      <c r="M716" t="s">
        <v>0</v>
      </c>
      <c r="N716">
        <v>1</v>
      </c>
      <c r="O716">
        <v>2</v>
      </c>
    </row>
    <row r="717" spans="1:15">
      <c r="A717" t="str">
        <f t="shared" si="11"/>
        <v>84_50</v>
      </c>
      <c r="B717">
        <v>84</v>
      </c>
      <c r="C717">
        <v>50</v>
      </c>
      <c r="D717">
        <v>2</v>
      </c>
      <c r="E717">
        <v>2516266.14</v>
      </c>
      <c r="F717">
        <v>6860919.4900000002</v>
      </c>
      <c r="G717">
        <v>194.22</v>
      </c>
      <c r="H717">
        <v>178.9099976</v>
      </c>
      <c r="I717">
        <v>-99</v>
      </c>
      <c r="J717">
        <v>117</v>
      </c>
      <c r="K717">
        <v>11</v>
      </c>
      <c r="L717">
        <v>2</v>
      </c>
      <c r="M717" t="s">
        <v>3</v>
      </c>
      <c r="N717">
        <v>1</v>
      </c>
      <c r="O717">
        <v>2</v>
      </c>
    </row>
    <row r="718" spans="1:15">
      <c r="A718" t="str">
        <f t="shared" si="11"/>
        <v>84_64</v>
      </c>
      <c r="B718">
        <v>84</v>
      </c>
      <c r="C718">
        <v>64</v>
      </c>
      <c r="D718">
        <v>2</v>
      </c>
      <c r="E718">
        <v>2516263.4700000002</v>
      </c>
      <c r="F718">
        <v>6860917.71</v>
      </c>
      <c r="G718">
        <v>196.2</v>
      </c>
      <c r="H718">
        <v>178.97998960000001</v>
      </c>
      <c r="I718">
        <v>-99</v>
      </c>
      <c r="J718">
        <v>191</v>
      </c>
      <c r="K718">
        <v>11</v>
      </c>
      <c r="L718">
        <v>2</v>
      </c>
      <c r="M718" t="s">
        <v>3</v>
      </c>
      <c r="N718">
        <v>1</v>
      </c>
      <c r="O718">
        <v>2</v>
      </c>
    </row>
    <row r="719" spans="1:15">
      <c r="A719" t="str">
        <f t="shared" si="11"/>
        <v>84_73</v>
      </c>
      <c r="B719">
        <v>84</v>
      </c>
      <c r="C719">
        <v>73</v>
      </c>
      <c r="D719">
        <v>2</v>
      </c>
      <c r="E719">
        <v>2516261.37</v>
      </c>
      <c r="F719">
        <v>6860916.3799999999</v>
      </c>
      <c r="G719">
        <v>195.267</v>
      </c>
      <c r="H719">
        <v>178.73999939999999</v>
      </c>
      <c r="I719">
        <v>16.527000610000002</v>
      </c>
      <c r="J719">
        <v>155</v>
      </c>
      <c r="K719">
        <v>12</v>
      </c>
      <c r="L719">
        <v>2</v>
      </c>
      <c r="M719" t="s">
        <v>0</v>
      </c>
      <c r="N719">
        <v>1</v>
      </c>
      <c r="O719">
        <v>2</v>
      </c>
    </row>
    <row r="720" spans="1:15">
      <c r="A720" t="str">
        <f t="shared" si="11"/>
        <v>84_61</v>
      </c>
      <c r="B720">
        <v>84</v>
      </c>
      <c r="C720">
        <v>61</v>
      </c>
      <c r="D720">
        <v>2</v>
      </c>
      <c r="E720">
        <v>2516262.9700000002</v>
      </c>
      <c r="F720">
        <v>6860920.3200000003</v>
      </c>
      <c r="G720">
        <v>197.56</v>
      </c>
      <c r="H720">
        <v>178.8599945</v>
      </c>
      <c r="I720">
        <v>18.700005489999999</v>
      </c>
      <c r="J720">
        <v>277</v>
      </c>
      <c r="K720">
        <v>11</v>
      </c>
      <c r="L720">
        <v>2</v>
      </c>
      <c r="M720" t="s">
        <v>0</v>
      </c>
      <c r="N720">
        <v>1</v>
      </c>
      <c r="O720">
        <v>2</v>
      </c>
    </row>
    <row r="721" spans="1:15">
      <c r="A721" t="str">
        <f t="shared" si="11"/>
        <v>84_43</v>
      </c>
      <c r="B721">
        <v>84</v>
      </c>
      <c r="C721">
        <v>43</v>
      </c>
      <c r="D721">
        <v>2</v>
      </c>
      <c r="E721">
        <v>2516265.42</v>
      </c>
      <c r="F721">
        <v>6860922.6699999999</v>
      </c>
      <c r="G721">
        <v>196.03</v>
      </c>
      <c r="H721">
        <v>179.1</v>
      </c>
      <c r="I721">
        <v>16.93</v>
      </c>
      <c r="J721">
        <v>184</v>
      </c>
      <c r="K721">
        <v>11</v>
      </c>
      <c r="L721">
        <v>2</v>
      </c>
      <c r="M721" t="s">
        <v>0</v>
      </c>
      <c r="N721">
        <v>1</v>
      </c>
      <c r="O721">
        <v>2</v>
      </c>
    </row>
    <row r="722" spans="1:15">
      <c r="A722" t="str">
        <f t="shared" si="11"/>
        <v>84_71</v>
      </c>
      <c r="B722">
        <v>84</v>
      </c>
      <c r="C722">
        <v>71</v>
      </c>
      <c r="D722">
        <v>2</v>
      </c>
      <c r="E722">
        <v>2516261.13</v>
      </c>
      <c r="F722">
        <v>6860922.9199999999</v>
      </c>
      <c r="G722">
        <v>196.452</v>
      </c>
      <c r="H722">
        <v>178.82999570000001</v>
      </c>
      <c r="I722">
        <v>17.622004270000001</v>
      </c>
      <c r="J722">
        <v>248</v>
      </c>
      <c r="K722">
        <v>11</v>
      </c>
      <c r="L722">
        <v>2</v>
      </c>
      <c r="M722" t="s">
        <v>0</v>
      </c>
      <c r="N722">
        <v>1</v>
      </c>
      <c r="O722">
        <v>2</v>
      </c>
    </row>
    <row r="723" spans="1:15">
      <c r="A723" t="str">
        <f t="shared" si="11"/>
        <v>84_96</v>
      </c>
      <c r="B723">
        <v>84</v>
      </c>
      <c r="C723">
        <v>96</v>
      </c>
      <c r="D723">
        <v>2</v>
      </c>
      <c r="E723">
        <v>2516257.42</v>
      </c>
      <c r="F723">
        <v>6860922.3899999997</v>
      </c>
      <c r="G723">
        <v>192.22</v>
      </c>
      <c r="H723">
        <v>178.65000309999999</v>
      </c>
      <c r="I723">
        <v>-99</v>
      </c>
      <c r="J723">
        <v>130</v>
      </c>
      <c r="K723">
        <v>12</v>
      </c>
      <c r="L723">
        <v>2</v>
      </c>
      <c r="M723" t="s">
        <v>3</v>
      </c>
      <c r="N723">
        <v>1</v>
      </c>
      <c r="O723">
        <v>2</v>
      </c>
    </row>
    <row r="724" spans="1:15">
      <c r="A724" t="str">
        <f t="shared" si="11"/>
        <v>84_110</v>
      </c>
      <c r="B724">
        <v>84</v>
      </c>
      <c r="C724">
        <v>110</v>
      </c>
      <c r="D724">
        <v>2</v>
      </c>
      <c r="E724">
        <v>2516259.65</v>
      </c>
      <c r="F724">
        <v>6860925.0099999998</v>
      </c>
      <c r="G724">
        <v>195.096</v>
      </c>
      <c r="H724">
        <v>178.869989</v>
      </c>
      <c r="I724">
        <v>16.226010989999999</v>
      </c>
      <c r="J724">
        <v>170</v>
      </c>
      <c r="K724">
        <v>11</v>
      </c>
      <c r="L724">
        <v>2</v>
      </c>
      <c r="M724" t="s">
        <v>0</v>
      </c>
      <c r="N724">
        <v>1</v>
      </c>
      <c r="O724">
        <v>2</v>
      </c>
    </row>
    <row r="725" spans="1:15">
      <c r="A725" t="str">
        <f t="shared" si="11"/>
        <v>84_13</v>
      </c>
      <c r="B725">
        <v>84</v>
      </c>
      <c r="C725">
        <v>13</v>
      </c>
      <c r="D725">
        <v>1</v>
      </c>
      <c r="E725">
        <v>2516263.0499999998</v>
      </c>
      <c r="F725">
        <v>6860927.5700000003</v>
      </c>
      <c r="G725">
        <v>199.79499999999999</v>
      </c>
      <c r="H725">
        <v>179.1699921</v>
      </c>
      <c r="I725">
        <v>20.625007929999999</v>
      </c>
      <c r="J725">
        <v>222</v>
      </c>
      <c r="K725">
        <v>12</v>
      </c>
      <c r="L725">
        <v>2</v>
      </c>
      <c r="M725" t="s">
        <v>0</v>
      </c>
      <c r="N725">
        <v>1</v>
      </c>
      <c r="O725">
        <v>2</v>
      </c>
    </row>
    <row r="726" spans="1:15">
      <c r="A726" t="str">
        <f t="shared" si="11"/>
        <v>84_113</v>
      </c>
      <c r="B726">
        <v>84</v>
      </c>
      <c r="C726">
        <v>113</v>
      </c>
      <c r="D726">
        <v>2</v>
      </c>
      <c r="E726">
        <v>2516256.66</v>
      </c>
      <c r="F726">
        <v>6860924.7800000003</v>
      </c>
      <c r="G726">
        <v>196.72</v>
      </c>
      <c r="H726">
        <v>178.68999629999999</v>
      </c>
      <c r="I726">
        <v>-99</v>
      </c>
      <c r="J726">
        <v>234</v>
      </c>
      <c r="K726">
        <v>12</v>
      </c>
      <c r="L726">
        <v>2</v>
      </c>
      <c r="M726" t="s">
        <v>3</v>
      </c>
      <c r="N726">
        <v>1</v>
      </c>
      <c r="O726">
        <v>2</v>
      </c>
    </row>
    <row r="727" spans="1:15">
      <c r="A727" t="str">
        <f t="shared" si="11"/>
        <v>84_168</v>
      </c>
      <c r="B727">
        <v>84</v>
      </c>
      <c r="C727">
        <v>168</v>
      </c>
      <c r="D727">
        <v>1</v>
      </c>
      <c r="E727">
        <v>2516259.48</v>
      </c>
      <c r="F727">
        <v>6860927.9800000004</v>
      </c>
      <c r="G727">
        <v>200.73699999999999</v>
      </c>
      <c r="H727">
        <v>178.9600006</v>
      </c>
      <c r="I727">
        <v>21.77699939</v>
      </c>
      <c r="J727">
        <v>227</v>
      </c>
      <c r="K727">
        <v>12</v>
      </c>
      <c r="L727">
        <v>2</v>
      </c>
      <c r="M727" t="s">
        <v>0</v>
      </c>
      <c r="N727">
        <v>1</v>
      </c>
      <c r="O727">
        <v>2</v>
      </c>
    </row>
    <row r="728" spans="1:15">
      <c r="A728" t="str">
        <f t="shared" si="11"/>
        <v>84_138</v>
      </c>
      <c r="B728">
        <v>84</v>
      </c>
      <c r="C728">
        <v>138</v>
      </c>
      <c r="D728">
        <v>2</v>
      </c>
      <c r="E728">
        <v>2516256.86</v>
      </c>
      <c r="F728">
        <v>6860926.7999999998</v>
      </c>
      <c r="G728">
        <v>194.97</v>
      </c>
      <c r="H728">
        <v>178.8099915</v>
      </c>
      <c r="I728">
        <v>-99</v>
      </c>
      <c r="J728">
        <v>178</v>
      </c>
      <c r="K728">
        <v>12</v>
      </c>
      <c r="L728">
        <v>2</v>
      </c>
      <c r="M728" t="s">
        <v>3</v>
      </c>
      <c r="N728">
        <v>1</v>
      </c>
      <c r="O728">
        <v>2</v>
      </c>
    </row>
    <row r="729" spans="1:15">
      <c r="A729" t="str">
        <f t="shared" si="11"/>
        <v>84_180</v>
      </c>
      <c r="B729">
        <v>84</v>
      </c>
      <c r="C729">
        <v>180</v>
      </c>
      <c r="D729">
        <v>1</v>
      </c>
      <c r="E729">
        <v>2516260.14</v>
      </c>
      <c r="F729">
        <v>6860931.0899999999</v>
      </c>
      <c r="G729">
        <v>195.47</v>
      </c>
      <c r="H729">
        <v>179.46999510000001</v>
      </c>
      <c r="I729">
        <v>-99</v>
      </c>
      <c r="J729">
        <v>140</v>
      </c>
      <c r="K729">
        <v>11</v>
      </c>
      <c r="L729">
        <v>2</v>
      </c>
      <c r="M729" t="s">
        <v>3</v>
      </c>
      <c r="N729">
        <v>1</v>
      </c>
      <c r="O729">
        <v>2</v>
      </c>
    </row>
    <row r="730" spans="1:15">
      <c r="A730" t="str">
        <f t="shared" si="11"/>
        <v>84_161</v>
      </c>
      <c r="B730">
        <v>84</v>
      </c>
      <c r="C730">
        <v>161</v>
      </c>
      <c r="D730">
        <v>2</v>
      </c>
      <c r="E730">
        <v>2516257.16</v>
      </c>
      <c r="F730">
        <v>6860929.0499999998</v>
      </c>
      <c r="G730">
        <v>197.22</v>
      </c>
      <c r="H730">
        <v>178.99999389999999</v>
      </c>
      <c r="I730">
        <v>-99</v>
      </c>
      <c r="J730">
        <v>186</v>
      </c>
      <c r="K730">
        <v>11</v>
      </c>
      <c r="L730">
        <v>2</v>
      </c>
      <c r="M730" t="s">
        <v>3</v>
      </c>
      <c r="N730">
        <v>1</v>
      </c>
      <c r="O730">
        <v>2</v>
      </c>
    </row>
    <row r="731" spans="1:15">
      <c r="A731" t="str">
        <f t="shared" si="11"/>
        <v>84_135</v>
      </c>
      <c r="B731">
        <v>84</v>
      </c>
      <c r="C731">
        <v>135</v>
      </c>
      <c r="D731">
        <v>2</v>
      </c>
      <c r="E731">
        <v>2516254.12</v>
      </c>
      <c r="F731">
        <v>6860927.6699999999</v>
      </c>
      <c r="G731">
        <v>196.70500000000001</v>
      </c>
      <c r="H731">
        <v>178.85</v>
      </c>
      <c r="I731">
        <v>17.855</v>
      </c>
      <c r="J731">
        <v>182</v>
      </c>
      <c r="K731">
        <v>12</v>
      </c>
      <c r="L731">
        <v>2</v>
      </c>
      <c r="M731" t="s">
        <v>0</v>
      </c>
      <c r="N731">
        <v>1</v>
      </c>
      <c r="O731">
        <v>2</v>
      </c>
    </row>
    <row r="732" spans="1:15">
      <c r="A732" t="str">
        <f t="shared" si="11"/>
        <v>84_170</v>
      </c>
      <c r="B732">
        <v>84</v>
      </c>
      <c r="C732">
        <v>170</v>
      </c>
      <c r="D732">
        <v>3</v>
      </c>
      <c r="E732">
        <v>2516257.38</v>
      </c>
      <c r="F732">
        <v>6860932.0099999998</v>
      </c>
      <c r="G732">
        <v>199.47</v>
      </c>
      <c r="H732">
        <v>179.2599884</v>
      </c>
      <c r="I732">
        <v>-99</v>
      </c>
      <c r="J732">
        <v>159</v>
      </c>
      <c r="K732">
        <v>11</v>
      </c>
      <c r="L732">
        <v>2</v>
      </c>
      <c r="M732" t="s">
        <v>3</v>
      </c>
      <c r="N732">
        <v>1</v>
      </c>
      <c r="O732">
        <v>2</v>
      </c>
    </row>
    <row r="733" spans="1:15">
      <c r="A733" t="str">
        <f t="shared" si="11"/>
        <v>84_181</v>
      </c>
      <c r="B733">
        <v>84</v>
      </c>
      <c r="C733">
        <v>181</v>
      </c>
      <c r="D733">
        <v>2</v>
      </c>
      <c r="E733">
        <v>2516259.71</v>
      </c>
      <c r="F733">
        <v>6860934.1900000004</v>
      </c>
      <c r="G733">
        <v>196.18100000000001</v>
      </c>
      <c r="H733">
        <v>179.83999019999999</v>
      </c>
      <c r="I733">
        <v>16.341009769999999</v>
      </c>
      <c r="J733">
        <v>180</v>
      </c>
      <c r="K733">
        <v>11</v>
      </c>
      <c r="L733">
        <v>2</v>
      </c>
      <c r="M733" t="s">
        <v>0</v>
      </c>
      <c r="N733">
        <v>1</v>
      </c>
      <c r="O733">
        <v>2</v>
      </c>
    </row>
    <row r="734" spans="1:15">
      <c r="A734" t="str">
        <f t="shared" si="11"/>
        <v>84_162</v>
      </c>
      <c r="B734">
        <v>84</v>
      </c>
      <c r="C734">
        <v>162</v>
      </c>
      <c r="D734">
        <v>2</v>
      </c>
      <c r="E734">
        <v>2516255.23</v>
      </c>
      <c r="F734">
        <v>6860931.3600000003</v>
      </c>
      <c r="G734">
        <v>198.22</v>
      </c>
      <c r="H734">
        <v>179.1</v>
      </c>
      <c r="I734">
        <v>-99</v>
      </c>
      <c r="J734">
        <v>202</v>
      </c>
      <c r="K734">
        <v>11</v>
      </c>
      <c r="L734">
        <v>2</v>
      </c>
      <c r="M734" t="s">
        <v>3</v>
      </c>
      <c r="N734">
        <v>1</v>
      </c>
      <c r="O734">
        <v>2</v>
      </c>
    </row>
    <row r="735" spans="1:15">
      <c r="A735" t="str">
        <f t="shared" si="11"/>
        <v>84_141</v>
      </c>
      <c r="B735">
        <v>84</v>
      </c>
      <c r="C735">
        <v>141</v>
      </c>
      <c r="D735">
        <v>2</v>
      </c>
      <c r="E735">
        <v>2516251.86</v>
      </c>
      <c r="F735">
        <v>6860929.79</v>
      </c>
      <c r="G735">
        <v>197.72</v>
      </c>
      <c r="H735">
        <v>179.21999510000001</v>
      </c>
      <c r="I735">
        <v>-99</v>
      </c>
      <c r="J735">
        <v>227</v>
      </c>
      <c r="K735">
        <v>11</v>
      </c>
      <c r="L735">
        <v>2</v>
      </c>
      <c r="M735" t="s">
        <v>3</v>
      </c>
      <c r="N735">
        <v>1</v>
      </c>
      <c r="O735">
        <v>2</v>
      </c>
    </row>
    <row r="736" spans="1:15">
      <c r="A736" t="str">
        <f t="shared" si="11"/>
        <v>84_154</v>
      </c>
      <c r="B736">
        <v>84</v>
      </c>
      <c r="C736">
        <v>154</v>
      </c>
      <c r="D736">
        <v>2</v>
      </c>
      <c r="E736">
        <v>2516251.88</v>
      </c>
      <c r="F736">
        <v>6860932.29</v>
      </c>
      <c r="G736">
        <v>197.72</v>
      </c>
      <c r="H736">
        <v>179.21999510000001</v>
      </c>
      <c r="I736">
        <v>-99</v>
      </c>
      <c r="J736">
        <v>185</v>
      </c>
      <c r="K736">
        <v>11</v>
      </c>
      <c r="L736">
        <v>2</v>
      </c>
      <c r="M736" t="s">
        <v>3</v>
      </c>
      <c r="N736">
        <v>1</v>
      </c>
      <c r="O736">
        <v>2</v>
      </c>
    </row>
    <row r="737" spans="1:15">
      <c r="A737" t="str">
        <f t="shared" si="11"/>
        <v>84_171</v>
      </c>
      <c r="B737">
        <v>84</v>
      </c>
      <c r="C737">
        <v>171</v>
      </c>
      <c r="D737">
        <v>2</v>
      </c>
      <c r="E737">
        <v>2516255.2200000002</v>
      </c>
      <c r="F737">
        <v>6860936.0599999996</v>
      </c>
      <c r="G737">
        <v>195.97</v>
      </c>
      <c r="H737">
        <v>179.68999629999999</v>
      </c>
      <c r="I737">
        <v>-99</v>
      </c>
      <c r="J737">
        <v>184</v>
      </c>
      <c r="K737">
        <v>11</v>
      </c>
      <c r="L737">
        <v>2</v>
      </c>
      <c r="M737" t="s">
        <v>3</v>
      </c>
      <c r="N737">
        <v>1</v>
      </c>
      <c r="O737">
        <v>2</v>
      </c>
    </row>
    <row r="738" spans="1:15">
      <c r="A738" t="str">
        <f t="shared" si="11"/>
        <v>84_163</v>
      </c>
      <c r="B738">
        <v>84</v>
      </c>
      <c r="C738">
        <v>163</v>
      </c>
      <c r="D738">
        <v>2</v>
      </c>
      <c r="E738">
        <v>2516251.33</v>
      </c>
      <c r="F738">
        <v>6860935.9299999997</v>
      </c>
      <c r="G738">
        <v>191.304</v>
      </c>
      <c r="H738">
        <v>179.43000180000001</v>
      </c>
      <c r="I738">
        <v>11.87399817</v>
      </c>
      <c r="J738">
        <v>156</v>
      </c>
      <c r="K738">
        <v>11</v>
      </c>
      <c r="L738">
        <v>2</v>
      </c>
      <c r="M738" t="s">
        <v>5</v>
      </c>
      <c r="N738">
        <v>1</v>
      </c>
      <c r="O738">
        <v>2</v>
      </c>
    </row>
    <row r="739" spans="1:15">
      <c r="A739" t="str">
        <f t="shared" si="11"/>
        <v>84_167</v>
      </c>
      <c r="B739">
        <v>84</v>
      </c>
      <c r="C739">
        <v>167</v>
      </c>
      <c r="D739">
        <v>2</v>
      </c>
      <c r="E739">
        <v>2516253.25</v>
      </c>
      <c r="F739">
        <v>6860937.9500000002</v>
      </c>
      <c r="G739">
        <v>198.22</v>
      </c>
      <c r="H739">
        <v>179.79000239999999</v>
      </c>
      <c r="I739">
        <v>-99</v>
      </c>
      <c r="J739">
        <v>139</v>
      </c>
      <c r="K739">
        <v>12</v>
      </c>
      <c r="L739">
        <v>2</v>
      </c>
      <c r="M739" t="s">
        <v>3</v>
      </c>
      <c r="N739">
        <v>1</v>
      </c>
      <c r="O739">
        <v>2</v>
      </c>
    </row>
    <row r="740" spans="1:15">
      <c r="A740" t="str">
        <f t="shared" si="11"/>
        <v>84_172</v>
      </c>
      <c r="B740">
        <v>84</v>
      </c>
      <c r="C740">
        <v>172</v>
      </c>
      <c r="D740">
        <v>3</v>
      </c>
      <c r="E740">
        <v>2516254.25</v>
      </c>
      <c r="F740">
        <v>6860939.04</v>
      </c>
      <c r="G740">
        <v>200.47</v>
      </c>
      <c r="H740">
        <v>179.98999939999999</v>
      </c>
      <c r="I740">
        <v>-99</v>
      </c>
      <c r="J740">
        <v>159</v>
      </c>
      <c r="K740">
        <v>14</v>
      </c>
      <c r="L740">
        <v>2</v>
      </c>
      <c r="M740" t="s">
        <v>3</v>
      </c>
      <c r="N740">
        <v>1</v>
      </c>
      <c r="O740">
        <v>2</v>
      </c>
    </row>
    <row r="741" spans="1:15">
      <c r="A741" t="str">
        <f t="shared" si="11"/>
        <v>84_156</v>
      </c>
      <c r="B741">
        <v>84</v>
      </c>
      <c r="C741">
        <v>156</v>
      </c>
      <c r="D741">
        <v>2</v>
      </c>
      <c r="E741">
        <v>2516248.6</v>
      </c>
      <c r="F741">
        <v>6860935.8899999997</v>
      </c>
      <c r="G741">
        <v>198.84700000000001</v>
      </c>
      <c r="H741">
        <v>179.4600006</v>
      </c>
      <c r="I741">
        <v>19.38699939</v>
      </c>
      <c r="J741">
        <v>181</v>
      </c>
      <c r="K741">
        <v>11</v>
      </c>
      <c r="L741">
        <v>2</v>
      </c>
      <c r="M741" t="s">
        <v>0</v>
      </c>
      <c r="N741">
        <v>1</v>
      </c>
      <c r="O741">
        <v>2</v>
      </c>
    </row>
    <row r="742" spans="1:15">
      <c r="A742" t="str">
        <f t="shared" si="11"/>
        <v>84_165</v>
      </c>
      <c r="B742">
        <v>84</v>
      </c>
      <c r="C742">
        <v>165</v>
      </c>
      <c r="D742">
        <v>1</v>
      </c>
      <c r="E742">
        <v>2516250.23</v>
      </c>
      <c r="F742">
        <v>6860938.4199999999</v>
      </c>
      <c r="G742">
        <v>199.97</v>
      </c>
      <c r="H742">
        <v>179.69999079999999</v>
      </c>
      <c r="I742">
        <v>-99</v>
      </c>
      <c r="J742">
        <v>238</v>
      </c>
      <c r="K742">
        <v>11</v>
      </c>
      <c r="L742">
        <v>2</v>
      </c>
      <c r="M742" t="s">
        <v>3</v>
      </c>
      <c r="N742">
        <v>1</v>
      </c>
      <c r="O742">
        <v>2</v>
      </c>
    </row>
    <row r="743" spans="1:15">
      <c r="A743" t="str">
        <f t="shared" si="11"/>
        <v>84_37</v>
      </c>
      <c r="B743">
        <v>84</v>
      </c>
      <c r="C743">
        <v>37</v>
      </c>
      <c r="D743">
        <v>2</v>
      </c>
      <c r="E743">
        <v>2516274.54</v>
      </c>
      <c r="F743">
        <v>6860919.8799999999</v>
      </c>
      <c r="G743">
        <v>199.21299999999999</v>
      </c>
      <c r="H743">
        <v>178.98999939999999</v>
      </c>
      <c r="I743">
        <v>20.22300061</v>
      </c>
      <c r="J743">
        <v>280</v>
      </c>
      <c r="K743">
        <v>11</v>
      </c>
      <c r="L743">
        <v>2</v>
      </c>
      <c r="M743" t="s">
        <v>0</v>
      </c>
      <c r="N743">
        <v>1</v>
      </c>
      <c r="O743">
        <v>3</v>
      </c>
    </row>
    <row r="744" spans="1:15">
      <c r="A744" t="str">
        <f t="shared" si="11"/>
        <v>84_26</v>
      </c>
      <c r="B744">
        <v>84</v>
      </c>
      <c r="C744">
        <v>26</v>
      </c>
      <c r="D744">
        <v>2</v>
      </c>
      <c r="E744">
        <v>2516279.1</v>
      </c>
      <c r="F744">
        <v>6860924.2000000002</v>
      </c>
      <c r="G744">
        <v>198.81100000000001</v>
      </c>
      <c r="H744">
        <v>178.83999019999999</v>
      </c>
      <c r="I744">
        <v>19.971009769999998</v>
      </c>
      <c r="J744">
        <v>222</v>
      </c>
      <c r="K744">
        <v>11</v>
      </c>
      <c r="L744">
        <v>2</v>
      </c>
      <c r="M744" t="s">
        <v>0</v>
      </c>
      <c r="N744">
        <v>1</v>
      </c>
      <c r="O744">
        <v>3</v>
      </c>
    </row>
    <row r="745" spans="1:15">
      <c r="A745" t="str">
        <f t="shared" si="11"/>
        <v>84_30</v>
      </c>
      <c r="B745">
        <v>84</v>
      </c>
      <c r="C745">
        <v>30</v>
      </c>
      <c r="D745">
        <v>2</v>
      </c>
      <c r="E745">
        <v>2516275.9300000002</v>
      </c>
      <c r="F745">
        <v>6860923.0999999996</v>
      </c>
      <c r="G745">
        <v>196.44300000000001</v>
      </c>
      <c r="H745">
        <v>178.88999329999999</v>
      </c>
      <c r="I745">
        <v>17.553006709999998</v>
      </c>
      <c r="J745">
        <v>178</v>
      </c>
      <c r="K745">
        <v>11</v>
      </c>
      <c r="L745">
        <v>2</v>
      </c>
      <c r="M745" t="s">
        <v>0</v>
      </c>
      <c r="N745">
        <v>1</v>
      </c>
      <c r="O745">
        <v>3</v>
      </c>
    </row>
    <row r="746" spans="1:15">
      <c r="A746" t="str">
        <f t="shared" si="11"/>
        <v>84_27</v>
      </c>
      <c r="B746">
        <v>84</v>
      </c>
      <c r="C746">
        <v>27</v>
      </c>
      <c r="D746">
        <v>2</v>
      </c>
      <c r="E746">
        <v>2516272.4900000002</v>
      </c>
      <c r="F746">
        <v>6860924.4400000004</v>
      </c>
      <c r="G746">
        <v>199.62700000000001</v>
      </c>
      <c r="H746">
        <v>178.9199921</v>
      </c>
      <c r="I746">
        <v>20.70700793</v>
      </c>
      <c r="J746">
        <v>323</v>
      </c>
      <c r="K746">
        <v>11</v>
      </c>
      <c r="L746">
        <v>2</v>
      </c>
      <c r="M746" t="s">
        <v>0</v>
      </c>
      <c r="N746">
        <v>1</v>
      </c>
      <c r="O746">
        <v>3</v>
      </c>
    </row>
    <row r="747" spans="1:15">
      <c r="A747" t="str">
        <f t="shared" si="11"/>
        <v>84_35</v>
      </c>
      <c r="B747">
        <v>84</v>
      </c>
      <c r="C747">
        <v>35</v>
      </c>
      <c r="D747">
        <v>2</v>
      </c>
      <c r="E747">
        <v>2516269.66</v>
      </c>
      <c r="F747">
        <v>6860922.7999999998</v>
      </c>
      <c r="G747">
        <v>198.22</v>
      </c>
      <c r="H747">
        <v>178.97998960000001</v>
      </c>
      <c r="I747">
        <v>-99</v>
      </c>
      <c r="J747">
        <v>253</v>
      </c>
      <c r="K747">
        <v>11</v>
      </c>
      <c r="L747">
        <v>2</v>
      </c>
      <c r="M747" t="s">
        <v>3</v>
      </c>
      <c r="N747">
        <v>1</v>
      </c>
      <c r="O747">
        <v>3</v>
      </c>
    </row>
    <row r="748" spans="1:15">
      <c r="A748" t="str">
        <f t="shared" si="11"/>
        <v>84_22</v>
      </c>
      <c r="B748">
        <v>84</v>
      </c>
      <c r="C748">
        <v>22</v>
      </c>
      <c r="D748">
        <v>2</v>
      </c>
      <c r="E748">
        <v>2516273.81</v>
      </c>
      <c r="F748">
        <v>6860927.5</v>
      </c>
      <c r="G748">
        <v>195.45</v>
      </c>
      <c r="H748">
        <v>179.07999570000001</v>
      </c>
      <c r="I748">
        <v>-99</v>
      </c>
      <c r="J748">
        <v>166</v>
      </c>
      <c r="K748">
        <v>11</v>
      </c>
      <c r="L748">
        <v>2</v>
      </c>
      <c r="M748" t="s">
        <v>3</v>
      </c>
      <c r="N748">
        <v>1</v>
      </c>
      <c r="O748">
        <v>3</v>
      </c>
    </row>
    <row r="749" spans="1:15">
      <c r="A749" t="str">
        <f t="shared" si="11"/>
        <v>84_28</v>
      </c>
      <c r="B749">
        <v>84</v>
      </c>
      <c r="C749">
        <v>28</v>
      </c>
      <c r="D749">
        <v>2</v>
      </c>
      <c r="E749">
        <v>2516268.4</v>
      </c>
      <c r="F749">
        <v>6860924.3899999997</v>
      </c>
      <c r="G749">
        <v>198.614</v>
      </c>
      <c r="H749">
        <v>179.0499969</v>
      </c>
      <c r="I749">
        <v>19.56400305</v>
      </c>
      <c r="J749">
        <v>237</v>
      </c>
      <c r="K749">
        <v>11</v>
      </c>
      <c r="L749">
        <v>2</v>
      </c>
      <c r="M749" t="s">
        <v>0</v>
      </c>
      <c r="N749">
        <v>1</v>
      </c>
      <c r="O749">
        <v>3</v>
      </c>
    </row>
    <row r="750" spans="1:15">
      <c r="A750" t="str">
        <f t="shared" si="11"/>
        <v>84_20</v>
      </c>
      <c r="B750">
        <v>84</v>
      </c>
      <c r="C750">
        <v>20</v>
      </c>
      <c r="D750">
        <v>2</v>
      </c>
      <c r="E750">
        <v>2516270.83</v>
      </c>
      <c r="F750">
        <v>6860928.4900000002</v>
      </c>
      <c r="G750">
        <v>193.982</v>
      </c>
      <c r="H750">
        <v>179.04000239999999</v>
      </c>
      <c r="I750">
        <v>14.941997560000001</v>
      </c>
      <c r="J750">
        <v>169</v>
      </c>
      <c r="K750">
        <v>11</v>
      </c>
      <c r="L750">
        <v>2</v>
      </c>
      <c r="M750" t="s">
        <v>0</v>
      </c>
      <c r="N750">
        <v>1</v>
      </c>
      <c r="O750">
        <v>3</v>
      </c>
    </row>
    <row r="751" spans="1:15">
      <c r="A751" t="str">
        <f t="shared" si="11"/>
        <v>84_18</v>
      </c>
      <c r="B751">
        <v>84</v>
      </c>
      <c r="C751">
        <v>18</v>
      </c>
      <c r="D751">
        <v>2</v>
      </c>
      <c r="E751">
        <v>2516267.73</v>
      </c>
      <c r="F751">
        <v>6860928.8700000001</v>
      </c>
      <c r="G751">
        <v>195.72</v>
      </c>
      <c r="H751">
        <v>179.07999570000001</v>
      </c>
      <c r="I751">
        <v>-99</v>
      </c>
      <c r="J751">
        <v>190</v>
      </c>
      <c r="K751">
        <v>11</v>
      </c>
      <c r="L751">
        <v>2</v>
      </c>
      <c r="M751" t="s">
        <v>3</v>
      </c>
      <c r="N751">
        <v>1</v>
      </c>
      <c r="O751">
        <v>3</v>
      </c>
    </row>
    <row r="752" spans="1:15">
      <c r="A752" t="str">
        <f t="shared" si="11"/>
        <v>84_17</v>
      </c>
      <c r="B752">
        <v>84</v>
      </c>
      <c r="C752">
        <v>17</v>
      </c>
      <c r="D752">
        <v>2</v>
      </c>
      <c r="E752">
        <v>2516270.39</v>
      </c>
      <c r="F752">
        <v>6860932.5599999996</v>
      </c>
      <c r="G752">
        <v>201.43899999999999</v>
      </c>
      <c r="H752">
        <v>179.1699921</v>
      </c>
      <c r="I752">
        <v>22.269007930000001</v>
      </c>
      <c r="J752">
        <v>327</v>
      </c>
      <c r="K752">
        <v>11</v>
      </c>
      <c r="L752">
        <v>2</v>
      </c>
      <c r="M752" t="s">
        <v>0</v>
      </c>
      <c r="N752">
        <v>1</v>
      </c>
      <c r="O752">
        <v>3</v>
      </c>
    </row>
    <row r="753" spans="1:15">
      <c r="A753" t="str">
        <f t="shared" si="11"/>
        <v>84_14</v>
      </c>
      <c r="B753">
        <v>84</v>
      </c>
      <c r="C753">
        <v>14</v>
      </c>
      <c r="D753">
        <v>2</v>
      </c>
      <c r="E753">
        <v>2516265.11</v>
      </c>
      <c r="F753">
        <v>6860929.4400000004</v>
      </c>
      <c r="G753">
        <v>196.47</v>
      </c>
      <c r="H753">
        <v>179.38999329999999</v>
      </c>
      <c r="I753">
        <v>-99</v>
      </c>
      <c r="J753">
        <v>188</v>
      </c>
      <c r="K753">
        <v>11</v>
      </c>
      <c r="L753">
        <v>2</v>
      </c>
      <c r="M753" t="s">
        <v>3</v>
      </c>
      <c r="N753">
        <v>1</v>
      </c>
      <c r="O753">
        <v>3</v>
      </c>
    </row>
    <row r="754" spans="1:15">
      <c r="A754" t="str">
        <f t="shared" si="11"/>
        <v>84_15</v>
      </c>
      <c r="B754">
        <v>84</v>
      </c>
      <c r="C754">
        <v>15</v>
      </c>
      <c r="D754">
        <v>1</v>
      </c>
      <c r="E754">
        <v>2516270.61</v>
      </c>
      <c r="F754">
        <v>6860934.9800000004</v>
      </c>
      <c r="G754">
        <v>197.97</v>
      </c>
      <c r="H754">
        <v>179.40000309999999</v>
      </c>
      <c r="I754">
        <v>-99</v>
      </c>
      <c r="J754">
        <v>149</v>
      </c>
      <c r="K754">
        <v>12</v>
      </c>
      <c r="L754">
        <v>2</v>
      </c>
      <c r="M754" t="s">
        <v>3</v>
      </c>
      <c r="N754">
        <v>1</v>
      </c>
      <c r="O754">
        <v>3</v>
      </c>
    </row>
    <row r="755" spans="1:15">
      <c r="A755" t="str">
        <f t="shared" si="11"/>
        <v>84_11</v>
      </c>
      <c r="B755">
        <v>84</v>
      </c>
      <c r="C755">
        <v>11</v>
      </c>
      <c r="D755">
        <v>1</v>
      </c>
      <c r="E755">
        <v>2516265.65</v>
      </c>
      <c r="F755">
        <v>6860931.5499999998</v>
      </c>
      <c r="G755">
        <v>197.97</v>
      </c>
      <c r="H755">
        <v>179.5599915</v>
      </c>
      <c r="I755">
        <v>-99</v>
      </c>
      <c r="J755">
        <v>183</v>
      </c>
      <c r="K755">
        <v>11</v>
      </c>
      <c r="L755">
        <v>2</v>
      </c>
      <c r="M755" t="s">
        <v>3</v>
      </c>
      <c r="N755">
        <v>1</v>
      </c>
      <c r="O755">
        <v>3</v>
      </c>
    </row>
    <row r="756" spans="1:15">
      <c r="A756" t="str">
        <f t="shared" si="11"/>
        <v>84_7</v>
      </c>
      <c r="B756">
        <v>84</v>
      </c>
      <c r="C756">
        <v>7</v>
      </c>
      <c r="D756">
        <v>2</v>
      </c>
      <c r="E756">
        <v>2516264.85</v>
      </c>
      <c r="F756">
        <v>6860933.5899999999</v>
      </c>
      <c r="G756">
        <v>198.80799999999999</v>
      </c>
      <c r="H756">
        <v>179.65000309999999</v>
      </c>
      <c r="I756">
        <v>19.157996950000001</v>
      </c>
      <c r="J756">
        <v>203</v>
      </c>
      <c r="K756">
        <v>11</v>
      </c>
      <c r="L756">
        <v>2</v>
      </c>
      <c r="M756" t="s">
        <v>0</v>
      </c>
      <c r="N756">
        <v>1</v>
      </c>
      <c r="O756">
        <v>3</v>
      </c>
    </row>
    <row r="757" spans="1:15">
      <c r="A757" t="str">
        <f t="shared" si="11"/>
        <v>84_10</v>
      </c>
      <c r="B757">
        <v>84</v>
      </c>
      <c r="C757">
        <v>10</v>
      </c>
      <c r="D757">
        <v>1</v>
      </c>
      <c r="E757">
        <v>2516269.4500000002</v>
      </c>
      <c r="F757">
        <v>6860937.0099999998</v>
      </c>
      <c r="G757">
        <v>200.904</v>
      </c>
      <c r="H757">
        <v>179.7699982</v>
      </c>
      <c r="I757">
        <v>21.134001829999999</v>
      </c>
      <c r="J757">
        <v>285</v>
      </c>
      <c r="K757">
        <v>12</v>
      </c>
      <c r="L757">
        <v>2</v>
      </c>
      <c r="M757" t="s">
        <v>0</v>
      </c>
      <c r="N757">
        <v>1</v>
      </c>
      <c r="O757">
        <v>3</v>
      </c>
    </row>
    <row r="758" spans="1:15">
      <c r="A758" t="str">
        <f t="shared" si="11"/>
        <v>84_187</v>
      </c>
      <c r="B758">
        <v>84</v>
      </c>
      <c r="C758">
        <v>187</v>
      </c>
      <c r="D758">
        <v>3</v>
      </c>
      <c r="E758">
        <v>2516261.91</v>
      </c>
      <c r="F758">
        <v>6860935.4500000002</v>
      </c>
      <c r="G758">
        <v>197.22</v>
      </c>
      <c r="H758">
        <v>180.04000239999999</v>
      </c>
      <c r="I758">
        <v>-99</v>
      </c>
      <c r="J758">
        <v>119</v>
      </c>
      <c r="K758">
        <v>14</v>
      </c>
      <c r="L758">
        <v>2</v>
      </c>
      <c r="M758" t="s">
        <v>3</v>
      </c>
      <c r="N758">
        <v>1</v>
      </c>
      <c r="O758">
        <v>3</v>
      </c>
    </row>
    <row r="759" spans="1:15">
      <c r="A759" t="str">
        <f t="shared" si="11"/>
        <v>84_6</v>
      </c>
      <c r="B759">
        <v>84</v>
      </c>
      <c r="C759">
        <v>6</v>
      </c>
      <c r="D759">
        <v>1</v>
      </c>
      <c r="E759">
        <v>2516266.66</v>
      </c>
      <c r="F759">
        <v>6860940.0199999996</v>
      </c>
      <c r="G759">
        <v>200.928</v>
      </c>
      <c r="H759">
        <v>180.13999329999999</v>
      </c>
      <c r="I759">
        <v>20.788006710000001</v>
      </c>
      <c r="J759">
        <v>265</v>
      </c>
      <c r="K759">
        <v>12</v>
      </c>
      <c r="L759">
        <v>2</v>
      </c>
      <c r="M759" t="s">
        <v>0</v>
      </c>
      <c r="N759">
        <v>1</v>
      </c>
      <c r="O759">
        <v>3</v>
      </c>
    </row>
    <row r="760" spans="1:15">
      <c r="A760" t="str">
        <f t="shared" si="11"/>
        <v>84_179</v>
      </c>
      <c r="B760">
        <v>84</v>
      </c>
      <c r="C760">
        <v>179</v>
      </c>
      <c r="D760">
        <v>1</v>
      </c>
      <c r="E760">
        <v>2516259.06</v>
      </c>
      <c r="F760">
        <v>6860937.0999999996</v>
      </c>
      <c r="G760">
        <v>200.35300000000001</v>
      </c>
      <c r="H760">
        <v>180.0599915</v>
      </c>
      <c r="I760">
        <v>20.293008539999999</v>
      </c>
      <c r="J760">
        <v>272</v>
      </c>
      <c r="K760">
        <v>11</v>
      </c>
      <c r="L760">
        <v>2</v>
      </c>
      <c r="M760" t="s">
        <v>0</v>
      </c>
      <c r="N760">
        <v>1</v>
      </c>
      <c r="O760">
        <v>3</v>
      </c>
    </row>
    <row r="761" spans="1:15">
      <c r="A761" t="str">
        <f t="shared" si="11"/>
        <v>84_185</v>
      </c>
      <c r="B761">
        <v>84</v>
      </c>
      <c r="C761">
        <v>185</v>
      </c>
      <c r="D761">
        <v>1</v>
      </c>
      <c r="E761">
        <v>2516261.2599999998</v>
      </c>
      <c r="F761">
        <v>6860939.5800000001</v>
      </c>
      <c r="G761">
        <v>200.52799999999999</v>
      </c>
      <c r="H761">
        <v>180.22998960000001</v>
      </c>
      <c r="I761">
        <v>20.298010380000001</v>
      </c>
      <c r="J761">
        <v>240</v>
      </c>
      <c r="K761">
        <v>12</v>
      </c>
      <c r="L761">
        <v>2</v>
      </c>
      <c r="M761" t="s">
        <v>0</v>
      </c>
      <c r="N761">
        <v>1</v>
      </c>
      <c r="O761">
        <v>3</v>
      </c>
    </row>
    <row r="762" spans="1:15">
      <c r="A762" t="str">
        <f t="shared" si="11"/>
        <v>84_1</v>
      </c>
      <c r="B762">
        <v>84</v>
      </c>
      <c r="C762">
        <v>1</v>
      </c>
      <c r="D762">
        <v>1</v>
      </c>
      <c r="E762">
        <v>2516263.4500000002</v>
      </c>
      <c r="F762">
        <v>6860941.4500000002</v>
      </c>
      <c r="G762">
        <v>201.55099999999999</v>
      </c>
      <c r="H762">
        <v>180.18000180000001</v>
      </c>
      <c r="I762">
        <v>21.37099817</v>
      </c>
      <c r="J762">
        <v>220</v>
      </c>
      <c r="K762">
        <v>12</v>
      </c>
      <c r="L762">
        <v>2</v>
      </c>
      <c r="M762" t="s">
        <v>0</v>
      </c>
      <c r="N762">
        <v>1</v>
      </c>
      <c r="O762">
        <v>3</v>
      </c>
    </row>
    <row r="763" spans="1:15">
      <c r="A763" t="str">
        <f t="shared" si="11"/>
        <v>84_186</v>
      </c>
      <c r="B763">
        <v>84</v>
      </c>
      <c r="C763">
        <v>186</v>
      </c>
      <c r="D763">
        <v>1</v>
      </c>
      <c r="E763">
        <v>2516262.2400000002</v>
      </c>
      <c r="F763">
        <v>6860942.8499999996</v>
      </c>
      <c r="G763">
        <v>201.464</v>
      </c>
      <c r="H763">
        <v>180.19999079999999</v>
      </c>
      <c r="I763">
        <v>21.264009160000001</v>
      </c>
      <c r="J763">
        <v>230</v>
      </c>
      <c r="K763">
        <v>12</v>
      </c>
      <c r="L763">
        <v>2</v>
      </c>
      <c r="M763" t="s">
        <v>0</v>
      </c>
      <c r="N763">
        <v>1</v>
      </c>
      <c r="O763">
        <v>3</v>
      </c>
    </row>
    <row r="764" spans="1:15">
      <c r="A764" t="str">
        <f t="shared" si="11"/>
        <v>84_184</v>
      </c>
      <c r="B764">
        <v>84</v>
      </c>
      <c r="C764">
        <v>184</v>
      </c>
      <c r="D764">
        <v>2</v>
      </c>
      <c r="E764">
        <v>2516261.15</v>
      </c>
      <c r="F764">
        <v>6860942.21</v>
      </c>
      <c r="G764">
        <v>197.2</v>
      </c>
      <c r="H764">
        <v>180.23999939999999</v>
      </c>
      <c r="I764">
        <v>-99</v>
      </c>
      <c r="J764">
        <v>170</v>
      </c>
      <c r="K764">
        <v>11</v>
      </c>
      <c r="L764">
        <v>2</v>
      </c>
      <c r="M764" t="s">
        <v>3</v>
      </c>
      <c r="N764">
        <v>1</v>
      </c>
      <c r="O764">
        <v>3</v>
      </c>
    </row>
    <row r="765" spans="1:15">
      <c r="A765" t="str">
        <f t="shared" si="11"/>
        <v>84_178</v>
      </c>
      <c r="B765">
        <v>84</v>
      </c>
      <c r="C765">
        <v>178</v>
      </c>
      <c r="D765">
        <v>2</v>
      </c>
      <c r="E765">
        <v>2516257.2599999998</v>
      </c>
      <c r="F765">
        <v>6860941.0099999998</v>
      </c>
      <c r="G765">
        <v>199.43</v>
      </c>
      <c r="H765">
        <v>180.32000120000001</v>
      </c>
      <c r="I765">
        <v>19.109998780000002</v>
      </c>
      <c r="J765">
        <v>174</v>
      </c>
      <c r="K765">
        <v>11</v>
      </c>
      <c r="L765">
        <v>2</v>
      </c>
      <c r="M765" t="s">
        <v>0</v>
      </c>
      <c r="N765">
        <v>1</v>
      </c>
      <c r="O765">
        <v>3</v>
      </c>
    </row>
    <row r="766" spans="1:15">
      <c r="A766" t="str">
        <f t="shared" si="11"/>
        <v>84_176</v>
      </c>
      <c r="B766">
        <v>84</v>
      </c>
      <c r="C766">
        <v>176</v>
      </c>
      <c r="D766">
        <v>2</v>
      </c>
      <c r="E766">
        <v>2516255.52</v>
      </c>
      <c r="F766">
        <v>6860941.3600000003</v>
      </c>
      <c r="G766">
        <v>201.089</v>
      </c>
      <c r="H766">
        <v>180.3599945</v>
      </c>
      <c r="I766">
        <v>20.729005489999999</v>
      </c>
      <c r="J766">
        <v>209</v>
      </c>
      <c r="K766">
        <v>11</v>
      </c>
      <c r="L766">
        <v>2</v>
      </c>
      <c r="M766" t="s">
        <v>0</v>
      </c>
      <c r="N766">
        <v>1</v>
      </c>
      <c r="O766">
        <v>3</v>
      </c>
    </row>
    <row r="767" spans="1:15">
      <c r="A767" t="str">
        <f t="shared" si="11"/>
        <v>84_9</v>
      </c>
      <c r="B767">
        <v>84</v>
      </c>
      <c r="C767">
        <v>9</v>
      </c>
      <c r="D767">
        <v>1</v>
      </c>
      <c r="E767">
        <v>2516269.34</v>
      </c>
      <c r="F767">
        <v>6860939.3499999996</v>
      </c>
      <c r="G767">
        <v>199.161</v>
      </c>
      <c r="H767">
        <v>179.93000180000001</v>
      </c>
      <c r="I767">
        <v>19.230998169999999</v>
      </c>
      <c r="J767">
        <v>241</v>
      </c>
      <c r="K767">
        <v>11</v>
      </c>
      <c r="L767">
        <v>2</v>
      </c>
      <c r="M767" t="s">
        <v>0</v>
      </c>
      <c r="N767">
        <v>1</v>
      </c>
      <c r="O767">
        <v>4</v>
      </c>
    </row>
    <row r="768" spans="1:15">
      <c r="A768" t="str">
        <f t="shared" si="11"/>
        <v>84_5</v>
      </c>
      <c r="B768">
        <v>84</v>
      </c>
      <c r="C768">
        <v>5</v>
      </c>
      <c r="D768">
        <v>2</v>
      </c>
      <c r="E768">
        <v>2516267.25</v>
      </c>
      <c r="F768">
        <v>6860941.7300000004</v>
      </c>
      <c r="G768">
        <v>197.72</v>
      </c>
      <c r="H768">
        <v>180.2599884</v>
      </c>
      <c r="I768">
        <v>-99</v>
      </c>
      <c r="J768">
        <v>202</v>
      </c>
      <c r="K768">
        <v>12</v>
      </c>
      <c r="L768">
        <v>2</v>
      </c>
      <c r="M768" t="s">
        <v>3</v>
      </c>
      <c r="N768">
        <v>1</v>
      </c>
      <c r="O768">
        <v>4</v>
      </c>
    </row>
    <row r="769" spans="1:15">
      <c r="A769" t="str">
        <f t="shared" si="11"/>
        <v>84_505</v>
      </c>
      <c r="B769">
        <v>84</v>
      </c>
      <c r="C769">
        <v>505</v>
      </c>
      <c r="D769">
        <v>4</v>
      </c>
      <c r="E769">
        <v>2516249.33</v>
      </c>
      <c r="F769">
        <v>6860917.4800000004</v>
      </c>
      <c r="G769">
        <v>187.49100000000001</v>
      </c>
      <c r="H769">
        <v>178.6</v>
      </c>
      <c r="I769">
        <v>-99</v>
      </c>
      <c r="J769">
        <v>70</v>
      </c>
      <c r="K769">
        <v>11</v>
      </c>
      <c r="L769">
        <v>3</v>
      </c>
      <c r="M769" t="s">
        <v>2</v>
      </c>
      <c r="N769">
        <v>1</v>
      </c>
      <c r="O769">
        <v>1</v>
      </c>
    </row>
    <row r="770" spans="1:15">
      <c r="A770" t="str">
        <f t="shared" si="11"/>
        <v>84_506</v>
      </c>
      <c r="B770">
        <v>84</v>
      </c>
      <c r="C770">
        <v>506</v>
      </c>
      <c r="D770">
        <v>2</v>
      </c>
      <c r="E770">
        <v>2516250.5099999998</v>
      </c>
      <c r="F770">
        <v>6860919.3899999997</v>
      </c>
      <c r="G770">
        <v>189.965</v>
      </c>
      <c r="H770">
        <v>178.58999019999999</v>
      </c>
      <c r="I770">
        <v>-99</v>
      </c>
      <c r="J770">
        <v>116</v>
      </c>
      <c r="K770">
        <v>12</v>
      </c>
      <c r="L770">
        <v>3</v>
      </c>
      <c r="M770" t="s">
        <v>4</v>
      </c>
      <c r="N770">
        <v>1</v>
      </c>
      <c r="O770">
        <v>1</v>
      </c>
    </row>
    <row r="771" spans="1:15">
      <c r="A771" t="str">
        <f t="shared" ref="A771:A834" si="12">IF(N771&lt;&gt;1,CONCATENATE(B771,N771,"_",C771),CONCATENATE(B771,"_",C771))</f>
        <v>84_511</v>
      </c>
      <c r="B771">
        <v>84</v>
      </c>
      <c r="C771">
        <v>511</v>
      </c>
      <c r="D771">
        <v>4</v>
      </c>
      <c r="E771">
        <v>2516251.7999999998</v>
      </c>
      <c r="F771">
        <v>6860920.7199999997</v>
      </c>
      <c r="G771">
        <v>187.01599999999999</v>
      </c>
      <c r="H771">
        <v>178.62999880000001</v>
      </c>
      <c r="I771">
        <v>-99</v>
      </c>
      <c r="J771">
        <v>66</v>
      </c>
      <c r="K771">
        <v>11</v>
      </c>
      <c r="L771">
        <v>3</v>
      </c>
      <c r="M771" t="s">
        <v>2</v>
      </c>
      <c r="N771">
        <v>1</v>
      </c>
      <c r="O771">
        <v>1</v>
      </c>
    </row>
    <row r="772" spans="1:15">
      <c r="A772" t="str">
        <f t="shared" si="12"/>
        <v>84_508</v>
      </c>
      <c r="B772">
        <v>84</v>
      </c>
      <c r="C772">
        <v>508</v>
      </c>
      <c r="D772">
        <v>4</v>
      </c>
      <c r="E772">
        <v>2516250.2200000002</v>
      </c>
      <c r="F772">
        <v>6860921.9800000004</v>
      </c>
      <c r="G772">
        <v>187.27600000000001</v>
      </c>
      <c r="H772">
        <v>178.619989</v>
      </c>
      <c r="I772">
        <v>-99</v>
      </c>
      <c r="J772">
        <v>68</v>
      </c>
      <c r="K772">
        <v>11</v>
      </c>
      <c r="L772">
        <v>3</v>
      </c>
      <c r="M772" t="s">
        <v>2</v>
      </c>
      <c r="N772">
        <v>1</v>
      </c>
      <c r="O772">
        <v>1</v>
      </c>
    </row>
    <row r="773" spans="1:15">
      <c r="A773" t="str">
        <f t="shared" si="12"/>
        <v>84_544</v>
      </c>
      <c r="B773">
        <v>84</v>
      </c>
      <c r="C773">
        <v>544</v>
      </c>
      <c r="D773">
        <v>2</v>
      </c>
      <c r="E773">
        <v>2516246.19</v>
      </c>
      <c r="F773">
        <v>6860921.6699999999</v>
      </c>
      <c r="G773">
        <v>189.64</v>
      </c>
      <c r="H773">
        <v>178.619989</v>
      </c>
      <c r="I773">
        <v>-99</v>
      </c>
      <c r="J773">
        <v>112</v>
      </c>
      <c r="K773">
        <v>12</v>
      </c>
      <c r="L773">
        <v>3</v>
      </c>
      <c r="M773" t="s">
        <v>3</v>
      </c>
      <c r="N773">
        <v>1</v>
      </c>
      <c r="O773">
        <v>1</v>
      </c>
    </row>
    <row r="774" spans="1:15">
      <c r="A774" t="str">
        <f t="shared" si="12"/>
        <v>84_512</v>
      </c>
      <c r="B774">
        <v>84</v>
      </c>
      <c r="C774">
        <v>512</v>
      </c>
      <c r="D774">
        <v>2</v>
      </c>
      <c r="E774">
        <v>2516248.63</v>
      </c>
      <c r="F774">
        <v>6860924.0499999998</v>
      </c>
      <c r="G774">
        <v>194.19900000000001</v>
      </c>
      <c r="H774">
        <v>178.68999629999999</v>
      </c>
      <c r="I774">
        <v>-99</v>
      </c>
      <c r="J774">
        <v>160</v>
      </c>
      <c r="K774">
        <v>12</v>
      </c>
      <c r="L774">
        <v>3</v>
      </c>
      <c r="M774" t="s">
        <v>3</v>
      </c>
      <c r="N774">
        <v>1</v>
      </c>
      <c r="O774">
        <v>1</v>
      </c>
    </row>
    <row r="775" spans="1:15">
      <c r="A775" t="str">
        <f t="shared" si="12"/>
        <v>84_538</v>
      </c>
      <c r="B775">
        <v>84</v>
      </c>
      <c r="C775">
        <v>538</v>
      </c>
      <c r="D775">
        <v>2</v>
      </c>
      <c r="E775">
        <v>2516247.79</v>
      </c>
      <c r="F775">
        <v>6860924.9400000004</v>
      </c>
      <c r="G775">
        <v>190.583</v>
      </c>
      <c r="H775">
        <v>178.65000309999999</v>
      </c>
      <c r="I775">
        <v>-99</v>
      </c>
      <c r="J775">
        <v>121</v>
      </c>
      <c r="K775">
        <v>11</v>
      </c>
      <c r="L775">
        <v>3</v>
      </c>
      <c r="M775" t="s">
        <v>2</v>
      </c>
      <c r="N775">
        <v>1</v>
      </c>
      <c r="O775">
        <v>1</v>
      </c>
    </row>
    <row r="776" spans="1:15">
      <c r="A776" t="str">
        <f t="shared" si="12"/>
        <v>84_541</v>
      </c>
      <c r="B776">
        <v>84</v>
      </c>
      <c r="C776">
        <v>541</v>
      </c>
      <c r="D776">
        <v>2</v>
      </c>
      <c r="E776">
        <v>2516246.02</v>
      </c>
      <c r="F776">
        <v>6860924.2199999997</v>
      </c>
      <c r="G776">
        <v>188.452</v>
      </c>
      <c r="H776">
        <v>178.63999329999999</v>
      </c>
      <c r="I776">
        <v>-99</v>
      </c>
      <c r="J776">
        <v>101</v>
      </c>
      <c r="K776">
        <v>12</v>
      </c>
      <c r="L776">
        <v>3</v>
      </c>
      <c r="M776" t="s">
        <v>2</v>
      </c>
      <c r="N776">
        <v>1</v>
      </c>
      <c r="O776">
        <v>1</v>
      </c>
    </row>
    <row r="777" spans="1:15">
      <c r="A777" t="str">
        <f t="shared" si="12"/>
        <v>84_563</v>
      </c>
      <c r="B777">
        <v>84</v>
      </c>
      <c r="C777">
        <v>563</v>
      </c>
      <c r="D777">
        <v>1</v>
      </c>
      <c r="E777">
        <v>2516262.9500000002</v>
      </c>
      <c r="F777">
        <v>6860929.1600000001</v>
      </c>
      <c r="G777">
        <v>191.62299999999999</v>
      </c>
      <c r="H777">
        <v>179.24999389999999</v>
      </c>
      <c r="I777">
        <v>-99</v>
      </c>
      <c r="J777">
        <v>128</v>
      </c>
      <c r="K777">
        <v>12</v>
      </c>
      <c r="L777">
        <v>3</v>
      </c>
      <c r="M777" t="s">
        <v>3</v>
      </c>
      <c r="N777">
        <v>1</v>
      </c>
      <c r="O777">
        <v>2</v>
      </c>
    </row>
    <row r="778" spans="1:15">
      <c r="A778" t="str">
        <f t="shared" si="12"/>
        <v>84_560</v>
      </c>
      <c r="B778">
        <v>84</v>
      </c>
      <c r="C778">
        <v>560</v>
      </c>
      <c r="D778">
        <v>1</v>
      </c>
      <c r="E778">
        <v>2516261.21</v>
      </c>
      <c r="F778">
        <v>6860928.25</v>
      </c>
      <c r="G778">
        <v>189.886</v>
      </c>
      <c r="H778">
        <v>179.18000180000001</v>
      </c>
      <c r="I778">
        <v>-99</v>
      </c>
      <c r="J778">
        <v>112</v>
      </c>
      <c r="K778">
        <v>12</v>
      </c>
      <c r="L778">
        <v>3</v>
      </c>
      <c r="M778" t="s">
        <v>4</v>
      </c>
      <c r="N778">
        <v>1</v>
      </c>
      <c r="O778">
        <v>2</v>
      </c>
    </row>
    <row r="779" spans="1:15">
      <c r="A779" t="str">
        <f t="shared" si="12"/>
        <v>84_561</v>
      </c>
      <c r="B779">
        <v>84</v>
      </c>
      <c r="C779">
        <v>561</v>
      </c>
      <c r="D779">
        <v>4</v>
      </c>
      <c r="E779">
        <v>2516259.33</v>
      </c>
      <c r="F779">
        <v>6860930.1399999997</v>
      </c>
      <c r="G779">
        <v>187.495</v>
      </c>
      <c r="H779">
        <v>179.32000120000001</v>
      </c>
      <c r="I779">
        <v>-99</v>
      </c>
      <c r="J779">
        <v>66</v>
      </c>
      <c r="K779">
        <v>14</v>
      </c>
      <c r="L779">
        <v>3</v>
      </c>
      <c r="M779" t="s">
        <v>2</v>
      </c>
      <c r="N779">
        <v>1</v>
      </c>
      <c r="O779">
        <v>2</v>
      </c>
    </row>
    <row r="780" spans="1:15">
      <c r="A780" t="str">
        <f t="shared" si="12"/>
        <v>84_550</v>
      </c>
      <c r="B780">
        <v>84</v>
      </c>
      <c r="C780">
        <v>550</v>
      </c>
      <c r="D780">
        <v>2</v>
      </c>
      <c r="E780">
        <v>2516254.6800000002</v>
      </c>
      <c r="F780">
        <v>6860929.9400000004</v>
      </c>
      <c r="G780">
        <v>193.566</v>
      </c>
      <c r="H780">
        <v>179.07999570000001</v>
      </c>
      <c r="I780">
        <v>-99</v>
      </c>
      <c r="J780">
        <v>149</v>
      </c>
      <c r="K780">
        <v>12</v>
      </c>
      <c r="L780">
        <v>3</v>
      </c>
      <c r="M780" t="s">
        <v>3</v>
      </c>
      <c r="N780">
        <v>1</v>
      </c>
      <c r="O780">
        <v>2</v>
      </c>
    </row>
    <row r="781" spans="1:15">
      <c r="A781" t="str">
        <f t="shared" si="12"/>
        <v>84_530</v>
      </c>
      <c r="B781">
        <v>84</v>
      </c>
      <c r="C781">
        <v>530</v>
      </c>
      <c r="D781">
        <v>2</v>
      </c>
      <c r="E781">
        <v>2516253.66</v>
      </c>
      <c r="F781">
        <v>6860933.2199999997</v>
      </c>
      <c r="G781">
        <v>194.447</v>
      </c>
      <c r="H781">
        <v>179.32999570000001</v>
      </c>
      <c r="I781">
        <v>-99</v>
      </c>
      <c r="J781">
        <v>155</v>
      </c>
      <c r="K781">
        <v>11</v>
      </c>
      <c r="L781">
        <v>3</v>
      </c>
      <c r="M781" t="s">
        <v>3</v>
      </c>
      <c r="N781">
        <v>1</v>
      </c>
      <c r="O781">
        <v>2</v>
      </c>
    </row>
    <row r="782" spans="1:15">
      <c r="A782" t="str">
        <f t="shared" si="12"/>
        <v>84_529</v>
      </c>
      <c r="B782">
        <v>84</v>
      </c>
      <c r="C782">
        <v>529</v>
      </c>
      <c r="D782">
        <v>3</v>
      </c>
      <c r="E782">
        <v>2516253.71</v>
      </c>
      <c r="F782">
        <v>6860936.4900000002</v>
      </c>
      <c r="G782">
        <v>188.47900000000001</v>
      </c>
      <c r="H782">
        <v>179.5499969</v>
      </c>
      <c r="I782">
        <v>-99</v>
      </c>
      <c r="J782">
        <v>69</v>
      </c>
      <c r="K782">
        <v>12</v>
      </c>
      <c r="L782">
        <v>3</v>
      </c>
      <c r="M782" t="s">
        <v>2</v>
      </c>
      <c r="N782">
        <v>1</v>
      </c>
      <c r="O782">
        <v>2</v>
      </c>
    </row>
    <row r="783" spans="1:15">
      <c r="A783" t="str">
        <f t="shared" si="12"/>
        <v>84_534</v>
      </c>
      <c r="B783">
        <v>84</v>
      </c>
      <c r="C783">
        <v>534</v>
      </c>
      <c r="D783">
        <v>2</v>
      </c>
      <c r="E783">
        <v>2516255.84</v>
      </c>
      <c r="F783">
        <v>6860939.3700000001</v>
      </c>
      <c r="G783">
        <v>191.34299999999999</v>
      </c>
      <c r="H783">
        <v>180.15000309999999</v>
      </c>
      <c r="I783">
        <v>-99</v>
      </c>
      <c r="J783">
        <v>115</v>
      </c>
      <c r="K783">
        <v>12</v>
      </c>
      <c r="L783">
        <v>3</v>
      </c>
      <c r="M783" t="s">
        <v>4</v>
      </c>
      <c r="N783">
        <v>1</v>
      </c>
      <c r="O783">
        <v>2</v>
      </c>
    </row>
    <row r="784" spans="1:15">
      <c r="A784" t="str">
        <f t="shared" si="12"/>
        <v>84_533</v>
      </c>
      <c r="B784">
        <v>84</v>
      </c>
      <c r="C784">
        <v>533</v>
      </c>
      <c r="D784">
        <v>2</v>
      </c>
      <c r="E784">
        <v>2516254.5</v>
      </c>
      <c r="F784">
        <v>6860938.8700000001</v>
      </c>
      <c r="G784">
        <v>191.917</v>
      </c>
      <c r="H784">
        <v>179.96999510000001</v>
      </c>
      <c r="I784">
        <v>-99</v>
      </c>
      <c r="J784">
        <v>121</v>
      </c>
      <c r="K784">
        <v>11</v>
      </c>
      <c r="L784">
        <v>3</v>
      </c>
      <c r="M784" t="s">
        <v>3</v>
      </c>
      <c r="N784">
        <v>1</v>
      </c>
      <c r="O784">
        <v>2</v>
      </c>
    </row>
    <row r="785" spans="1:15">
      <c r="A785" t="str">
        <f t="shared" si="12"/>
        <v>84_531</v>
      </c>
      <c r="B785">
        <v>84</v>
      </c>
      <c r="C785">
        <v>531</v>
      </c>
      <c r="D785">
        <v>2</v>
      </c>
      <c r="E785">
        <v>2516252.1800000002</v>
      </c>
      <c r="F785">
        <v>6860937.2800000003</v>
      </c>
      <c r="G785">
        <v>191.31399999999999</v>
      </c>
      <c r="H785">
        <v>179.57000120000001</v>
      </c>
      <c r="I785">
        <v>-99</v>
      </c>
      <c r="J785">
        <v>119</v>
      </c>
      <c r="K785">
        <v>12</v>
      </c>
      <c r="L785">
        <v>3</v>
      </c>
      <c r="M785" t="s">
        <v>3</v>
      </c>
      <c r="N785">
        <v>1</v>
      </c>
      <c r="O785">
        <v>2</v>
      </c>
    </row>
    <row r="786" spans="1:15">
      <c r="A786" t="str">
        <f t="shared" si="12"/>
        <v>84_558</v>
      </c>
      <c r="B786">
        <v>84</v>
      </c>
      <c r="C786">
        <v>558</v>
      </c>
      <c r="D786">
        <v>2</v>
      </c>
      <c r="E786">
        <v>2516265.52</v>
      </c>
      <c r="F786">
        <v>6860927.2599999998</v>
      </c>
      <c r="G786">
        <v>192.69399999999999</v>
      </c>
      <c r="H786">
        <v>179.1</v>
      </c>
      <c r="I786">
        <v>-99</v>
      </c>
      <c r="J786">
        <v>137</v>
      </c>
      <c r="K786">
        <v>12</v>
      </c>
      <c r="L786">
        <v>3</v>
      </c>
      <c r="M786" t="s">
        <v>3</v>
      </c>
      <c r="N786">
        <v>1</v>
      </c>
      <c r="O786">
        <v>3</v>
      </c>
    </row>
    <row r="787" spans="1:15">
      <c r="A787" t="str">
        <f t="shared" si="12"/>
        <v>84_525</v>
      </c>
      <c r="B787">
        <v>84</v>
      </c>
      <c r="C787">
        <v>525</v>
      </c>
      <c r="D787">
        <v>1</v>
      </c>
      <c r="E787">
        <v>2516267.85</v>
      </c>
      <c r="F787">
        <v>6860931.6500000004</v>
      </c>
      <c r="G787">
        <v>196.09100000000001</v>
      </c>
      <c r="H787">
        <v>179.33999019999999</v>
      </c>
      <c r="I787">
        <v>-99</v>
      </c>
      <c r="J787">
        <v>186</v>
      </c>
      <c r="K787">
        <v>11</v>
      </c>
      <c r="L787">
        <v>3</v>
      </c>
      <c r="M787" t="s">
        <v>3</v>
      </c>
      <c r="N787">
        <v>1</v>
      </c>
      <c r="O787">
        <v>3</v>
      </c>
    </row>
    <row r="788" spans="1:15">
      <c r="A788" t="str">
        <f t="shared" si="12"/>
        <v>84_514</v>
      </c>
      <c r="B788">
        <v>84</v>
      </c>
      <c r="C788">
        <v>514</v>
      </c>
      <c r="D788">
        <v>1</v>
      </c>
      <c r="E788">
        <v>2516265.67</v>
      </c>
      <c r="F788">
        <v>6860935.8399999999</v>
      </c>
      <c r="G788">
        <v>188.41900000000001</v>
      </c>
      <c r="H788">
        <v>179.82000120000001</v>
      </c>
      <c r="I788">
        <v>-99</v>
      </c>
      <c r="J788">
        <v>90</v>
      </c>
      <c r="K788">
        <v>22</v>
      </c>
      <c r="L788">
        <v>3</v>
      </c>
      <c r="M788" t="s">
        <v>2</v>
      </c>
      <c r="N788">
        <v>1</v>
      </c>
      <c r="O788">
        <v>3</v>
      </c>
    </row>
    <row r="789" spans="1:15">
      <c r="A789" t="str">
        <f t="shared" si="12"/>
        <v>84_553</v>
      </c>
      <c r="B789">
        <v>84</v>
      </c>
      <c r="C789">
        <v>553</v>
      </c>
      <c r="D789">
        <v>2</v>
      </c>
      <c r="E789">
        <v>2516260.36</v>
      </c>
      <c r="F789">
        <v>6860936.04</v>
      </c>
      <c r="G789">
        <v>186.09899999999999</v>
      </c>
      <c r="H789">
        <v>179.93999629999999</v>
      </c>
      <c r="I789">
        <v>-99</v>
      </c>
      <c r="J789">
        <v>67</v>
      </c>
      <c r="K789">
        <v>11</v>
      </c>
      <c r="L789">
        <v>3</v>
      </c>
      <c r="M789" t="s">
        <v>2</v>
      </c>
      <c r="N789">
        <v>1</v>
      </c>
      <c r="O789">
        <v>3</v>
      </c>
    </row>
    <row r="790" spans="1:15">
      <c r="A790" t="str">
        <f t="shared" si="12"/>
        <v>84_552</v>
      </c>
      <c r="B790">
        <v>84</v>
      </c>
      <c r="C790">
        <v>552</v>
      </c>
      <c r="D790">
        <v>2</v>
      </c>
      <c r="E790">
        <v>2516261.12</v>
      </c>
      <c r="F790">
        <v>6860938.1399999997</v>
      </c>
      <c r="G790">
        <v>199.376</v>
      </c>
      <c r="H790">
        <v>180.22998960000001</v>
      </c>
      <c r="I790">
        <v>-99</v>
      </c>
      <c r="J790">
        <v>206</v>
      </c>
      <c r="K790">
        <v>21</v>
      </c>
      <c r="L790">
        <v>3</v>
      </c>
      <c r="M790" t="s">
        <v>4</v>
      </c>
      <c r="N790">
        <v>1</v>
      </c>
      <c r="O790">
        <v>3</v>
      </c>
    </row>
    <row r="791" spans="1:15">
      <c r="A791" t="str">
        <f t="shared" si="12"/>
        <v>84_518</v>
      </c>
      <c r="B791">
        <v>84</v>
      </c>
      <c r="C791">
        <v>518</v>
      </c>
      <c r="D791">
        <v>2</v>
      </c>
      <c r="E791">
        <v>2516264.0299999998</v>
      </c>
      <c r="F791">
        <v>6860941.9800000004</v>
      </c>
      <c r="G791">
        <v>188.18799999999999</v>
      </c>
      <c r="H791">
        <v>180.18000180000001</v>
      </c>
      <c r="I791">
        <v>-99</v>
      </c>
      <c r="J791">
        <v>84</v>
      </c>
      <c r="K791">
        <v>12</v>
      </c>
      <c r="L791">
        <v>3</v>
      </c>
      <c r="M791" t="s">
        <v>2</v>
      </c>
      <c r="N791">
        <v>1</v>
      </c>
      <c r="O791">
        <v>3</v>
      </c>
    </row>
    <row r="792" spans="1:15">
      <c r="A792" t="str">
        <f t="shared" si="12"/>
        <v>84_519</v>
      </c>
      <c r="B792">
        <v>84</v>
      </c>
      <c r="C792">
        <v>519</v>
      </c>
      <c r="D792">
        <v>2</v>
      </c>
      <c r="E792">
        <v>2516263.9</v>
      </c>
      <c r="F792">
        <v>6860943.7300000004</v>
      </c>
      <c r="G792">
        <v>191.739</v>
      </c>
      <c r="H792">
        <v>180.15000309999999</v>
      </c>
      <c r="I792">
        <v>-99</v>
      </c>
      <c r="J792">
        <v>117</v>
      </c>
      <c r="K792">
        <v>11</v>
      </c>
      <c r="L792">
        <v>3</v>
      </c>
      <c r="M792" t="s">
        <v>4</v>
      </c>
      <c r="N792">
        <v>1</v>
      </c>
      <c r="O792">
        <v>3</v>
      </c>
    </row>
    <row r="793" spans="1:15">
      <c r="A793" t="str">
        <f t="shared" si="12"/>
        <v>84_524</v>
      </c>
      <c r="B793">
        <v>84</v>
      </c>
      <c r="C793">
        <v>524</v>
      </c>
      <c r="D793">
        <v>2</v>
      </c>
      <c r="E793">
        <v>2516271.46</v>
      </c>
      <c r="F793">
        <v>6860936.1500000004</v>
      </c>
      <c r="G793">
        <v>188.07599999999999</v>
      </c>
      <c r="H793">
        <v>179.54000239999999</v>
      </c>
      <c r="I793">
        <v>-99</v>
      </c>
      <c r="J793">
        <v>90</v>
      </c>
      <c r="K793">
        <v>11</v>
      </c>
      <c r="L793">
        <v>3</v>
      </c>
      <c r="M793" t="s">
        <v>2</v>
      </c>
      <c r="N793">
        <v>1</v>
      </c>
      <c r="O793">
        <v>4</v>
      </c>
    </row>
    <row r="794" spans="1:15">
      <c r="A794" t="str">
        <f t="shared" si="12"/>
        <v>84_523</v>
      </c>
      <c r="B794">
        <v>84</v>
      </c>
      <c r="C794">
        <v>523</v>
      </c>
      <c r="D794">
        <v>4</v>
      </c>
      <c r="E794">
        <v>2516270.92</v>
      </c>
      <c r="F794">
        <v>6860937.0300000003</v>
      </c>
      <c r="G794">
        <v>188.29599999999999</v>
      </c>
      <c r="H794">
        <v>179.57000120000001</v>
      </c>
      <c r="I794">
        <v>-99</v>
      </c>
      <c r="J794">
        <v>68</v>
      </c>
      <c r="K794">
        <v>11</v>
      </c>
      <c r="L794">
        <v>3</v>
      </c>
      <c r="M794" t="s">
        <v>2</v>
      </c>
      <c r="N794">
        <v>1</v>
      </c>
      <c r="O794">
        <v>4</v>
      </c>
    </row>
    <row r="795" spans="1:15">
      <c r="A795" t="str">
        <f t="shared" si="12"/>
        <v>84_1001</v>
      </c>
      <c r="B795">
        <v>84</v>
      </c>
      <c r="C795">
        <v>1001</v>
      </c>
      <c r="D795">
        <v>50</v>
      </c>
      <c r="E795">
        <v>2516255.04</v>
      </c>
      <c r="F795">
        <v>6860906.7599999998</v>
      </c>
      <c r="G795">
        <v>-99</v>
      </c>
      <c r="H795">
        <v>178.68000180000001</v>
      </c>
      <c r="I795">
        <v>-99</v>
      </c>
      <c r="J795">
        <v>700</v>
      </c>
      <c r="K795">
        <v>-99</v>
      </c>
      <c r="L795">
        <v>-99</v>
      </c>
      <c r="M795">
        <v>-99</v>
      </c>
      <c r="N795">
        <v>1</v>
      </c>
      <c r="O795">
        <v>-99</v>
      </c>
    </row>
    <row r="796" spans="1:15">
      <c r="A796" t="str">
        <f t="shared" si="12"/>
        <v>84_1002</v>
      </c>
      <c r="B796">
        <v>84</v>
      </c>
      <c r="C796">
        <v>1002</v>
      </c>
      <c r="D796">
        <v>50</v>
      </c>
      <c r="E796">
        <v>2516238.2799999998</v>
      </c>
      <c r="F796">
        <v>6860931.5300000003</v>
      </c>
      <c r="G796">
        <v>-99</v>
      </c>
      <c r="H796">
        <v>178.6599976</v>
      </c>
      <c r="I796">
        <v>-99</v>
      </c>
      <c r="J796">
        <v>700</v>
      </c>
      <c r="K796">
        <v>-99</v>
      </c>
      <c r="L796">
        <v>-99</v>
      </c>
      <c r="M796">
        <v>-99</v>
      </c>
      <c r="N796">
        <v>1</v>
      </c>
      <c r="O796">
        <v>-99</v>
      </c>
    </row>
    <row r="797" spans="1:15">
      <c r="A797" t="str">
        <f t="shared" si="12"/>
        <v>84_1003</v>
      </c>
      <c r="B797">
        <v>84</v>
      </c>
      <c r="C797">
        <v>1003</v>
      </c>
      <c r="D797">
        <v>50</v>
      </c>
      <c r="E797">
        <v>2516263.9700000002</v>
      </c>
      <c r="F797">
        <v>6860947.9400000004</v>
      </c>
      <c r="G797">
        <v>-99</v>
      </c>
      <c r="H797">
        <v>180.22998960000001</v>
      </c>
      <c r="I797">
        <v>-99</v>
      </c>
      <c r="J797">
        <v>700</v>
      </c>
      <c r="K797">
        <v>-99</v>
      </c>
      <c r="L797">
        <v>-99</v>
      </c>
      <c r="M797">
        <v>-99</v>
      </c>
      <c r="N797">
        <v>1</v>
      </c>
      <c r="O797">
        <v>-99</v>
      </c>
    </row>
    <row r="798" spans="1:15">
      <c r="A798" t="str">
        <f t="shared" si="12"/>
        <v>84_1004</v>
      </c>
      <c r="B798">
        <v>84</v>
      </c>
      <c r="C798">
        <v>1004</v>
      </c>
      <c r="D798">
        <v>50</v>
      </c>
      <c r="E798">
        <v>2516280.42</v>
      </c>
      <c r="F798">
        <v>6860923.0499999998</v>
      </c>
      <c r="G798">
        <v>-99</v>
      </c>
      <c r="H798">
        <v>178.93999629999999</v>
      </c>
      <c r="I798">
        <v>-99</v>
      </c>
      <c r="J798">
        <v>700</v>
      </c>
      <c r="K798">
        <v>-99</v>
      </c>
      <c r="L798">
        <v>-99</v>
      </c>
      <c r="M798">
        <v>-99</v>
      </c>
      <c r="N798">
        <v>1</v>
      </c>
      <c r="O798">
        <v>-99</v>
      </c>
    </row>
    <row r="799" spans="1:15">
      <c r="A799" t="str">
        <f t="shared" si="12"/>
        <v>2A_45</v>
      </c>
      <c r="B799">
        <v>2</v>
      </c>
      <c r="C799">
        <v>45</v>
      </c>
      <c r="D799">
        <v>2</v>
      </c>
      <c r="E799">
        <v>2515781.42</v>
      </c>
      <c r="F799">
        <v>6860775.8300000001</v>
      </c>
      <c r="G799">
        <v>203.874</v>
      </c>
      <c r="H799">
        <v>182.2699982</v>
      </c>
      <c r="I799">
        <v>21.604001830000001</v>
      </c>
      <c r="J799">
        <v>347</v>
      </c>
      <c r="K799">
        <v>11</v>
      </c>
      <c r="L799">
        <v>2</v>
      </c>
      <c r="M799" t="s">
        <v>0</v>
      </c>
      <c r="N799" t="s">
        <v>7</v>
      </c>
      <c r="O799">
        <v>1</v>
      </c>
    </row>
    <row r="800" spans="1:15">
      <c r="A800" t="str">
        <f t="shared" si="12"/>
        <v>2A_29</v>
      </c>
      <c r="B800">
        <v>2</v>
      </c>
      <c r="C800">
        <v>29</v>
      </c>
      <c r="D800">
        <v>2</v>
      </c>
      <c r="E800">
        <v>2515788.62</v>
      </c>
      <c r="F800">
        <v>6860780.9299999997</v>
      </c>
      <c r="G800">
        <v>191.12700000000001</v>
      </c>
      <c r="H800">
        <v>182.08999019999999</v>
      </c>
      <c r="I800">
        <v>9.0370097660000006</v>
      </c>
      <c r="J800">
        <v>81</v>
      </c>
      <c r="K800">
        <v>11</v>
      </c>
      <c r="L800">
        <v>2</v>
      </c>
      <c r="M800" t="s">
        <v>0</v>
      </c>
      <c r="N800" t="s">
        <v>7</v>
      </c>
      <c r="O800">
        <v>1</v>
      </c>
    </row>
    <row r="801" spans="1:15">
      <c r="A801" t="str">
        <f t="shared" si="12"/>
        <v>2A_37</v>
      </c>
      <c r="B801">
        <v>2</v>
      </c>
      <c r="C801">
        <v>37</v>
      </c>
      <c r="D801">
        <v>3</v>
      </c>
      <c r="E801">
        <v>2515785.33</v>
      </c>
      <c r="F801">
        <v>6860780.9500000002</v>
      </c>
      <c r="G801">
        <v>201.62100000000001</v>
      </c>
      <c r="H801">
        <v>182.23999939999999</v>
      </c>
      <c r="I801">
        <v>19.381000610000001</v>
      </c>
      <c r="J801">
        <v>243</v>
      </c>
      <c r="K801">
        <v>11</v>
      </c>
      <c r="L801">
        <v>2</v>
      </c>
      <c r="M801" t="s">
        <v>0</v>
      </c>
      <c r="N801" t="s">
        <v>7</v>
      </c>
      <c r="O801">
        <v>1</v>
      </c>
    </row>
    <row r="802" spans="1:15">
      <c r="A802" t="str">
        <f t="shared" si="12"/>
        <v>2A_56</v>
      </c>
      <c r="B802">
        <v>2</v>
      </c>
      <c r="C802">
        <v>56</v>
      </c>
      <c r="D802">
        <v>2</v>
      </c>
      <c r="E802">
        <v>2515777.59</v>
      </c>
      <c r="F802">
        <v>6860780.8499999996</v>
      </c>
      <c r="G802">
        <v>205.495</v>
      </c>
      <c r="H802">
        <v>182.43000180000001</v>
      </c>
      <c r="I802">
        <v>23.064998169999999</v>
      </c>
      <c r="J802">
        <v>270</v>
      </c>
      <c r="K802">
        <v>11</v>
      </c>
      <c r="L802">
        <v>2</v>
      </c>
      <c r="M802" t="s">
        <v>0</v>
      </c>
      <c r="N802" t="s">
        <v>7</v>
      </c>
      <c r="O802">
        <v>1</v>
      </c>
    </row>
    <row r="803" spans="1:15">
      <c r="A803" t="str">
        <f t="shared" si="12"/>
        <v>2A_43</v>
      </c>
      <c r="B803">
        <v>2</v>
      </c>
      <c r="C803">
        <v>43</v>
      </c>
      <c r="D803">
        <v>2</v>
      </c>
      <c r="E803">
        <v>2515783.62</v>
      </c>
      <c r="F803">
        <v>6860784.9699999997</v>
      </c>
      <c r="G803">
        <v>207.05600000000001</v>
      </c>
      <c r="H803">
        <v>182.19999079999999</v>
      </c>
      <c r="I803">
        <v>24.856009159999999</v>
      </c>
      <c r="J803">
        <v>374</v>
      </c>
      <c r="K803">
        <v>11</v>
      </c>
      <c r="L803">
        <v>2</v>
      </c>
      <c r="M803" t="s">
        <v>0</v>
      </c>
      <c r="N803" t="s">
        <v>7</v>
      </c>
      <c r="O803">
        <v>1</v>
      </c>
    </row>
    <row r="804" spans="1:15">
      <c r="A804" t="str">
        <f t="shared" si="12"/>
        <v>2A_53</v>
      </c>
      <c r="B804">
        <v>2</v>
      </c>
      <c r="C804">
        <v>53</v>
      </c>
      <c r="D804">
        <v>2</v>
      </c>
      <c r="E804">
        <v>2515778.9300000002</v>
      </c>
      <c r="F804">
        <v>6860784.0700000003</v>
      </c>
      <c r="G804">
        <v>206.245</v>
      </c>
      <c r="H804">
        <v>182.29000239999999</v>
      </c>
      <c r="I804">
        <v>23.954997559999999</v>
      </c>
      <c r="J804">
        <v>322</v>
      </c>
      <c r="K804">
        <v>11</v>
      </c>
      <c r="L804">
        <v>2</v>
      </c>
      <c r="M804" t="s">
        <v>0</v>
      </c>
      <c r="N804" t="s">
        <v>7</v>
      </c>
      <c r="O804">
        <v>1</v>
      </c>
    </row>
    <row r="805" spans="1:15">
      <c r="A805" t="str">
        <f t="shared" si="12"/>
        <v>2A_47</v>
      </c>
      <c r="B805">
        <v>2</v>
      </c>
      <c r="C805">
        <v>47</v>
      </c>
      <c r="D805">
        <v>4</v>
      </c>
      <c r="E805">
        <v>2515782.9700000002</v>
      </c>
      <c r="F805">
        <v>6860789.2999999998</v>
      </c>
      <c r="G805">
        <v>197.97900000000001</v>
      </c>
      <c r="H805">
        <v>182.2699982</v>
      </c>
      <c r="I805">
        <v>15.70900183</v>
      </c>
      <c r="J805">
        <v>225</v>
      </c>
      <c r="K805">
        <v>13</v>
      </c>
      <c r="L805">
        <v>2</v>
      </c>
      <c r="M805" t="s">
        <v>6</v>
      </c>
      <c r="N805" t="s">
        <v>7</v>
      </c>
      <c r="O805">
        <v>1</v>
      </c>
    </row>
    <row r="806" spans="1:15">
      <c r="A806" t="str">
        <f t="shared" si="12"/>
        <v>2A_58</v>
      </c>
      <c r="B806">
        <v>2</v>
      </c>
      <c r="C806">
        <v>58</v>
      </c>
      <c r="D806">
        <v>2</v>
      </c>
      <c r="E806">
        <v>2515776.87</v>
      </c>
      <c r="F806">
        <v>6860788.1299999999</v>
      </c>
      <c r="G806">
        <v>205.12100000000001</v>
      </c>
      <c r="H806">
        <v>182.6699921</v>
      </c>
      <c r="I806">
        <v>22.451007929999999</v>
      </c>
      <c r="J806">
        <v>307</v>
      </c>
      <c r="K806">
        <v>11</v>
      </c>
      <c r="L806">
        <v>2</v>
      </c>
      <c r="M806" t="s">
        <v>0</v>
      </c>
      <c r="N806" t="s">
        <v>7</v>
      </c>
      <c r="O806">
        <v>1</v>
      </c>
    </row>
    <row r="807" spans="1:15">
      <c r="A807" t="str">
        <f t="shared" si="12"/>
        <v>2A_55</v>
      </c>
      <c r="B807">
        <v>2</v>
      </c>
      <c r="C807">
        <v>55</v>
      </c>
      <c r="D807">
        <v>4</v>
      </c>
      <c r="E807">
        <v>2515780.4900000002</v>
      </c>
      <c r="F807">
        <v>6860791.1200000001</v>
      </c>
      <c r="G807">
        <v>199.93600000000001</v>
      </c>
      <c r="H807">
        <v>182.3599945</v>
      </c>
      <c r="I807">
        <v>17.57600549</v>
      </c>
      <c r="J807">
        <v>198</v>
      </c>
      <c r="K807">
        <v>11</v>
      </c>
      <c r="L807">
        <v>2</v>
      </c>
      <c r="M807" t="s">
        <v>0</v>
      </c>
      <c r="N807" t="s">
        <v>7</v>
      </c>
      <c r="O807">
        <v>1</v>
      </c>
    </row>
    <row r="808" spans="1:15">
      <c r="A808" t="str">
        <f t="shared" si="12"/>
        <v>2A_64</v>
      </c>
      <c r="B808">
        <v>2</v>
      </c>
      <c r="C808">
        <v>64</v>
      </c>
      <c r="D808">
        <v>4</v>
      </c>
      <c r="E808">
        <v>2515774.75</v>
      </c>
      <c r="F808">
        <v>6860793.2800000003</v>
      </c>
      <c r="G808">
        <v>201.94900000000001</v>
      </c>
      <c r="H808">
        <v>182.7100006</v>
      </c>
      <c r="I808">
        <v>19.23899939</v>
      </c>
      <c r="J808">
        <v>252</v>
      </c>
      <c r="K808">
        <v>11</v>
      </c>
      <c r="L808">
        <v>2</v>
      </c>
      <c r="M808" t="s">
        <v>0</v>
      </c>
      <c r="N808" t="s">
        <v>7</v>
      </c>
      <c r="O808">
        <v>1</v>
      </c>
    </row>
    <row r="809" spans="1:15">
      <c r="A809" t="str">
        <f t="shared" si="12"/>
        <v>2A_66</v>
      </c>
      <c r="B809">
        <v>2</v>
      </c>
      <c r="C809">
        <v>66</v>
      </c>
      <c r="D809">
        <v>2</v>
      </c>
      <c r="E809">
        <v>2515773.2000000002</v>
      </c>
      <c r="F809">
        <v>6860796.3200000003</v>
      </c>
      <c r="G809">
        <v>204.04400000000001</v>
      </c>
      <c r="H809">
        <v>182.8099915</v>
      </c>
      <c r="I809">
        <v>21.234008540000001</v>
      </c>
      <c r="J809">
        <v>292</v>
      </c>
      <c r="K809">
        <v>11</v>
      </c>
      <c r="L809">
        <v>2</v>
      </c>
      <c r="M809" t="s">
        <v>0</v>
      </c>
      <c r="N809" t="s">
        <v>7</v>
      </c>
      <c r="O809">
        <v>1</v>
      </c>
    </row>
    <row r="810" spans="1:15">
      <c r="A810" t="str">
        <f t="shared" si="12"/>
        <v>2A_71</v>
      </c>
      <c r="B810">
        <v>2</v>
      </c>
      <c r="C810">
        <v>71</v>
      </c>
      <c r="D810">
        <v>2</v>
      </c>
      <c r="E810">
        <v>2515772.4</v>
      </c>
      <c r="F810">
        <v>6860801.25</v>
      </c>
      <c r="G810">
        <v>203.02099999999999</v>
      </c>
      <c r="H810">
        <v>182.83999019999999</v>
      </c>
      <c r="I810">
        <v>20.181009769999999</v>
      </c>
      <c r="J810">
        <v>252</v>
      </c>
      <c r="K810">
        <v>11</v>
      </c>
      <c r="L810">
        <v>2</v>
      </c>
      <c r="M810" t="s">
        <v>0</v>
      </c>
      <c r="N810" t="s">
        <v>7</v>
      </c>
      <c r="O810">
        <v>1</v>
      </c>
    </row>
    <row r="811" spans="1:15">
      <c r="A811" t="str">
        <f t="shared" si="12"/>
        <v>2A_74</v>
      </c>
      <c r="B811">
        <v>2</v>
      </c>
      <c r="C811">
        <v>74</v>
      </c>
      <c r="D811">
        <v>4</v>
      </c>
      <c r="E811">
        <v>2515768.87</v>
      </c>
      <c r="F811">
        <v>6860799.4800000004</v>
      </c>
      <c r="G811">
        <v>198.40799999999999</v>
      </c>
      <c r="H811">
        <v>182.9199921</v>
      </c>
      <c r="I811">
        <v>15.48800793</v>
      </c>
      <c r="J811">
        <v>110</v>
      </c>
      <c r="K811">
        <v>11</v>
      </c>
      <c r="L811">
        <v>2</v>
      </c>
      <c r="M811" t="s">
        <v>0</v>
      </c>
      <c r="N811" t="s">
        <v>7</v>
      </c>
      <c r="O811">
        <v>1</v>
      </c>
    </row>
    <row r="812" spans="1:15">
      <c r="A812" t="str">
        <f t="shared" si="12"/>
        <v>2A_79</v>
      </c>
      <c r="B812">
        <v>2</v>
      </c>
      <c r="C812">
        <v>79</v>
      </c>
      <c r="D812">
        <v>2</v>
      </c>
      <c r="E812">
        <v>2515766.9</v>
      </c>
      <c r="F812">
        <v>6860800.8700000001</v>
      </c>
      <c r="G812">
        <v>198.49199999999999</v>
      </c>
      <c r="H812">
        <v>182.94999079999999</v>
      </c>
      <c r="I812">
        <v>15.542009159999999</v>
      </c>
      <c r="J812">
        <v>166</v>
      </c>
      <c r="K812">
        <v>11</v>
      </c>
      <c r="L812">
        <v>2</v>
      </c>
      <c r="M812" t="s">
        <v>0</v>
      </c>
      <c r="N812" t="s">
        <v>7</v>
      </c>
      <c r="O812">
        <v>1</v>
      </c>
    </row>
    <row r="813" spans="1:15">
      <c r="A813" t="str">
        <f t="shared" si="12"/>
        <v>2A_83</v>
      </c>
      <c r="B813">
        <v>2</v>
      </c>
      <c r="C813">
        <v>83</v>
      </c>
      <c r="D813">
        <v>2</v>
      </c>
      <c r="E813">
        <v>2515765.4500000002</v>
      </c>
      <c r="F813">
        <v>6860801.4699999997</v>
      </c>
      <c r="G813">
        <v>199.09100000000001</v>
      </c>
      <c r="H813">
        <v>182.99999389999999</v>
      </c>
      <c r="I813">
        <v>16.091006100000001</v>
      </c>
      <c r="J813">
        <v>164</v>
      </c>
      <c r="K813">
        <v>11</v>
      </c>
      <c r="L813">
        <v>2</v>
      </c>
      <c r="M813" t="s">
        <v>0</v>
      </c>
      <c r="N813" t="s">
        <v>7</v>
      </c>
      <c r="O813">
        <v>1</v>
      </c>
    </row>
    <row r="814" spans="1:15">
      <c r="A814" t="str">
        <f t="shared" si="12"/>
        <v>2A_77</v>
      </c>
      <c r="B814">
        <v>2</v>
      </c>
      <c r="C814">
        <v>77</v>
      </c>
      <c r="D814">
        <v>2</v>
      </c>
      <c r="E814">
        <v>2515772.27</v>
      </c>
      <c r="F814">
        <v>6860805.8600000003</v>
      </c>
      <c r="G814">
        <v>206.93799999999999</v>
      </c>
      <c r="H814">
        <v>183.369989</v>
      </c>
      <c r="I814">
        <v>23.568010990000001</v>
      </c>
      <c r="J814">
        <v>315</v>
      </c>
      <c r="K814">
        <v>11</v>
      </c>
      <c r="L814">
        <v>2</v>
      </c>
      <c r="M814" t="s">
        <v>0</v>
      </c>
      <c r="N814" t="s">
        <v>7</v>
      </c>
      <c r="O814">
        <v>1</v>
      </c>
    </row>
    <row r="815" spans="1:15">
      <c r="A815" t="str">
        <f t="shared" si="12"/>
        <v>2A_81</v>
      </c>
      <c r="B815">
        <v>2</v>
      </c>
      <c r="C815">
        <v>81</v>
      </c>
      <c r="D815">
        <v>2</v>
      </c>
      <c r="E815">
        <v>2515769.37</v>
      </c>
      <c r="F815">
        <v>6860805.4199999999</v>
      </c>
      <c r="G815">
        <v>206.98699999999999</v>
      </c>
      <c r="H815">
        <v>183.19999079999999</v>
      </c>
      <c r="I815">
        <v>23.78700916</v>
      </c>
      <c r="J815">
        <v>316</v>
      </c>
      <c r="K815">
        <v>11</v>
      </c>
      <c r="L815">
        <v>2</v>
      </c>
      <c r="M815" t="s">
        <v>0</v>
      </c>
      <c r="N815" t="s">
        <v>7</v>
      </c>
      <c r="O815">
        <v>1</v>
      </c>
    </row>
    <row r="816" spans="1:15">
      <c r="A816" t="str">
        <f t="shared" si="12"/>
        <v>2A_86</v>
      </c>
      <c r="B816">
        <v>2</v>
      </c>
      <c r="C816">
        <v>86</v>
      </c>
      <c r="D816">
        <v>2</v>
      </c>
      <c r="E816">
        <v>2515771.23</v>
      </c>
      <c r="F816">
        <v>6860809.8399999999</v>
      </c>
      <c r="G816">
        <v>207.33699999999999</v>
      </c>
      <c r="H816">
        <v>183.63999329999999</v>
      </c>
      <c r="I816">
        <v>23.69700671</v>
      </c>
      <c r="J816">
        <v>276</v>
      </c>
      <c r="K816">
        <v>11</v>
      </c>
      <c r="L816">
        <v>2</v>
      </c>
      <c r="M816" t="s">
        <v>0</v>
      </c>
      <c r="N816" t="s">
        <v>7</v>
      </c>
      <c r="O816">
        <v>1</v>
      </c>
    </row>
    <row r="817" spans="1:15">
      <c r="A817" t="str">
        <f t="shared" si="12"/>
        <v>2A_89</v>
      </c>
      <c r="B817">
        <v>2</v>
      </c>
      <c r="C817">
        <v>89</v>
      </c>
      <c r="D817">
        <v>2</v>
      </c>
      <c r="E817">
        <v>2515762.98</v>
      </c>
      <c r="F817">
        <v>6860806.0499999998</v>
      </c>
      <c r="G817">
        <v>201.56200000000001</v>
      </c>
      <c r="H817">
        <v>183.04000239999999</v>
      </c>
      <c r="I817">
        <v>18.521997559999999</v>
      </c>
      <c r="J817">
        <v>240</v>
      </c>
      <c r="K817">
        <v>11</v>
      </c>
      <c r="L817">
        <v>2</v>
      </c>
      <c r="M817" t="s">
        <v>0</v>
      </c>
      <c r="N817" t="s">
        <v>7</v>
      </c>
      <c r="O817">
        <v>1</v>
      </c>
    </row>
    <row r="818" spans="1:15">
      <c r="A818" t="str">
        <f t="shared" si="12"/>
        <v>2A_92</v>
      </c>
      <c r="B818">
        <v>2</v>
      </c>
      <c r="C818">
        <v>92</v>
      </c>
      <c r="D818">
        <v>2</v>
      </c>
      <c r="E818">
        <v>2515762.5499999998</v>
      </c>
      <c r="F818">
        <v>6860808.5</v>
      </c>
      <c r="G818">
        <v>205.477</v>
      </c>
      <c r="H818">
        <v>183.4099976</v>
      </c>
      <c r="I818">
        <v>22.06700244</v>
      </c>
      <c r="J818">
        <v>232</v>
      </c>
      <c r="K818">
        <v>11</v>
      </c>
      <c r="L818">
        <v>2</v>
      </c>
      <c r="M818" t="s">
        <v>0</v>
      </c>
      <c r="N818" t="s">
        <v>7</v>
      </c>
      <c r="O818">
        <v>1</v>
      </c>
    </row>
    <row r="819" spans="1:15">
      <c r="A819" t="str">
        <f t="shared" si="12"/>
        <v>2A_93</v>
      </c>
      <c r="B819">
        <v>2</v>
      </c>
      <c r="C819">
        <v>93</v>
      </c>
      <c r="D819">
        <v>1</v>
      </c>
      <c r="E819">
        <v>2515766.77</v>
      </c>
      <c r="F819">
        <v>6860811.6299999999</v>
      </c>
      <c r="G819">
        <v>207.298</v>
      </c>
      <c r="H819">
        <v>183.94999079999999</v>
      </c>
      <c r="I819">
        <v>23.34800916</v>
      </c>
      <c r="J819">
        <v>298</v>
      </c>
      <c r="K819">
        <v>11</v>
      </c>
      <c r="L819">
        <v>2</v>
      </c>
      <c r="M819" t="s">
        <v>0</v>
      </c>
      <c r="N819" t="s">
        <v>7</v>
      </c>
      <c r="O819">
        <v>1</v>
      </c>
    </row>
    <row r="820" spans="1:15">
      <c r="A820" t="str">
        <f t="shared" si="12"/>
        <v>2A_30</v>
      </c>
      <c r="B820">
        <v>2</v>
      </c>
      <c r="C820">
        <v>30</v>
      </c>
      <c r="D820">
        <v>2</v>
      </c>
      <c r="E820">
        <v>2515788.64</v>
      </c>
      <c r="F820">
        <v>6860784.9400000004</v>
      </c>
      <c r="G820">
        <v>199.625</v>
      </c>
      <c r="H820">
        <v>182.23999939999999</v>
      </c>
      <c r="I820">
        <v>17.385000609999999</v>
      </c>
      <c r="J820">
        <v>228</v>
      </c>
      <c r="K820">
        <v>11</v>
      </c>
      <c r="L820">
        <v>2</v>
      </c>
      <c r="M820" t="s">
        <v>0</v>
      </c>
      <c r="N820" t="s">
        <v>7</v>
      </c>
      <c r="O820">
        <v>2</v>
      </c>
    </row>
    <row r="821" spans="1:15">
      <c r="A821" t="str">
        <f t="shared" si="12"/>
        <v>2A_38</v>
      </c>
      <c r="B821">
        <v>2</v>
      </c>
      <c r="C821">
        <v>38</v>
      </c>
      <c r="D821">
        <v>2</v>
      </c>
      <c r="E821">
        <v>2515785.62</v>
      </c>
      <c r="F821">
        <v>6860787.5599999996</v>
      </c>
      <c r="G821">
        <v>197.96899999999999</v>
      </c>
      <c r="H821">
        <v>182.2100006</v>
      </c>
      <c r="I821">
        <v>15.75899939</v>
      </c>
      <c r="J821">
        <v>123</v>
      </c>
      <c r="K821">
        <v>11</v>
      </c>
      <c r="L821">
        <v>2</v>
      </c>
      <c r="M821" t="s">
        <v>0</v>
      </c>
      <c r="N821" t="s">
        <v>7</v>
      </c>
      <c r="O821">
        <v>2</v>
      </c>
    </row>
    <row r="822" spans="1:15">
      <c r="A822" t="str">
        <f t="shared" si="12"/>
        <v>2A_26</v>
      </c>
      <c r="B822">
        <v>2</v>
      </c>
      <c r="C822">
        <v>26</v>
      </c>
      <c r="D822">
        <v>2</v>
      </c>
      <c r="E822">
        <v>2515790.73</v>
      </c>
      <c r="F822">
        <v>6860791.7400000002</v>
      </c>
      <c r="G822">
        <v>204.04499999999999</v>
      </c>
      <c r="H822">
        <v>182.5099884</v>
      </c>
      <c r="I822">
        <v>21.535011600000001</v>
      </c>
      <c r="J822">
        <v>227</v>
      </c>
      <c r="K822">
        <v>11</v>
      </c>
      <c r="L822">
        <v>2</v>
      </c>
      <c r="M822" t="s">
        <v>0</v>
      </c>
      <c r="N822" t="s">
        <v>7</v>
      </c>
      <c r="O822">
        <v>2</v>
      </c>
    </row>
    <row r="823" spans="1:15">
      <c r="A823" t="str">
        <f t="shared" si="12"/>
        <v>2A_35</v>
      </c>
      <c r="B823">
        <v>2</v>
      </c>
      <c r="C823">
        <v>35</v>
      </c>
      <c r="D823">
        <v>2</v>
      </c>
      <c r="E823">
        <v>2515787.44</v>
      </c>
      <c r="F823">
        <v>6860790.2999999998</v>
      </c>
      <c r="G823">
        <v>205.58799999999999</v>
      </c>
      <c r="H823">
        <v>182.5099884</v>
      </c>
      <c r="I823">
        <v>23.0780116</v>
      </c>
      <c r="J823">
        <v>305</v>
      </c>
      <c r="K823">
        <v>11</v>
      </c>
      <c r="L823">
        <v>2</v>
      </c>
      <c r="M823" t="s">
        <v>0</v>
      </c>
      <c r="N823" t="s">
        <v>7</v>
      </c>
      <c r="O823">
        <v>2</v>
      </c>
    </row>
    <row r="824" spans="1:15">
      <c r="A824" t="str">
        <f t="shared" si="12"/>
        <v>2A_50</v>
      </c>
      <c r="B824">
        <v>2</v>
      </c>
      <c r="C824">
        <v>50</v>
      </c>
      <c r="D824">
        <v>2</v>
      </c>
      <c r="E824">
        <v>2515783.17</v>
      </c>
      <c r="F824">
        <v>6860793.0199999996</v>
      </c>
      <c r="G824">
        <v>198.53899999999999</v>
      </c>
      <c r="H824">
        <v>182.47998960000001</v>
      </c>
      <c r="I824">
        <v>16.05901038</v>
      </c>
      <c r="J824">
        <v>141</v>
      </c>
      <c r="K824">
        <v>11</v>
      </c>
      <c r="L824">
        <v>2</v>
      </c>
      <c r="M824" t="s">
        <v>0</v>
      </c>
      <c r="N824" t="s">
        <v>7</v>
      </c>
      <c r="O824">
        <v>2</v>
      </c>
    </row>
    <row r="825" spans="1:15">
      <c r="A825" t="str">
        <f t="shared" si="12"/>
        <v>2A_39</v>
      </c>
      <c r="B825">
        <v>2</v>
      </c>
      <c r="C825">
        <v>39</v>
      </c>
      <c r="D825">
        <v>2</v>
      </c>
      <c r="E825">
        <v>2515786.2799999998</v>
      </c>
      <c r="F825">
        <v>6860795.9400000004</v>
      </c>
      <c r="G825">
        <v>207.374</v>
      </c>
      <c r="H825">
        <v>182.79000239999999</v>
      </c>
      <c r="I825">
        <v>24.58399756</v>
      </c>
      <c r="J825">
        <v>346</v>
      </c>
      <c r="K825">
        <v>11</v>
      </c>
      <c r="L825">
        <v>2</v>
      </c>
      <c r="M825" t="s">
        <v>0</v>
      </c>
      <c r="N825" t="s">
        <v>7</v>
      </c>
      <c r="O825">
        <v>2</v>
      </c>
    </row>
    <row r="826" spans="1:15">
      <c r="A826" t="str">
        <f t="shared" si="12"/>
        <v>2A_33</v>
      </c>
      <c r="B826">
        <v>2</v>
      </c>
      <c r="C826">
        <v>33</v>
      </c>
      <c r="D826">
        <v>2</v>
      </c>
      <c r="E826">
        <v>2515788.4</v>
      </c>
      <c r="F826">
        <v>6860800.3700000001</v>
      </c>
      <c r="G826">
        <v>191.874</v>
      </c>
      <c r="H826">
        <v>183.6</v>
      </c>
      <c r="I826">
        <v>8.2739999999999991</v>
      </c>
      <c r="J826">
        <v>92</v>
      </c>
      <c r="K826">
        <v>11</v>
      </c>
      <c r="L826">
        <v>2</v>
      </c>
      <c r="M826" t="s">
        <v>0</v>
      </c>
      <c r="N826" t="s">
        <v>7</v>
      </c>
      <c r="O826">
        <v>2</v>
      </c>
    </row>
    <row r="827" spans="1:15">
      <c r="A827" t="str">
        <f t="shared" si="12"/>
        <v>2A_49</v>
      </c>
      <c r="B827">
        <v>2</v>
      </c>
      <c r="C827">
        <v>49</v>
      </c>
      <c r="D827">
        <v>1</v>
      </c>
      <c r="E827">
        <v>2515784.67</v>
      </c>
      <c r="F827">
        <v>6860798.2999999998</v>
      </c>
      <c r="G827">
        <v>205.78200000000001</v>
      </c>
      <c r="H827">
        <v>183.32999570000001</v>
      </c>
      <c r="I827">
        <v>22.45200427</v>
      </c>
      <c r="J827">
        <v>272</v>
      </c>
      <c r="K827">
        <v>12</v>
      </c>
      <c r="L827">
        <v>2</v>
      </c>
      <c r="M827" t="s">
        <v>0</v>
      </c>
      <c r="N827" t="s">
        <v>7</v>
      </c>
      <c r="O827">
        <v>2</v>
      </c>
    </row>
    <row r="828" spans="1:15">
      <c r="A828" t="str">
        <f t="shared" si="12"/>
        <v>2A_42</v>
      </c>
      <c r="B828">
        <v>2</v>
      </c>
      <c r="C828">
        <v>42</v>
      </c>
      <c r="D828">
        <v>2</v>
      </c>
      <c r="E828">
        <v>2515786.44</v>
      </c>
      <c r="F828">
        <v>6860801.3200000003</v>
      </c>
      <c r="G828">
        <v>199.00800000000001</v>
      </c>
      <c r="H828">
        <v>183.5599915</v>
      </c>
      <c r="I828">
        <v>15.44800854</v>
      </c>
      <c r="J828">
        <v>138</v>
      </c>
      <c r="K828">
        <v>11</v>
      </c>
      <c r="L828">
        <v>2</v>
      </c>
      <c r="M828" t="s">
        <v>0</v>
      </c>
      <c r="N828" t="s">
        <v>7</v>
      </c>
      <c r="O828">
        <v>2</v>
      </c>
    </row>
    <row r="829" spans="1:15">
      <c r="A829" t="str">
        <f t="shared" si="12"/>
        <v>2A_63</v>
      </c>
      <c r="B829">
        <v>2</v>
      </c>
      <c r="C829">
        <v>63</v>
      </c>
      <c r="D829">
        <v>4</v>
      </c>
      <c r="E829">
        <v>2515778.91</v>
      </c>
      <c r="F829">
        <v>6860801.5700000003</v>
      </c>
      <c r="G829">
        <v>203.77799999999999</v>
      </c>
      <c r="H829">
        <v>183.04000239999999</v>
      </c>
      <c r="I829">
        <v>20.73799756</v>
      </c>
      <c r="J829">
        <v>222</v>
      </c>
      <c r="K829">
        <v>11</v>
      </c>
      <c r="L829">
        <v>2</v>
      </c>
      <c r="M829" t="s">
        <v>0</v>
      </c>
      <c r="N829" t="s">
        <v>7</v>
      </c>
      <c r="O829">
        <v>2</v>
      </c>
    </row>
    <row r="830" spans="1:15">
      <c r="A830" t="str">
        <f t="shared" si="12"/>
        <v>2A_59</v>
      </c>
      <c r="B830">
        <v>2</v>
      </c>
      <c r="C830">
        <v>59</v>
      </c>
      <c r="D830">
        <v>2</v>
      </c>
      <c r="E830">
        <v>2515782.25</v>
      </c>
      <c r="F830">
        <v>6860806.3300000001</v>
      </c>
      <c r="G830">
        <v>206.56700000000001</v>
      </c>
      <c r="H830">
        <v>183.57000120000001</v>
      </c>
      <c r="I830">
        <v>22.996998779999998</v>
      </c>
      <c r="J830">
        <v>283</v>
      </c>
      <c r="K830">
        <v>11</v>
      </c>
      <c r="L830">
        <v>2</v>
      </c>
      <c r="M830" t="s">
        <v>0</v>
      </c>
      <c r="N830" t="s">
        <v>7</v>
      </c>
      <c r="O830">
        <v>2</v>
      </c>
    </row>
    <row r="831" spans="1:15">
      <c r="A831" t="str">
        <f t="shared" si="12"/>
        <v>2A_65</v>
      </c>
      <c r="B831">
        <v>2</v>
      </c>
      <c r="C831">
        <v>65</v>
      </c>
      <c r="D831">
        <v>2</v>
      </c>
      <c r="E831">
        <v>2515779.12</v>
      </c>
      <c r="F831">
        <v>6860805.0999999996</v>
      </c>
      <c r="G831">
        <v>206.61799999999999</v>
      </c>
      <c r="H831">
        <v>183.43000180000001</v>
      </c>
      <c r="I831">
        <v>23.18799817</v>
      </c>
      <c r="J831">
        <v>315</v>
      </c>
      <c r="K831">
        <v>11</v>
      </c>
      <c r="L831">
        <v>2</v>
      </c>
      <c r="M831" t="s">
        <v>0</v>
      </c>
      <c r="N831" t="s">
        <v>7</v>
      </c>
      <c r="O831">
        <v>2</v>
      </c>
    </row>
    <row r="832" spans="1:15">
      <c r="A832" t="str">
        <f t="shared" si="12"/>
        <v>2A_78</v>
      </c>
      <c r="B832">
        <v>2</v>
      </c>
      <c r="C832">
        <v>78</v>
      </c>
      <c r="D832">
        <v>1</v>
      </c>
      <c r="E832">
        <v>2515777.2400000002</v>
      </c>
      <c r="F832">
        <v>6860811.7699999996</v>
      </c>
      <c r="G832">
        <v>206.404</v>
      </c>
      <c r="H832">
        <v>183.93999629999999</v>
      </c>
      <c r="I832">
        <v>22.464003659999999</v>
      </c>
      <c r="J832">
        <v>286</v>
      </c>
      <c r="K832">
        <v>11</v>
      </c>
      <c r="L832">
        <v>2</v>
      </c>
      <c r="M832" t="s">
        <v>0</v>
      </c>
      <c r="N832" t="s">
        <v>7</v>
      </c>
      <c r="O832">
        <v>2</v>
      </c>
    </row>
    <row r="833" spans="1:15">
      <c r="A833" t="str">
        <f t="shared" si="12"/>
        <v>2A_82</v>
      </c>
      <c r="B833">
        <v>2</v>
      </c>
      <c r="C833">
        <v>82</v>
      </c>
      <c r="D833">
        <v>2</v>
      </c>
      <c r="E833">
        <v>2515778.35</v>
      </c>
      <c r="F833">
        <v>6860814.7400000002</v>
      </c>
      <c r="G833">
        <v>200.47</v>
      </c>
      <c r="H833">
        <v>183.98999939999999</v>
      </c>
      <c r="I833">
        <v>16.480000610000001</v>
      </c>
      <c r="J833">
        <v>220</v>
      </c>
      <c r="K833">
        <v>12</v>
      </c>
      <c r="L833">
        <v>2</v>
      </c>
      <c r="M833" t="s">
        <v>5</v>
      </c>
      <c r="N833" t="s">
        <v>7</v>
      </c>
      <c r="O833">
        <v>2</v>
      </c>
    </row>
    <row r="834" spans="1:15">
      <c r="A834" t="str">
        <f t="shared" si="12"/>
        <v>2A_88</v>
      </c>
      <c r="B834">
        <v>2</v>
      </c>
      <c r="C834">
        <v>88</v>
      </c>
      <c r="D834">
        <v>2</v>
      </c>
      <c r="E834">
        <v>2515772.58</v>
      </c>
      <c r="F834">
        <v>6860812.6100000003</v>
      </c>
      <c r="G834">
        <v>205.98099999999999</v>
      </c>
      <c r="H834">
        <v>183.9600006</v>
      </c>
      <c r="I834">
        <v>22.02099939</v>
      </c>
      <c r="J834">
        <v>269</v>
      </c>
      <c r="K834">
        <v>11</v>
      </c>
      <c r="L834">
        <v>2</v>
      </c>
      <c r="M834" t="s">
        <v>0</v>
      </c>
      <c r="N834" t="s">
        <v>7</v>
      </c>
      <c r="O834">
        <v>2</v>
      </c>
    </row>
    <row r="835" spans="1:15">
      <c r="A835" t="str">
        <f t="shared" ref="A835:A898" si="13">IF(N835&lt;&gt;1,CONCATENATE(B835,N835,"_",C835),CONCATENATE(B835,"_",C835))</f>
        <v>2A_15</v>
      </c>
      <c r="B835">
        <v>2</v>
      </c>
      <c r="C835">
        <v>15</v>
      </c>
      <c r="D835">
        <v>2</v>
      </c>
      <c r="E835">
        <v>2515798.61</v>
      </c>
      <c r="F835">
        <v>6860789.7800000003</v>
      </c>
      <c r="G835">
        <v>208.37299999999999</v>
      </c>
      <c r="H835">
        <v>182.57999570000001</v>
      </c>
      <c r="I835">
        <v>25.793004270000001</v>
      </c>
      <c r="J835">
        <v>326</v>
      </c>
      <c r="K835">
        <v>11</v>
      </c>
      <c r="L835">
        <v>2</v>
      </c>
      <c r="M835" t="s">
        <v>0</v>
      </c>
      <c r="N835" t="s">
        <v>7</v>
      </c>
      <c r="O835">
        <v>3</v>
      </c>
    </row>
    <row r="836" spans="1:15">
      <c r="A836" t="str">
        <f t="shared" si="13"/>
        <v>2A_10</v>
      </c>
      <c r="B836">
        <v>2</v>
      </c>
      <c r="C836">
        <v>10</v>
      </c>
      <c r="D836">
        <v>2</v>
      </c>
      <c r="E836">
        <v>2515800.86</v>
      </c>
      <c r="F836">
        <v>6860792.96</v>
      </c>
      <c r="G836">
        <v>209.91900000000001</v>
      </c>
      <c r="H836">
        <v>182.88999329999999</v>
      </c>
      <c r="I836">
        <v>27.029006710000001</v>
      </c>
      <c r="J836">
        <v>429</v>
      </c>
      <c r="K836">
        <v>11</v>
      </c>
      <c r="L836">
        <v>2</v>
      </c>
      <c r="M836" t="s">
        <v>0</v>
      </c>
      <c r="N836" t="s">
        <v>7</v>
      </c>
      <c r="O836">
        <v>3</v>
      </c>
    </row>
    <row r="837" spans="1:15">
      <c r="A837" t="str">
        <f t="shared" si="13"/>
        <v>2A_11</v>
      </c>
      <c r="B837">
        <v>2</v>
      </c>
      <c r="C837">
        <v>11</v>
      </c>
      <c r="D837">
        <v>3</v>
      </c>
      <c r="E837">
        <v>2515798.75</v>
      </c>
      <c r="F837">
        <v>6860798.3499999996</v>
      </c>
      <c r="G837">
        <v>207.83799999999999</v>
      </c>
      <c r="H837">
        <v>182.93999629999999</v>
      </c>
      <c r="I837">
        <v>24.898003660000001</v>
      </c>
      <c r="J837">
        <v>328</v>
      </c>
      <c r="K837">
        <v>11</v>
      </c>
      <c r="L837">
        <v>2</v>
      </c>
      <c r="M837" t="s">
        <v>0</v>
      </c>
      <c r="N837" t="s">
        <v>7</v>
      </c>
      <c r="O837">
        <v>3</v>
      </c>
    </row>
    <row r="838" spans="1:15">
      <c r="A838" t="str">
        <f t="shared" si="13"/>
        <v>2A_17</v>
      </c>
      <c r="B838">
        <v>2</v>
      </c>
      <c r="C838">
        <v>17</v>
      </c>
      <c r="D838">
        <v>2</v>
      </c>
      <c r="E838">
        <v>2515795.5099999998</v>
      </c>
      <c r="F838">
        <v>6860797.2699999996</v>
      </c>
      <c r="G838">
        <v>201.102</v>
      </c>
      <c r="H838">
        <v>182.74999389999999</v>
      </c>
      <c r="I838">
        <v>18.352006100000001</v>
      </c>
      <c r="J838">
        <v>225</v>
      </c>
      <c r="K838">
        <v>11</v>
      </c>
      <c r="L838">
        <v>2</v>
      </c>
      <c r="M838" t="s">
        <v>0</v>
      </c>
      <c r="N838" t="s">
        <v>7</v>
      </c>
      <c r="O838">
        <v>3</v>
      </c>
    </row>
    <row r="839" spans="1:15">
      <c r="A839" t="str">
        <f t="shared" si="13"/>
        <v>2A_25</v>
      </c>
      <c r="B839">
        <v>2</v>
      </c>
      <c r="C839">
        <v>25</v>
      </c>
      <c r="D839">
        <v>2</v>
      </c>
      <c r="E839">
        <v>2515790.65</v>
      </c>
      <c r="F839">
        <v>6860802.2199999997</v>
      </c>
      <c r="G839">
        <v>199</v>
      </c>
      <c r="H839">
        <v>183.5499969</v>
      </c>
      <c r="I839">
        <v>15.450003049999999</v>
      </c>
      <c r="J839">
        <v>157</v>
      </c>
      <c r="K839">
        <v>11</v>
      </c>
      <c r="L839">
        <v>2</v>
      </c>
      <c r="M839" t="s">
        <v>0</v>
      </c>
      <c r="N839" t="s">
        <v>7</v>
      </c>
      <c r="O839">
        <v>3</v>
      </c>
    </row>
    <row r="840" spans="1:15">
      <c r="A840" t="str">
        <f t="shared" si="13"/>
        <v>2A_19</v>
      </c>
      <c r="B840">
        <v>2</v>
      </c>
      <c r="C840">
        <v>19</v>
      </c>
      <c r="D840">
        <v>1</v>
      </c>
      <c r="E840">
        <v>2515793.4900000002</v>
      </c>
      <c r="F840">
        <v>6860804.21</v>
      </c>
      <c r="G840">
        <v>206.268</v>
      </c>
      <c r="H840">
        <v>183.48999939999999</v>
      </c>
      <c r="I840">
        <v>22.778000609999999</v>
      </c>
      <c r="J840">
        <v>362</v>
      </c>
      <c r="K840">
        <v>11</v>
      </c>
      <c r="L840">
        <v>2</v>
      </c>
      <c r="M840" t="s">
        <v>0</v>
      </c>
      <c r="N840" t="s">
        <v>7</v>
      </c>
      <c r="O840">
        <v>3</v>
      </c>
    </row>
    <row r="841" spans="1:15">
      <c r="A841" t="str">
        <f t="shared" si="13"/>
        <v>2A_34</v>
      </c>
      <c r="B841">
        <v>2</v>
      </c>
      <c r="C841">
        <v>34</v>
      </c>
      <c r="D841">
        <v>4</v>
      </c>
      <c r="E841">
        <v>2515788.61</v>
      </c>
      <c r="F841">
        <v>6860804.5300000003</v>
      </c>
      <c r="G841">
        <v>201.66200000000001</v>
      </c>
      <c r="H841">
        <v>183.65000309999999</v>
      </c>
      <c r="I841">
        <v>18.01199695</v>
      </c>
      <c r="J841">
        <v>154</v>
      </c>
      <c r="K841">
        <v>12</v>
      </c>
      <c r="L841">
        <v>2</v>
      </c>
      <c r="M841" t="s">
        <v>0</v>
      </c>
      <c r="N841" t="s">
        <v>7</v>
      </c>
      <c r="O841">
        <v>3</v>
      </c>
    </row>
    <row r="842" spans="1:15">
      <c r="A842" t="str">
        <f t="shared" si="13"/>
        <v>2A_12</v>
      </c>
      <c r="B842">
        <v>2</v>
      </c>
      <c r="C842">
        <v>12</v>
      </c>
      <c r="D842">
        <v>1</v>
      </c>
      <c r="E842">
        <v>2515794.59</v>
      </c>
      <c r="F842">
        <v>6860809.54</v>
      </c>
      <c r="G842">
        <v>206.869</v>
      </c>
      <c r="H842">
        <v>183.82000120000001</v>
      </c>
      <c r="I842">
        <v>23.048998780000002</v>
      </c>
      <c r="J842">
        <v>244</v>
      </c>
      <c r="K842">
        <v>11</v>
      </c>
      <c r="L842">
        <v>2</v>
      </c>
      <c r="M842" t="s">
        <v>0</v>
      </c>
      <c r="N842" t="s">
        <v>7</v>
      </c>
      <c r="O842">
        <v>3</v>
      </c>
    </row>
    <row r="843" spans="1:15">
      <c r="A843" t="str">
        <f t="shared" si="13"/>
        <v>2A_24</v>
      </c>
      <c r="B843">
        <v>2</v>
      </c>
      <c r="C843">
        <v>24</v>
      </c>
      <c r="D843">
        <v>1</v>
      </c>
      <c r="E843">
        <v>2515790.8199999998</v>
      </c>
      <c r="F843">
        <v>6860807.5199999996</v>
      </c>
      <c r="G843">
        <v>205.31700000000001</v>
      </c>
      <c r="H843">
        <v>183.7699982</v>
      </c>
      <c r="I843">
        <v>21.547001829999999</v>
      </c>
      <c r="J843">
        <v>268</v>
      </c>
      <c r="K843">
        <v>12</v>
      </c>
      <c r="L843">
        <v>2</v>
      </c>
      <c r="M843" t="s">
        <v>0</v>
      </c>
      <c r="N843" t="s">
        <v>7</v>
      </c>
      <c r="O843">
        <v>3</v>
      </c>
    </row>
    <row r="844" spans="1:15">
      <c r="A844" t="str">
        <f t="shared" si="13"/>
        <v>2A_46</v>
      </c>
      <c r="B844">
        <v>2</v>
      </c>
      <c r="C844">
        <v>46</v>
      </c>
      <c r="D844">
        <v>1</v>
      </c>
      <c r="E844">
        <v>2515786.44</v>
      </c>
      <c r="F844">
        <v>6860805.0099999998</v>
      </c>
      <c r="G844">
        <v>204.06399999999999</v>
      </c>
      <c r="H844">
        <v>183.57000120000001</v>
      </c>
      <c r="I844">
        <v>20.493998779999998</v>
      </c>
      <c r="J844">
        <v>212</v>
      </c>
      <c r="K844">
        <v>11</v>
      </c>
      <c r="L844">
        <v>2</v>
      </c>
      <c r="M844" t="s">
        <v>0</v>
      </c>
      <c r="N844" t="s">
        <v>7</v>
      </c>
      <c r="O844">
        <v>3</v>
      </c>
    </row>
    <row r="845" spans="1:15">
      <c r="A845" t="str">
        <f t="shared" si="13"/>
        <v>2A_18</v>
      </c>
      <c r="B845">
        <v>2</v>
      </c>
      <c r="C845">
        <v>18</v>
      </c>
      <c r="D845">
        <v>2</v>
      </c>
      <c r="E845">
        <v>2515793.0299999998</v>
      </c>
      <c r="F845">
        <v>6860811.3899999997</v>
      </c>
      <c r="G845">
        <v>205.45400000000001</v>
      </c>
      <c r="H845">
        <v>183.96999510000001</v>
      </c>
      <c r="I845">
        <v>21.484004880000001</v>
      </c>
      <c r="J845">
        <v>215</v>
      </c>
      <c r="K845">
        <v>12</v>
      </c>
      <c r="L845">
        <v>2</v>
      </c>
      <c r="M845" t="s">
        <v>0</v>
      </c>
      <c r="N845" t="s">
        <v>7</v>
      </c>
      <c r="O845">
        <v>3</v>
      </c>
    </row>
    <row r="846" spans="1:15">
      <c r="A846" t="str">
        <f t="shared" si="13"/>
        <v>2A_28</v>
      </c>
      <c r="B846">
        <v>2</v>
      </c>
      <c r="C846">
        <v>28</v>
      </c>
      <c r="D846">
        <v>1</v>
      </c>
      <c r="E846">
        <v>2515789.7799999998</v>
      </c>
      <c r="F846">
        <v>6860810.0800000001</v>
      </c>
      <c r="G846">
        <v>207.702</v>
      </c>
      <c r="H846">
        <v>184.12999880000001</v>
      </c>
      <c r="I846">
        <v>23.572001220000001</v>
      </c>
      <c r="J846">
        <v>265</v>
      </c>
      <c r="K846">
        <v>11</v>
      </c>
      <c r="L846">
        <v>2</v>
      </c>
      <c r="M846" t="s">
        <v>0</v>
      </c>
      <c r="N846" t="s">
        <v>7</v>
      </c>
      <c r="O846">
        <v>3</v>
      </c>
    </row>
    <row r="847" spans="1:15">
      <c r="A847" t="str">
        <f t="shared" si="13"/>
        <v>2A_41</v>
      </c>
      <c r="B847">
        <v>2</v>
      </c>
      <c r="C847">
        <v>41</v>
      </c>
      <c r="D847">
        <v>2</v>
      </c>
      <c r="E847">
        <v>2515787.84</v>
      </c>
      <c r="F847">
        <v>6860809.5700000003</v>
      </c>
      <c r="G847">
        <v>208.51499999999999</v>
      </c>
      <c r="H847">
        <v>183.8599945</v>
      </c>
      <c r="I847">
        <v>24.655005490000001</v>
      </c>
      <c r="J847">
        <v>254</v>
      </c>
      <c r="K847">
        <v>11</v>
      </c>
      <c r="L847">
        <v>2</v>
      </c>
      <c r="M847" t="s">
        <v>0</v>
      </c>
      <c r="N847" t="s">
        <v>7</v>
      </c>
      <c r="O847">
        <v>3</v>
      </c>
    </row>
    <row r="848" spans="1:15">
      <c r="A848" t="str">
        <f t="shared" si="13"/>
        <v>2A_22</v>
      </c>
      <c r="B848">
        <v>2</v>
      </c>
      <c r="C848">
        <v>22</v>
      </c>
      <c r="D848">
        <v>2</v>
      </c>
      <c r="E848">
        <v>2515790.7999999998</v>
      </c>
      <c r="F848">
        <v>6860813.3200000003</v>
      </c>
      <c r="G848">
        <v>205.251</v>
      </c>
      <c r="H848">
        <v>184.33999019999999</v>
      </c>
      <c r="I848">
        <v>20.91100977</v>
      </c>
      <c r="J848">
        <v>196</v>
      </c>
      <c r="K848">
        <v>11</v>
      </c>
      <c r="L848">
        <v>2</v>
      </c>
      <c r="M848" t="s">
        <v>6</v>
      </c>
      <c r="N848" t="s">
        <v>7</v>
      </c>
      <c r="O848">
        <v>3</v>
      </c>
    </row>
    <row r="849" spans="1:15">
      <c r="A849" t="str">
        <f t="shared" si="13"/>
        <v>2A_40</v>
      </c>
      <c r="B849">
        <v>2</v>
      </c>
      <c r="C849">
        <v>40</v>
      </c>
      <c r="D849">
        <v>1</v>
      </c>
      <c r="E849">
        <v>2515788.37</v>
      </c>
      <c r="F849">
        <v>6860813.29</v>
      </c>
      <c r="G849">
        <v>195.67500000000001</v>
      </c>
      <c r="H849">
        <v>184.13999329999999</v>
      </c>
      <c r="I849">
        <v>11.535006709999999</v>
      </c>
      <c r="J849">
        <v>210</v>
      </c>
      <c r="K849">
        <v>11</v>
      </c>
      <c r="L849">
        <v>2</v>
      </c>
      <c r="M849" t="s">
        <v>5</v>
      </c>
      <c r="N849" t="s">
        <v>7</v>
      </c>
      <c r="O849">
        <v>3</v>
      </c>
    </row>
    <row r="850" spans="1:15">
      <c r="A850" t="str">
        <f t="shared" si="13"/>
        <v>2A_60</v>
      </c>
      <c r="B850">
        <v>2</v>
      </c>
      <c r="C850">
        <v>60</v>
      </c>
      <c r="D850">
        <v>2</v>
      </c>
      <c r="E850">
        <v>2515783.9</v>
      </c>
      <c r="F850">
        <v>6860810.8300000001</v>
      </c>
      <c r="G850">
        <v>210.90199999999999</v>
      </c>
      <c r="H850">
        <v>183.97998960000001</v>
      </c>
      <c r="I850">
        <v>26.92201038</v>
      </c>
      <c r="J850">
        <v>363</v>
      </c>
      <c r="K850">
        <v>11</v>
      </c>
      <c r="L850">
        <v>2</v>
      </c>
      <c r="M850" t="s">
        <v>0</v>
      </c>
      <c r="N850" t="s">
        <v>7</v>
      </c>
      <c r="O850">
        <v>3</v>
      </c>
    </row>
    <row r="851" spans="1:15">
      <c r="A851" t="str">
        <f t="shared" si="13"/>
        <v>2A_68</v>
      </c>
      <c r="B851">
        <v>2</v>
      </c>
      <c r="C851">
        <v>68</v>
      </c>
      <c r="D851">
        <v>2</v>
      </c>
      <c r="E851">
        <v>2515783.63</v>
      </c>
      <c r="F851">
        <v>6860816.7300000004</v>
      </c>
      <c r="G851">
        <v>195.59700000000001</v>
      </c>
      <c r="H851">
        <v>184.07000120000001</v>
      </c>
      <c r="I851">
        <v>11.52699878</v>
      </c>
      <c r="J851">
        <v>250</v>
      </c>
      <c r="K851">
        <v>11</v>
      </c>
      <c r="L851">
        <v>2</v>
      </c>
      <c r="M851" t="s">
        <v>5</v>
      </c>
      <c r="N851" t="s">
        <v>7</v>
      </c>
      <c r="O851">
        <v>3</v>
      </c>
    </row>
    <row r="852" spans="1:15">
      <c r="A852" t="str">
        <f t="shared" si="13"/>
        <v>2A_76</v>
      </c>
      <c r="B852">
        <v>2</v>
      </c>
      <c r="C852">
        <v>76</v>
      </c>
      <c r="D852">
        <v>2</v>
      </c>
      <c r="E852">
        <v>2515780.71</v>
      </c>
      <c r="F852">
        <v>6860815.2300000004</v>
      </c>
      <c r="G852">
        <v>207.417</v>
      </c>
      <c r="H852">
        <v>184.0599915</v>
      </c>
      <c r="I852">
        <v>23.357008539999999</v>
      </c>
      <c r="J852">
        <v>282</v>
      </c>
      <c r="K852">
        <v>11</v>
      </c>
      <c r="L852">
        <v>2</v>
      </c>
      <c r="M852" t="s">
        <v>0</v>
      </c>
      <c r="N852" t="s">
        <v>7</v>
      </c>
      <c r="O852">
        <v>3</v>
      </c>
    </row>
    <row r="853" spans="1:15">
      <c r="A853" t="str">
        <f t="shared" si="13"/>
        <v>2A_52</v>
      </c>
      <c r="B853">
        <v>2</v>
      </c>
      <c r="C853">
        <v>52</v>
      </c>
      <c r="D853">
        <v>1</v>
      </c>
      <c r="E853">
        <v>2515788.66</v>
      </c>
      <c r="F853">
        <v>6860820.75</v>
      </c>
      <c r="G853">
        <v>206.61799999999999</v>
      </c>
      <c r="H853">
        <v>184.1099945</v>
      </c>
      <c r="I853">
        <v>22.508005489999999</v>
      </c>
      <c r="J853">
        <v>298</v>
      </c>
      <c r="K853">
        <v>11</v>
      </c>
      <c r="L853">
        <v>2</v>
      </c>
      <c r="M853" t="s">
        <v>0</v>
      </c>
      <c r="N853" t="s">
        <v>7</v>
      </c>
      <c r="O853">
        <v>3</v>
      </c>
    </row>
    <row r="854" spans="1:15">
      <c r="A854" t="str">
        <f t="shared" si="13"/>
        <v>2A_80</v>
      </c>
      <c r="B854">
        <v>2</v>
      </c>
      <c r="C854">
        <v>80</v>
      </c>
      <c r="D854">
        <v>1</v>
      </c>
      <c r="E854">
        <v>2515784.21</v>
      </c>
      <c r="F854">
        <v>6860820.6399999997</v>
      </c>
      <c r="G854">
        <v>207.57499999999999</v>
      </c>
      <c r="H854">
        <v>183.88999329999999</v>
      </c>
      <c r="I854">
        <v>23.68500671</v>
      </c>
      <c r="J854">
        <v>274</v>
      </c>
      <c r="K854">
        <v>11</v>
      </c>
      <c r="L854">
        <v>2</v>
      </c>
      <c r="M854" t="s">
        <v>0</v>
      </c>
      <c r="N854" t="s">
        <v>7</v>
      </c>
      <c r="O854">
        <v>3</v>
      </c>
    </row>
    <row r="855" spans="1:15">
      <c r="A855" t="str">
        <f t="shared" si="13"/>
        <v>2A_90</v>
      </c>
      <c r="B855">
        <v>2</v>
      </c>
      <c r="C855">
        <v>90</v>
      </c>
      <c r="D855">
        <v>4</v>
      </c>
      <c r="E855">
        <v>2515780.0099999998</v>
      </c>
      <c r="F855">
        <v>6860819.3200000003</v>
      </c>
      <c r="G855">
        <v>206.97499999999999</v>
      </c>
      <c r="H855">
        <v>183.88999329999999</v>
      </c>
      <c r="I855">
        <v>23.085006709999998</v>
      </c>
      <c r="J855">
        <v>225</v>
      </c>
      <c r="K855">
        <v>11</v>
      </c>
      <c r="L855">
        <v>2</v>
      </c>
      <c r="M855" t="s">
        <v>0</v>
      </c>
      <c r="N855" t="s">
        <v>7</v>
      </c>
      <c r="O855">
        <v>3</v>
      </c>
    </row>
    <row r="856" spans="1:15">
      <c r="A856" t="str">
        <f t="shared" si="13"/>
        <v>2A_94</v>
      </c>
      <c r="B856">
        <v>2</v>
      </c>
      <c r="C856">
        <v>94</v>
      </c>
      <c r="D856">
        <v>1</v>
      </c>
      <c r="E856">
        <v>2515781.6</v>
      </c>
      <c r="F856">
        <v>6860821.8099999996</v>
      </c>
      <c r="G856">
        <v>202.34100000000001</v>
      </c>
      <c r="H856">
        <v>183.9199921</v>
      </c>
      <c r="I856">
        <v>18.421007929999998</v>
      </c>
      <c r="J856">
        <v>251</v>
      </c>
      <c r="K856">
        <v>12</v>
      </c>
      <c r="L856">
        <v>2</v>
      </c>
      <c r="M856" t="s">
        <v>5</v>
      </c>
      <c r="N856" t="s">
        <v>7</v>
      </c>
      <c r="O856">
        <v>3</v>
      </c>
    </row>
    <row r="857" spans="1:15">
      <c r="A857" t="str">
        <f t="shared" si="13"/>
        <v>2A_3</v>
      </c>
      <c r="B857">
        <v>2</v>
      </c>
      <c r="C857">
        <v>3</v>
      </c>
      <c r="D857">
        <v>2</v>
      </c>
      <c r="E857">
        <v>2515802.02</v>
      </c>
      <c r="F857">
        <v>6860799.7599999998</v>
      </c>
      <c r="G857">
        <v>205.78</v>
      </c>
      <c r="H857">
        <v>183.0099884</v>
      </c>
      <c r="I857">
        <v>22.7700116</v>
      </c>
      <c r="J857">
        <v>284</v>
      </c>
      <c r="K857">
        <v>12</v>
      </c>
      <c r="L857">
        <v>2</v>
      </c>
      <c r="M857" t="s">
        <v>0</v>
      </c>
      <c r="N857" t="s">
        <v>7</v>
      </c>
      <c r="O857">
        <v>4</v>
      </c>
    </row>
    <row r="858" spans="1:15">
      <c r="A858" t="str">
        <f t="shared" si="13"/>
        <v>2A_8</v>
      </c>
      <c r="B858">
        <v>2</v>
      </c>
      <c r="C858">
        <v>8</v>
      </c>
      <c r="D858">
        <v>1</v>
      </c>
      <c r="E858">
        <v>2515799.0499999998</v>
      </c>
      <c r="F858">
        <v>6860803.7199999997</v>
      </c>
      <c r="G858">
        <v>206.45500000000001</v>
      </c>
      <c r="H858">
        <v>183.37999880000001</v>
      </c>
      <c r="I858">
        <v>23.075001220000001</v>
      </c>
      <c r="J858">
        <v>311</v>
      </c>
      <c r="K858">
        <v>11</v>
      </c>
      <c r="L858">
        <v>2</v>
      </c>
      <c r="M858" t="s">
        <v>0</v>
      </c>
      <c r="N858" t="s">
        <v>7</v>
      </c>
      <c r="O858">
        <v>4</v>
      </c>
    </row>
    <row r="859" spans="1:15">
      <c r="A859" t="str">
        <f t="shared" si="13"/>
        <v>2A_5</v>
      </c>
      <c r="B859">
        <v>2</v>
      </c>
      <c r="C859">
        <v>5</v>
      </c>
      <c r="D859">
        <v>2</v>
      </c>
      <c r="E859">
        <v>2515798.7000000002</v>
      </c>
      <c r="F859">
        <v>6860806.2699999996</v>
      </c>
      <c r="G859">
        <v>209.33</v>
      </c>
      <c r="H859">
        <v>183.62999880000001</v>
      </c>
      <c r="I859">
        <v>25.700001220000001</v>
      </c>
      <c r="J859">
        <v>318</v>
      </c>
      <c r="K859">
        <v>11</v>
      </c>
      <c r="L859">
        <v>2</v>
      </c>
      <c r="M859" t="s">
        <v>0</v>
      </c>
      <c r="N859" t="s">
        <v>7</v>
      </c>
      <c r="O859">
        <v>4</v>
      </c>
    </row>
    <row r="860" spans="1:15">
      <c r="A860" t="str">
        <f t="shared" si="13"/>
        <v>2A_2</v>
      </c>
      <c r="B860">
        <v>2</v>
      </c>
      <c r="C860">
        <v>2</v>
      </c>
      <c r="D860">
        <v>16</v>
      </c>
      <c r="E860">
        <v>2515796.67</v>
      </c>
      <c r="F860">
        <v>6860812.5999999996</v>
      </c>
      <c r="G860">
        <v>198.93700000000001</v>
      </c>
      <c r="H860">
        <v>183.97998960000001</v>
      </c>
      <c r="I860">
        <v>14.95701038</v>
      </c>
      <c r="J860">
        <v>120</v>
      </c>
      <c r="K860">
        <v>14</v>
      </c>
      <c r="L860">
        <v>2</v>
      </c>
      <c r="M860" t="s">
        <v>0</v>
      </c>
      <c r="N860" t="s">
        <v>7</v>
      </c>
      <c r="O860">
        <v>4</v>
      </c>
    </row>
    <row r="861" spans="1:15">
      <c r="A861" t="str">
        <f t="shared" si="13"/>
        <v>2A_16</v>
      </c>
      <c r="B861">
        <v>2</v>
      </c>
      <c r="C861">
        <v>16</v>
      </c>
      <c r="D861">
        <v>2</v>
      </c>
      <c r="E861">
        <v>2515793.0099999998</v>
      </c>
      <c r="F861">
        <v>6860814.8899999997</v>
      </c>
      <c r="G861">
        <v>205.25399999999999</v>
      </c>
      <c r="H861">
        <v>184.4199921</v>
      </c>
      <c r="I861">
        <v>20.834007929999999</v>
      </c>
      <c r="J861">
        <v>239</v>
      </c>
      <c r="K861">
        <v>11</v>
      </c>
      <c r="L861">
        <v>2</v>
      </c>
      <c r="M861" t="s">
        <v>0</v>
      </c>
      <c r="N861" t="s">
        <v>7</v>
      </c>
      <c r="O861">
        <v>4</v>
      </c>
    </row>
    <row r="862" spans="1:15">
      <c r="A862" t="str">
        <f t="shared" si="13"/>
        <v>2A_13</v>
      </c>
      <c r="B862">
        <v>2</v>
      </c>
      <c r="C862">
        <v>13</v>
      </c>
      <c r="D862">
        <v>1</v>
      </c>
      <c r="E862">
        <v>2515792.5099999998</v>
      </c>
      <c r="F862">
        <v>6860817.8399999999</v>
      </c>
      <c r="G862">
        <v>204.93899999999999</v>
      </c>
      <c r="H862">
        <v>184.3599945</v>
      </c>
      <c r="I862">
        <v>20.57900549</v>
      </c>
      <c r="J862">
        <v>263</v>
      </c>
      <c r="K862">
        <v>11</v>
      </c>
      <c r="L862">
        <v>2</v>
      </c>
      <c r="M862" t="s">
        <v>0</v>
      </c>
      <c r="N862" t="s">
        <v>7</v>
      </c>
      <c r="O862">
        <v>4</v>
      </c>
    </row>
    <row r="863" spans="1:15">
      <c r="A863" t="str">
        <f t="shared" si="13"/>
        <v>2A_9</v>
      </c>
      <c r="B863">
        <v>2</v>
      </c>
      <c r="C863">
        <v>9</v>
      </c>
      <c r="D863">
        <v>2</v>
      </c>
      <c r="E863">
        <v>2515792.4700000002</v>
      </c>
      <c r="F863">
        <v>6860820.2699999996</v>
      </c>
      <c r="G863">
        <v>203.61600000000001</v>
      </c>
      <c r="H863">
        <v>184.29000239999999</v>
      </c>
      <c r="I863">
        <v>19.325997560000001</v>
      </c>
      <c r="J863">
        <v>175</v>
      </c>
      <c r="K863">
        <v>11</v>
      </c>
      <c r="L863">
        <v>2</v>
      </c>
      <c r="M863" t="s">
        <v>0</v>
      </c>
      <c r="N863" t="s">
        <v>7</v>
      </c>
      <c r="O863">
        <v>4</v>
      </c>
    </row>
    <row r="864" spans="1:15">
      <c r="A864" t="str">
        <f t="shared" si="13"/>
        <v>2A_4</v>
      </c>
      <c r="B864">
        <v>2</v>
      </c>
      <c r="C864">
        <v>4</v>
      </c>
      <c r="D864">
        <v>2</v>
      </c>
      <c r="E864">
        <v>2515791.73</v>
      </c>
      <c r="F864">
        <v>6860823.7999999998</v>
      </c>
      <c r="G864">
        <v>201.95400000000001</v>
      </c>
      <c r="H864">
        <v>184.15000309999999</v>
      </c>
      <c r="I864">
        <v>17.803996949999998</v>
      </c>
      <c r="J864">
        <v>173</v>
      </c>
      <c r="K864">
        <v>11</v>
      </c>
      <c r="L864">
        <v>2</v>
      </c>
      <c r="M864" t="s">
        <v>0</v>
      </c>
      <c r="N864" t="s">
        <v>7</v>
      </c>
      <c r="O864">
        <v>4</v>
      </c>
    </row>
    <row r="865" spans="1:15">
      <c r="A865" t="str">
        <f t="shared" si="13"/>
        <v>2A_20</v>
      </c>
      <c r="B865">
        <v>2</v>
      </c>
      <c r="C865">
        <v>20</v>
      </c>
      <c r="D865">
        <v>2</v>
      </c>
      <c r="E865">
        <v>2515790.33</v>
      </c>
      <c r="F865">
        <v>6860826.9400000004</v>
      </c>
      <c r="G865">
        <v>191.93100000000001</v>
      </c>
      <c r="H865">
        <v>183.97998960000001</v>
      </c>
      <c r="I865">
        <v>7.9510103760000002</v>
      </c>
      <c r="J865">
        <v>232</v>
      </c>
      <c r="K865">
        <v>11</v>
      </c>
      <c r="L865">
        <v>2</v>
      </c>
      <c r="M865" t="s">
        <v>5</v>
      </c>
      <c r="N865" t="s">
        <v>7</v>
      </c>
      <c r="O865">
        <v>4</v>
      </c>
    </row>
    <row r="866" spans="1:15">
      <c r="A866" t="str">
        <f t="shared" si="13"/>
        <v>2A_701</v>
      </c>
      <c r="B866">
        <v>2</v>
      </c>
      <c r="C866">
        <v>701</v>
      </c>
      <c r="D866">
        <v>2</v>
      </c>
      <c r="E866">
        <v>2515784.41</v>
      </c>
      <c r="F866">
        <v>6860777.8499999996</v>
      </c>
      <c r="G866">
        <v>194.64</v>
      </c>
      <c r="H866">
        <v>182.32000120000001</v>
      </c>
      <c r="I866">
        <v>12.319998780000001</v>
      </c>
      <c r="J866">
        <v>119</v>
      </c>
      <c r="K866">
        <v>11</v>
      </c>
      <c r="L866">
        <v>3</v>
      </c>
      <c r="M866" t="s">
        <v>0</v>
      </c>
      <c r="N866" t="s">
        <v>7</v>
      </c>
      <c r="O866">
        <v>1</v>
      </c>
    </row>
    <row r="867" spans="1:15">
      <c r="A867" t="str">
        <f t="shared" si="13"/>
        <v>2A_704</v>
      </c>
      <c r="B867">
        <v>2</v>
      </c>
      <c r="C867">
        <v>704</v>
      </c>
      <c r="D867">
        <v>2</v>
      </c>
      <c r="E867">
        <v>2515787.11</v>
      </c>
      <c r="F867">
        <v>6860783.6900000004</v>
      </c>
      <c r="G867">
        <v>197.21700000000001</v>
      </c>
      <c r="H867">
        <v>182.21999510000001</v>
      </c>
      <c r="I867">
        <v>14.99700488</v>
      </c>
      <c r="J867">
        <v>151</v>
      </c>
      <c r="K867">
        <v>11</v>
      </c>
      <c r="L867">
        <v>3</v>
      </c>
      <c r="M867" t="s">
        <v>1</v>
      </c>
      <c r="N867" t="s">
        <v>7</v>
      </c>
      <c r="O867">
        <v>1</v>
      </c>
    </row>
    <row r="868" spans="1:15">
      <c r="A868" t="str">
        <f t="shared" si="13"/>
        <v>2A_703</v>
      </c>
      <c r="B868">
        <v>2</v>
      </c>
      <c r="C868">
        <v>703</v>
      </c>
      <c r="D868">
        <v>2</v>
      </c>
      <c r="E868">
        <v>2515767.92</v>
      </c>
      <c r="F868">
        <v>6860797.5</v>
      </c>
      <c r="G868">
        <v>193.18899999999999</v>
      </c>
      <c r="H868">
        <v>182.98999939999999</v>
      </c>
      <c r="I868">
        <v>-99</v>
      </c>
      <c r="J868">
        <v>112</v>
      </c>
      <c r="K868">
        <v>11</v>
      </c>
      <c r="L868">
        <v>3</v>
      </c>
      <c r="M868" t="s">
        <v>2</v>
      </c>
      <c r="N868" t="s">
        <v>7</v>
      </c>
      <c r="O868">
        <v>1</v>
      </c>
    </row>
    <row r="869" spans="1:15">
      <c r="A869" t="str">
        <f t="shared" si="13"/>
        <v>2A_705</v>
      </c>
      <c r="B869">
        <v>2</v>
      </c>
      <c r="C869">
        <v>705</v>
      </c>
      <c r="D869">
        <v>2</v>
      </c>
      <c r="E869">
        <v>2515767.39</v>
      </c>
      <c r="F869">
        <v>6860807.9800000004</v>
      </c>
      <c r="G869">
        <v>201.37</v>
      </c>
      <c r="H869">
        <v>183.48999939999999</v>
      </c>
      <c r="I869">
        <v>17.88000061</v>
      </c>
      <c r="J869">
        <v>184</v>
      </c>
      <c r="K869">
        <v>11</v>
      </c>
      <c r="L869">
        <v>3</v>
      </c>
      <c r="M869" t="s">
        <v>0</v>
      </c>
      <c r="N869" t="s">
        <v>7</v>
      </c>
      <c r="O869">
        <v>1</v>
      </c>
    </row>
    <row r="870" spans="1:15">
      <c r="A870" t="str">
        <f t="shared" si="13"/>
        <v>2A_707</v>
      </c>
      <c r="B870">
        <v>2</v>
      </c>
      <c r="C870">
        <v>707</v>
      </c>
      <c r="D870">
        <v>2</v>
      </c>
      <c r="E870">
        <v>2515765.4700000002</v>
      </c>
      <c r="F870">
        <v>6860809.7999999998</v>
      </c>
      <c r="G870">
        <v>204.61199999999999</v>
      </c>
      <c r="H870">
        <v>183.74999389999999</v>
      </c>
      <c r="I870">
        <v>20.862006099999999</v>
      </c>
      <c r="J870">
        <v>250</v>
      </c>
      <c r="K870">
        <v>11</v>
      </c>
      <c r="L870">
        <v>3</v>
      </c>
      <c r="M870" t="s">
        <v>0</v>
      </c>
      <c r="N870" t="s">
        <v>7</v>
      </c>
      <c r="O870">
        <v>1</v>
      </c>
    </row>
    <row r="871" spans="1:15">
      <c r="A871" t="str">
        <f t="shared" si="13"/>
        <v>2A_709</v>
      </c>
      <c r="B871">
        <v>2</v>
      </c>
      <c r="C871">
        <v>709</v>
      </c>
      <c r="D871">
        <v>2</v>
      </c>
      <c r="E871">
        <v>2515766.89</v>
      </c>
      <c r="F871">
        <v>6860813.2199999997</v>
      </c>
      <c r="G871">
        <v>200.91200000000001</v>
      </c>
      <c r="H871">
        <v>184.07999570000001</v>
      </c>
      <c r="I871">
        <v>-99</v>
      </c>
      <c r="J871">
        <v>185</v>
      </c>
      <c r="K871">
        <v>13</v>
      </c>
      <c r="L871">
        <v>3</v>
      </c>
      <c r="M871" t="s">
        <v>4</v>
      </c>
      <c r="N871" t="s">
        <v>7</v>
      </c>
      <c r="O871">
        <v>1</v>
      </c>
    </row>
    <row r="872" spans="1:15">
      <c r="A872" t="str">
        <f t="shared" si="13"/>
        <v>2A_706</v>
      </c>
      <c r="B872">
        <v>2</v>
      </c>
      <c r="C872">
        <v>706</v>
      </c>
      <c r="D872">
        <v>4</v>
      </c>
      <c r="E872">
        <v>2515790.65</v>
      </c>
      <c r="F872">
        <v>6860788.8899999997</v>
      </c>
      <c r="G872">
        <v>199.96299999999999</v>
      </c>
      <c r="H872">
        <v>182.369989</v>
      </c>
      <c r="I872">
        <v>17.59301099</v>
      </c>
      <c r="J872">
        <v>227</v>
      </c>
      <c r="K872">
        <v>12</v>
      </c>
      <c r="L872">
        <v>3</v>
      </c>
      <c r="M872" t="s">
        <v>6</v>
      </c>
      <c r="N872" t="s">
        <v>7</v>
      </c>
      <c r="O872">
        <v>2</v>
      </c>
    </row>
    <row r="873" spans="1:15">
      <c r="A873" t="str">
        <f t="shared" si="13"/>
        <v>2A_710</v>
      </c>
      <c r="B873">
        <v>2</v>
      </c>
      <c r="C873">
        <v>710</v>
      </c>
      <c r="D873">
        <v>2</v>
      </c>
      <c r="E873">
        <v>2515793.11</v>
      </c>
      <c r="F873">
        <v>6860790.5700000003</v>
      </c>
      <c r="G873">
        <v>196.15700000000001</v>
      </c>
      <c r="H873">
        <v>182.46999510000001</v>
      </c>
      <c r="I873">
        <v>13.68700488</v>
      </c>
      <c r="J873">
        <v>158</v>
      </c>
      <c r="K873">
        <v>11</v>
      </c>
      <c r="L873">
        <v>3</v>
      </c>
      <c r="M873" t="s">
        <v>1</v>
      </c>
      <c r="N873" t="s">
        <v>7</v>
      </c>
      <c r="O873">
        <v>2</v>
      </c>
    </row>
    <row r="874" spans="1:15">
      <c r="A874" t="str">
        <f t="shared" si="13"/>
        <v>2A_723</v>
      </c>
      <c r="B874">
        <v>2</v>
      </c>
      <c r="C874">
        <v>723</v>
      </c>
      <c r="D874">
        <v>2</v>
      </c>
      <c r="E874">
        <v>2515782.5</v>
      </c>
      <c r="F874">
        <v>6860793.3899999997</v>
      </c>
      <c r="G874">
        <v>197.35900000000001</v>
      </c>
      <c r="H874">
        <v>182.47998960000001</v>
      </c>
      <c r="I874">
        <v>-99</v>
      </c>
      <c r="J874">
        <v>134</v>
      </c>
      <c r="K874">
        <v>11</v>
      </c>
      <c r="L874">
        <v>3</v>
      </c>
      <c r="M874" t="s">
        <v>4</v>
      </c>
      <c r="N874" t="s">
        <v>7</v>
      </c>
      <c r="O874">
        <v>2</v>
      </c>
    </row>
    <row r="875" spans="1:15">
      <c r="A875" t="str">
        <f t="shared" si="13"/>
        <v>2A_721</v>
      </c>
      <c r="B875">
        <v>2</v>
      </c>
      <c r="C875">
        <v>721</v>
      </c>
      <c r="D875">
        <v>2</v>
      </c>
      <c r="E875">
        <v>2515781.35</v>
      </c>
      <c r="F875">
        <v>6860794.3300000001</v>
      </c>
      <c r="G875">
        <v>196.875</v>
      </c>
      <c r="H875">
        <v>182.49999389999999</v>
      </c>
      <c r="I875">
        <v>14.3750061</v>
      </c>
      <c r="J875">
        <v>162</v>
      </c>
      <c r="K875">
        <v>11</v>
      </c>
      <c r="L875">
        <v>3</v>
      </c>
      <c r="M875" t="s">
        <v>0</v>
      </c>
      <c r="N875" t="s">
        <v>7</v>
      </c>
      <c r="O875">
        <v>2</v>
      </c>
    </row>
    <row r="876" spans="1:15">
      <c r="A876" t="str">
        <f t="shared" si="13"/>
        <v>2A_719</v>
      </c>
      <c r="B876">
        <v>2</v>
      </c>
      <c r="C876">
        <v>719</v>
      </c>
      <c r="D876">
        <v>1</v>
      </c>
      <c r="E876">
        <v>2515782.92</v>
      </c>
      <c r="F876">
        <v>6860798.8799999999</v>
      </c>
      <c r="G876">
        <v>205.60499999999999</v>
      </c>
      <c r="H876">
        <v>183.12999880000001</v>
      </c>
      <c r="I876">
        <v>22.475001219999999</v>
      </c>
      <c r="J876">
        <v>271</v>
      </c>
      <c r="K876">
        <v>12</v>
      </c>
      <c r="L876">
        <v>3</v>
      </c>
      <c r="M876" t="s">
        <v>0</v>
      </c>
      <c r="N876" t="s">
        <v>7</v>
      </c>
      <c r="O876">
        <v>2</v>
      </c>
    </row>
    <row r="877" spans="1:15">
      <c r="A877" t="str">
        <f t="shared" si="13"/>
        <v>2A_726</v>
      </c>
      <c r="B877">
        <v>2</v>
      </c>
      <c r="C877">
        <v>726</v>
      </c>
      <c r="D877">
        <v>2</v>
      </c>
      <c r="E877">
        <v>2515785.48</v>
      </c>
      <c r="F877">
        <v>6860802.6699999999</v>
      </c>
      <c r="G877">
        <v>199.358</v>
      </c>
      <c r="H877">
        <v>183.44999079999999</v>
      </c>
      <c r="I877">
        <v>15.908009160000001</v>
      </c>
      <c r="J877">
        <v>134</v>
      </c>
      <c r="K877">
        <v>11</v>
      </c>
      <c r="L877">
        <v>3</v>
      </c>
      <c r="M877" t="s">
        <v>0</v>
      </c>
      <c r="N877" t="s">
        <v>7</v>
      </c>
      <c r="O877">
        <v>2</v>
      </c>
    </row>
    <row r="878" spans="1:15">
      <c r="A878" t="str">
        <f t="shared" si="13"/>
        <v>2A_715</v>
      </c>
      <c r="B878">
        <v>2</v>
      </c>
      <c r="C878">
        <v>715</v>
      </c>
      <c r="D878">
        <v>2</v>
      </c>
      <c r="E878">
        <v>2515779.79</v>
      </c>
      <c r="F878">
        <v>6860799.5099999998</v>
      </c>
      <c r="G878">
        <v>193.62700000000001</v>
      </c>
      <c r="H878">
        <v>182.96999510000001</v>
      </c>
      <c r="I878">
        <v>-99</v>
      </c>
      <c r="J878">
        <v>108</v>
      </c>
      <c r="K878">
        <v>11</v>
      </c>
      <c r="L878">
        <v>3</v>
      </c>
      <c r="M878" t="s">
        <v>2</v>
      </c>
      <c r="N878" t="s">
        <v>7</v>
      </c>
      <c r="O878">
        <v>2</v>
      </c>
    </row>
    <row r="879" spans="1:15">
      <c r="A879" t="str">
        <f t="shared" si="13"/>
        <v>2A_713</v>
      </c>
      <c r="B879">
        <v>2</v>
      </c>
      <c r="C879">
        <v>713</v>
      </c>
      <c r="D879">
        <v>2</v>
      </c>
      <c r="E879">
        <v>2515782.5699999998</v>
      </c>
      <c r="F879">
        <v>6860802.4900000002</v>
      </c>
      <c r="G879">
        <v>194.52600000000001</v>
      </c>
      <c r="H879">
        <v>183.22998960000001</v>
      </c>
      <c r="I879">
        <v>-99</v>
      </c>
      <c r="J879">
        <v>121</v>
      </c>
      <c r="K879">
        <v>11</v>
      </c>
      <c r="L879">
        <v>3</v>
      </c>
      <c r="M879" t="s">
        <v>2</v>
      </c>
      <c r="N879" t="s">
        <v>7</v>
      </c>
      <c r="O879">
        <v>2</v>
      </c>
    </row>
    <row r="880" spans="1:15">
      <c r="A880" t="str">
        <f t="shared" si="13"/>
        <v>2A_716</v>
      </c>
      <c r="B880">
        <v>2</v>
      </c>
      <c r="C880">
        <v>716</v>
      </c>
      <c r="D880">
        <v>2</v>
      </c>
      <c r="E880">
        <v>2515804.1800000002</v>
      </c>
      <c r="F880">
        <v>6860793.1900000004</v>
      </c>
      <c r="G880">
        <v>193.98400000000001</v>
      </c>
      <c r="H880">
        <v>182.6</v>
      </c>
      <c r="I880">
        <v>-99</v>
      </c>
      <c r="J880">
        <v>112</v>
      </c>
      <c r="K880">
        <v>12</v>
      </c>
      <c r="L880">
        <v>3</v>
      </c>
      <c r="M880" t="s">
        <v>2</v>
      </c>
      <c r="N880" t="s">
        <v>7</v>
      </c>
      <c r="O880">
        <v>3</v>
      </c>
    </row>
    <row r="881" spans="1:15">
      <c r="A881" t="str">
        <f t="shared" si="13"/>
        <v>2A_712</v>
      </c>
      <c r="B881">
        <v>2</v>
      </c>
      <c r="C881">
        <v>712</v>
      </c>
      <c r="D881">
        <v>4</v>
      </c>
      <c r="E881">
        <v>2515796.13</v>
      </c>
      <c r="F881">
        <v>6860788.9000000004</v>
      </c>
      <c r="G881">
        <v>193.65299999999999</v>
      </c>
      <c r="H881">
        <v>182.5599915</v>
      </c>
      <c r="I881">
        <v>-99</v>
      </c>
      <c r="J881">
        <v>86</v>
      </c>
      <c r="K881">
        <v>12</v>
      </c>
      <c r="L881">
        <v>3</v>
      </c>
      <c r="M881" t="s">
        <v>2</v>
      </c>
      <c r="N881" t="s">
        <v>7</v>
      </c>
      <c r="O881">
        <v>3</v>
      </c>
    </row>
    <row r="882" spans="1:15">
      <c r="A882" t="str">
        <f t="shared" si="13"/>
        <v>2A_720</v>
      </c>
      <c r="B882">
        <v>2</v>
      </c>
      <c r="C882">
        <v>720</v>
      </c>
      <c r="D882">
        <v>2</v>
      </c>
      <c r="E882">
        <v>2515795.86</v>
      </c>
      <c r="F882">
        <v>6860800.79</v>
      </c>
      <c r="G882">
        <v>196.298</v>
      </c>
      <c r="H882">
        <v>183.18000180000001</v>
      </c>
      <c r="I882">
        <v>-99</v>
      </c>
      <c r="J882">
        <v>134</v>
      </c>
      <c r="K882">
        <v>11</v>
      </c>
      <c r="L882">
        <v>3</v>
      </c>
      <c r="M882" t="s">
        <v>4</v>
      </c>
      <c r="N882" t="s">
        <v>7</v>
      </c>
      <c r="O882">
        <v>3</v>
      </c>
    </row>
    <row r="883" spans="1:15">
      <c r="A883" t="str">
        <f t="shared" si="13"/>
        <v>2A_727</v>
      </c>
      <c r="B883">
        <v>2</v>
      </c>
      <c r="C883">
        <v>727</v>
      </c>
      <c r="D883">
        <v>2</v>
      </c>
      <c r="E883">
        <v>2515794.83</v>
      </c>
      <c r="F883">
        <v>6860803.8300000001</v>
      </c>
      <c r="G883">
        <v>192.054</v>
      </c>
      <c r="H883">
        <v>183.48999939999999</v>
      </c>
      <c r="I883">
        <v>-99</v>
      </c>
      <c r="J883">
        <v>90</v>
      </c>
      <c r="K883">
        <v>11</v>
      </c>
      <c r="L883">
        <v>3</v>
      </c>
      <c r="M883" t="s">
        <v>2</v>
      </c>
      <c r="N883" t="s">
        <v>7</v>
      </c>
      <c r="O883">
        <v>3</v>
      </c>
    </row>
    <row r="884" spans="1:15">
      <c r="A884" t="str">
        <f t="shared" si="13"/>
        <v>2A_722</v>
      </c>
      <c r="B884">
        <v>2</v>
      </c>
      <c r="C884">
        <v>722</v>
      </c>
      <c r="D884">
        <v>2</v>
      </c>
      <c r="E884">
        <v>2515794.0699999998</v>
      </c>
      <c r="F884">
        <v>6860806.2800000003</v>
      </c>
      <c r="G884">
        <v>192.92699999999999</v>
      </c>
      <c r="H884">
        <v>183.54000239999999</v>
      </c>
      <c r="I884">
        <v>-99</v>
      </c>
      <c r="J884">
        <v>97</v>
      </c>
      <c r="K884">
        <v>11</v>
      </c>
      <c r="L884">
        <v>3</v>
      </c>
      <c r="M884" t="s">
        <v>2</v>
      </c>
      <c r="N884" t="s">
        <v>7</v>
      </c>
      <c r="O884">
        <v>3</v>
      </c>
    </row>
    <row r="885" spans="1:15">
      <c r="A885" t="str">
        <f t="shared" si="13"/>
        <v>2A_718</v>
      </c>
      <c r="B885">
        <v>2</v>
      </c>
      <c r="C885">
        <v>718</v>
      </c>
      <c r="D885">
        <v>2</v>
      </c>
      <c r="E885">
        <v>2515808.81</v>
      </c>
      <c r="F885">
        <v>6860792.4000000004</v>
      </c>
      <c r="G885">
        <v>191.90700000000001</v>
      </c>
      <c r="H885">
        <v>182.43000180000001</v>
      </c>
      <c r="I885">
        <v>-99</v>
      </c>
      <c r="J885">
        <v>98</v>
      </c>
      <c r="K885">
        <v>11</v>
      </c>
      <c r="L885">
        <v>3</v>
      </c>
      <c r="M885" t="s">
        <v>2</v>
      </c>
      <c r="N885" t="s">
        <v>7</v>
      </c>
      <c r="O885">
        <v>4</v>
      </c>
    </row>
    <row r="886" spans="1:15">
      <c r="A886" t="str">
        <f t="shared" si="13"/>
        <v>2A_724</v>
      </c>
      <c r="B886">
        <v>2</v>
      </c>
      <c r="C886">
        <v>724</v>
      </c>
      <c r="D886">
        <v>2</v>
      </c>
      <c r="E886">
        <v>2515797.0699999998</v>
      </c>
      <c r="F886">
        <v>6860812.8099999996</v>
      </c>
      <c r="G886">
        <v>196.95500000000001</v>
      </c>
      <c r="H886">
        <v>184.07999570000001</v>
      </c>
      <c r="I886">
        <v>-99</v>
      </c>
      <c r="J886">
        <v>118</v>
      </c>
      <c r="K886">
        <v>12</v>
      </c>
      <c r="L886">
        <v>3</v>
      </c>
      <c r="M886" t="s">
        <v>4</v>
      </c>
      <c r="N886" t="s">
        <v>7</v>
      </c>
      <c r="O886">
        <v>4</v>
      </c>
    </row>
    <row r="887" spans="1:15">
      <c r="A887" t="str">
        <f t="shared" si="13"/>
        <v>2B_97</v>
      </c>
      <c r="B887">
        <v>2</v>
      </c>
      <c r="C887">
        <v>97</v>
      </c>
      <c r="D887">
        <v>1</v>
      </c>
      <c r="E887">
        <v>2515763.5099999998</v>
      </c>
      <c r="F887">
        <v>6860812.8899999997</v>
      </c>
      <c r="G887">
        <v>204.381</v>
      </c>
      <c r="H887">
        <v>184.0099884</v>
      </c>
      <c r="I887">
        <v>20.371011599999999</v>
      </c>
      <c r="J887">
        <v>271</v>
      </c>
      <c r="K887">
        <v>11</v>
      </c>
      <c r="L887">
        <v>2</v>
      </c>
      <c r="M887" t="s">
        <v>0</v>
      </c>
      <c r="N887" t="s">
        <v>8</v>
      </c>
      <c r="O887">
        <v>1</v>
      </c>
    </row>
    <row r="888" spans="1:15">
      <c r="A888" t="str">
        <f t="shared" si="13"/>
        <v>2B_99</v>
      </c>
      <c r="B888">
        <v>2</v>
      </c>
      <c r="C888">
        <v>99</v>
      </c>
      <c r="D888">
        <v>2</v>
      </c>
      <c r="E888">
        <v>2515767.38</v>
      </c>
      <c r="F888">
        <v>6860816.3799999999</v>
      </c>
      <c r="G888">
        <v>204.62200000000001</v>
      </c>
      <c r="H888">
        <v>184.22998960000001</v>
      </c>
      <c r="I888">
        <v>20.392010379999999</v>
      </c>
      <c r="J888">
        <v>232</v>
      </c>
      <c r="K888">
        <v>11</v>
      </c>
      <c r="L888">
        <v>2</v>
      </c>
      <c r="M888" t="s">
        <v>0</v>
      </c>
      <c r="N888" t="s">
        <v>8</v>
      </c>
      <c r="O888">
        <v>1</v>
      </c>
    </row>
    <row r="889" spans="1:15">
      <c r="A889" t="str">
        <f t="shared" si="13"/>
        <v>2B_102</v>
      </c>
      <c r="B889">
        <v>2</v>
      </c>
      <c r="C889">
        <v>102</v>
      </c>
      <c r="D889">
        <v>2</v>
      </c>
      <c r="E889">
        <v>2515759.75</v>
      </c>
      <c r="F889">
        <v>6860813.79</v>
      </c>
      <c r="G889">
        <v>203.66499999999999</v>
      </c>
      <c r="H889">
        <v>184.21999510000001</v>
      </c>
      <c r="I889">
        <v>19.445004879999999</v>
      </c>
      <c r="J889">
        <v>178</v>
      </c>
      <c r="K889">
        <v>11</v>
      </c>
      <c r="L889">
        <v>2</v>
      </c>
      <c r="M889" t="s">
        <v>0</v>
      </c>
      <c r="N889" t="s">
        <v>8</v>
      </c>
      <c r="O889">
        <v>1</v>
      </c>
    </row>
    <row r="890" spans="1:15">
      <c r="A890" t="str">
        <f t="shared" si="13"/>
        <v>2B_103</v>
      </c>
      <c r="B890">
        <v>2</v>
      </c>
      <c r="C890">
        <v>103</v>
      </c>
      <c r="D890">
        <v>1</v>
      </c>
      <c r="E890">
        <v>2515764.69</v>
      </c>
      <c r="F890">
        <v>6860816.6600000001</v>
      </c>
      <c r="G890">
        <v>206.37200000000001</v>
      </c>
      <c r="H890">
        <v>184.21999510000001</v>
      </c>
      <c r="I890">
        <v>22.15200488</v>
      </c>
      <c r="J890">
        <v>276</v>
      </c>
      <c r="K890">
        <v>11</v>
      </c>
      <c r="L890">
        <v>2</v>
      </c>
      <c r="M890" t="s">
        <v>0</v>
      </c>
      <c r="N890" t="s">
        <v>8</v>
      </c>
      <c r="O890">
        <v>1</v>
      </c>
    </row>
    <row r="891" spans="1:15">
      <c r="A891" t="str">
        <f t="shared" si="13"/>
        <v>2B_105</v>
      </c>
      <c r="B891">
        <v>2</v>
      </c>
      <c r="C891">
        <v>105</v>
      </c>
      <c r="D891">
        <v>2</v>
      </c>
      <c r="E891">
        <v>2515760.65</v>
      </c>
      <c r="F891">
        <v>6860815.6799999997</v>
      </c>
      <c r="G891">
        <v>200.922</v>
      </c>
      <c r="H891">
        <v>184.32999570000001</v>
      </c>
      <c r="I891">
        <v>16.59200427</v>
      </c>
      <c r="J891">
        <v>148</v>
      </c>
      <c r="K891">
        <v>11</v>
      </c>
      <c r="L891">
        <v>2</v>
      </c>
      <c r="M891" t="s">
        <v>0</v>
      </c>
      <c r="N891" t="s">
        <v>8</v>
      </c>
      <c r="O891">
        <v>1</v>
      </c>
    </row>
    <row r="892" spans="1:15">
      <c r="A892" t="str">
        <f t="shared" si="13"/>
        <v>2B_110</v>
      </c>
      <c r="B892">
        <v>2</v>
      </c>
      <c r="C892">
        <v>110</v>
      </c>
      <c r="D892">
        <v>1</v>
      </c>
      <c r="E892">
        <v>2515760.9500000002</v>
      </c>
      <c r="F892">
        <v>6860818.5099999998</v>
      </c>
      <c r="G892">
        <v>205.00700000000001</v>
      </c>
      <c r="H892">
        <v>184.5599915</v>
      </c>
      <c r="I892">
        <v>20.447008539999999</v>
      </c>
      <c r="J892">
        <v>294</v>
      </c>
      <c r="K892">
        <v>11</v>
      </c>
      <c r="L892">
        <v>2</v>
      </c>
      <c r="M892" t="s">
        <v>0</v>
      </c>
      <c r="N892" t="s">
        <v>8</v>
      </c>
      <c r="O892">
        <v>1</v>
      </c>
    </row>
    <row r="893" spans="1:15">
      <c r="A893" t="str">
        <f t="shared" si="13"/>
        <v>2B_115</v>
      </c>
      <c r="B893">
        <v>2</v>
      </c>
      <c r="C893">
        <v>115</v>
      </c>
      <c r="D893">
        <v>2</v>
      </c>
      <c r="E893">
        <v>2515764.36</v>
      </c>
      <c r="F893">
        <v>6860821.7800000003</v>
      </c>
      <c r="G893">
        <v>206.34299999999999</v>
      </c>
      <c r="H893">
        <v>184.69999079999999</v>
      </c>
      <c r="I893">
        <v>21.643009159999998</v>
      </c>
      <c r="J893">
        <v>254</v>
      </c>
      <c r="K893">
        <v>11</v>
      </c>
      <c r="L893">
        <v>2</v>
      </c>
      <c r="M893" t="s">
        <v>0</v>
      </c>
      <c r="N893" t="s">
        <v>8</v>
      </c>
      <c r="O893">
        <v>1</v>
      </c>
    </row>
    <row r="894" spans="1:15">
      <c r="A894" t="str">
        <f t="shared" si="13"/>
        <v>2B_113</v>
      </c>
      <c r="B894">
        <v>2</v>
      </c>
      <c r="C894">
        <v>113</v>
      </c>
      <c r="D894">
        <v>2</v>
      </c>
      <c r="E894">
        <v>2515757.2000000002</v>
      </c>
      <c r="F894">
        <v>6860818.9199999999</v>
      </c>
      <c r="G894">
        <v>199.63399999999999</v>
      </c>
      <c r="H894">
        <v>184.65000309999999</v>
      </c>
      <c r="I894">
        <v>14.98399695</v>
      </c>
      <c r="J894">
        <v>144</v>
      </c>
      <c r="K894">
        <v>11</v>
      </c>
      <c r="L894">
        <v>2</v>
      </c>
      <c r="M894" t="s">
        <v>0</v>
      </c>
      <c r="N894" t="s">
        <v>8</v>
      </c>
      <c r="O894">
        <v>1</v>
      </c>
    </row>
    <row r="895" spans="1:15">
      <c r="A895" t="str">
        <f t="shared" si="13"/>
        <v>2B_120</v>
      </c>
      <c r="B895">
        <v>2</v>
      </c>
      <c r="C895">
        <v>120</v>
      </c>
      <c r="D895">
        <v>1</v>
      </c>
      <c r="E895">
        <v>2515760.44</v>
      </c>
      <c r="F895">
        <v>6860823.8499999996</v>
      </c>
      <c r="G895">
        <v>205.99199999999999</v>
      </c>
      <c r="H895">
        <v>184.96999510000001</v>
      </c>
      <c r="I895">
        <v>21.022004880000001</v>
      </c>
      <c r="J895">
        <v>338</v>
      </c>
      <c r="K895">
        <v>11</v>
      </c>
      <c r="L895">
        <v>2</v>
      </c>
      <c r="M895" t="s">
        <v>0</v>
      </c>
      <c r="N895" t="s">
        <v>8</v>
      </c>
      <c r="O895">
        <v>1</v>
      </c>
    </row>
    <row r="896" spans="1:15">
      <c r="A896" t="str">
        <f t="shared" si="13"/>
        <v>2B_122</v>
      </c>
      <c r="B896">
        <v>2</v>
      </c>
      <c r="C896">
        <v>122</v>
      </c>
      <c r="D896">
        <v>2</v>
      </c>
      <c r="E896">
        <v>2515755.79</v>
      </c>
      <c r="F896">
        <v>6860824.0800000001</v>
      </c>
      <c r="G896">
        <v>201.05600000000001</v>
      </c>
      <c r="H896">
        <v>185.13999329999999</v>
      </c>
      <c r="I896">
        <v>15.91600671</v>
      </c>
      <c r="J896">
        <v>238</v>
      </c>
      <c r="K896">
        <v>11</v>
      </c>
      <c r="L896">
        <v>2</v>
      </c>
      <c r="M896" t="s">
        <v>5</v>
      </c>
      <c r="N896" t="s">
        <v>8</v>
      </c>
      <c r="O896">
        <v>1</v>
      </c>
    </row>
    <row r="897" spans="1:15">
      <c r="A897" t="str">
        <f t="shared" si="13"/>
        <v>2B_129</v>
      </c>
      <c r="B897">
        <v>2</v>
      </c>
      <c r="C897">
        <v>129</v>
      </c>
      <c r="D897">
        <v>2</v>
      </c>
      <c r="E897">
        <v>2515759.2000000002</v>
      </c>
      <c r="F897">
        <v>6860827.5999999996</v>
      </c>
      <c r="G897">
        <v>200.374</v>
      </c>
      <c r="H897">
        <v>184.8599945</v>
      </c>
      <c r="I897">
        <v>15.514005490000001</v>
      </c>
      <c r="J897">
        <v>175</v>
      </c>
      <c r="K897">
        <v>11</v>
      </c>
      <c r="L897">
        <v>2</v>
      </c>
      <c r="M897" t="s">
        <v>0</v>
      </c>
      <c r="N897" t="s">
        <v>8</v>
      </c>
      <c r="O897">
        <v>1</v>
      </c>
    </row>
    <row r="898" spans="1:15">
      <c r="A898" t="str">
        <f t="shared" si="13"/>
        <v>2B_125</v>
      </c>
      <c r="B898">
        <v>2</v>
      </c>
      <c r="C898">
        <v>125</v>
      </c>
      <c r="D898">
        <v>2</v>
      </c>
      <c r="E898">
        <v>2515752.94</v>
      </c>
      <c r="F898">
        <v>6860824.2199999997</v>
      </c>
      <c r="G898">
        <v>195.28800000000001</v>
      </c>
      <c r="H898">
        <v>184.83999019999999</v>
      </c>
      <c r="I898">
        <v>10.448009770000001</v>
      </c>
      <c r="J898">
        <v>136</v>
      </c>
      <c r="K898">
        <v>11</v>
      </c>
      <c r="L898">
        <v>2</v>
      </c>
      <c r="M898" t="s">
        <v>5</v>
      </c>
      <c r="N898" t="s">
        <v>8</v>
      </c>
      <c r="O898">
        <v>1</v>
      </c>
    </row>
    <row r="899" spans="1:15">
      <c r="A899" t="str">
        <f t="shared" ref="A899:A962" si="14">IF(N899&lt;&gt;1,CONCATENATE(B899,N899,"_",C899),CONCATENATE(B899,"_",C899))</f>
        <v>2B_127</v>
      </c>
      <c r="B899">
        <v>2</v>
      </c>
      <c r="C899">
        <v>127</v>
      </c>
      <c r="D899">
        <v>2</v>
      </c>
      <c r="E899">
        <v>2515755.61</v>
      </c>
      <c r="F899">
        <v>6860827.1799999997</v>
      </c>
      <c r="G899">
        <v>204.03</v>
      </c>
      <c r="H899">
        <v>184.7599884</v>
      </c>
      <c r="I899">
        <v>19.2700116</v>
      </c>
      <c r="J899">
        <v>207</v>
      </c>
      <c r="K899">
        <v>11</v>
      </c>
      <c r="L899">
        <v>2</v>
      </c>
      <c r="M899" t="s">
        <v>0</v>
      </c>
      <c r="N899" t="s">
        <v>8</v>
      </c>
      <c r="O899">
        <v>1</v>
      </c>
    </row>
    <row r="900" spans="1:15">
      <c r="A900" t="str">
        <f t="shared" si="14"/>
        <v>2B_126</v>
      </c>
      <c r="B900">
        <v>2</v>
      </c>
      <c r="C900">
        <v>126</v>
      </c>
      <c r="D900">
        <v>2</v>
      </c>
      <c r="E900">
        <v>2515752.89</v>
      </c>
      <c r="F900">
        <v>6860826.1299999999</v>
      </c>
      <c r="G900">
        <v>193.023</v>
      </c>
      <c r="H900">
        <v>184.88999329999999</v>
      </c>
      <c r="I900">
        <v>8.1330067140000004</v>
      </c>
      <c r="J900">
        <v>150</v>
      </c>
      <c r="K900">
        <v>11</v>
      </c>
      <c r="L900">
        <v>2</v>
      </c>
      <c r="M900" t="s">
        <v>5</v>
      </c>
      <c r="N900" t="s">
        <v>8</v>
      </c>
      <c r="O900">
        <v>1</v>
      </c>
    </row>
    <row r="901" spans="1:15">
      <c r="A901" t="str">
        <f t="shared" si="14"/>
        <v>2B_134</v>
      </c>
      <c r="B901">
        <v>2</v>
      </c>
      <c r="C901">
        <v>134</v>
      </c>
      <c r="D901">
        <v>2</v>
      </c>
      <c r="E901">
        <v>2515755.0699999998</v>
      </c>
      <c r="F901">
        <v>6860830.0800000001</v>
      </c>
      <c r="G901">
        <v>205.13499999999999</v>
      </c>
      <c r="H901">
        <v>184.5099884</v>
      </c>
      <c r="I901">
        <v>20.625011600000001</v>
      </c>
      <c r="J901">
        <v>231</v>
      </c>
      <c r="K901">
        <v>11</v>
      </c>
      <c r="L901">
        <v>2</v>
      </c>
      <c r="M901" t="s">
        <v>0</v>
      </c>
      <c r="N901" t="s">
        <v>8</v>
      </c>
      <c r="O901">
        <v>1</v>
      </c>
    </row>
    <row r="902" spans="1:15">
      <c r="A902" t="str">
        <f t="shared" si="14"/>
        <v>2B_139</v>
      </c>
      <c r="B902">
        <v>2</v>
      </c>
      <c r="C902">
        <v>139</v>
      </c>
      <c r="D902">
        <v>2</v>
      </c>
      <c r="E902">
        <v>2515758.1800000002</v>
      </c>
      <c r="F902">
        <v>6860832.3600000003</v>
      </c>
      <c r="G902">
        <v>201.82400000000001</v>
      </c>
      <c r="H902">
        <v>183.9600006</v>
      </c>
      <c r="I902">
        <v>17.86399939</v>
      </c>
      <c r="J902">
        <v>221</v>
      </c>
      <c r="K902">
        <v>11</v>
      </c>
      <c r="L902">
        <v>2</v>
      </c>
      <c r="M902" t="s">
        <v>0</v>
      </c>
      <c r="N902" t="s">
        <v>8</v>
      </c>
      <c r="O902">
        <v>1</v>
      </c>
    </row>
    <row r="903" spans="1:15">
      <c r="A903" t="str">
        <f t="shared" si="14"/>
        <v>2B_132</v>
      </c>
      <c r="B903">
        <v>2</v>
      </c>
      <c r="C903">
        <v>132</v>
      </c>
      <c r="D903">
        <v>2</v>
      </c>
      <c r="E903">
        <v>2515751.29</v>
      </c>
      <c r="F903">
        <v>6860829.9900000002</v>
      </c>
      <c r="G903">
        <v>199.47</v>
      </c>
      <c r="H903">
        <v>184.35</v>
      </c>
      <c r="I903">
        <v>-99</v>
      </c>
      <c r="J903">
        <v>171</v>
      </c>
      <c r="K903">
        <v>11</v>
      </c>
      <c r="L903">
        <v>2</v>
      </c>
      <c r="M903" t="s">
        <v>3</v>
      </c>
      <c r="N903" t="s">
        <v>8</v>
      </c>
      <c r="O903">
        <v>1</v>
      </c>
    </row>
    <row r="904" spans="1:15">
      <c r="A904" t="str">
        <f t="shared" si="14"/>
        <v>2B_141</v>
      </c>
      <c r="B904">
        <v>2</v>
      </c>
      <c r="C904">
        <v>141</v>
      </c>
      <c r="D904">
        <v>2</v>
      </c>
      <c r="E904">
        <v>2515755.63</v>
      </c>
      <c r="F904">
        <v>6860833.0599999996</v>
      </c>
      <c r="G904">
        <v>195.34200000000001</v>
      </c>
      <c r="H904">
        <v>184.1099945</v>
      </c>
      <c r="I904">
        <v>11.232005490000001</v>
      </c>
      <c r="J904">
        <v>231</v>
      </c>
      <c r="K904">
        <v>11</v>
      </c>
      <c r="L904">
        <v>2</v>
      </c>
      <c r="M904" t="s">
        <v>5</v>
      </c>
      <c r="N904" t="s">
        <v>8</v>
      </c>
      <c r="O904">
        <v>1</v>
      </c>
    </row>
    <row r="905" spans="1:15">
      <c r="A905" t="str">
        <f t="shared" si="14"/>
        <v>2B_138</v>
      </c>
      <c r="B905">
        <v>2</v>
      </c>
      <c r="C905">
        <v>138</v>
      </c>
      <c r="D905">
        <v>2</v>
      </c>
      <c r="E905">
        <v>2515748.89</v>
      </c>
      <c r="F905">
        <v>6860833.46</v>
      </c>
      <c r="G905">
        <v>198.02199999999999</v>
      </c>
      <c r="H905">
        <v>183.6699921</v>
      </c>
      <c r="I905">
        <v>14.352007929999999</v>
      </c>
      <c r="J905">
        <v>174</v>
      </c>
      <c r="K905">
        <v>11</v>
      </c>
      <c r="L905">
        <v>2</v>
      </c>
      <c r="M905" t="s">
        <v>0</v>
      </c>
      <c r="N905" t="s">
        <v>8</v>
      </c>
      <c r="O905">
        <v>1</v>
      </c>
    </row>
    <row r="906" spans="1:15">
      <c r="A906" t="str">
        <f t="shared" si="14"/>
        <v>2B_143</v>
      </c>
      <c r="B906">
        <v>2</v>
      </c>
      <c r="C906">
        <v>143</v>
      </c>
      <c r="D906">
        <v>2</v>
      </c>
      <c r="E906">
        <v>2515745.2599999998</v>
      </c>
      <c r="F906">
        <v>6860837.0899999999</v>
      </c>
      <c r="G906">
        <v>202.84299999999999</v>
      </c>
      <c r="H906">
        <v>182.9099976</v>
      </c>
      <c r="I906">
        <v>19.933002439999999</v>
      </c>
      <c r="J906">
        <v>234</v>
      </c>
      <c r="K906">
        <v>11</v>
      </c>
      <c r="L906">
        <v>2</v>
      </c>
      <c r="M906" t="s">
        <v>0</v>
      </c>
      <c r="N906" t="s">
        <v>8</v>
      </c>
      <c r="O906">
        <v>1</v>
      </c>
    </row>
    <row r="907" spans="1:15">
      <c r="A907" t="str">
        <f t="shared" si="14"/>
        <v>2B_147</v>
      </c>
      <c r="B907">
        <v>2</v>
      </c>
      <c r="C907">
        <v>147</v>
      </c>
      <c r="D907">
        <v>2</v>
      </c>
      <c r="E907">
        <v>2515746.16</v>
      </c>
      <c r="F907">
        <v>6860839.3700000001</v>
      </c>
      <c r="G907">
        <v>202.86799999999999</v>
      </c>
      <c r="H907">
        <v>182.29000239999999</v>
      </c>
      <c r="I907">
        <v>20.57799756</v>
      </c>
      <c r="J907">
        <v>264</v>
      </c>
      <c r="K907">
        <v>11</v>
      </c>
      <c r="L907">
        <v>2</v>
      </c>
      <c r="M907" t="s">
        <v>0</v>
      </c>
      <c r="N907" t="s">
        <v>8</v>
      </c>
      <c r="O907">
        <v>1</v>
      </c>
    </row>
    <row r="908" spans="1:15">
      <c r="A908" t="str">
        <f t="shared" si="14"/>
        <v>2B_150</v>
      </c>
      <c r="B908">
        <v>2</v>
      </c>
      <c r="C908">
        <v>150</v>
      </c>
      <c r="D908">
        <v>2</v>
      </c>
      <c r="E908">
        <v>2515746.87</v>
      </c>
      <c r="F908">
        <v>6860841.4500000002</v>
      </c>
      <c r="G908">
        <v>203.17</v>
      </c>
      <c r="H908">
        <v>181.6099945</v>
      </c>
      <c r="I908">
        <v>21.560005490000002</v>
      </c>
      <c r="J908">
        <v>270</v>
      </c>
      <c r="K908">
        <v>11</v>
      </c>
      <c r="L908">
        <v>2</v>
      </c>
      <c r="M908" t="s">
        <v>0</v>
      </c>
      <c r="N908" t="s">
        <v>8</v>
      </c>
      <c r="O908">
        <v>1</v>
      </c>
    </row>
    <row r="909" spans="1:15">
      <c r="A909" t="str">
        <f t="shared" si="14"/>
        <v>2B_156</v>
      </c>
      <c r="B909">
        <v>2</v>
      </c>
      <c r="C909">
        <v>156</v>
      </c>
      <c r="D909">
        <v>2</v>
      </c>
      <c r="E909">
        <v>2515748.66</v>
      </c>
      <c r="F909">
        <v>6860844.5300000003</v>
      </c>
      <c r="G909">
        <v>199.75</v>
      </c>
      <c r="H909">
        <v>180.94999079999999</v>
      </c>
      <c r="I909">
        <v>18.800009159999998</v>
      </c>
      <c r="J909">
        <v>206</v>
      </c>
      <c r="K909">
        <v>11</v>
      </c>
      <c r="L909">
        <v>2</v>
      </c>
      <c r="M909" t="s">
        <v>0</v>
      </c>
      <c r="N909" t="s">
        <v>8</v>
      </c>
      <c r="O909">
        <v>1</v>
      </c>
    </row>
    <row r="910" spans="1:15">
      <c r="A910" t="str">
        <f t="shared" si="14"/>
        <v>2B_151</v>
      </c>
      <c r="B910">
        <v>2</v>
      </c>
      <c r="C910">
        <v>151</v>
      </c>
      <c r="D910">
        <v>2</v>
      </c>
      <c r="E910">
        <v>2515740.56</v>
      </c>
      <c r="F910">
        <v>6860843.7199999997</v>
      </c>
      <c r="G910">
        <v>198.13</v>
      </c>
      <c r="H910">
        <v>181.2999969</v>
      </c>
      <c r="I910">
        <v>16.830003049999998</v>
      </c>
      <c r="J910">
        <v>165</v>
      </c>
      <c r="K910">
        <v>11</v>
      </c>
      <c r="L910">
        <v>2</v>
      </c>
      <c r="M910" t="s">
        <v>0</v>
      </c>
      <c r="N910" t="s">
        <v>8</v>
      </c>
      <c r="O910">
        <v>1</v>
      </c>
    </row>
    <row r="911" spans="1:15">
      <c r="A911" t="str">
        <f t="shared" si="14"/>
        <v>2B_96</v>
      </c>
      <c r="B911">
        <v>2</v>
      </c>
      <c r="C911">
        <v>96</v>
      </c>
      <c r="D911">
        <v>2</v>
      </c>
      <c r="E911">
        <v>2515770.21</v>
      </c>
      <c r="F911">
        <v>6860816.1200000001</v>
      </c>
      <c r="G911">
        <v>207.57599999999999</v>
      </c>
      <c r="H911">
        <v>184.119989</v>
      </c>
      <c r="I911">
        <v>23.456010989999999</v>
      </c>
      <c r="J911">
        <v>317</v>
      </c>
      <c r="K911">
        <v>11</v>
      </c>
      <c r="L911">
        <v>2</v>
      </c>
      <c r="M911" t="s">
        <v>0</v>
      </c>
      <c r="N911" t="s">
        <v>8</v>
      </c>
      <c r="O911">
        <v>2</v>
      </c>
    </row>
    <row r="912" spans="1:15">
      <c r="A912" t="str">
        <f t="shared" si="14"/>
        <v>2B_98</v>
      </c>
      <c r="B912">
        <v>2</v>
      </c>
      <c r="C912">
        <v>98</v>
      </c>
      <c r="D912">
        <v>1</v>
      </c>
      <c r="E912">
        <v>2515773.27</v>
      </c>
      <c r="F912">
        <v>6860818.6600000001</v>
      </c>
      <c r="G912">
        <v>207.9</v>
      </c>
      <c r="H912">
        <v>184.07000120000001</v>
      </c>
      <c r="I912">
        <v>23.82999878</v>
      </c>
      <c r="J912">
        <v>291</v>
      </c>
      <c r="K912">
        <v>11</v>
      </c>
      <c r="L912">
        <v>2</v>
      </c>
      <c r="M912" t="s">
        <v>0</v>
      </c>
      <c r="N912" t="s">
        <v>8</v>
      </c>
      <c r="O912">
        <v>2</v>
      </c>
    </row>
    <row r="913" spans="1:15">
      <c r="A913" t="str">
        <f t="shared" si="14"/>
        <v>2B_101</v>
      </c>
      <c r="B913">
        <v>2</v>
      </c>
      <c r="C913">
        <v>101</v>
      </c>
      <c r="D913">
        <v>3</v>
      </c>
      <c r="E913">
        <v>2515776.08</v>
      </c>
      <c r="F913">
        <v>6860820.7599999998</v>
      </c>
      <c r="G913">
        <v>202.46600000000001</v>
      </c>
      <c r="H913">
        <v>184.07999570000001</v>
      </c>
      <c r="I913">
        <v>18.386004270000001</v>
      </c>
      <c r="J913">
        <v>180</v>
      </c>
      <c r="K913">
        <v>11</v>
      </c>
      <c r="L913">
        <v>2</v>
      </c>
      <c r="M913" t="s">
        <v>0</v>
      </c>
      <c r="N913" t="s">
        <v>8</v>
      </c>
      <c r="O913">
        <v>2</v>
      </c>
    </row>
    <row r="914" spans="1:15">
      <c r="A914" t="str">
        <f t="shared" si="14"/>
        <v>2B_114</v>
      </c>
      <c r="B914">
        <v>2</v>
      </c>
      <c r="C914">
        <v>114</v>
      </c>
      <c r="D914">
        <v>2</v>
      </c>
      <c r="E914">
        <v>2515774.62</v>
      </c>
      <c r="F914">
        <v>6860823.8700000001</v>
      </c>
      <c r="G914">
        <v>206.892</v>
      </c>
      <c r="H914">
        <v>184.1699921</v>
      </c>
      <c r="I914">
        <v>22.72200793</v>
      </c>
      <c r="J914">
        <v>215</v>
      </c>
      <c r="K914">
        <v>11</v>
      </c>
      <c r="L914">
        <v>2</v>
      </c>
      <c r="M914" t="s">
        <v>0</v>
      </c>
      <c r="N914" t="s">
        <v>8</v>
      </c>
      <c r="O914">
        <v>2</v>
      </c>
    </row>
    <row r="915" spans="1:15">
      <c r="A915" t="str">
        <f t="shared" si="14"/>
        <v>2B_111</v>
      </c>
      <c r="B915">
        <v>2</v>
      </c>
      <c r="C915">
        <v>111</v>
      </c>
      <c r="D915">
        <v>2</v>
      </c>
      <c r="E915">
        <v>2515770.66</v>
      </c>
      <c r="F915">
        <v>6860821.6299999999</v>
      </c>
      <c r="G915">
        <v>207.47300000000001</v>
      </c>
      <c r="H915">
        <v>184.24999389999999</v>
      </c>
      <c r="I915">
        <v>23.223006099999999</v>
      </c>
      <c r="J915">
        <v>296</v>
      </c>
      <c r="K915">
        <v>11</v>
      </c>
      <c r="L915">
        <v>2</v>
      </c>
      <c r="M915" t="s">
        <v>0</v>
      </c>
      <c r="N915" t="s">
        <v>8</v>
      </c>
      <c r="O915">
        <v>2</v>
      </c>
    </row>
    <row r="916" spans="1:15">
      <c r="A916" t="str">
        <f t="shared" si="14"/>
        <v>2B_124</v>
      </c>
      <c r="B916">
        <v>2</v>
      </c>
      <c r="C916">
        <v>124</v>
      </c>
      <c r="D916">
        <v>2</v>
      </c>
      <c r="E916">
        <v>2515771.88</v>
      </c>
      <c r="F916">
        <v>6860825.5800000001</v>
      </c>
      <c r="G916">
        <v>205.636</v>
      </c>
      <c r="H916">
        <v>184.32000120000001</v>
      </c>
      <c r="I916">
        <v>21.315998780000001</v>
      </c>
      <c r="J916">
        <v>292</v>
      </c>
      <c r="K916">
        <v>11</v>
      </c>
      <c r="L916">
        <v>2</v>
      </c>
      <c r="M916" t="s">
        <v>0</v>
      </c>
      <c r="N916" t="s">
        <v>8</v>
      </c>
      <c r="O916">
        <v>2</v>
      </c>
    </row>
    <row r="917" spans="1:15">
      <c r="A917" t="str">
        <f t="shared" si="14"/>
        <v>2B_121</v>
      </c>
      <c r="B917">
        <v>2</v>
      </c>
      <c r="C917">
        <v>121</v>
      </c>
      <c r="D917">
        <v>1</v>
      </c>
      <c r="E917">
        <v>2515768.4900000002</v>
      </c>
      <c r="F917">
        <v>6860824.9699999997</v>
      </c>
      <c r="G917">
        <v>208.08099999999999</v>
      </c>
      <c r="H917">
        <v>184.2999969</v>
      </c>
      <c r="I917">
        <v>23.781003049999999</v>
      </c>
      <c r="J917">
        <v>329</v>
      </c>
      <c r="K917">
        <v>11</v>
      </c>
      <c r="L917">
        <v>2</v>
      </c>
      <c r="M917" t="s">
        <v>0</v>
      </c>
      <c r="N917" t="s">
        <v>8</v>
      </c>
      <c r="O917">
        <v>2</v>
      </c>
    </row>
    <row r="918" spans="1:15">
      <c r="A918" t="str">
        <f t="shared" si="14"/>
        <v>2B_136</v>
      </c>
      <c r="B918">
        <v>2</v>
      </c>
      <c r="C918">
        <v>136</v>
      </c>
      <c r="D918">
        <v>1</v>
      </c>
      <c r="E918">
        <v>2515770.5499999998</v>
      </c>
      <c r="F918">
        <v>6860828.9800000004</v>
      </c>
      <c r="G918">
        <v>200.363</v>
      </c>
      <c r="H918">
        <v>184.2699982</v>
      </c>
      <c r="I918">
        <v>16.093001829999999</v>
      </c>
      <c r="J918">
        <v>304</v>
      </c>
      <c r="K918">
        <v>11</v>
      </c>
      <c r="L918">
        <v>2</v>
      </c>
      <c r="M918" t="s">
        <v>5</v>
      </c>
      <c r="N918" t="s">
        <v>8</v>
      </c>
      <c r="O918">
        <v>2</v>
      </c>
    </row>
    <row r="919" spans="1:15">
      <c r="A919" t="str">
        <f t="shared" si="14"/>
        <v>2B_128</v>
      </c>
      <c r="B919">
        <v>2</v>
      </c>
      <c r="C919">
        <v>128</v>
      </c>
      <c r="D919">
        <v>2</v>
      </c>
      <c r="E919">
        <v>2515767.27</v>
      </c>
      <c r="F919">
        <v>6860827.2800000003</v>
      </c>
      <c r="G919">
        <v>207.381</v>
      </c>
      <c r="H919">
        <v>184.47998960000001</v>
      </c>
      <c r="I919">
        <v>22.901010379999999</v>
      </c>
      <c r="J919">
        <v>263</v>
      </c>
      <c r="K919">
        <v>11</v>
      </c>
      <c r="L919">
        <v>2</v>
      </c>
      <c r="M919" t="s">
        <v>0</v>
      </c>
      <c r="N919" t="s">
        <v>8</v>
      </c>
      <c r="O919">
        <v>2</v>
      </c>
    </row>
    <row r="920" spans="1:15">
      <c r="A920" t="str">
        <f t="shared" si="14"/>
        <v>2B_135</v>
      </c>
      <c r="B920">
        <v>2</v>
      </c>
      <c r="C920">
        <v>135</v>
      </c>
      <c r="D920">
        <v>2</v>
      </c>
      <c r="E920">
        <v>2515762.2799999998</v>
      </c>
      <c r="F920">
        <v>6860829.6799999997</v>
      </c>
      <c r="G920">
        <v>204.84700000000001</v>
      </c>
      <c r="H920">
        <v>184.38999329999999</v>
      </c>
      <c r="I920">
        <v>20.457006710000002</v>
      </c>
      <c r="J920">
        <v>242</v>
      </c>
      <c r="K920">
        <v>11</v>
      </c>
      <c r="L920">
        <v>2</v>
      </c>
      <c r="M920" t="s">
        <v>0</v>
      </c>
      <c r="N920" t="s">
        <v>8</v>
      </c>
      <c r="O920">
        <v>2</v>
      </c>
    </row>
    <row r="921" spans="1:15">
      <c r="A921" t="str">
        <f t="shared" si="14"/>
        <v>2B_144</v>
      </c>
      <c r="B921">
        <v>2</v>
      </c>
      <c r="C921">
        <v>144</v>
      </c>
      <c r="D921">
        <v>1</v>
      </c>
      <c r="E921">
        <v>2515767.4300000002</v>
      </c>
      <c r="F921">
        <v>6860833.0800000001</v>
      </c>
      <c r="G921">
        <v>206.13399999999999</v>
      </c>
      <c r="H921">
        <v>183.9199921</v>
      </c>
      <c r="I921">
        <v>22.214007930000001</v>
      </c>
      <c r="J921">
        <v>294</v>
      </c>
      <c r="K921">
        <v>11</v>
      </c>
      <c r="L921">
        <v>2</v>
      </c>
      <c r="M921" t="s">
        <v>0</v>
      </c>
      <c r="N921" t="s">
        <v>8</v>
      </c>
      <c r="O921">
        <v>2</v>
      </c>
    </row>
    <row r="922" spans="1:15">
      <c r="A922" t="str">
        <f t="shared" si="14"/>
        <v>2B_145</v>
      </c>
      <c r="B922">
        <v>2</v>
      </c>
      <c r="C922">
        <v>145</v>
      </c>
      <c r="D922">
        <v>2</v>
      </c>
      <c r="E922">
        <v>2515764.89</v>
      </c>
      <c r="F922">
        <v>6860834.1200000001</v>
      </c>
      <c r="G922">
        <v>204.721</v>
      </c>
      <c r="H922">
        <v>183.7100006</v>
      </c>
      <c r="I922">
        <v>21.010999389999998</v>
      </c>
      <c r="J922">
        <v>259</v>
      </c>
      <c r="K922">
        <v>11</v>
      </c>
      <c r="L922">
        <v>2</v>
      </c>
      <c r="M922" t="s">
        <v>0</v>
      </c>
      <c r="N922" t="s">
        <v>8</v>
      </c>
      <c r="O922">
        <v>2</v>
      </c>
    </row>
    <row r="923" spans="1:15">
      <c r="A923" t="str">
        <f t="shared" si="14"/>
        <v>2B_158</v>
      </c>
      <c r="B923">
        <v>2</v>
      </c>
      <c r="C923">
        <v>158</v>
      </c>
      <c r="D923">
        <v>1</v>
      </c>
      <c r="E923">
        <v>2515767.31</v>
      </c>
      <c r="F923">
        <v>6860837.1900000004</v>
      </c>
      <c r="G923">
        <v>207.684</v>
      </c>
      <c r="H923">
        <v>183.5199982</v>
      </c>
      <c r="I923">
        <v>24.16400183</v>
      </c>
      <c r="J923">
        <v>307</v>
      </c>
      <c r="K923">
        <v>11</v>
      </c>
      <c r="L923">
        <v>2</v>
      </c>
      <c r="M923" t="s">
        <v>0</v>
      </c>
      <c r="N923" t="s">
        <v>8</v>
      </c>
      <c r="O923">
        <v>2</v>
      </c>
    </row>
    <row r="924" spans="1:15">
      <c r="A924" t="str">
        <f t="shared" si="14"/>
        <v>2B_149</v>
      </c>
      <c r="B924">
        <v>2</v>
      </c>
      <c r="C924">
        <v>149</v>
      </c>
      <c r="D924">
        <v>2</v>
      </c>
      <c r="E924">
        <v>2515756.63</v>
      </c>
      <c r="F924">
        <v>6860837.1600000001</v>
      </c>
      <c r="G924">
        <v>203.48400000000001</v>
      </c>
      <c r="H924">
        <v>183.18999629999999</v>
      </c>
      <c r="I924">
        <v>20.294003660000001</v>
      </c>
      <c r="J924">
        <v>284</v>
      </c>
      <c r="K924">
        <v>11</v>
      </c>
      <c r="L924">
        <v>2</v>
      </c>
      <c r="M924" t="s">
        <v>0</v>
      </c>
      <c r="N924" t="s">
        <v>8</v>
      </c>
      <c r="O924">
        <v>2</v>
      </c>
    </row>
    <row r="925" spans="1:15">
      <c r="A925" t="str">
        <f t="shared" si="14"/>
        <v>2B_157</v>
      </c>
      <c r="B925">
        <v>2</v>
      </c>
      <c r="C925">
        <v>157</v>
      </c>
      <c r="D925">
        <v>2</v>
      </c>
      <c r="E925">
        <v>2515760.8199999998</v>
      </c>
      <c r="F925">
        <v>6860839.8799999999</v>
      </c>
      <c r="G925">
        <v>205.64400000000001</v>
      </c>
      <c r="H925">
        <v>183.0499969</v>
      </c>
      <c r="I925">
        <v>22.594003050000001</v>
      </c>
      <c r="J925">
        <v>269</v>
      </c>
      <c r="K925">
        <v>11</v>
      </c>
      <c r="L925">
        <v>2</v>
      </c>
      <c r="M925" t="s">
        <v>0</v>
      </c>
      <c r="N925" t="s">
        <v>8</v>
      </c>
      <c r="O925">
        <v>2</v>
      </c>
    </row>
    <row r="926" spans="1:15">
      <c r="A926" t="str">
        <f t="shared" si="14"/>
        <v>2B_162</v>
      </c>
      <c r="B926">
        <v>2</v>
      </c>
      <c r="C926">
        <v>162</v>
      </c>
      <c r="D926">
        <v>2</v>
      </c>
      <c r="E926">
        <v>2515764.1</v>
      </c>
      <c r="F926">
        <v>6860842.25</v>
      </c>
      <c r="G926">
        <v>200.98400000000001</v>
      </c>
      <c r="H926">
        <v>182.619989</v>
      </c>
      <c r="I926">
        <v>18.364010990000001</v>
      </c>
      <c r="J926">
        <v>235</v>
      </c>
      <c r="K926">
        <v>11</v>
      </c>
      <c r="L926">
        <v>2</v>
      </c>
      <c r="M926" t="s">
        <v>0</v>
      </c>
      <c r="N926" t="s">
        <v>8</v>
      </c>
      <c r="O926">
        <v>2</v>
      </c>
    </row>
    <row r="927" spans="1:15">
      <c r="A927" t="str">
        <f t="shared" si="14"/>
        <v>2B_155</v>
      </c>
      <c r="B927">
        <v>2</v>
      </c>
      <c r="C927">
        <v>155</v>
      </c>
      <c r="D927">
        <v>2</v>
      </c>
      <c r="E927">
        <v>2515754.4300000002</v>
      </c>
      <c r="F927">
        <v>6860840.7699999996</v>
      </c>
      <c r="G927">
        <v>203.84</v>
      </c>
      <c r="H927">
        <v>182.19999079999999</v>
      </c>
      <c r="I927">
        <v>21.640009160000002</v>
      </c>
      <c r="J927">
        <v>253</v>
      </c>
      <c r="K927">
        <v>11</v>
      </c>
      <c r="L927">
        <v>2</v>
      </c>
      <c r="M927" t="s">
        <v>0</v>
      </c>
      <c r="N927" t="s">
        <v>8</v>
      </c>
      <c r="O927">
        <v>2</v>
      </c>
    </row>
    <row r="928" spans="1:15">
      <c r="A928" t="str">
        <f t="shared" si="14"/>
        <v>2B_161</v>
      </c>
      <c r="B928">
        <v>2</v>
      </c>
      <c r="C928">
        <v>161</v>
      </c>
      <c r="D928">
        <v>1</v>
      </c>
      <c r="E928">
        <v>2515752.98</v>
      </c>
      <c r="F928">
        <v>6860845.9299999997</v>
      </c>
      <c r="G928">
        <v>205.27799999999999</v>
      </c>
      <c r="H928">
        <v>181.0099884</v>
      </c>
      <c r="I928">
        <v>24.268011600000001</v>
      </c>
      <c r="J928">
        <v>374</v>
      </c>
      <c r="K928">
        <v>11</v>
      </c>
      <c r="L928">
        <v>2</v>
      </c>
      <c r="M928" t="s">
        <v>0</v>
      </c>
      <c r="N928" t="s">
        <v>8</v>
      </c>
      <c r="O928">
        <v>2</v>
      </c>
    </row>
    <row r="929" spans="1:15">
      <c r="A929" t="str">
        <f t="shared" si="14"/>
        <v>2B_168</v>
      </c>
      <c r="B929">
        <v>2</v>
      </c>
      <c r="C929">
        <v>168</v>
      </c>
      <c r="D929">
        <v>2</v>
      </c>
      <c r="E929">
        <v>2515752.4</v>
      </c>
      <c r="F929">
        <v>6860850.9400000004</v>
      </c>
      <c r="G929">
        <v>193.68199999999999</v>
      </c>
      <c r="H929">
        <v>180.68000180000001</v>
      </c>
      <c r="I929">
        <v>13.00199817</v>
      </c>
      <c r="J929">
        <v>211</v>
      </c>
      <c r="K929">
        <v>11</v>
      </c>
      <c r="L929">
        <v>2</v>
      </c>
      <c r="M929" t="s">
        <v>5</v>
      </c>
      <c r="N929" t="s">
        <v>8</v>
      </c>
      <c r="O929">
        <v>2</v>
      </c>
    </row>
    <row r="930" spans="1:15">
      <c r="A930" t="str">
        <f t="shared" si="14"/>
        <v>2B_107</v>
      </c>
      <c r="B930">
        <v>2</v>
      </c>
      <c r="C930">
        <v>107</v>
      </c>
      <c r="D930">
        <v>1</v>
      </c>
      <c r="E930">
        <v>2515782.38</v>
      </c>
      <c r="F930">
        <v>6860824.1600000001</v>
      </c>
      <c r="G930">
        <v>199.83</v>
      </c>
      <c r="H930">
        <v>184.1</v>
      </c>
      <c r="I930">
        <v>15.73</v>
      </c>
      <c r="J930">
        <v>260</v>
      </c>
      <c r="K930">
        <v>12</v>
      </c>
      <c r="L930">
        <v>2</v>
      </c>
      <c r="M930" t="s">
        <v>5</v>
      </c>
      <c r="N930" t="s">
        <v>8</v>
      </c>
      <c r="O930">
        <v>3</v>
      </c>
    </row>
    <row r="931" spans="1:15">
      <c r="A931" t="str">
        <f t="shared" si="14"/>
        <v>2B_104</v>
      </c>
      <c r="B931">
        <v>2</v>
      </c>
      <c r="C931">
        <v>104</v>
      </c>
      <c r="D931">
        <v>2</v>
      </c>
      <c r="E931">
        <v>2515779.48</v>
      </c>
      <c r="F931">
        <v>6860822.9000000004</v>
      </c>
      <c r="G931">
        <v>207.297</v>
      </c>
      <c r="H931">
        <v>183.97998960000001</v>
      </c>
      <c r="I931">
        <v>23.317010379999999</v>
      </c>
      <c r="J931">
        <v>255</v>
      </c>
      <c r="K931">
        <v>11</v>
      </c>
      <c r="L931">
        <v>2</v>
      </c>
      <c r="M931" t="s">
        <v>0</v>
      </c>
      <c r="N931" t="s">
        <v>8</v>
      </c>
      <c r="O931">
        <v>3</v>
      </c>
    </row>
    <row r="932" spans="1:15">
      <c r="A932" t="str">
        <f t="shared" si="14"/>
        <v>2B_119</v>
      </c>
      <c r="B932">
        <v>2</v>
      </c>
      <c r="C932">
        <v>119</v>
      </c>
      <c r="D932">
        <v>1</v>
      </c>
      <c r="E932">
        <v>2515779.4300000002</v>
      </c>
      <c r="F932">
        <v>6860825.7599999998</v>
      </c>
      <c r="G932">
        <v>209.20099999999999</v>
      </c>
      <c r="H932">
        <v>184.07999570000001</v>
      </c>
      <c r="I932">
        <v>25.12100427</v>
      </c>
      <c r="J932">
        <v>290</v>
      </c>
      <c r="K932">
        <v>12</v>
      </c>
      <c r="L932">
        <v>2</v>
      </c>
      <c r="M932" t="s">
        <v>0</v>
      </c>
      <c r="N932" t="s">
        <v>8</v>
      </c>
      <c r="O932">
        <v>3</v>
      </c>
    </row>
    <row r="933" spans="1:15">
      <c r="A933" t="str">
        <f t="shared" si="14"/>
        <v>2B_133</v>
      </c>
      <c r="B933">
        <v>2</v>
      </c>
      <c r="C933">
        <v>133</v>
      </c>
      <c r="D933">
        <v>2</v>
      </c>
      <c r="E933">
        <v>2515780.37</v>
      </c>
      <c r="F933">
        <v>6860827.9699999997</v>
      </c>
      <c r="G933">
        <v>209.47300000000001</v>
      </c>
      <c r="H933">
        <v>184.35</v>
      </c>
      <c r="I933">
        <v>25.123000000000001</v>
      </c>
      <c r="J933">
        <v>321</v>
      </c>
      <c r="K933">
        <v>11</v>
      </c>
      <c r="L933">
        <v>2</v>
      </c>
      <c r="M933" t="s">
        <v>0</v>
      </c>
      <c r="N933" t="s">
        <v>8</v>
      </c>
      <c r="O933">
        <v>3</v>
      </c>
    </row>
    <row r="934" spans="1:15">
      <c r="A934" t="str">
        <f t="shared" si="14"/>
        <v>2B_137</v>
      </c>
      <c r="B934">
        <v>2</v>
      </c>
      <c r="C934">
        <v>137</v>
      </c>
      <c r="D934">
        <v>2</v>
      </c>
      <c r="E934">
        <v>2515777.4</v>
      </c>
      <c r="F934">
        <v>6860828.4400000004</v>
      </c>
      <c r="G934">
        <v>208.86699999999999</v>
      </c>
      <c r="H934">
        <v>184.369989</v>
      </c>
      <c r="I934">
        <v>24.49701099</v>
      </c>
      <c r="J934">
        <v>321</v>
      </c>
      <c r="K934">
        <v>11</v>
      </c>
      <c r="L934">
        <v>2</v>
      </c>
      <c r="M934" t="s">
        <v>0</v>
      </c>
      <c r="N934" t="s">
        <v>8</v>
      </c>
      <c r="O934">
        <v>3</v>
      </c>
    </row>
    <row r="935" spans="1:15">
      <c r="A935" t="str">
        <f t="shared" si="14"/>
        <v>2B_160</v>
      </c>
      <c r="B935">
        <v>2</v>
      </c>
      <c r="C935">
        <v>160</v>
      </c>
      <c r="D935">
        <v>1</v>
      </c>
      <c r="E935">
        <v>2515780.4900000002</v>
      </c>
      <c r="F935">
        <v>6860831.8099999996</v>
      </c>
      <c r="G935">
        <v>207.32400000000001</v>
      </c>
      <c r="H935">
        <v>184.43000180000001</v>
      </c>
      <c r="I935">
        <v>22.89399817</v>
      </c>
      <c r="J935">
        <v>286</v>
      </c>
      <c r="K935">
        <v>11</v>
      </c>
      <c r="L935">
        <v>2</v>
      </c>
      <c r="M935" t="s">
        <v>0</v>
      </c>
      <c r="N935" t="s">
        <v>8</v>
      </c>
      <c r="O935">
        <v>3</v>
      </c>
    </row>
    <row r="936" spans="1:15">
      <c r="A936" t="str">
        <f t="shared" si="14"/>
        <v>2B_153</v>
      </c>
      <c r="B936">
        <v>2</v>
      </c>
      <c r="C936">
        <v>153</v>
      </c>
      <c r="D936">
        <v>2</v>
      </c>
      <c r="E936">
        <v>2515777.46</v>
      </c>
      <c r="F936">
        <v>6860831.5899999999</v>
      </c>
      <c r="G936">
        <v>206.779</v>
      </c>
      <c r="H936">
        <v>184.49999389999999</v>
      </c>
      <c r="I936">
        <v>22.2790061</v>
      </c>
      <c r="J936">
        <v>260</v>
      </c>
      <c r="K936">
        <v>11</v>
      </c>
      <c r="L936">
        <v>2</v>
      </c>
      <c r="M936" t="s">
        <v>0</v>
      </c>
      <c r="N936" t="s">
        <v>8</v>
      </c>
      <c r="O936">
        <v>3</v>
      </c>
    </row>
    <row r="937" spans="1:15">
      <c r="A937" t="str">
        <f t="shared" si="14"/>
        <v>2B_146</v>
      </c>
      <c r="B937">
        <v>2</v>
      </c>
      <c r="C937">
        <v>146</v>
      </c>
      <c r="D937">
        <v>2</v>
      </c>
      <c r="E937">
        <v>2515773.14</v>
      </c>
      <c r="F937">
        <v>6860831.8799999999</v>
      </c>
      <c r="G937">
        <v>204.28899999999999</v>
      </c>
      <c r="H937">
        <v>184.3599945</v>
      </c>
      <c r="I937">
        <v>19.929005490000002</v>
      </c>
      <c r="J937">
        <v>203</v>
      </c>
      <c r="K937">
        <v>11</v>
      </c>
      <c r="L937">
        <v>2</v>
      </c>
      <c r="M937" t="s">
        <v>0</v>
      </c>
      <c r="N937" t="s">
        <v>8</v>
      </c>
      <c r="O937">
        <v>3</v>
      </c>
    </row>
    <row r="938" spans="1:15">
      <c r="A938" t="str">
        <f t="shared" si="14"/>
        <v>2B_163</v>
      </c>
      <c r="B938">
        <v>2</v>
      </c>
      <c r="C938">
        <v>163</v>
      </c>
      <c r="D938">
        <v>2</v>
      </c>
      <c r="E938">
        <v>2515777.48</v>
      </c>
      <c r="F938">
        <v>6860834.5999999996</v>
      </c>
      <c r="G938">
        <v>207.215</v>
      </c>
      <c r="H938">
        <v>184.2699982</v>
      </c>
      <c r="I938">
        <v>22.945001829999999</v>
      </c>
      <c r="J938">
        <v>257</v>
      </c>
      <c r="K938">
        <v>11</v>
      </c>
      <c r="L938">
        <v>2</v>
      </c>
      <c r="M938" t="s">
        <v>0</v>
      </c>
      <c r="N938" t="s">
        <v>8</v>
      </c>
      <c r="O938">
        <v>3</v>
      </c>
    </row>
    <row r="939" spans="1:15">
      <c r="A939" t="str">
        <f t="shared" si="14"/>
        <v>2B_152</v>
      </c>
      <c r="B939">
        <v>2</v>
      </c>
      <c r="C939">
        <v>152</v>
      </c>
      <c r="D939">
        <v>2</v>
      </c>
      <c r="E939">
        <v>2515770.7799999998</v>
      </c>
      <c r="F939">
        <v>6860833.6600000001</v>
      </c>
      <c r="G939">
        <v>207.16800000000001</v>
      </c>
      <c r="H939">
        <v>184.29000239999999</v>
      </c>
      <c r="I939">
        <v>22.877997560000001</v>
      </c>
      <c r="J939">
        <v>262</v>
      </c>
      <c r="K939">
        <v>11</v>
      </c>
      <c r="L939">
        <v>2</v>
      </c>
      <c r="M939" t="s">
        <v>0</v>
      </c>
      <c r="N939" t="s">
        <v>8</v>
      </c>
      <c r="O939">
        <v>3</v>
      </c>
    </row>
    <row r="940" spans="1:15">
      <c r="A940" t="str">
        <f t="shared" si="14"/>
        <v>2B_175</v>
      </c>
      <c r="B940">
        <v>2</v>
      </c>
      <c r="C940">
        <v>175</v>
      </c>
      <c r="D940">
        <v>2</v>
      </c>
      <c r="E940">
        <v>2515777.2200000002</v>
      </c>
      <c r="F940">
        <v>6860838.5800000001</v>
      </c>
      <c r="G940">
        <v>203.179</v>
      </c>
      <c r="H940">
        <v>183.77999270000001</v>
      </c>
      <c r="I940">
        <v>19.399007319999999</v>
      </c>
      <c r="J940">
        <v>184</v>
      </c>
      <c r="K940">
        <v>11</v>
      </c>
      <c r="L940">
        <v>2</v>
      </c>
      <c r="M940" t="s">
        <v>0</v>
      </c>
      <c r="N940" t="s">
        <v>8</v>
      </c>
      <c r="O940">
        <v>3</v>
      </c>
    </row>
    <row r="941" spans="1:15">
      <c r="A941" t="str">
        <f t="shared" si="14"/>
        <v>2B_166</v>
      </c>
      <c r="B941">
        <v>2</v>
      </c>
      <c r="C941">
        <v>166</v>
      </c>
      <c r="D941">
        <v>1</v>
      </c>
      <c r="E941">
        <v>2515774.23</v>
      </c>
      <c r="F941">
        <v>6860836.9100000001</v>
      </c>
      <c r="G941">
        <v>194.518</v>
      </c>
      <c r="H941">
        <v>183.82999570000001</v>
      </c>
      <c r="I941">
        <v>10.68800427</v>
      </c>
      <c r="J941">
        <v>262</v>
      </c>
      <c r="K941">
        <v>11</v>
      </c>
      <c r="L941">
        <v>2</v>
      </c>
      <c r="M941" t="s">
        <v>5</v>
      </c>
      <c r="N941" t="s">
        <v>8</v>
      </c>
      <c r="O941">
        <v>3</v>
      </c>
    </row>
    <row r="942" spans="1:15">
      <c r="A942" t="str">
        <f t="shared" si="14"/>
        <v>2B_177</v>
      </c>
      <c r="B942">
        <v>2</v>
      </c>
      <c r="C942">
        <v>177</v>
      </c>
      <c r="D942">
        <v>1</v>
      </c>
      <c r="E942">
        <v>2515775.4500000002</v>
      </c>
      <c r="F942">
        <v>6860840.7000000002</v>
      </c>
      <c r="G942">
        <v>193.28299999999999</v>
      </c>
      <c r="H942">
        <v>183.32999570000001</v>
      </c>
      <c r="I942">
        <v>9.9530042719999994</v>
      </c>
      <c r="J942">
        <v>313</v>
      </c>
      <c r="K942">
        <v>11</v>
      </c>
      <c r="L942">
        <v>2</v>
      </c>
      <c r="M942" t="s">
        <v>5</v>
      </c>
      <c r="N942" t="s">
        <v>8</v>
      </c>
      <c r="O942">
        <v>3</v>
      </c>
    </row>
    <row r="943" spans="1:15">
      <c r="A943" t="str">
        <f t="shared" si="14"/>
        <v>2B_164</v>
      </c>
      <c r="B943">
        <v>2</v>
      </c>
      <c r="C943">
        <v>164</v>
      </c>
      <c r="D943">
        <v>2</v>
      </c>
      <c r="E943">
        <v>2515769.4300000002</v>
      </c>
      <c r="F943">
        <v>6860839.5099999998</v>
      </c>
      <c r="G943">
        <v>204.547</v>
      </c>
      <c r="H943">
        <v>183.38999329999999</v>
      </c>
      <c r="I943">
        <v>21.157006710000001</v>
      </c>
      <c r="J943">
        <v>255</v>
      </c>
      <c r="K943">
        <v>11</v>
      </c>
      <c r="L943">
        <v>2</v>
      </c>
      <c r="M943" t="s">
        <v>0</v>
      </c>
      <c r="N943" t="s">
        <v>8</v>
      </c>
      <c r="O943">
        <v>3</v>
      </c>
    </row>
    <row r="944" spans="1:15">
      <c r="A944" t="str">
        <f t="shared" si="14"/>
        <v>2B_172</v>
      </c>
      <c r="B944">
        <v>2</v>
      </c>
      <c r="C944">
        <v>172</v>
      </c>
      <c r="D944">
        <v>1</v>
      </c>
      <c r="E944">
        <v>2515771.2599999998</v>
      </c>
      <c r="F944">
        <v>6860841.5199999996</v>
      </c>
      <c r="G944">
        <v>204.36099999999999</v>
      </c>
      <c r="H944">
        <v>183.2100006</v>
      </c>
      <c r="I944">
        <v>21.150999389999999</v>
      </c>
      <c r="J944">
        <v>226</v>
      </c>
      <c r="K944">
        <v>11</v>
      </c>
      <c r="L944">
        <v>2</v>
      </c>
      <c r="M944" t="s">
        <v>0</v>
      </c>
      <c r="N944" t="s">
        <v>8</v>
      </c>
      <c r="O944">
        <v>3</v>
      </c>
    </row>
    <row r="945" spans="1:15">
      <c r="A945" t="str">
        <f t="shared" si="14"/>
        <v>2B_182</v>
      </c>
      <c r="B945">
        <v>2</v>
      </c>
      <c r="C945">
        <v>182</v>
      </c>
      <c r="D945">
        <v>1</v>
      </c>
      <c r="E945">
        <v>2515774.13</v>
      </c>
      <c r="F945">
        <v>6860843.4400000004</v>
      </c>
      <c r="G945">
        <v>204.99799999999999</v>
      </c>
      <c r="H945">
        <v>183.1699921</v>
      </c>
      <c r="I945">
        <v>21.828007929999998</v>
      </c>
      <c r="J945">
        <v>261</v>
      </c>
      <c r="K945">
        <v>11</v>
      </c>
      <c r="L945">
        <v>2</v>
      </c>
      <c r="M945" t="s">
        <v>0</v>
      </c>
      <c r="N945" t="s">
        <v>8</v>
      </c>
      <c r="O945">
        <v>3</v>
      </c>
    </row>
    <row r="946" spans="1:15">
      <c r="A946" t="str">
        <f t="shared" si="14"/>
        <v>2B_167</v>
      </c>
      <c r="B946">
        <v>2</v>
      </c>
      <c r="C946">
        <v>167</v>
      </c>
      <c r="D946">
        <v>1</v>
      </c>
      <c r="E946">
        <v>2515767.2799999998</v>
      </c>
      <c r="F946">
        <v>6860841.5599999996</v>
      </c>
      <c r="G946">
        <v>198.24199999999999</v>
      </c>
      <c r="H946">
        <v>183.0099884</v>
      </c>
      <c r="I946">
        <v>15.2320116</v>
      </c>
      <c r="J946">
        <v>281</v>
      </c>
      <c r="K946">
        <v>11</v>
      </c>
      <c r="L946">
        <v>2</v>
      </c>
      <c r="M946" t="s">
        <v>5</v>
      </c>
      <c r="N946" t="s">
        <v>8</v>
      </c>
      <c r="O946">
        <v>3</v>
      </c>
    </row>
    <row r="947" spans="1:15">
      <c r="A947" t="str">
        <f t="shared" si="14"/>
        <v>2B_180</v>
      </c>
      <c r="B947">
        <v>2</v>
      </c>
      <c r="C947">
        <v>180</v>
      </c>
      <c r="D947">
        <v>1</v>
      </c>
      <c r="E947">
        <v>2515772.04</v>
      </c>
      <c r="F947">
        <v>6860845.0899999999</v>
      </c>
      <c r="G947">
        <v>208.715</v>
      </c>
      <c r="H947">
        <v>182.58999019999999</v>
      </c>
      <c r="I947">
        <v>26.125009769999998</v>
      </c>
      <c r="J947">
        <v>317</v>
      </c>
      <c r="K947">
        <v>11</v>
      </c>
      <c r="L947">
        <v>2</v>
      </c>
      <c r="M947" t="s">
        <v>0</v>
      </c>
      <c r="N947" t="s">
        <v>8</v>
      </c>
      <c r="O947">
        <v>3</v>
      </c>
    </row>
    <row r="948" spans="1:15">
      <c r="A948" t="str">
        <f t="shared" si="14"/>
        <v>2B_171</v>
      </c>
      <c r="B948">
        <v>2</v>
      </c>
      <c r="C948">
        <v>171</v>
      </c>
      <c r="D948">
        <v>2</v>
      </c>
      <c r="E948">
        <v>2515767.56</v>
      </c>
      <c r="F948">
        <v>6860844.2300000004</v>
      </c>
      <c r="G948">
        <v>205.958</v>
      </c>
      <c r="H948">
        <v>182.88999329999999</v>
      </c>
      <c r="I948">
        <v>23.068006709999999</v>
      </c>
      <c r="J948">
        <v>293</v>
      </c>
      <c r="K948">
        <v>11</v>
      </c>
      <c r="L948">
        <v>2</v>
      </c>
      <c r="M948" t="s">
        <v>0</v>
      </c>
      <c r="N948" t="s">
        <v>8</v>
      </c>
      <c r="O948">
        <v>3</v>
      </c>
    </row>
    <row r="949" spans="1:15">
      <c r="A949" t="str">
        <f t="shared" si="14"/>
        <v>2B_176</v>
      </c>
      <c r="B949">
        <v>2</v>
      </c>
      <c r="C949">
        <v>176</v>
      </c>
      <c r="D949">
        <v>2</v>
      </c>
      <c r="E949">
        <v>2515767.7999999998</v>
      </c>
      <c r="F949">
        <v>6860847.4500000002</v>
      </c>
      <c r="G949">
        <v>190.57</v>
      </c>
      <c r="H949">
        <v>181.869989</v>
      </c>
      <c r="I949">
        <v>8.7000109860000006</v>
      </c>
      <c r="J949">
        <v>194</v>
      </c>
      <c r="K949">
        <v>11</v>
      </c>
      <c r="L949">
        <v>2</v>
      </c>
      <c r="M949" t="s">
        <v>5</v>
      </c>
      <c r="N949" t="s">
        <v>8</v>
      </c>
      <c r="O949">
        <v>3</v>
      </c>
    </row>
    <row r="950" spans="1:15">
      <c r="A950" t="str">
        <f t="shared" si="14"/>
        <v>2B_170</v>
      </c>
      <c r="B950">
        <v>2</v>
      </c>
      <c r="C950">
        <v>170</v>
      </c>
      <c r="D950">
        <v>1</v>
      </c>
      <c r="E950">
        <v>2515762.65</v>
      </c>
      <c r="F950">
        <v>6860847.2300000004</v>
      </c>
      <c r="G950">
        <v>204.96299999999999</v>
      </c>
      <c r="H950">
        <v>181.44999079999999</v>
      </c>
      <c r="I950">
        <v>23.513009159999999</v>
      </c>
      <c r="J950">
        <v>293</v>
      </c>
      <c r="K950">
        <v>14</v>
      </c>
      <c r="L950">
        <v>2</v>
      </c>
      <c r="M950" t="s">
        <v>0</v>
      </c>
      <c r="N950" t="s">
        <v>8</v>
      </c>
      <c r="O950">
        <v>3</v>
      </c>
    </row>
    <row r="951" spans="1:15">
      <c r="A951" t="str">
        <f t="shared" si="14"/>
        <v>2B_181</v>
      </c>
      <c r="B951">
        <v>2</v>
      </c>
      <c r="C951">
        <v>181</v>
      </c>
      <c r="D951">
        <v>2</v>
      </c>
      <c r="E951">
        <v>2515766.88</v>
      </c>
      <c r="F951">
        <v>6860850.2800000003</v>
      </c>
      <c r="G951">
        <v>204.6</v>
      </c>
      <c r="H951">
        <v>181.369989</v>
      </c>
      <c r="I951">
        <v>23.23001099</v>
      </c>
      <c r="J951">
        <v>206</v>
      </c>
      <c r="K951">
        <v>11</v>
      </c>
      <c r="L951">
        <v>2</v>
      </c>
      <c r="M951" t="s">
        <v>0</v>
      </c>
      <c r="N951" t="s">
        <v>8</v>
      </c>
      <c r="O951">
        <v>3</v>
      </c>
    </row>
    <row r="952" spans="1:15">
      <c r="A952" t="str">
        <f t="shared" si="14"/>
        <v>2B_173</v>
      </c>
      <c r="B952">
        <v>2</v>
      </c>
      <c r="C952">
        <v>173</v>
      </c>
      <c r="D952">
        <v>1</v>
      </c>
      <c r="E952">
        <v>2515762.2400000002</v>
      </c>
      <c r="F952">
        <v>6860849.3499999996</v>
      </c>
      <c r="G952">
        <v>207.14099999999999</v>
      </c>
      <c r="H952">
        <v>181.0499969</v>
      </c>
      <c r="I952">
        <v>26.091003050000001</v>
      </c>
      <c r="J952">
        <v>322</v>
      </c>
      <c r="K952">
        <v>12</v>
      </c>
      <c r="L952">
        <v>2</v>
      </c>
      <c r="M952" t="s">
        <v>0</v>
      </c>
      <c r="N952" t="s">
        <v>8</v>
      </c>
      <c r="O952">
        <v>3</v>
      </c>
    </row>
    <row r="953" spans="1:15">
      <c r="A953" t="str">
        <f t="shared" si="14"/>
        <v>2B_187</v>
      </c>
      <c r="B953">
        <v>2</v>
      </c>
      <c r="C953">
        <v>187</v>
      </c>
      <c r="D953">
        <v>2</v>
      </c>
      <c r="E953">
        <v>2515767.9500000002</v>
      </c>
      <c r="F953">
        <v>6860854.8600000003</v>
      </c>
      <c r="G953">
        <v>208.834</v>
      </c>
      <c r="H953">
        <v>180.88999329999999</v>
      </c>
      <c r="I953">
        <v>27.94400671</v>
      </c>
      <c r="J953">
        <v>280</v>
      </c>
      <c r="K953">
        <v>11</v>
      </c>
      <c r="L953">
        <v>2</v>
      </c>
      <c r="M953" t="s">
        <v>0</v>
      </c>
      <c r="N953" t="s">
        <v>8</v>
      </c>
      <c r="O953">
        <v>3</v>
      </c>
    </row>
    <row r="954" spans="1:15">
      <c r="A954" t="str">
        <f t="shared" si="14"/>
        <v>2B_178</v>
      </c>
      <c r="B954">
        <v>2</v>
      </c>
      <c r="C954">
        <v>178</v>
      </c>
      <c r="D954">
        <v>2</v>
      </c>
      <c r="E954">
        <v>2515761.0699999998</v>
      </c>
      <c r="F954">
        <v>6860854.3600000003</v>
      </c>
      <c r="G954">
        <v>200.04</v>
      </c>
      <c r="H954">
        <v>180.68999629999999</v>
      </c>
      <c r="I954">
        <v>19.350003659999999</v>
      </c>
      <c r="J954">
        <v>255</v>
      </c>
      <c r="K954">
        <v>11</v>
      </c>
      <c r="L954">
        <v>2</v>
      </c>
      <c r="M954" t="s">
        <v>0</v>
      </c>
      <c r="N954" t="s">
        <v>8</v>
      </c>
      <c r="O954">
        <v>3</v>
      </c>
    </row>
    <row r="955" spans="1:15">
      <c r="A955" t="str">
        <f t="shared" si="14"/>
        <v>2B_174</v>
      </c>
      <c r="B955">
        <v>2</v>
      </c>
      <c r="C955">
        <v>174</v>
      </c>
      <c r="D955">
        <v>4</v>
      </c>
      <c r="E955">
        <v>2515758.14</v>
      </c>
      <c r="F955">
        <v>6860853.9400000004</v>
      </c>
      <c r="G955">
        <v>195.137</v>
      </c>
      <c r="H955">
        <v>180.6099945</v>
      </c>
      <c r="I955">
        <v>14.527005490000001</v>
      </c>
      <c r="J955">
        <v>208</v>
      </c>
      <c r="K955">
        <v>11</v>
      </c>
      <c r="L955">
        <v>2</v>
      </c>
      <c r="M955" t="s">
        <v>5</v>
      </c>
      <c r="N955" t="s">
        <v>8</v>
      </c>
      <c r="O955">
        <v>3</v>
      </c>
    </row>
    <row r="956" spans="1:15">
      <c r="A956" t="str">
        <f t="shared" si="14"/>
        <v>2B_117</v>
      </c>
      <c r="B956">
        <v>2</v>
      </c>
      <c r="C956">
        <v>117</v>
      </c>
      <c r="D956">
        <v>2</v>
      </c>
      <c r="E956">
        <v>2515786.16</v>
      </c>
      <c r="F956">
        <v>6860826.5099999998</v>
      </c>
      <c r="G956">
        <v>205.62200000000001</v>
      </c>
      <c r="H956">
        <v>184.1599976</v>
      </c>
      <c r="I956">
        <v>21.462002439999999</v>
      </c>
      <c r="J956">
        <v>251</v>
      </c>
      <c r="K956">
        <v>11</v>
      </c>
      <c r="L956">
        <v>2</v>
      </c>
      <c r="M956" t="s">
        <v>0</v>
      </c>
      <c r="N956" t="s">
        <v>8</v>
      </c>
      <c r="O956">
        <v>4</v>
      </c>
    </row>
    <row r="957" spans="1:15">
      <c r="A957" t="str">
        <f t="shared" si="14"/>
        <v>2B_179</v>
      </c>
      <c r="B957">
        <v>2</v>
      </c>
      <c r="C957">
        <v>179</v>
      </c>
      <c r="D957">
        <v>1</v>
      </c>
      <c r="E957">
        <v>2515784.31</v>
      </c>
      <c r="F957">
        <v>6860832.8200000003</v>
      </c>
      <c r="G957">
        <v>207.863</v>
      </c>
      <c r="H957">
        <v>184.21999510000001</v>
      </c>
      <c r="I957">
        <v>23.643004879999999</v>
      </c>
      <c r="J957">
        <v>267</v>
      </c>
      <c r="K957">
        <v>11</v>
      </c>
      <c r="L957">
        <v>2</v>
      </c>
      <c r="M957" t="s">
        <v>0</v>
      </c>
      <c r="N957" t="s">
        <v>8</v>
      </c>
      <c r="O957">
        <v>4</v>
      </c>
    </row>
    <row r="958" spans="1:15">
      <c r="A958" t="str">
        <f t="shared" si="14"/>
        <v>2B_183</v>
      </c>
      <c r="B958">
        <v>2</v>
      </c>
      <c r="C958">
        <v>183</v>
      </c>
      <c r="D958">
        <v>1</v>
      </c>
      <c r="E958">
        <v>2515781.64</v>
      </c>
      <c r="F958">
        <v>6860836.5599999996</v>
      </c>
      <c r="G958">
        <v>209.554</v>
      </c>
      <c r="H958">
        <v>184.35</v>
      </c>
      <c r="I958">
        <v>25.204000000000001</v>
      </c>
      <c r="J958">
        <v>337</v>
      </c>
      <c r="K958">
        <v>11</v>
      </c>
      <c r="L958">
        <v>2</v>
      </c>
      <c r="M958" t="s">
        <v>0</v>
      </c>
      <c r="N958" t="s">
        <v>8</v>
      </c>
      <c r="O958">
        <v>4</v>
      </c>
    </row>
    <row r="959" spans="1:15">
      <c r="A959" t="str">
        <f t="shared" si="14"/>
        <v>2B_188</v>
      </c>
      <c r="B959">
        <v>2</v>
      </c>
      <c r="C959">
        <v>188</v>
      </c>
      <c r="D959">
        <v>2</v>
      </c>
      <c r="E959">
        <v>2515780.9</v>
      </c>
      <c r="F959">
        <v>6860838.9299999997</v>
      </c>
      <c r="G959">
        <v>204.18799999999999</v>
      </c>
      <c r="H959">
        <v>183.869989</v>
      </c>
      <c r="I959">
        <v>20.318010990000001</v>
      </c>
      <c r="J959">
        <v>228</v>
      </c>
      <c r="K959">
        <v>12</v>
      </c>
      <c r="L959">
        <v>2</v>
      </c>
      <c r="M959" t="s">
        <v>0</v>
      </c>
      <c r="N959" t="s">
        <v>8</v>
      </c>
      <c r="O959">
        <v>4</v>
      </c>
    </row>
    <row r="960" spans="1:15">
      <c r="A960" t="str">
        <f t="shared" si="14"/>
        <v>2B_185</v>
      </c>
      <c r="B960">
        <v>2</v>
      </c>
      <c r="C960">
        <v>185</v>
      </c>
      <c r="D960">
        <v>2</v>
      </c>
      <c r="E960">
        <v>2515776.7999999998</v>
      </c>
      <c r="F960">
        <v>6860843.1900000004</v>
      </c>
      <c r="G960">
        <v>198.88300000000001</v>
      </c>
      <c r="H960">
        <v>183.119989</v>
      </c>
      <c r="I960">
        <v>15.76301099</v>
      </c>
      <c r="J960">
        <v>234</v>
      </c>
      <c r="K960">
        <v>11</v>
      </c>
      <c r="L960">
        <v>2</v>
      </c>
      <c r="M960" t="s">
        <v>5</v>
      </c>
      <c r="N960" t="s">
        <v>8</v>
      </c>
      <c r="O960">
        <v>4</v>
      </c>
    </row>
    <row r="961" spans="1:15">
      <c r="A961" t="str">
        <f t="shared" si="14"/>
        <v>2B_192</v>
      </c>
      <c r="B961">
        <v>2</v>
      </c>
      <c r="C961">
        <v>192</v>
      </c>
      <c r="D961">
        <v>2</v>
      </c>
      <c r="E961">
        <v>2515778.59</v>
      </c>
      <c r="F961">
        <v>6860844.3899999997</v>
      </c>
      <c r="G961">
        <v>196.55799999999999</v>
      </c>
      <c r="H961">
        <v>183.07000120000001</v>
      </c>
      <c r="I961">
        <v>13.48799878</v>
      </c>
      <c r="J961">
        <v>205</v>
      </c>
      <c r="K961">
        <v>11</v>
      </c>
      <c r="L961">
        <v>2</v>
      </c>
      <c r="M961" t="s">
        <v>5</v>
      </c>
      <c r="N961" t="s">
        <v>8</v>
      </c>
      <c r="O961">
        <v>4</v>
      </c>
    </row>
    <row r="962" spans="1:15">
      <c r="A962" t="str">
        <f t="shared" si="14"/>
        <v>2B_193</v>
      </c>
      <c r="B962">
        <v>2</v>
      </c>
      <c r="C962">
        <v>193</v>
      </c>
      <c r="D962">
        <v>1</v>
      </c>
      <c r="E962">
        <v>2515775.9500000002</v>
      </c>
      <c r="F962">
        <v>6860849.0199999996</v>
      </c>
      <c r="G962">
        <v>196.01900000000001</v>
      </c>
      <c r="H962">
        <v>182.5099884</v>
      </c>
      <c r="I962">
        <v>13.509011599999999</v>
      </c>
      <c r="J962">
        <v>284</v>
      </c>
      <c r="K962">
        <v>12</v>
      </c>
      <c r="L962">
        <v>2</v>
      </c>
      <c r="M962" t="s">
        <v>5</v>
      </c>
      <c r="N962" t="s">
        <v>8</v>
      </c>
      <c r="O962">
        <v>4</v>
      </c>
    </row>
    <row r="963" spans="1:15">
      <c r="A963" t="str">
        <f t="shared" ref="A963:A1026" si="15">IF(N963&lt;&gt;1,CONCATENATE(B963,N963,"_",C963),CONCATENATE(B963,"_",C963))</f>
        <v>2B_190</v>
      </c>
      <c r="B963">
        <v>2</v>
      </c>
      <c r="C963">
        <v>190</v>
      </c>
      <c r="D963">
        <v>1</v>
      </c>
      <c r="E963">
        <v>2515773</v>
      </c>
      <c r="F963">
        <v>6860849.96</v>
      </c>
      <c r="G963">
        <v>198.73400000000001</v>
      </c>
      <c r="H963">
        <v>182.4600006</v>
      </c>
      <c r="I963">
        <v>16.27399939</v>
      </c>
      <c r="J963">
        <v>275</v>
      </c>
      <c r="K963">
        <v>11</v>
      </c>
      <c r="L963">
        <v>2</v>
      </c>
      <c r="M963" t="s">
        <v>5</v>
      </c>
      <c r="N963" t="s">
        <v>8</v>
      </c>
      <c r="O963">
        <v>4</v>
      </c>
    </row>
    <row r="964" spans="1:15">
      <c r="A964" t="str">
        <f t="shared" si="15"/>
        <v>2B_189</v>
      </c>
      <c r="B964">
        <v>2</v>
      </c>
      <c r="C964">
        <v>189</v>
      </c>
      <c r="D964">
        <v>2</v>
      </c>
      <c r="E964">
        <v>2515770.34</v>
      </c>
      <c r="F964">
        <v>6860853.1900000004</v>
      </c>
      <c r="G964">
        <v>204.56100000000001</v>
      </c>
      <c r="H964">
        <v>181.18000180000001</v>
      </c>
      <c r="I964">
        <v>23.380998170000002</v>
      </c>
      <c r="J964">
        <v>236</v>
      </c>
      <c r="K964">
        <v>11</v>
      </c>
      <c r="L964">
        <v>2</v>
      </c>
      <c r="M964" t="s">
        <v>0</v>
      </c>
      <c r="N964" t="s">
        <v>8</v>
      </c>
      <c r="O964">
        <v>4</v>
      </c>
    </row>
    <row r="965" spans="1:15">
      <c r="A965" t="str">
        <f t="shared" si="15"/>
        <v>2B_195</v>
      </c>
      <c r="B965">
        <v>2</v>
      </c>
      <c r="C965">
        <v>195</v>
      </c>
      <c r="D965">
        <v>2</v>
      </c>
      <c r="E965">
        <v>2515772.71</v>
      </c>
      <c r="F965">
        <v>6860854.6500000004</v>
      </c>
      <c r="G965">
        <v>203.06899999999999</v>
      </c>
      <c r="H965">
        <v>181.29000239999999</v>
      </c>
      <c r="I965">
        <v>21.778997560000001</v>
      </c>
      <c r="J965">
        <v>273</v>
      </c>
      <c r="K965">
        <v>11</v>
      </c>
      <c r="L965">
        <v>2</v>
      </c>
      <c r="M965" t="s">
        <v>0</v>
      </c>
      <c r="N965" t="s">
        <v>8</v>
      </c>
      <c r="O965">
        <v>4</v>
      </c>
    </row>
    <row r="966" spans="1:15">
      <c r="A966" t="str">
        <f t="shared" si="15"/>
        <v>2B_704</v>
      </c>
      <c r="B966">
        <v>2</v>
      </c>
      <c r="C966">
        <v>704</v>
      </c>
      <c r="D966">
        <v>2</v>
      </c>
      <c r="E966">
        <v>2515759.9300000002</v>
      </c>
      <c r="F966">
        <v>6860820.9100000001</v>
      </c>
      <c r="G966">
        <v>200.60900000000001</v>
      </c>
      <c r="H966">
        <v>184.93999629999999</v>
      </c>
      <c r="I966">
        <v>15.66900366</v>
      </c>
      <c r="J966">
        <v>178</v>
      </c>
      <c r="K966">
        <v>12</v>
      </c>
      <c r="L966">
        <v>3</v>
      </c>
      <c r="M966" t="s">
        <v>0</v>
      </c>
      <c r="N966" t="s">
        <v>8</v>
      </c>
      <c r="O966">
        <v>1</v>
      </c>
    </row>
    <row r="967" spans="1:15">
      <c r="A967" t="str">
        <f t="shared" si="15"/>
        <v>2B_710</v>
      </c>
      <c r="B967">
        <v>2</v>
      </c>
      <c r="C967">
        <v>710</v>
      </c>
      <c r="D967">
        <v>2</v>
      </c>
      <c r="E967">
        <v>2515755.84</v>
      </c>
      <c r="F967">
        <v>6860820.5199999996</v>
      </c>
      <c r="G967">
        <v>197.553</v>
      </c>
      <c r="H967">
        <v>184.74999389999999</v>
      </c>
      <c r="I967">
        <v>12.803006099999999</v>
      </c>
      <c r="J967">
        <v>111</v>
      </c>
      <c r="K967">
        <v>11</v>
      </c>
      <c r="L967">
        <v>3</v>
      </c>
      <c r="M967" t="s">
        <v>0</v>
      </c>
      <c r="N967" t="s">
        <v>8</v>
      </c>
      <c r="O967">
        <v>1</v>
      </c>
    </row>
    <row r="968" spans="1:15">
      <c r="A968" t="str">
        <f t="shared" si="15"/>
        <v>2B_705</v>
      </c>
      <c r="B968">
        <v>2</v>
      </c>
      <c r="C968">
        <v>705</v>
      </c>
      <c r="D968">
        <v>2</v>
      </c>
      <c r="E968">
        <v>2515752.27</v>
      </c>
      <c r="F968">
        <v>6860828.8899999997</v>
      </c>
      <c r="G968">
        <v>194.94800000000001</v>
      </c>
      <c r="H968">
        <v>184.57999570000001</v>
      </c>
      <c r="I968">
        <v>-99</v>
      </c>
      <c r="J968">
        <v>117</v>
      </c>
      <c r="K968">
        <v>22</v>
      </c>
      <c r="L968">
        <v>3</v>
      </c>
      <c r="M968" t="s">
        <v>2</v>
      </c>
      <c r="N968" t="s">
        <v>8</v>
      </c>
      <c r="O968">
        <v>1</v>
      </c>
    </row>
    <row r="969" spans="1:15">
      <c r="A969" t="str">
        <f t="shared" si="15"/>
        <v>2B_703</v>
      </c>
      <c r="B969">
        <v>2</v>
      </c>
      <c r="C969">
        <v>703</v>
      </c>
      <c r="D969">
        <v>2</v>
      </c>
      <c r="E969">
        <v>2515769.59</v>
      </c>
      <c r="F969">
        <v>6860830.5499999998</v>
      </c>
      <c r="G969">
        <v>204.86799999999999</v>
      </c>
      <c r="H969">
        <v>184.15000309999999</v>
      </c>
      <c r="I969">
        <v>20.71799695</v>
      </c>
      <c r="J969">
        <v>217</v>
      </c>
      <c r="K969">
        <v>11</v>
      </c>
      <c r="L969">
        <v>3</v>
      </c>
      <c r="M969" t="s">
        <v>0</v>
      </c>
      <c r="N969" t="s">
        <v>8</v>
      </c>
      <c r="O969">
        <v>2</v>
      </c>
    </row>
    <row r="970" spans="1:15">
      <c r="A970" t="str">
        <f t="shared" si="15"/>
        <v>2B_702</v>
      </c>
      <c r="B970">
        <v>2</v>
      </c>
      <c r="C970">
        <v>702</v>
      </c>
      <c r="D970">
        <v>2</v>
      </c>
      <c r="E970">
        <v>2515765.6</v>
      </c>
      <c r="F970">
        <v>6860853.2199999997</v>
      </c>
      <c r="G970">
        <v>199.06800000000001</v>
      </c>
      <c r="H970">
        <v>180.83999019999999</v>
      </c>
      <c r="I970">
        <v>18.22800977</v>
      </c>
      <c r="J970">
        <v>224</v>
      </c>
      <c r="K970">
        <v>12</v>
      </c>
      <c r="L970">
        <v>3</v>
      </c>
      <c r="M970" t="s">
        <v>0</v>
      </c>
      <c r="N970" t="s">
        <v>8</v>
      </c>
      <c r="O970">
        <v>3</v>
      </c>
    </row>
    <row r="971" spans="1:15">
      <c r="A971" t="str">
        <f t="shared" si="15"/>
        <v>2C_262</v>
      </c>
      <c r="B971">
        <v>2</v>
      </c>
      <c r="C971">
        <v>262</v>
      </c>
      <c r="D971">
        <v>4</v>
      </c>
      <c r="E971">
        <v>2515787.67</v>
      </c>
      <c r="F971">
        <v>6860831.7300000004</v>
      </c>
      <c r="G971">
        <v>191.00899999999999</v>
      </c>
      <c r="H971">
        <v>184.27999270000001</v>
      </c>
      <c r="I971">
        <v>6.7290073240000003</v>
      </c>
      <c r="J971">
        <v>184</v>
      </c>
      <c r="K971">
        <v>11</v>
      </c>
      <c r="L971">
        <v>2</v>
      </c>
      <c r="M971" t="s">
        <v>5</v>
      </c>
      <c r="N971" t="s">
        <v>9</v>
      </c>
      <c r="O971">
        <v>4</v>
      </c>
    </row>
    <row r="972" spans="1:15">
      <c r="A972" t="str">
        <f t="shared" si="15"/>
        <v>2C_272</v>
      </c>
      <c r="B972">
        <v>2</v>
      </c>
      <c r="C972">
        <v>272</v>
      </c>
      <c r="D972">
        <v>2</v>
      </c>
      <c r="E972">
        <v>2515787.27</v>
      </c>
      <c r="F972">
        <v>6860834.8600000003</v>
      </c>
      <c r="G972">
        <v>210.01900000000001</v>
      </c>
      <c r="H972">
        <v>184.32000120000001</v>
      </c>
      <c r="I972">
        <v>25.69899878</v>
      </c>
      <c r="J972">
        <v>273</v>
      </c>
      <c r="K972">
        <v>11</v>
      </c>
      <c r="L972">
        <v>2</v>
      </c>
      <c r="M972" t="s">
        <v>0</v>
      </c>
      <c r="N972" t="s">
        <v>9</v>
      </c>
      <c r="O972">
        <v>4</v>
      </c>
    </row>
    <row r="973" spans="1:15">
      <c r="A973" t="str">
        <f t="shared" si="15"/>
        <v>2C_269</v>
      </c>
      <c r="B973">
        <v>2</v>
      </c>
      <c r="C973">
        <v>269</v>
      </c>
      <c r="D973">
        <v>2</v>
      </c>
      <c r="E973">
        <v>2515785.23</v>
      </c>
      <c r="F973">
        <v>6860838.2000000002</v>
      </c>
      <c r="G973">
        <v>206.89699999999999</v>
      </c>
      <c r="H973">
        <v>184.07999570000001</v>
      </c>
      <c r="I973">
        <v>22.817004270000002</v>
      </c>
      <c r="J973">
        <v>273</v>
      </c>
      <c r="K973">
        <v>11</v>
      </c>
      <c r="L973">
        <v>2</v>
      </c>
      <c r="M973" t="s">
        <v>0</v>
      </c>
      <c r="N973" t="s">
        <v>9</v>
      </c>
      <c r="O973">
        <v>4</v>
      </c>
    </row>
    <row r="974" spans="1:15">
      <c r="A974" t="str">
        <f t="shared" si="15"/>
        <v>2C_265</v>
      </c>
      <c r="B974">
        <v>2</v>
      </c>
      <c r="C974">
        <v>265</v>
      </c>
      <c r="D974">
        <v>2</v>
      </c>
      <c r="E974">
        <v>2515783.11</v>
      </c>
      <c r="F974">
        <v>6860840.9500000002</v>
      </c>
      <c r="G974">
        <v>208.57</v>
      </c>
      <c r="H974">
        <v>183.7999969</v>
      </c>
      <c r="I974">
        <v>24.77000305</v>
      </c>
      <c r="J974">
        <v>330</v>
      </c>
      <c r="K974">
        <v>11</v>
      </c>
      <c r="L974">
        <v>2</v>
      </c>
      <c r="M974" t="s">
        <v>0</v>
      </c>
      <c r="N974" t="s">
        <v>9</v>
      </c>
      <c r="O974">
        <v>4</v>
      </c>
    </row>
    <row r="975" spans="1:15">
      <c r="A975" t="str">
        <f t="shared" si="15"/>
        <v>2C_279</v>
      </c>
      <c r="B975">
        <v>2</v>
      </c>
      <c r="C975">
        <v>279</v>
      </c>
      <c r="D975">
        <v>2</v>
      </c>
      <c r="E975">
        <v>2515785.04</v>
      </c>
      <c r="F975">
        <v>6860846.6399999997</v>
      </c>
      <c r="G975">
        <v>207.946</v>
      </c>
      <c r="H975">
        <v>183.49999389999999</v>
      </c>
      <c r="I975">
        <v>24.446006100000002</v>
      </c>
      <c r="J975">
        <v>273</v>
      </c>
      <c r="K975">
        <v>11</v>
      </c>
      <c r="L975">
        <v>2</v>
      </c>
      <c r="M975" t="s">
        <v>0</v>
      </c>
      <c r="N975" t="s">
        <v>9</v>
      </c>
      <c r="O975">
        <v>4</v>
      </c>
    </row>
    <row r="976" spans="1:15">
      <c r="A976" t="str">
        <f t="shared" si="15"/>
        <v>2C_263</v>
      </c>
      <c r="B976">
        <v>2</v>
      </c>
      <c r="C976">
        <v>263</v>
      </c>
      <c r="D976">
        <v>1</v>
      </c>
      <c r="E976">
        <v>2515779.62</v>
      </c>
      <c r="F976">
        <v>6860846.6799999997</v>
      </c>
      <c r="G976">
        <v>197.42099999999999</v>
      </c>
      <c r="H976">
        <v>182.97998960000001</v>
      </c>
      <c r="I976">
        <v>14.44101038</v>
      </c>
      <c r="J976">
        <v>233</v>
      </c>
      <c r="K976">
        <v>12</v>
      </c>
      <c r="L976">
        <v>2</v>
      </c>
      <c r="M976" t="s">
        <v>5</v>
      </c>
      <c r="N976" t="s">
        <v>9</v>
      </c>
      <c r="O976">
        <v>4</v>
      </c>
    </row>
    <row r="977" spans="1:15">
      <c r="A977" t="str">
        <f t="shared" si="15"/>
        <v>2C_274</v>
      </c>
      <c r="B977">
        <v>2</v>
      </c>
      <c r="C977">
        <v>274</v>
      </c>
      <c r="D977">
        <v>2</v>
      </c>
      <c r="E977">
        <v>2515783.4500000002</v>
      </c>
      <c r="F977">
        <v>6860849.3600000003</v>
      </c>
      <c r="G977">
        <v>202.39699999999999</v>
      </c>
      <c r="H977">
        <v>183.35</v>
      </c>
      <c r="I977">
        <v>19.047000000000001</v>
      </c>
      <c r="J977">
        <v>198</v>
      </c>
      <c r="K977">
        <v>11</v>
      </c>
      <c r="L977">
        <v>2</v>
      </c>
      <c r="M977" t="s">
        <v>0</v>
      </c>
      <c r="N977" t="s">
        <v>9</v>
      </c>
      <c r="O977">
        <v>4</v>
      </c>
    </row>
    <row r="978" spans="1:15">
      <c r="A978" t="str">
        <f t="shared" si="15"/>
        <v>2C_273</v>
      </c>
      <c r="B978">
        <v>2</v>
      </c>
      <c r="C978">
        <v>273</v>
      </c>
      <c r="D978">
        <v>2</v>
      </c>
      <c r="E978">
        <v>2515781.84</v>
      </c>
      <c r="F978">
        <v>6860851.96</v>
      </c>
      <c r="G978">
        <v>205.726</v>
      </c>
      <c r="H978">
        <v>182.99999389999999</v>
      </c>
      <c r="I978">
        <v>22.726006099999999</v>
      </c>
      <c r="J978">
        <v>298</v>
      </c>
      <c r="K978">
        <v>11</v>
      </c>
      <c r="L978">
        <v>2</v>
      </c>
      <c r="M978" t="s">
        <v>0</v>
      </c>
      <c r="N978" t="s">
        <v>9</v>
      </c>
      <c r="O978">
        <v>4</v>
      </c>
    </row>
    <row r="979" spans="1:15">
      <c r="A979" t="str">
        <f t="shared" si="15"/>
        <v>2C_267</v>
      </c>
      <c r="B979">
        <v>2</v>
      </c>
      <c r="C979">
        <v>267</v>
      </c>
      <c r="D979">
        <v>2</v>
      </c>
      <c r="E979">
        <v>2515776.34</v>
      </c>
      <c r="F979">
        <v>6860856.8399999999</v>
      </c>
      <c r="G979">
        <v>199.619</v>
      </c>
      <c r="H979">
        <v>182.0599915</v>
      </c>
      <c r="I979">
        <v>17.559008540000001</v>
      </c>
      <c r="J979">
        <v>201</v>
      </c>
      <c r="K979">
        <v>21</v>
      </c>
      <c r="L979">
        <v>2</v>
      </c>
      <c r="M979" t="s">
        <v>0</v>
      </c>
      <c r="N979" t="s">
        <v>9</v>
      </c>
      <c r="O979">
        <v>4</v>
      </c>
    </row>
    <row r="980" spans="1:15">
      <c r="A980" t="str">
        <f t="shared" si="15"/>
        <v>2C_268</v>
      </c>
      <c r="B980">
        <v>2</v>
      </c>
      <c r="C980">
        <v>268</v>
      </c>
      <c r="D980">
        <v>2</v>
      </c>
      <c r="E980">
        <v>2515774.7799999998</v>
      </c>
      <c r="F980">
        <v>6860860.1600000001</v>
      </c>
      <c r="G980">
        <v>200.929</v>
      </c>
      <c r="H980">
        <v>181.6</v>
      </c>
      <c r="I980">
        <v>19.329000000000001</v>
      </c>
      <c r="J980">
        <v>227</v>
      </c>
      <c r="K980">
        <v>11</v>
      </c>
      <c r="L980">
        <v>2</v>
      </c>
      <c r="M980" t="s">
        <v>0</v>
      </c>
      <c r="N980" t="s">
        <v>9</v>
      </c>
      <c r="O980">
        <v>4</v>
      </c>
    </row>
    <row r="981" spans="1:15">
      <c r="A981" t="str">
        <f t="shared" si="15"/>
        <v>2C_271</v>
      </c>
      <c r="B981">
        <v>2</v>
      </c>
      <c r="C981">
        <v>271</v>
      </c>
      <c r="D981">
        <v>2</v>
      </c>
      <c r="E981">
        <v>2515775.98</v>
      </c>
      <c r="F981">
        <v>6860862.5999999996</v>
      </c>
      <c r="G981">
        <v>203.94</v>
      </c>
      <c r="H981">
        <v>181.73999939999999</v>
      </c>
      <c r="I981">
        <v>22.20000061</v>
      </c>
      <c r="J981">
        <v>282</v>
      </c>
      <c r="K981">
        <v>11</v>
      </c>
      <c r="L981">
        <v>2</v>
      </c>
      <c r="M981" t="s">
        <v>0</v>
      </c>
      <c r="N981" t="s">
        <v>9</v>
      </c>
      <c r="O981">
        <v>4</v>
      </c>
    </row>
    <row r="982" spans="1:15">
      <c r="A982" t="str">
        <f t="shared" si="15"/>
        <v>2C_266</v>
      </c>
      <c r="B982">
        <v>2</v>
      </c>
      <c r="C982">
        <v>266</v>
      </c>
      <c r="D982">
        <v>2</v>
      </c>
      <c r="E982">
        <v>2515772.86</v>
      </c>
      <c r="F982">
        <v>6860862.3799999999</v>
      </c>
      <c r="G982">
        <v>199.26499999999999</v>
      </c>
      <c r="H982">
        <v>181.07000120000001</v>
      </c>
      <c r="I982">
        <v>18.194998779999999</v>
      </c>
      <c r="J982">
        <v>169</v>
      </c>
      <c r="K982">
        <v>11</v>
      </c>
      <c r="L982">
        <v>2</v>
      </c>
      <c r="M982" t="s">
        <v>0</v>
      </c>
      <c r="N982" t="s">
        <v>9</v>
      </c>
      <c r="O982">
        <v>4</v>
      </c>
    </row>
    <row r="983" spans="1:15">
      <c r="A983" t="str">
        <f t="shared" si="15"/>
        <v>2C_251</v>
      </c>
      <c r="B983">
        <v>2</v>
      </c>
      <c r="C983">
        <v>251</v>
      </c>
      <c r="D983">
        <v>2</v>
      </c>
      <c r="E983">
        <v>2515800.9700000002</v>
      </c>
      <c r="F983">
        <v>6860836.6900000004</v>
      </c>
      <c r="G983">
        <v>203.45</v>
      </c>
      <c r="H983">
        <v>184.68999629999999</v>
      </c>
      <c r="I983">
        <v>18.760003659999999</v>
      </c>
      <c r="J983">
        <v>228</v>
      </c>
      <c r="K983">
        <v>11</v>
      </c>
      <c r="L983">
        <v>2</v>
      </c>
      <c r="M983" t="s">
        <v>5</v>
      </c>
      <c r="N983" t="s">
        <v>9</v>
      </c>
      <c r="O983">
        <v>5</v>
      </c>
    </row>
    <row r="984" spans="1:15">
      <c r="A984" t="str">
        <f t="shared" si="15"/>
        <v>2C_230</v>
      </c>
      <c r="B984">
        <v>2</v>
      </c>
      <c r="C984">
        <v>230</v>
      </c>
      <c r="D984">
        <v>2</v>
      </c>
      <c r="E984">
        <v>2515795.29</v>
      </c>
      <c r="F984">
        <v>6860835.8399999999</v>
      </c>
      <c r="G984">
        <v>207.10599999999999</v>
      </c>
      <c r="H984">
        <v>184.37999880000001</v>
      </c>
      <c r="I984">
        <v>22.726001220000001</v>
      </c>
      <c r="J984">
        <v>243</v>
      </c>
      <c r="K984">
        <v>11</v>
      </c>
      <c r="L984">
        <v>2</v>
      </c>
      <c r="M984" t="s">
        <v>0</v>
      </c>
      <c r="N984" t="s">
        <v>9</v>
      </c>
      <c r="O984">
        <v>5</v>
      </c>
    </row>
    <row r="985" spans="1:15">
      <c r="A985" t="str">
        <f t="shared" si="15"/>
        <v>2C_233</v>
      </c>
      <c r="B985">
        <v>2</v>
      </c>
      <c r="C985">
        <v>233</v>
      </c>
      <c r="D985">
        <v>2</v>
      </c>
      <c r="E985">
        <v>2515797.2599999998</v>
      </c>
      <c r="F985">
        <v>6860837.8499999996</v>
      </c>
      <c r="G985">
        <v>206.00299999999999</v>
      </c>
      <c r="H985">
        <v>184.62999880000001</v>
      </c>
      <c r="I985">
        <v>21.373001219999999</v>
      </c>
      <c r="J985">
        <v>204</v>
      </c>
      <c r="K985">
        <v>11</v>
      </c>
      <c r="L985">
        <v>2</v>
      </c>
      <c r="M985" t="s">
        <v>0</v>
      </c>
      <c r="N985" t="s">
        <v>9</v>
      </c>
      <c r="O985">
        <v>5</v>
      </c>
    </row>
    <row r="986" spans="1:15">
      <c r="A986" t="str">
        <f t="shared" si="15"/>
        <v>2C_238</v>
      </c>
      <c r="B986">
        <v>2</v>
      </c>
      <c r="C986">
        <v>238</v>
      </c>
      <c r="D986">
        <v>2</v>
      </c>
      <c r="E986">
        <v>2515800.36</v>
      </c>
      <c r="F986">
        <v>6860840.5300000003</v>
      </c>
      <c r="G986">
        <v>209.846</v>
      </c>
      <c r="H986">
        <v>184.7100006</v>
      </c>
      <c r="I986">
        <v>25.135999389999998</v>
      </c>
      <c r="J986">
        <v>273</v>
      </c>
      <c r="K986">
        <v>11</v>
      </c>
      <c r="L986">
        <v>2</v>
      </c>
      <c r="M986" t="s">
        <v>0</v>
      </c>
      <c r="N986" t="s">
        <v>9</v>
      </c>
      <c r="O986">
        <v>5</v>
      </c>
    </row>
    <row r="987" spans="1:15">
      <c r="A987" t="str">
        <f t="shared" si="15"/>
        <v>2C_221</v>
      </c>
      <c r="B987">
        <v>2</v>
      </c>
      <c r="C987">
        <v>221</v>
      </c>
      <c r="D987">
        <v>2</v>
      </c>
      <c r="E987">
        <v>2515795.0099999998</v>
      </c>
      <c r="F987">
        <v>6860840.2300000004</v>
      </c>
      <c r="G987">
        <v>197.601</v>
      </c>
      <c r="H987">
        <v>184.37999880000001</v>
      </c>
      <c r="I987">
        <v>13.22100122</v>
      </c>
      <c r="J987">
        <v>238</v>
      </c>
      <c r="K987">
        <v>11</v>
      </c>
      <c r="L987">
        <v>2</v>
      </c>
      <c r="M987" t="s">
        <v>5</v>
      </c>
      <c r="N987" t="s">
        <v>9</v>
      </c>
      <c r="O987">
        <v>5</v>
      </c>
    </row>
    <row r="988" spans="1:15">
      <c r="A988" t="str">
        <f t="shared" si="15"/>
        <v>2C_306</v>
      </c>
      <c r="B988">
        <v>2</v>
      </c>
      <c r="C988">
        <v>306</v>
      </c>
      <c r="D988">
        <v>2</v>
      </c>
      <c r="E988">
        <v>2515790.71</v>
      </c>
      <c r="F988">
        <v>6860839.5199999996</v>
      </c>
      <c r="G988">
        <v>205.87</v>
      </c>
      <c r="H988">
        <v>184.22998960000001</v>
      </c>
      <c r="I988">
        <v>21.64001038</v>
      </c>
      <c r="J988">
        <v>270</v>
      </c>
      <c r="K988">
        <v>11</v>
      </c>
      <c r="L988">
        <v>2</v>
      </c>
      <c r="M988" t="s">
        <v>0</v>
      </c>
      <c r="N988" t="s">
        <v>9</v>
      </c>
      <c r="O988">
        <v>5</v>
      </c>
    </row>
    <row r="989" spans="1:15">
      <c r="A989" t="str">
        <f t="shared" si="15"/>
        <v>2C_200</v>
      </c>
      <c r="B989">
        <v>2</v>
      </c>
      <c r="C989">
        <v>200</v>
      </c>
      <c r="D989">
        <v>2</v>
      </c>
      <c r="E989">
        <v>2515793.34</v>
      </c>
      <c r="F989">
        <v>6860845.1399999997</v>
      </c>
      <c r="G989">
        <v>207.07400000000001</v>
      </c>
      <c r="H989">
        <v>184.43000180000001</v>
      </c>
      <c r="I989">
        <v>22.64399817</v>
      </c>
      <c r="J989">
        <v>273</v>
      </c>
      <c r="K989">
        <v>11</v>
      </c>
      <c r="L989">
        <v>2</v>
      </c>
      <c r="M989" t="s">
        <v>0</v>
      </c>
      <c r="N989" t="s">
        <v>9</v>
      </c>
      <c r="O989">
        <v>5</v>
      </c>
    </row>
    <row r="990" spans="1:15">
      <c r="A990" t="str">
        <f t="shared" si="15"/>
        <v>2C_301</v>
      </c>
      <c r="B990">
        <v>2</v>
      </c>
      <c r="C990">
        <v>301</v>
      </c>
      <c r="D990">
        <v>2</v>
      </c>
      <c r="E990">
        <v>2515790.1</v>
      </c>
      <c r="F990">
        <v>6860844.2599999998</v>
      </c>
      <c r="G990">
        <v>203.42500000000001</v>
      </c>
      <c r="H990">
        <v>184.02999270000001</v>
      </c>
      <c r="I990">
        <v>19.395007320000001</v>
      </c>
      <c r="J990">
        <v>239</v>
      </c>
      <c r="K990">
        <v>11</v>
      </c>
      <c r="L990">
        <v>2</v>
      </c>
      <c r="M990" t="s">
        <v>0</v>
      </c>
      <c r="N990" t="s">
        <v>9</v>
      </c>
      <c r="O990">
        <v>5</v>
      </c>
    </row>
    <row r="991" spans="1:15">
      <c r="A991" t="str">
        <f t="shared" si="15"/>
        <v>2C_312</v>
      </c>
      <c r="B991">
        <v>2</v>
      </c>
      <c r="C991">
        <v>312</v>
      </c>
      <c r="D991">
        <v>2</v>
      </c>
      <c r="E991">
        <v>2515791.88</v>
      </c>
      <c r="F991">
        <v>6860847.8700000001</v>
      </c>
      <c r="G991">
        <v>206.54499999999999</v>
      </c>
      <c r="H991">
        <v>184.1699921</v>
      </c>
      <c r="I991">
        <v>22.375007929999999</v>
      </c>
      <c r="J991">
        <v>274</v>
      </c>
      <c r="K991">
        <v>11</v>
      </c>
      <c r="L991">
        <v>2</v>
      </c>
      <c r="M991" t="s">
        <v>0</v>
      </c>
      <c r="N991" t="s">
        <v>9</v>
      </c>
      <c r="O991">
        <v>5</v>
      </c>
    </row>
    <row r="992" spans="1:15">
      <c r="A992" t="str">
        <f t="shared" si="15"/>
        <v>2C_302</v>
      </c>
      <c r="B992">
        <v>2</v>
      </c>
      <c r="C992">
        <v>302</v>
      </c>
      <c r="D992">
        <v>2</v>
      </c>
      <c r="E992">
        <v>2515790.04</v>
      </c>
      <c r="F992">
        <v>6860849.2199999997</v>
      </c>
      <c r="G992">
        <v>208.97900000000001</v>
      </c>
      <c r="H992">
        <v>184.07000120000001</v>
      </c>
      <c r="I992">
        <v>24.908998780000001</v>
      </c>
      <c r="J992">
        <v>276</v>
      </c>
      <c r="K992">
        <v>11</v>
      </c>
      <c r="L992">
        <v>2</v>
      </c>
      <c r="M992" t="s">
        <v>0</v>
      </c>
      <c r="N992" t="s">
        <v>9</v>
      </c>
      <c r="O992">
        <v>5</v>
      </c>
    </row>
    <row r="993" spans="1:15">
      <c r="A993" t="str">
        <f t="shared" si="15"/>
        <v>2C_316</v>
      </c>
      <c r="B993">
        <v>2</v>
      </c>
      <c r="C993">
        <v>316</v>
      </c>
      <c r="D993">
        <v>1</v>
      </c>
      <c r="E993">
        <v>2515792.64</v>
      </c>
      <c r="F993">
        <v>6860851.6799999997</v>
      </c>
      <c r="G993">
        <v>206.9</v>
      </c>
      <c r="H993">
        <v>184.27999270000001</v>
      </c>
      <c r="I993">
        <v>-99</v>
      </c>
      <c r="J993">
        <v>270</v>
      </c>
      <c r="K993">
        <v>14</v>
      </c>
      <c r="L993">
        <v>2</v>
      </c>
      <c r="M993" t="s">
        <v>3</v>
      </c>
      <c r="N993" t="s">
        <v>9</v>
      </c>
      <c r="O993">
        <v>5</v>
      </c>
    </row>
    <row r="994" spans="1:15">
      <c r="A994" t="str">
        <f t="shared" si="15"/>
        <v>2C_305</v>
      </c>
      <c r="B994">
        <v>2</v>
      </c>
      <c r="C994">
        <v>305</v>
      </c>
      <c r="D994">
        <v>2</v>
      </c>
      <c r="E994">
        <v>2515790.91</v>
      </c>
      <c r="F994">
        <v>6860852.1100000003</v>
      </c>
      <c r="G994">
        <v>209.66300000000001</v>
      </c>
      <c r="H994">
        <v>184.2100006</v>
      </c>
      <c r="I994">
        <v>25.452999389999999</v>
      </c>
      <c r="J994">
        <v>304</v>
      </c>
      <c r="K994">
        <v>11</v>
      </c>
      <c r="L994">
        <v>2</v>
      </c>
      <c r="M994" t="s">
        <v>0</v>
      </c>
      <c r="N994" t="s">
        <v>9</v>
      </c>
      <c r="O994">
        <v>5</v>
      </c>
    </row>
    <row r="995" spans="1:15">
      <c r="A995" t="str">
        <f t="shared" si="15"/>
        <v>2C_282</v>
      </c>
      <c r="B995">
        <v>2</v>
      </c>
      <c r="C995">
        <v>282</v>
      </c>
      <c r="D995">
        <v>2</v>
      </c>
      <c r="E995">
        <v>2515785.0099999998</v>
      </c>
      <c r="F995">
        <v>6860852.1900000004</v>
      </c>
      <c r="G995">
        <v>201.71100000000001</v>
      </c>
      <c r="H995">
        <v>183.5599915</v>
      </c>
      <c r="I995">
        <v>18.151008539999999</v>
      </c>
      <c r="J995">
        <v>189</v>
      </c>
      <c r="K995">
        <v>11</v>
      </c>
      <c r="L995">
        <v>2</v>
      </c>
      <c r="M995" t="s">
        <v>0</v>
      </c>
      <c r="N995" t="s">
        <v>9</v>
      </c>
      <c r="O995">
        <v>5</v>
      </c>
    </row>
    <row r="996" spans="1:15">
      <c r="A996" t="str">
        <f t="shared" si="15"/>
        <v>2C_288</v>
      </c>
      <c r="B996">
        <v>2</v>
      </c>
      <c r="C996">
        <v>288</v>
      </c>
      <c r="D996">
        <v>2</v>
      </c>
      <c r="E996">
        <v>2515785.19</v>
      </c>
      <c r="F996">
        <v>6860856.0300000003</v>
      </c>
      <c r="G996">
        <v>207.13399999999999</v>
      </c>
      <c r="H996">
        <v>183.57999570000001</v>
      </c>
      <c r="I996">
        <v>23.55400427</v>
      </c>
      <c r="J996">
        <v>262</v>
      </c>
      <c r="K996">
        <v>11</v>
      </c>
      <c r="L996">
        <v>2</v>
      </c>
      <c r="M996" t="s">
        <v>0</v>
      </c>
      <c r="N996" t="s">
        <v>9</v>
      </c>
      <c r="O996">
        <v>5</v>
      </c>
    </row>
    <row r="997" spans="1:15">
      <c r="A997" t="str">
        <f t="shared" si="15"/>
        <v>2C_278</v>
      </c>
      <c r="B997">
        <v>2</v>
      </c>
      <c r="C997">
        <v>278</v>
      </c>
      <c r="D997">
        <v>2</v>
      </c>
      <c r="E997">
        <v>2515782.4500000002</v>
      </c>
      <c r="F997">
        <v>6860854.96</v>
      </c>
      <c r="G997">
        <v>196.126</v>
      </c>
      <c r="H997">
        <v>183.32999570000001</v>
      </c>
      <c r="I997">
        <v>12.796004269999999</v>
      </c>
      <c r="J997">
        <v>197</v>
      </c>
      <c r="K997">
        <v>11</v>
      </c>
      <c r="L997">
        <v>2</v>
      </c>
      <c r="M997" t="s">
        <v>5</v>
      </c>
      <c r="N997" t="s">
        <v>9</v>
      </c>
      <c r="O997">
        <v>5</v>
      </c>
    </row>
    <row r="998" spans="1:15">
      <c r="A998" t="str">
        <f t="shared" si="15"/>
        <v>2C_286</v>
      </c>
      <c r="B998">
        <v>2</v>
      </c>
      <c r="C998">
        <v>286</v>
      </c>
      <c r="D998">
        <v>2</v>
      </c>
      <c r="E998">
        <v>2515784.38</v>
      </c>
      <c r="F998">
        <v>6860859.8799999999</v>
      </c>
      <c r="G998">
        <v>204.02500000000001</v>
      </c>
      <c r="H998">
        <v>183.33999019999999</v>
      </c>
      <c r="I998">
        <v>20.685009770000001</v>
      </c>
      <c r="J998">
        <v>235</v>
      </c>
      <c r="K998">
        <v>11</v>
      </c>
      <c r="L998">
        <v>2</v>
      </c>
      <c r="M998" t="s">
        <v>0</v>
      </c>
      <c r="N998" t="s">
        <v>9</v>
      </c>
      <c r="O998">
        <v>5</v>
      </c>
    </row>
    <row r="999" spans="1:15">
      <c r="A999" t="str">
        <f t="shared" si="15"/>
        <v>2C_277</v>
      </c>
      <c r="B999">
        <v>2</v>
      </c>
      <c r="C999">
        <v>277</v>
      </c>
      <c r="D999">
        <v>2</v>
      </c>
      <c r="E999">
        <v>2515781.37</v>
      </c>
      <c r="F999">
        <v>6860858.4800000004</v>
      </c>
      <c r="G999">
        <v>202.661</v>
      </c>
      <c r="H999">
        <v>183.1099945</v>
      </c>
      <c r="I999">
        <v>19.551005490000001</v>
      </c>
      <c r="J999">
        <v>218</v>
      </c>
      <c r="K999">
        <v>11</v>
      </c>
      <c r="L999">
        <v>2</v>
      </c>
      <c r="M999" t="s">
        <v>0</v>
      </c>
      <c r="N999" t="s">
        <v>9</v>
      </c>
      <c r="O999">
        <v>5</v>
      </c>
    </row>
    <row r="1000" spans="1:15">
      <c r="A1000" t="str">
        <f t="shared" si="15"/>
        <v>2C_293</v>
      </c>
      <c r="B1000">
        <v>2</v>
      </c>
      <c r="C1000">
        <v>293</v>
      </c>
      <c r="D1000">
        <v>2</v>
      </c>
      <c r="E1000">
        <v>2515786.81</v>
      </c>
      <c r="F1000">
        <v>6860861.7599999998</v>
      </c>
      <c r="G1000">
        <v>205.43100000000001</v>
      </c>
      <c r="H1000">
        <v>183.79000239999999</v>
      </c>
      <c r="I1000">
        <v>21.640997559999999</v>
      </c>
      <c r="J1000">
        <v>232</v>
      </c>
      <c r="K1000">
        <v>11</v>
      </c>
      <c r="L1000">
        <v>2</v>
      </c>
      <c r="M1000" t="s">
        <v>0</v>
      </c>
      <c r="N1000" t="s">
        <v>9</v>
      </c>
      <c r="O1000">
        <v>5</v>
      </c>
    </row>
    <row r="1001" spans="1:15">
      <c r="A1001" t="str">
        <f t="shared" si="15"/>
        <v>2C_281</v>
      </c>
      <c r="B1001">
        <v>2</v>
      </c>
      <c r="C1001">
        <v>281</v>
      </c>
      <c r="D1001">
        <v>2</v>
      </c>
      <c r="E1001">
        <v>2515782.35</v>
      </c>
      <c r="F1001">
        <v>6860861.46</v>
      </c>
      <c r="G1001">
        <v>193.16800000000001</v>
      </c>
      <c r="H1001">
        <v>183.15000309999999</v>
      </c>
      <c r="I1001">
        <v>10.017996950000001</v>
      </c>
      <c r="J1001">
        <v>176</v>
      </c>
      <c r="K1001">
        <v>11</v>
      </c>
      <c r="L1001">
        <v>2</v>
      </c>
      <c r="M1001" t="s">
        <v>5</v>
      </c>
      <c r="N1001" t="s">
        <v>9</v>
      </c>
      <c r="O1001">
        <v>5</v>
      </c>
    </row>
    <row r="1002" spans="1:15">
      <c r="A1002" t="str">
        <f t="shared" si="15"/>
        <v>2C_291</v>
      </c>
      <c r="B1002">
        <v>2</v>
      </c>
      <c r="C1002">
        <v>291</v>
      </c>
      <c r="D1002">
        <v>2</v>
      </c>
      <c r="E1002">
        <v>2515785.9</v>
      </c>
      <c r="F1002">
        <v>6860864.2599999998</v>
      </c>
      <c r="G1002">
        <v>193.58600000000001</v>
      </c>
      <c r="H1002">
        <v>183.43999629999999</v>
      </c>
      <c r="I1002">
        <v>10.14600366</v>
      </c>
      <c r="J1002">
        <v>110</v>
      </c>
      <c r="K1002">
        <v>11</v>
      </c>
      <c r="L1002">
        <v>2</v>
      </c>
      <c r="M1002" t="s">
        <v>0</v>
      </c>
      <c r="N1002" t="s">
        <v>9</v>
      </c>
      <c r="O1002">
        <v>5</v>
      </c>
    </row>
    <row r="1003" spans="1:15">
      <c r="A1003" t="str">
        <f t="shared" si="15"/>
        <v>2C_284</v>
      </c>
      <c r="B1003">
        <v>2</v>
      </c>
      <c r="C1003">
        <v>284</v>
      </c>
      <c r="D1003">
        <v>2</v>
      </c>
      <c r="E1003">
        <v>2515782.9700000002</v>
      </c>
      <c r="F1003">
        <v>6860864.7599999998</v>
      </c>
      <c r="G1003">
        <v>201.03899999999999</v>
      </c>
      <c r="H1003">
        <v>182.73999939999999</v>
      </c>
      <c r="I1003">
        <v>18.29900061</v>
      </c>
      <c r="J1003">
        <v>178</v>
      </c>
      <c r="K1003">
        <v>11</v>
      </c>
      <c r="L1003">
        <v>2</v>
      </c>
      <c r="M1003" t="s">
        <v>0</v>
      </c>
      <c r="N1003" t="s">
        <v>9</v>
      </c>
      <c r="O1003">
        <v>5</v>
      </c>
    </row>
    <row r="1004" spans="1:15">
      <c r="A1004" t="str">
        <f t="shared" si="15"/>
        <v>2C_290</v>
      </c>
      <c r="B1004">
        <v>2</v>
      </c>
      <c r="C1004">
        <v>290</v>
      </c>
      <c r="D1004">
        <v>2</v>
      </c>
      <c r="E1004">
        <v>2515784.89</v>
      </c>
      <c r="F1004">
        <v>6860866.8200000003</v>
      </c>
      <c r="G1004">
        <v>196.137</v>
      </c>
      <c r="H1004">
        <v>183.07999570000001</v>
      </c>
      <c r="I1004">
        <v>13.05700427</v>
      </c>
      <c r="J1004">
        <v>110</v>
      </c>
      <c r="K1004">
        <v>11</v>
      </c>
      <c r="L1004">
        <v>2</v>
      </c>
      <c r="M1004" t="s">
        <v>0</v>
      </c>
      <c r="N1004" t="s">
        <v>9</v>
      </c>
      <c r="O1004">
        <v>5</v>
      </c>
    </row>
    <row r="1005" spans="1:15">
      <c r="A1005" t="str">
        <f t="shared" si="15"/>
        <v>2C_283</v>
      </c>
      <c r="B1005">
        <v>2</v>
      </c>
      <c r="C1005">
        <v>283</v>
      </c>
      <c r="D1005">
        <v>2</v>
      </c>
      <c r="E1005">
        <v>2515782.2400000002</v>
      </c>
      <c r="F1005">
        <v>6860866.3300000001</v>
      </c>
      <c r="G1005">
        <v>199.018</v>
      </c>
      <c r="H1005">
        <v>182.4199921</v>
      </c>
      <c r="I1005">
        <v>16.598007930000001</v>
      </c>
      <c r="J1005">
        <v>142</v>
      </c>
      <c r="K1005">
        <v>11</v>
      </c>
      <c r="L1005">
        <v>2</v>
      </c>
      <c r="M1005" t="s">
        <v>0</v>
      </c>
      <c r="N1005" t="s">
        <v>9</v>
      </c>
      <c r="O1005">
        <v>5</v>
      </c>
    </row>
    <row r="1006" spans="1:15">
      <c r="A1006" t="str">
        <f t="shared" si="15"/>
        <v>2C_287</v>
      </c>
      <c r="B1006">
        <v>2</v>
      </c>
      <c r="C1006">
        <v>287</v>
      </c>
      <c r="D1006">
        <v>2</v>
      </c>
      <c r="E1006">
        <v>2515782.9500000002</v>
      </c>
      <c r="F1006">
        <v>6860868.4699999997</v>
      </c>
      <c r="G1006">
        <v>196.98699999999999</v>
      </c>
      <c r="H1006">
        <v>182.48999939999999</v>
      </c>
      <c r="I1006">
        <v>14.497000610000001</v>
      </c>
      <c r="J1006">
        <v>205</v>
      </c>
      <c r="K1006">
        <v>11</v>
      </c>
      <c r="L1006">
        <v>2</v>
      </c>
      <c r="M1006" t="s">
        <v>5</v>
      </c>
      <c r="N1006" t="s">
        <v>9</v>
      </c>
      <c r="O1006">
        <v>5</v>
      </c>
    </row>
    <row r="1007" spans="1:15">
      <c r="A1007" t="str">
        <f t="shared" si="15"/>
        <v>2C_276</v>
      </c>
      <c r="B1007">
        <v>2</v>
      </c>
      <c r="C1007">
        <v>276</v>
      </c>
      <c r="D1007">
        <v>2</v>
      </c>
      <c r="E1007">
        <v>2515778.88</v>
      </c>
      <c r="F1007">
        <v>6860867.0599999996</v>
      </c>
      <c r="G1007">
        <v>199.21799999999999</v>
      </c>
      <c r="H1007">
        <v>181.93999629999999</v>
      </c>
      <c r="I1007">
        <v>17.27800366</v>
      </c>
      <c r="J1007">
        <v>162</v>
      </c>
      <c r="K1007">
        <v>11</v>
      </c>
      <c r="L1007">
        <v>2</v>
      </c>
      <c r="M1007" t="s">
        <v>0</v>
      </c>
      <c r="N1007" t="s">
        <v>9</v>
      </c>
      <c r="O1007">
        <v>5</v>
      </c>
    </row>
    <row r="1008" spans="1:15">
      <c r="A1008" t="str">
        <f t="shared" si="15"/>
        <v>2C_258</v>
      </c>
      <c r="B1008">
        <v>2</v>
      </c>
      <c r="C1008">
        <v>258</v>
      </c>
      <c r="D1008">
        <v>1</v>
      </c>
      <c r="E1008">
        <v>2515807.98</v>
      </c>
      <c r="F1008">
        <v>6860837.9100000001</v>
      </c>
      <c r="G1008">
        <v>206.85499999999999</v>
      </c>
      <c r="H1008">
        <v>185.7699982</v>
      </c>
      <c r="I1008">
        <v>21.08500183</v>
      </c>
      <c r="J1008">
        <v>262</v>
      </c>
      <c r="K1008">
        <v>11</v>
      </c>
      <c r="L1008">
        <v>2</v>
      </c>
      <c r="M1008" t="s">
        <v>0</v>
      </c>
      <c r="N1008" t="s">
        <v>9</v>
      </c>
      <c r="O1008">
        <v>6</v>
      </c>
    </row>
    <row r="1009" spans="1:15">
      <c r="A1009" t="str">
        <f t="shared" si="15"/>
        <v>2C_256</v>
      </c>
      <c r="B1009">
        <v>2</v>
      </c>
      <c r="C1009">
        <v>256</v>
      </c>
      <c r="D1009">
        <v>2</v>
      </c>
      <c r="E1009">
        <v>2515803.65</v>
      </c>
      <c r="F1009">
        <v>6860836.9699999997</v>
      </c>
      <c r="G1009">
        <v>199.14500000000001</v>
      </c>
      <c r="H1009">
        <v>185.13999329999999</v>
      </c>
      <c r="I1009">
        <v>14.00500671</v>
      </c>
      <c r="J1009">
        <v>166</v>
      </c>
      <c r="K1009">
        <v>11</v>
      </c>
      <c r="L1009">
        <v>2</v>
      </c>
      <c r="M1009" t="s">
        <v>5</v>
      </c>
      <c r="N1009" t="s">
        <v>9</v>
      </c>
      <c r="O1009">
        <v>6</v>
      </c>
    </row>
    <row r="1010" spans="1:15">
      <c r="A1010" t="str">
        <f t="shared" si="15"/>
        <v>2C_254</v>
      </c>
      <c r="B1010">
        <v>2</v>
      </c>
      <c r="C1010">
        <v>254</v>
      </c>
      <c r="D1010">
        <v>1</v>
      </c>
      <c r="E1010">
        <v>2515809.21</v>
      </c>
      <c r="F1010">
        <v>6860841.7999999998</v>
      </c>
      <c r="G1010">
        <v>206.727</v>
      </c>
      <c r="H1010">
        <v>186.3099915</v>
      </c>
      <c r="I1010">
        <v>20.417008540000001</v>
      </c>
      <c r="J1010">
        <v>237</v>
      </c>
      <c r="K1010">
        <v>11</v>
      </c>
      <c r="L1010">
        <v>2</v>
      </c>
      <c r="M1010" t="s">
        <v>0</v>
      </c>
      <c r="N1010" t="s">
        <v>9</v>
      </c>
      <c r="O1010">
        <v>6</v>
      </c>
    </row>
    <row r="1011" spans="1:15">
      <c r="A1011" t="str">
        <f t="shared" si="15"/>
        <v>2C_248</v>
      </c>
      <c r="B1011">
        <v>2</v>
      </c>
      <c r="C1011">
        <v>248</v>
      </c>
      <c r="D1011">
        <v>1</v>
      </c>
      <c r="E1011">
        <v>2515803.5099999998</v>
      </c>
      <c r="F1011">
        <v>6860839.6600000001</v>
      </c>
      <c r="G1011">
        <v>198.30699999999999</v>
      </c>
      <c r="H1011">
        <v>185.2699982</v>
      </c>
      <c r="I1011">
        <v>13.037001829999999</v>
      </c>
      <c r="J1011">
        <v>238</v>
      </c>
      <c r="K1011">
        <v>11</v>
      </c>
      <c r="L1011">
        <v>2</v>
      </c>
      <c r="M1011" t="s">
        <v>5</v>
      </c>
      <c r="N1011" t="s">
        <v>9</v>
      </c>
      <c r="O1011">
        <v>6</v>
      </c>
    </row>
    <row r="1012" spans="1:15">
      <c r="A1012" t="str">
        <f t="shared" si="15"/>
        <v>2C_250</v>
      </c>
      <c r="B1012">
        <v>2</v>
      </c>
      <c r="C1012">
        <v>250</v>
      </c>
      <c r="D1012">
        <v>2</v>
      </c>
      <c r="E1012">
        <v>2515806.42</v>
      </c>
      <c r="F1012">
        <v>6860842.2800000003</v>
      </c>
      <c r="G1012">
        <v>204.46100000000001</v>
      </c>
      <c r="H1012">
        <v>186.0099884</v>
      </c>
      <c r="I1012">
        <v>18.451011600000001</v>
      </c>
      <c r="J1012">
        <v>171</v>
      </c>
      <c r="K1012">
        <v>11</v>
      </c>
      <c r="L1012">
        <v>2</v>
      </c>
      <c r="M1012" t="s">
        <v>0</v>
      </c>
      <c r="N1012" t="s">
        <v>9</v>
      </c>
      <c r="O1012">
        <v>6</v>
      </c>
    </row>
    <row r="1013" spans="1:15">
      <c r="A1013" t="str">
        <f t="shared" si="15"/>
        <v>2C_245</v>
      </c>
      <c r="B1013">
        <v>2</v>
      </c>
      <c r="C1013">
        <v>245</v>
      </c>
      <c r="D1013">
        <v>2</v>
      </c>
      <c r="E1013">
        <v>2515808.3199999998</v>
      </c>
      <c r="F1013">
        <v>6860845.0199999996</v>
      </c>
      <c r="G1013">
        <v>209.095</v>
      </c>
      <c r="H1013">
        <v>186.15000309999999</v>
      </c>
      <c r="I1013">
        <v>22.94499695</v>
      </c>
      <c r="J1013">
        <v>290</v>
      </c>
      <c r="K1013">
        <v>11</v>
      </c>
      <c r="L1013">
        <v>2</v>
      </c>
      <c r="M1013" t="s">
        <v>0</v>
      </c>
      <c r="N1013" t="s">
        <v>9</v>
      </c>
      <c r="O1013">
        <v>6</v>
      </c>
    </row>
    <row r="1014" spans="1:15">
      <c r="A1014" t="str">
        <f t="shared" si="15"/>
        <v>2C_243</v>
      </c>
      <c r="B1014">
        <v>2</v>
      </c>
      <c r="C1014">
        <v>243</v>
      </c>
      <c r="D1014">
        <v>2</v>
      </c>
      <c r="E1014">
        <v>2515804.5099999998</v>
      </c>
      <c r="F1014">
        <v>6860843.0899999999</v>
      </c>
      <c r="G1014">
        <v>207.97200000000001</v>
      </c>
      <c r="H1014">
        <v>185.7599884</v>
      </c>
      <c r="I1014">
        <v>22.2120116</v>
      </c>
      <c r="J1014">
        <v>255</v>
      </c>
      <c r="K1014">
        <v>11</v>
      </c>
      <c r="L1014">
        <v>2</v>
      </c>
      <c r="M1014" t="s">
        <v>0</v>
      </c>
      <c r="N1014" t="s">
        <v>9</v>
      </c>
      <c r="O1014">
        <v>6</v>
      </c>
    </row>
    <row r="1015" spans="1:15">
      <c r="A1015" t="str">
        <f t="shared" si="15"/>
        <v>2C_236</v>
      </c>
      <c r="B1015">
        <v>2</v>
      </c>
      <c r="C1015">
        <v>236</v>
      </c>
      <c r="D1015">
        <v>2</v>
      </c>
      <c r="E1015">
        <v>2515803.5299999998</v>
      </c>
      <c r="F1015">
        <v>6860845.6500000004</v>
      </c>
      <c r="G1015">
        <v>202.97800000000001</v>
      </c>
      <c r="H1015">
        <v>185.65000309999999</v>
      </c>
      <c r="I1015">
        <v>17.327996949999999</v>
      </c>
      <c r="J1015">
        <v>236</v>
      </c>
      <c r="K1015">
        <v>11</v>
      </c>
      <c r="L1015">
        <v>2</v>
      </c>
      <c r="M1015" t="s">
        <v>5</v>
      </c>
      <c r="N1015" t="s">
        <v>9</v>
      </c>
      <c r="O1015">
        <v>6</v>
      </c>
    </row>
    <row r="1016" spans="1:15">
      <c r="A1016" t="str">
        <f t="shared" si="15"/>
        <v>2C_228</v>
      </c>
      <c r="B1016">
        <v>2</v>
      </c>
      <c r="C1016">
        <v>228</v>
      </c>
      <c r="D1016">
        <v>2</v>
      </c>
      <c r="E1016">
        <v>2515799.4900000002</v>
      </c>
      <c r="F1016">
        <v>6860844.2400000002</v>
      </c>
      <c r="G1016">
        <v>207.821</v>
      </c>
      <c r="H1016">
        <v>185.0099884</v>
      </c>
      <c r="I1016">
        <v>22.8110116</v>
      </c>
      <c r="J1016">
        <v>240</v>
      </c>
      <c r="K1016">
        <v>11</v>
      </c>
      <c r="L1016">
        <v>2</v>
      </c>
      <c r="M1016" t="s">
        <v>0</v>
      </c>
      <c r="N1016" t="s">
        <v>9</v>
      </c>
      <c r="O1016">
        <v>6</v>
      </c>
    </row>
    <row r="1017" spans="1:15">
      <c r="A1017" t="str">
        <f t="shared" si="15"/>
        <v>2C_229</v>
      </c>
      <c r="B1017">
        <v>2</v>
      </c>
      <c r="C1017">
        <v>229</v>
      </c>
      <c r="D1017">
        <v>2</v>
      </c>
      <c r="E1017">
        <v>2515801.2200000002</v>
      </c>
      <c r="F1017">
        <v>6860846.9199999999</v>
      </c>
      <c r="G1017">
        <v>204.18600000000001</v>
      </c>
      <c r="H1017">
        <v>185.35</v>
      </c>
      <c r="I1017">
        <v>18.835999999999999</v>
      </c>
      <c r="J1017">
        <v>210</v>
      </c>
      <c r="K1017">
        <v>11</v>
      </c>
      <c r="L1017">
        <v>2</v>
      </c>
      <c r="M1017" t="s">
        <v>0</v>
      </c>
      <c r="N1017" t="s">
        <v>9</v>
      </c>
      <c r="O1017">
        <v>6</v>
      </c>
    </row>
    <row r="1018" spans="1:15">
      <c r="A1018" t="str">
        <f t="shared" si="15"/>
        <v>2C_222</v>
      </c>
      <c r="B1018">
        <v>2</v>
      </c>
      <c r="C1018">
        <v>222</v>
      </c>
      <c r="D1018">
        <v>2</v>
      </c>
      <c r="E1018">
        <v>2515797.6</v>
      </c>
      <c r="F1018">
        <v>6860846.5199999996</v>
      </c>
      <c r="G1018">
        <v>208.66200000000001</v>
      </c>
      <c r="H1018">
        <v>184.88999329999999</v>
      </c>
      <c r="I1018">
        <v>23.772006709999999</v>
      </c>
      <c r="J1018">
        <v>264</v>
      </c>
      <c r="K1018">
        <v>11</v>
      </c>
      <c r="L1018">
        <v>2</v>
      </c>
      <c r="M1018" t="s">
        <v>0</v>
      </c>
      <c r="N1018" t="s">
        <v>9</v>
      </c>
      <c r="O1018">
        <v>6</v>
      </c>
    </row>
    <row r="1019" spans="1:15">
      <c r="A1019" t="str">
        <f t="shared" si="15"/>
        <v>2C_227</v>
      </c>
      <c r="B1019">
        <v>2</v>
      </c>
      <c r="C1019">
        <v>227</v>
      </c>
      <c r="D1019">
        <v>2</v>
      </c>
      <c r="E1019">
        <v>2515802.13</v>
      </c>
      <c r="F1019">
        <v>6860849.6699999999</v>
      </c>
      <c r="G1019">
        <v>194.58699999999999</v>
      </c>
      <c r="H1019">
        <v>185.37999880000001</v>
      </c>
      <c r="I1019">
        <v>9.2070012210000005</v>
      </c>
      <c r="J1019">
        <v>154</v>
      </c>
      <c r="K1019">
        <v>11</v>
      </c>
      <c r="L1019">
        <v>2</v>
      </c>
      <c r="M1019" t="s">
        <v>5</v>
      </c>
      <c r="N1019" t="s">
        <v>9</v>
      </c>
      <c r="O1019">
        <v>6</v>
      </c>
    </row>
    <row r="1020" spans="1:15">
      <c r="A1020" t="str">
        <f t="shared" si="15"/>
        <v>2C_215</v>
      </c>
      <c r="B1020">
        <v>2</v>
      </c>
      <c r="C1020">
        <v>215</v>
      </c>
      <c r="D1020">
        <v>1</v>
      </c>
      <c r="E1020">
        <v>2515796.38</v>
      </c>
      <c r="F1020">
        <v>6860849.3899999997</v>
      </c>
      <c r="G1020">
        <v>199.857</v>
      </c>
      <c r="H1020">
        <v>184.82999570000001</v>
      </c>
      <c r="I1020">
        <v>15.027004270000001</v>
      </c>
      <c r="J1020">
        <v>261</v>
      </c>
      <c r="K1020">
        <v>11</v>
      </c>
      <c r="L1020">
        <v>2</v>
      </c>
      <c r="M1020" t="s">
        <v>5</v>
      </c>
      <c r="N1020" t="s">
        <v>9</v>
      </c>
      <c r="O1020">
        <v>6</v>
      </c>
    </row>
    <row r="1021" spans="1:15">
      <c r="A1021" t="str">
        <f t="shared" si="15"/>
        <v>2C_220</v>
      </c>
      <c r="B1021">
        <v>2</v>
      </c>
      <c r="C1021">
        <v>220</v>
      </c>
      <c r="D1021">
        <v>1</v>
      </c>
      <c r="E1021">
        <v>2515800.9</v>
      </c>
      <c r="F1021">
        <v>6860856.9900000002</v>
      </c>
      <c r="G1021">
        <v>208.411</v>
      </c>
      <c r="H1021">
        <v>184.7599884</v>
      </c>
      <c r="I1021">
        <v>23.6510116</v>
      </c>
      <c r="J1021">
        <v>274</v>
      </c>
      <c r="K1021">
        <v>12</v>
      </c>
      <c r="L1021">
        <v>2</v>
      </c>
      <c r="M1021" t="s">
        <v>0</v>
      </c>
      <c r="N1021" t="s">
        <v>9</v>
      </c>
      <c r="O1021">
        <v>6</v>
      </c>
    </row>
    <row r="1022" spans="1:15">
      <c r="A1022" t="str">
        <f t="shared" si="15"/>
        <v>2C_203</v>
      </c>
      <c r="B1022">
        <v>2</v>
      </c>
      <c r="C1022">
        <v>203</v>
      </c>
      <c r="D1022">
        <v>2</v>
      </c>
      <c r="E1022">
        <v>2515795.83</v>
      </c>
      <c r="F1022">
        <v>6860854.6299999999</v>
      </c>
      <c r="G1022">
        <v>209.78200000000001</v>
      </c>
      <c r="H1022">
        <v>184.5599915</v>
      </c>
      <c r="I1022">
        <v>25.222008540000001</v>
      </c>
      <c r="J1022">
        <v>369</v>
      </c>
      <c r="K1022">
        <v>11</v>
      </c>
      <c r="L1022">
        <v>2</v>
      </c>
      <c r="M1022" t="s">
        <v>0</v>
      </c>
      <c r="N1022" t="s">
        <v>9</v>
      </c>
      <c r="O1022">
        <v>6</v>
      </c>
    </row>
    <row r="1023" spans="1:15">
      <c r="A1023" t="str">
        <f t="shared" si="15"/>
        <v>2C_213</v>
      </c>
      <c r="B1023">
        <v>2</v>
      </c>
      <c r="C1023">
        <v>213</v>
      </c>
      <c r="D1023">
        <v>2</v>
      </c>
      <c r="E1023">
        <v>2515798.0299999998</v>
      </c>
      <c r="F1023">
        <v>6860855.9400000004</v>
      </c>
      <c r="G1023">
        <v>204.887</v>
      </c>
      <c r="H1023">
        <v>184.6</v>
      </c>
      <c r="I1023">
        <v>20.286999999999999</v>
      </c>
      <c r="J1023">
        <v>204</v>
      </c>
      <c r="K1023">
        <v>11</v>
      </c>
      <c r="L1023">
        <v>2</v>
      </c>
      <c r="M1023" t="s">
        <v>0</v>
      </c>
      <c r="N1023" t="s">
        <v>9</v>
      </c>
      <c r="O1023">
        <v>6</v>
      </c>
    </row>
    <row r="1024" spans="1:15">
      <c r="A1024" t="str">
        <f t="shared" si="15"/>
        <v>2C_313</v>
      </c>
      <c r="B1024">
        <v>2</v>
      </c>
      <c r="C1024">
        <v>313</v>
      </c>
      <c r="D1024">
        <v>3</v>
      </c>
      <c r="E1024">
        <v>2515792.61</v>
      </c>
      <c r="F1024">
        <v>6860857.1200000001</v>
      </c>
      <c r="G1024">
        <v>207.93799999999999</v>
      </c>
      <c r="H1024">
        <v>184.1599976</v>
      </c>
      <c r="I1024">
        <v>23.778002440000002</v>
      </c>
      <c r="J1024">
        <v>298</v>
      </c>
      <c r="K1024">
        <v>11</v>
      </c>
      <c r="L1024">
        <v>2</v>
      </c>
      <c r="M1024" t="s">
        <v>0</v>
      </c>
      <c r="N1024" t="s">
        <v>9</v>
      </c>
      <c r="O1024">
        <v>6</v>
      </c>
    </row>
    <row r="1025" spans="1:15">
      <c r="A1025" t="str">
        <f t="shared" si="15"/>
        <v>2C_206</v>
      </c>
      <c r="B1025">
        <v>2</v>
      </c>
      <c r="C1025">
        <v>206</v>
      </c>
      <c r="D1025">
        <v>2</v>
      </c>
      <c r="E1025">
        <v>2515797.9</v>
      </c>
      <c r="F1025">
        <v>6860862.2000000002</v>
      </c>
      <c r="G1025">
        <v>197.43899999999999</v>
      </c>
      <c r="H1025">
        <v>184.43999629999999</v>
      </c>
      <c r="I1025">
        <v>12.99900366</v>
      </c>
      <c r="J1025">
        <v>167</v>
      </c>
      <c r="K1025">
        <v>11</v>
      </c>
      <c r="L1025">
        <v>2</v>
      </c>
      <c r="M1025" t="s">
        <v>0</v>
      </c>
      <c r="N1025" t="s">
        <v>9</v>
      </c>
      <c r="O1025">
        <v>6</v>
      </c>
    </row>
    <row r="1026" spans="1:15">
      <c r="A1026" t="str">
        <f t="shared" si="15"/>
        <v>2C_317</v>
      </c>
      <c r="B1026">
        <v>2</v>
      </c>
      <c r="C1026">
        <v>317</v>
      </c>
      <c r="D1026">
        <v>2</v>
      </c>
      <c r="E1026">
        <v>2515793.48</v>
      </c>
      <c r="F1026">
        <v>6860859.6699999999</v>
      </c>
      <c r="G1026">
        <v>204.322</v>
      </c>
      <c r="H1026">
        <v>184.19999079999999</v>
      </c>
      <c r="I1026">
        <v>20.122009160000001</v>
      </c>
      <c r="J1026">
        <v>252</v>
      </c>
      <c r="K1026">
        <v>11</v>
      </c>
      <c r="L1026">
        <v>2</v>
      </c>
      <c r="M1026" t="s">
        <v>0</v>
      </c>
      <c r="N1026" t="s">
        <v>9</v>
      </c>
      <c r="O1026">
        <v>6</v>
      </c>
    </row>
    <row r="1027" spans="1:15">
      <c r="A1027" t="str">
        <f t="shared" ref="A1027:A1090" si="16">IF(N1027&lt;&gt;1,CONCATENATE(B1027,N1027,"_",C1027),CONCATENATE(B1027,"_",C1027))</f>
        <v>2C_198</v>
      </c>
      <c r="B1027">
        <v>2</v>
      </c>
      <c r="C1027">
        <v>198</v>
      </c>
      <c r="D1027">
        <v>2</v>
      </c>
      <c r="E1027">
        <v>2515795.08</v>
      </c>
      <c r="F1027">
        <v>6860861.8099999996</v>
      </c>
      <c r="G1027">
        <v>203.542</v>
      </c>
      <c r="H1027">
        <v>184.49999389999999</v>
      </c>
      <c r="I1027">
        <v>19.042006099999998</v>
      </c>
      <c r="J1027">
        <v>219</v>
      </c>
      <c r="K1027">
        <v>11</v>
      </c>
      <c r="L1027">
        <v>2</v>
      </c>
      <c r="M1027" t="s">
        <v>0</v>
      </c>
      <c r="N1027" t="s">
        <v>9</v>
      </c>
      <c r="O1027">
        <v>6</v>
      </c>
    </row>
    <row r="1028" spans="1:15">
      <c r="A1028" t="str">
        <f t="shared" si="16"/>
        <v>2C_298</v>
      </c>
      <c r="B1028">
        <v>2</v>
      </c>
      <c r="C1028">
        <v>298</v>
      </c>
      <c r="D1028">
        <v>2</v>
      </c>
      <c r="E1028">
        <v>2515789.0099999998</v>
      </c>
      <c r="F1028">
        <v>6860862.8600000003</v>
      </c>
      <c r="G1028">
        <v>190.23500000000001</v>
      </c>
      <c r="H1028">
        <v>183.93000180000001</v>
      </c>
      <c r="I1028">
        <v>6.3049981690000001</v>
      </c>
      <c r="J1028">
        <v>131</v>
      </c>
      <c r="K1028">
        <v>11</v>
      </c>
      <c r="L1028">
        <v>2</v>
      </c>
      <c r="M1028" t="s">
        <v>5</v>
      </c>
      <c r="N1028" t="s">
        <v>9</v>
      </c>
      <c r="O1028">
        <v>6</v>
      </c>
    </row>
    <row r="1029" spans="1:15">
      <c r="A1029" t="str">
        <f t="shared" si="16"/>
        <v>2C_303</v>
      </c>
      <c r="B1029">
        <v>2</v>
      </c>
      <c r="C1029">
        <v>303</v>
      </c>
      <c r="D1029">
        <v>2</v>
      </c>
      <c r="E1029">
        <v>2515789.9500000002</v>
      </c>
      <c r="F1029">
        <v>6860865.0499999998</v>
      </c>
      <c r="G1029">
        <v>189.81299999999999</v>
      </c>
      <c r="H1029">
        <v>183.99999389999999</v>
      </c>
      <c r="I1029">
        <v>5.8130061040000003</v>
      </c>
      <c r="J1029">
        <v>101</v>
      </c>
      <c r="K1029">
        <v>11</v>
      </c>
      <c r="L1029">
        <v>2</v>
      </c>
      <c r="M1029" t="s">
        <v>5</v>
      </c>
      <c r="N1029" t="s">
        <v>9</v>
      </c>
      <c r="O1029">
        <v>6</v>
      </c>
    </row>
    <row r="1030" spans="1:15">
      <c r="A1030" t="str">
        <f t="shared" si="16"/>
        <v>2C_311</v>
      </c>
      <c r="B1030">
        <v>2</v>
      </c>
      <c r="C1030">
        <v>311</v>
      </c>
      <c r="D1030">
        <v>2</v>
      </c>
      <c r="E1030">
        <v>2515792.9900000002</v>
      </c>
      <c r="F1030">
        <v>6860867.1799999997</v>
      </c>
      <c r="G1030">
        <v>202.18</v>
      </c>
      <c r="H1030">
        <v>184.4199921</v>
      </c>
      <c r="I1030">
        <v>17.76000793</v>
      </c>
      <c r="J1030">
        <v>208</v>
      </c>
      <c r="K1030">
        <v>11</v>
      </c>
      <c r="L1030">
        <v>2</v>
      </c>
      <c r="M1030" t="s">
        <v>0</v>
      </c>
      <c r="N1030" t="s">
        <v>9</v>
      </c>
      <c r="O1030">
        <v>6</v>
      </c>
    </row>
    <row r="1031" spans="1:15">
      <c r="A1031" t="str">
        <f t="shared" si="16"/>
        <v>2C_318</v>
      </c>
      <c r="B1031">
        <v>2</v>
      </c>
      <c r="C1031">
        <v>318</v>
      </c>
      <c r="D1031">
        <v>2</v>
      </c>
      <c r="E1031">
        <v>2515794.8199999998</v>
      </c>
      <c r="F1031">
        <v>6860870.1900000004</v>
      </c>
      <c r="G1031">
        <v>200.78399999999999</v>
      </c>
      <c r="H1031">
        <v>184.49999389999999</v>
      </c>
      <c r="I1031">
        <v>16.284006099999999</v>
      </c>
      <c r="J1031">
        <v>158</v>
      </c>
      <c r="K1031">
        <v>11</v>
      </c>
      <c r="L1031">
        <v>2</v>
      </c>
      <c r="M1031" t="s">
        <v>0</v>
      </c>
      <c r="N1031" t="s">
        <v>9</v>
      </c>
      <c r="O1031">
        <v>6</v>
      </c>
    </row>
    <row r="1032" spans="1:15">
      <c r="A1032" t="str">
        <f t="shared" si="16"/>
        <v>2C_308</v>
      </c>
      <c r="B1032">
        <v>2</v>
      </c>
      <c r="C1032">
        <v>308</v>
      </c>
      <c r="D1032">
        <v>2</v>
      </c>
      <c r="E1032">
        <v>2515791.98</v>
      </c>
      <c r="F1032">
        <v>6860870.1100000003</v>
      </c>
      <c r="G1032">
        <v>198.98099999999999</v>
      </c>
      <c r="H1032">
        <v>184.43000180000001</v>
      </c>
      <c r="I1032">
        <v>14.55099817</v>
      </c>
      <c r="J1032">
        <v>145</v>
      </c>
      <c r="K1032">
        <v>11</v>
      </c>
      <c r="L1032">
        <v>2</v>
      </c>
      <c r="M1032" t="s">
        <v>0</v>
      </c>
      <c r="N1032" t="s">
        <v>9</v>
      </c>
      <c r="O1032">
        <v>6</v>
      </c>
    </row>
    <row r="1033" spans="1:15">
      <c r="A1033" t="str">
        <f t="shared" si="16"/>
        <v>2C_297</v>
      </c>
      <c r="B1033">
        <v>2</v>
      </c>
      <c r="C1033">
        <v>297</v>
      </c>
      <c r="D1033">
        <v>2</v>
      </c>
      <c r="E1033">
        <v>2515787.64</v>
      </c>
      <c r="F1033">
        <v>6860867.7400000002</v>
      </c>
      <c r="G1033">
        <v>202.49600000000001</v>
      </c>
      <c r="H1033">
        <v>183.97998960000001</v>
      </c>
      <c r="I1033">
        <v>18.516010380000001</v>
      </c>
      <c r="J1033">
        <v>226</v>
      </c>
      <c r="K1033">
        <v>11</v>
      </c>
      <c r="L1033">
        <v>2</v>
      </c>
      <c r="M1033" t="s">
        <v>0</v>
      </c>
      <c r="N1033" t="s">
        <v>9</v>
      </c>
      <c r="O1033">
        <v>6</v>
      </c>
    </row>
    <row r="1034" spans="1:15">
      <c r="A1034" t="str">
        <f t="shared" si="16"/>
        <v>2C_294</v>
      </c>
      <c r="B1034">
        <v>2</v>
      </c>
      <c r="C1034">
        <v>294</v>
      </c>
      <c r="D1034">
        <v>2</v>
      </c>
      <c r="E1034">
        <v>2515785.98</v>
      </c>
      <c r="F1034">
        <v>6860870.4400000004</v>
      </c>
      <c r="G1034">
        <v>198.68799999999999</v>
      </c>
      <c r="H1034">
        <v>183.77999270000001</v>
      </c>
      <c r="I1034">
        <v>14.908007319999999</v>
      </c>
      <c r="J1034">
        <v>174</v>
      </c>
      <c r="K1034">
        <v>11</v>
      </c>
      <c r="L1034">
        <v>2</v>
      </c>
      <c r="M1034" t="s">
        <v>0</v>
      </c>
      <c r="N1034" t="s">
        <v>9</v>
      </c>
      <c r="O1034">
        <v>6</v>
      </c>
    </row>
    <row r="1035" spans="1:15">
      <c r="A1035" t="str">
        <f t="shared" si="16"/>
        <v>2C_300</v>
      </c>
      <c r="B1035">
        <v>2</v>
      </c>
      <c r="C1035">
        <v>300</v>
      </c>
      <c r="D1035">
        <v>1</v>
      </c>
      <c r="E1035">
        <v>2515789.5299999998</v>
      </c>
      <c r="F1035">
        <v>6860872.8600000003</v>
      </c>
      <c r="G1035">
        <v>197.22399999999999</v>
      </c>
      <c r="H1035">
        <v>184.5499969</v>
      </c>
      <c r="I1035">
        <v>12.67400305</v>
      </c>
      <c r="J1035">
        <v>205</v>
      </c>
      <c r="K1035">
        <v>11</v>
      </c>
      <c r="L1035">
        <v>2</v>
      </c>
      <c r="M1035" t="s">
        <v>5</v>
      </c>
      <c r="N1035" t="s">
        <v>9</v>
      </c>
      <c r="O1035">
        <v>6</v>
      </c>
    </row>
    <row r="1036" spans="1:15">
      <c r="A1036" t="str">
        <f t="shared" si="16"/>
        <v>2C_296</v>
      </c>
      <c r="B1036">
        <v>2</v>
      </c>
      <c r="C1036">
        <v>296</v>
      </c>
      <c r="D1036">
        <v>2</v>
      </c>
      <c r="E1036">
        <v>2515787.2999999998</v>
      </c>
      <c r="F1036">
        <v>6860871.96</v>
      </c>
      <c r="G1036">
        <v>200.51300000000001</v>
      </c>
      <c r="H1036">
        <v>184.1599976</v>
      </c>
      <c r="I1036">
        <v>16.353002440000001</v>
      </c>
      <c r="J1036">
        <v>168</v>
      </c>
      <c r="K1036">
        <v>11</v>
      </c>
      <c r="L1036">
        <v>2</v>
      </c>
      <c r="M1036" t="s">
        <v>0</v>
      </c>
      <c r="N1036" t="s">
        <v>9</v>
      </c>
      <c r="O1036">
        <v>6</v>
      </c>
    </row>
    <row r="1037" spans="1:15">
      <c r="A1037" t="str">
        <f t="shared" si="16"/>
        <v>2C_255</v>
      </c>
      <c r="B1037">
        <v>2</v>
      </c>
      <c r="C1037">
        <v>255</v>
      </c>
      <c r="D1037">
        <v>2</v>
      </c>
      <c r="E1037">
        <v>2515816.4300000002</v>
      </c>
      <c r="F1037">
        <v>6860847.25</v>
      </c>
      <c r="G1037">
        <v>209.483</v>
      </c>
      <c r="H1037">
        <v>186.98999939999999</v>
      </c>
      <c r="I1037">
        <v>22.493000609999999</v>
      </c>
      <c r="J1037">
        <v>280</v>
      </c>
      <c r="K1037">
        <v>11</v>
      </c>
      <c r="L1037">
        <v>2</v>
      </c>
      <c r="M1037" t="s">
        <v>0</v>
      </c>
      <c r="N1037" t="s">
        <v>9</v>
      </c>
      <c r="O1037">
        <v>7</v>
      </c>
    </row>
    <row r="1038" spans="1:15">
      <c r="A1038" t="str">
        <f t="shared" si="16"/>
        <v>2C_249</v>
      </c>
      <c r="B1038">
        <v>2</v>
      </c>
      <c r="C1038">
        <v>249</v>
      </c>
      <c r="D1038">
        <v>2</v>
      </c>
      <c r="E1038">
        <v>2515811.5699999998</v>
      </c>
      <c r="F1038">
        <v>6860847.25</v>
      </c>
      <c r="G1038">
        <v>207.024</v>
      </c>
      <c r="H1038">
        <v>186.3099915</v>
      </c>
      <c r="I1038">
        <v>20.714008539999998</v>
      </c>
      <c r="J1038">
        <v>232</v>
      </c>
      <c r="K1038">
        <v>11</v>
      </c>
      <c r="L1038">
        <v>2</v>
      </c>
      <c r="M1038" t="s">
        <v>0</v>
      </c>
      <c r="N1038" t="s">
        <v>9</v>
      </c>
      <c r="O1038">
        <v>7</v>
      </c>
    </row>
    <row r="1039" spans="1:15">
      <c r="A1039" t="str">
        <f t="shared" si="16"/>
        <v>2C_247</v>
      </c>
      <c r="B1039">
        <v>2</v>
      </c>
      <c r="C1039">
        <v>247</v>
      </c>
      <c r="D1039">
        <v>2</v>
      </c>
      <c r="E1039">
        <v>2515815.9500000002</v>
      </c>
      <c r="F1039">
        <v>6860851.4900000002</v>
      </c>
      <c r="G1039">
        <v>209.54599999999999</v>
      </c>
      <c r="H1039">
        <v>187.0499969</v>
      </c>
      <c r="I1039">
        <v>22.496003049999999</v>
      </c>
      <c r="J1039">
        <v>273</v>
      </c>
      <c r="K1039">
        <v>11</v>
      </c>
      <c r="L1039">
        <v>2</v>
      </c>
      <c r="M1039" t="s">
        <v>0</v>
      </c>
      <c r="N1039" t="s">
        <v>9</v>
      </c>
      <c r="O1039">
        <v>7</v>
      </c>
    </row>
    <row r="1040" spans="1:15">
      <c r="A1040" t="str">
        <f t="shared" si="16"/>
        <v>2C_242</v>
      </c>
      <c r="B1040">
        <v>2</v>
      </c>
      <c r="C1040">
        <v>242</v>
      </c>
      <c r="D1040">
        <v>1</v>
      </c>
      <c r="E1040">
        <v>2515809.9700000002</v>
      </c>
      <c r="F1040">
        <v>6860849.7800000003</v>
      </c>
      <c r="G1040">
        <v>208.05099999999999</v>
      </c>
      <c r="H1040">
        <v>186.1099945</v>
      </c>
      <c r="I1040">
        <v>21.941005489999998</v>
      </c>
      <c r="J1040">
        <v>234</v>
      </c>
      <c r="K1040">
        <v>11</v>
      </c>
      <c r="L1040">
        <v>2</v>
      </c>
      <c r="M1040" t="s">
        <v>0</v>
      </c>
      <c r="N1040" t="s">
        <v>9</v>
      </c>
      <c r="O1040">
        <v>7</v>
      </c>
    </row>
    <row r="1041" spans="1:15">
      <c r="A1041" t="str">
        <f t="shared" si="16"/>
        <v>2C_239</v>
      </c>
      <c r="B1041">
        <v>2</v>
      </c>
      <c r="C1041">
        <v>239</v>
      </c>
      <c r="D1041">
        <v>2</v>
      </c>
      <c r="E1041">
        <v>2515807.48</v>
      </c>
      <c r="F1041">
        <v>6860849.4900000002</v>
      </c>
      <c r="G1041">
        <v>207.20699999999999</v>
      </c>
      <c r="H1041">
        <v>186.0199982</v>
      </c>
      <c r="I1041">
        <v>21.18700183</v>
      </c>
      <c r="J1041">
        <v>204</v>
      </c>
      <c r="K1041">
        <v>11</v>
      </c>
      <c r="L1041">
        <v>2</v>
      </c>
      <c r="M1041" t="s">
        <v>0</v>
      </c>
      <c r="N1041" t="s">
        <v>9</v>
      </c>
      <c r="O1041">
        <v>7</v>
      </c>
    </row>
    <row r="1042" spans="1:15">
      <c r="A1042" t="str">
        <f t="shared" si="16"/>
        <v>2C_235</v>
      </c>
      <c r="B1042">
        <v>2</v>
      </c>
      <c r="C1042">
        <v>235</v>
      </c>
      <c r="D1042">
        <v>1</v>
      </c>
      <c r="E1042">
        <v>2515808.14</v>
      </c>
      <c r="F1042">
        <v>6860852.9299999997</v>
      </c>
      <c r="G1042">
        <v>209.88499999999999</v>
      </c>
      <c r="H1042">
        <v>186.18000180000001</v>
      </c>
      <c r="I1042">
        <v>23.70499817</v>
      </c>
      <c r="J1042">
        <v>280</v>
      </c>
      <c r="K1042">
        <v>11</v>
      </c>
      <c r="L1042">
        <v>2</v>
      </c>
      <c r="M1042" t="s">
        <v>0</v>
      </c>
      <c r="N1042" t="s">
        <v>9</v>
      </c>
      <c r="O1042">
        <v>7</v>
      </c>
    </row>
    <row r="1043" spans="1:15">
      <c r="A1043" t="str">
        <f t="shared" si="16"/>
        <v>2C_234</v>
      </c>
      <c r="B1043">
        <v>2</v>
      </c>
      <c r="C1043">
        <v>234</v>
      </c>
      <c r="D1043">
        <v>2</v>
      </c>
      <c r="E1043">
        <v>2515811.2000000002</v>
      </c>
      <c r="F1043">
        <v>6860858.2999999998</v>
      </c>
      <c r="G1043">
        <v>207.98400000000001</v>
      </c>
      <c r="H1043">
        <v>186.6</v>
      </c>
      <c r="I1043">
        <v>21.384</v>
      </c>
      <c r="J1043">
        <v>234</v>
      </c>
      <c r="K1043">
        <v>11</v>
      </c>
      <c r="L1043">
        <v>2</v>
      </c>
      <c r="M1043" t="s">
        <v>0</v>
      </c>
      <c r="N1043" t="s">
        <v>9</v>
      </c>
      <c r="O1043">
        <v>7</v>
      </c>
    </row>
    <row r="1044" spans="1:15">
      <c r="A1044" t="str">
        <f t="shared" si="16"/>
        <v>2C_232</v>
      </c>
      <c r="B1044">
        <v>2</v>
      </c>
      <c r="C1044">
        <v>232</v>
      </c>
      <c r="D1044">
        <v>1</v>
      </c>
      <c r="E1044">
        <v>2515808.23</v>
      </c>
      <c r="F1044">
        <v>6860856.8799999999</v>
      </c>
      <c r="G1044">
        <v>208.41300000000001</v>
      </c>
      <c r="H1044">
        <v>186.08999019999999</v>
      </c>
      <c r="I1044">
        <v>22.323009769999999</v>
      </c>
      <c r="J1044">
        <v>257</v>
      </c>
      <c r="K1044">
        <v>11</v>
      </c>
      <c r="L1044">
        <v>2</v>
      </c>
      <c r="M1044" t="s">
        <v>0</v>
      </c>
      <c r="N1044" t="s">
        <v>9</v>
      </c>
      <c r="O1044">
        <v>7</v>
      </c>
    </row>
    <row r="1045" spans="1:15">
      <c r="A1045" t="str">
        <f t="shared" si="16"/>
        <v>2C_225</v>
      </c>
      <c r="B1045">
        <v>2</v>
      </c>
      <c r="C1045">
        <v>225</v>
      </c>
      <c r="D1045">
        <v>1</v>
      </c>
      <c r="E1045">
        <v>2515804.11</v>
      </c>
      <c r="F1045">
        <v>6860856.6500000004</v>
      </c>
      <c r="G1045">
        <v>208.73400000000001</v>
      </c>
      <c r="H1045">
        <v>185.27999270000001</v>
      </c>
      <c r="I1045">
        <v>23.454007319999999</v>
      </c>
      <c r="J1045">
        <v>328</v>
      </c>
      <c r="K1045">
        <v>11</v>
      </c>
      <c r="L1045">
        <v>2</v>
      </c>
      <c r="M1045" t="s">
        <v>0</v>
      </c>
      <c r="N1045" t="s">
        <v>9</v>
      </c>
      <c r="O1045">
        <v>7</v>
      </c>
    </row>
    <row r="1046" spans="1:15">
      <c r="A1046" t="str">
        <f t="shared" si="16"/>
        <v>2C_224</v>
      </c>
      <c r="B1046">
        <v>2</v>
      </c>
      <c r="C1046">
        <v>224</v>
      </c>
      <c r="D1046">
        <v>2</v>
      </c>
      <c r="E1046">
        <v>2515804.5499999998</v>
      </c>
      <c r="F1046">
        <v>6860859.6600000001</v>
      </c>
      <c r="G1046">
        <v>205.41300000000001</v>
      </c>
      <c r="H1046">
        <v>185.37999880000001</v>
      </c>
      <c r="I1046">
        <v>20.033001219999999</v>
      </c>
      <c r="J1046">
        <v>221</v>
      </c>
      <c r="K1046">
        <v>11</v>
      </c>
      <c r="L1046">
        <v>2</v>
      </c>
      <c r="M1046" t="s">
        <v>0</v>
      </c>
      <c r="N1046" t="s">
        <v>9</v>
      </c>
      <c r="O1046">
        <v>7</v>
      </c>
    </row>
    <row r="1047" spans="1:15">
      <c r="A1047" t="str">
        <f t="shared" si="16"/>
        <v>2C_226</v>
      </c>
      <c r="B1047">
        <v>2</v>
      </c>
      <c r="C1047">
        <v>226</v>
      </c>
      <c r="D1047">
        <v>2</v>
      </c>
      <c r="E1047">
        <v>2515808.2999999998</v>
      </c>
      <c r="F1047">
        <v>6860863.8499999996</v>
      </c>
      <c r="G1047">
        <v>198.14599999999999</v>
      </c>
      <c r="H1047">
        <v>186.4099976</v>
      </c>
      <c r="I1047">
        <v>11.73600244</v>
      </c>
      <c r="J1047">
        <v>176</v>
      </c>
      <c r="K1047">
        <v>11</v>
      </c>
      <c r="L1047">
        <v>2</v>
      </c>
      <c r="M1047" t="s">
        <v>5</v>
      </c>
      <c r="N1047" t="s">
        <v>9</v>
      </c>
      <c r="O1047">
        <v>7</v>
      </c>
    </row>
    <row r="1048" spans="1:15">
      <c r="A1048" t="str">
        <f t="shared" si="16"/>
        <v>2C_219</v>
      </c>
      <c r="B1048">
        <v>2</v>
      </c>
      <c r="C1048">
        <v>219</v>
      </c>
      <c r="D1048">
        <v>2</v>
      </c>
      <c r="E1048">
        <v>2515802.2999999998</v>
      </c>
      <c r="F1048">
        <v>6860861.8399999999</v>
      </c>
      <c r="G1048">
        <v>204.988</v>
      </c>
      <c r="H1048">
        <v>185.1699921</v>
      </c>
      <c r="I1048">
        <v>19.81800793</v>
      </c>
      <c r="J1048">
        <v>248</v>
      </c>
      <c r="K1048">
        <v>11</v>
      </c>
      <c r="L1048">
        <v>2</v>
      </c>
      <c r="M1048" t="s">
        <v>5</v>
      </c>
      <c r="N1048" t="s">
        <v>9</v>
      </c>
      <c r="O1048">
        <v>7</v>
      </c>
    </row>
    <row r="1049" spans="1:15">
      <c r="A1049" t="str">
        <f t="shared" si="16"/>
        <v>2C_214</v>
      </c>
      <c r="B1049">
        <v>2</v>
      </c>
      <c r="C1049">
        <v>214</v>
      </c>
      <c r="D1049">
        <v>2</v>
      </c>
      <c r="E1049">
        <v>2515799.9900000002</v>
      </c>
      <c r="F1049">
        <v>6860862.7699999996</v>
      </c>
      <c r="G1049">
        <v>200.81700000000001</v>
      </c>
      <c r="H1049">
        <v>184.88999329999999</v>
      </c>
      <c r="I1049">
        <v>15.927006710000001</v>
      </c>
      <c r="J1049">
        <v>198</v>
      </c>
      <c r="K1049">
        <v>21</v>
      </c>
      <c r="L1049">
        <v>2</v>
      </c>
      <c r="M1049" t="s">
        <v>0</v>
      </c>
      <c r="N1049" t="s">
        <v>9</v>
      </c>
      <c r="O1049">
        <v>7</v>
      </c>
    </row>
    <row r="1050" spans="1:15">
      <c r="A1050" t="str">
        <f t="shared" si="16"/>
        <v>2C_223</v>
      </c>
      <c r="B1050">
        <v>2</v>
      </c>
      <c r="C1050">
        <v>223</v>
      </c>
      <c r="D1050">
        <v>2</v>
      </c>
      <c r="E1050">
        <v>2515806.81</v>
      </c>
      <c r="F1050">
        <v>6860867.25</v>
      </c>
      <c r="G1050">
        <v>202.01300000000001</v>
      </c>
      <c r="H1050">
        <v>186.48999939999999</v>
      </c>
      <c r="I1050">
        <v>15.52300061</v>
      </c>
      <c r="J1050">
        <v>175</v>
      </c>
      <c r="K1050">
        <v>13</v>
      </c>
      <c r="L1050">
        <v>2</v>
      </c>
      <c r="M1050" t="s">
        <v>6</v>
      </c>
      <c r="N1050" t="s">
        <v>9</v>
      </c>
      <c r="O1050">
        <v>7</v>
      </c>
    </row>
    <row r="1051" spans="1:15">
      <c r="A1051" t="str">
        <f t="shared" si="16"/>
        <v>2C_211</v>
      </c>
      <c r="B1051">
        <v>2</v>
      </c>
      <c r="C1051">
        <v>211</v>
      </c>
      <c r="D1051">
        <v>2</v>
      </c>
      <c r="E1051">
        <v>2515799.67</v>
      </c>
      <c r="F1051">
        <v>6860864.2599999998</v>
      </c>
      <c r="G1051">
        <v>198.76</v>
      </c>
      <c r="H1051">
        <v>185.04000239999999</v>
      </c>
      <c r="I1051">
        <v>13.719997559999999</v>
      </c>
      <c r="J1051">
        <v>175</v>
      </c>
      <c r="K1051">
        <v>12</v>
      </c>
      <c r="L1051">
        <v>2</v>
      </c>
      <c r="M1051" t="s">
        <v>5</v>
      </c>
      <c r="N1051" t="s">
        <v>9</v>
      </c>
      <c r="O1051">
        <v>7</v>
      </c>
    </row>
    <row r="1052" spans="1:15">
      <c r="A1052" t="str">
        <f t="shared" si="16"/>
        <v>2C_217</v>
      </c>
      <c r="B1052">
        <v>2</v>
      </c>
      <c r="C1052">
        <v>217</v>
      </c>
      <c r="D1052">
        <v>2</v>
      </c>
      <c r="E1052">
        <v>2515802.38</v>
      </c>
      <c r="F1052">
        <v>6860866.1100000003</v>
      </c>
      <c r="G1052">
        <v>199.10300000000001</v>
      </c>
      <c r="H1052">
        <v>185.7100006</v>
      </c>
      <c r="I1052">
        <v>13.39299939</v>
      </c>
      <c r="J1052">
        <v>220</v>
      </c>
      <c r="K1052">
        <v>11</v>
      </c>
      <c r="L1052">
        <v>2</v>
      </c>
      <c r="M1052" t="s">
        <v>5</v>
      </c>
      <c r="N1052" t="s">
        <v>9</v>
      </c>
      <c r="O1052">
        <v>7</v>
      </c>
    </row>
    <row r="1053" spans="1:15">
      <c r="A1053" t="str">
        <f t="shared" si="16"/>
        <v>2C_216</v>
      </c>
      <c r="B1053">
        <v>2</v>
      </c>
      <c r="C1053">
        <v>216</v>
      </c>
      <c r="D1053">
        <v>2</v>
      </c>
      <c r="E1053">
        <v>2515803.4500000002</v>
      </c>
      <c r="F1053">
        <v>6860871</v>
      </c>
      <c r="G1053">
        <v>202.351</v>
      </c>
      <c r="H1053">
        <v>186.12999880000001</v>
      </c>
      <c r="I1053">
        <v>16.221001220000002</v>
      </c>
      <c r="J1053">
        <v>226</v>
      </c>
      <c r="K1053">
        <v>11</v>
      </c>
      <c r="L1053">
        <v>2</v>
      </c>
      <c r="M1053" t="s">
        <v>5</v>
      </c>
      <c r="N1053" t="s">
        <v>9</v>
      </c>
      <c r="O1053">
        <v>7</v>
      </c>
    </row>
    <row r="1054" spans="1:15">
      <c r="A1054" t="str">
        <f t="shared" si="16"/>
        <v>2C_209</v>
      </c>
      <c r="B1054">
        <v>2</v>
      </c>
      <c r="C1054">
        <v>209</v>
      </c>
      <c r="D1054">
        <v>2</v>
      </c>
      <c r="E1054">
        <v>2515800.61</v>
      </c>
      <c r="F1054">
        <v>6860869.9500000002</v>
      </c>
      <c r="G1054">
        <v>201.96299999999999</v>
      </c>
      <c r="H1054">
        <v>185.5499969</v>
      </c>
      <c r="I1054">
        <v>16.41300305</v>
      </c>
      <c r="J1054">
        <v>169</v>
      </c>
      <c r="K1054">
        <v>12</v>
      </c>
      <c r="L1054">
        <v>2</v>
      </c>
      <c r="M1054" t="s">
        <v>0</v>
      </c>
      <c r="N1054" t="s">
        <v>9</v>
      </c>
      <c r="O1054">
        <v>7</v>
      </c>
    </row>
    <row r="1055" spans="1:15">
      <c r="A1055" t="str">
        <f t="shared" si="16"/>
        <v>2C_199</v>
      </c>
      <c r="B1055">
        <v>2</v>
      </c>
      <c r="C1055">
        <v>199</v>
      </c>
      <c r="D1055">
        <v>2</v>
      </c>
      <c r="E1055">
        <v>2515796.87</v>
      </c>
      <c r="F1055">
        <v>6860869.71</v>
      </c>
      <c r="G1055">
        <v>201.773</v>
      </c>
      <c r="H1055">
        <v>184.8099915</v>
      </c>
      <c r="I1055">
        <v>16.963008540000001</v>
      </c>
      <c r="J1055">
        <v>173</v>
      </c>
      <c r="K1055">
        <v>11</v>
      </c>
      <c r="L1055">
        <v>2</v>
      </c>
      <c r="M1055" t="s">
        <v>0</v>
      </c>
      <c r="N1055" t="s">
        <v>9</v>
      </c>
      <c r="O1055">
        <v>7</v>
      </c>
    </row>
    <row r="1056" spans="1:15">
      <c r="A1056" t="str">
        <f t="shared" si="16"/>
        <v>2C_208</v>
      </c>
      <c r="B1056">
        <v>2</v>
      </c>
      <c r="C1056">
        <v>208</v>
      </c>
      <c r="D1056">
        <v>2</v>
      </c>
      <c r="E1056">
        <v>2515800.56</v>
      </c>
      <c r="F1056">
        <v>6860872.0599999996</v>
      </c>
      <c r="G1056">
        <v>202.90600000000001</v>
      </c>
      <c r="H1056">
        <v>185.62999880000001</v>
      </c>
      <c r="I1056">
        <v>17.276001220000001</v>
      </c>
      <c r="J1056">
        <v>184</v>
      </c>
      <c r="K1056">
        <v>11</v>
      </c>
      <c r="L1056">
        <v>2</v>
      </c>
      <c r="M1056" t="s">
        <v>0</v>
      </c>
      <c r="N1056" t="s">
        <v>9</v>
      </c>
      <c r="O1056">
        <v>7</v>
      </c>
    </row>
    <row r="1057" spans="1:15">
      <c r="A1057" t="str">
        <f t="shared" si="16"/>
        <v>2C_205</v>
      </c>
      <c r="B1057">
        <v>2</v>
      </c>
      <c r="C1057">
        <v>205</v>
      </c>
      <c r="D1057">
        <v>2</v>
      </c>
      <c r="E1057">
        <v>2515800.06</v>
      </c>
      <c r="F1057">
        <v>6860873.2800000003</v>
      </c>
      <c r="G1057">
        <v>201.12299999999999</v>
      </c>
      <c r="H1057">
        <v>185.63999329999999</v>
      </c>
      <c r="I1057">
        <v>15.48300671</v>
      </c>
      <c r="J1057">
        <v>154</v>
      </c>
      <c r="K1057">
        <v>11</v>
      </c>
      <c r="L1057">
        <v>2</v>
      </c>
      <c r="M1057" t="s">
        <v>0</v>
      </c>
      <c r="N1057" t="s">
        <v>9</v>
      </c>
      <c r="O1057">
        <v>7</v>
      </c>
    </row>
    <row r="1058" spans="1:15">
      <c r="A1058" t="str">
        <f t="shared" si="16"/>
        <v>2C_202</v>
      </c>
      <c r="B1058">
        <v>2</v>
      </c>
      <c r="C1058">
        <v>202</v>
      </c>
      <c r="D1058">
        <v>1</v>
      </c>
      <c r="E1058">
        <v>2515798.8199999998</v>
      </c>
      <c r="F1058">
        <v>6860873.9800000004</v>
      </c>
      <c r="G1058">
        <v>204.94900000000001</v>
      </c>
      <c r="H1058">
        <v>185.37999880000001</v>
      </c>
      <c r="I1058">
        <v>19.569001220000001</v>
      </c>
      <c r="J1058">
        <v>203</v>
      </c>
      <c r="K1058">
        <v>11</v>
      </c>
      <c r="L1058">
        <v>2</v>
      </c>
      <c r="M1058" t="s">
        <v>0</v>
      </c>
      <c r="N1058" t="s">
        <v>9</v>
      </c>
      <c r="O1058">
        <v>7</v>
      </c>
    </row>
    <row r="1059" spans="1:15">
      <c r="A1059" t="str">
        <f t="shared" si="16"/>
        <v>2C_315</v>
      </c>
      <c r="B1059">
        <v>2</v>
      </c>
      <c r="C1059">
        <v>315</v>
      </c>
      <c r="D1059">
        <v>2</v>
      </c>
      <c r="E1059">
        <v>2515794.4500000002</v>
      </c>
      <c r="F1059">
        <v>6860872.9199999999</v>
      </c>
      <c r="G1059">
        <v>204.16399999999999</v>
      </c>
      <c r="H1059">
        <v>184.74999389999999</v>
      </c>
      <c r="I1059">
        <v>19.414006100000002</v>
      </c>
      <c r="J1059">
        <v>199</v>
      </c>
      <c r="K1059">
        <v>11</v>
      </c>
      <c r="L1059">
        <v>2</v>
      </c>
      <c r="M1059" t="s">
        <v>0</v>
      </c>
      <c r="N1059" t="s">
        <v>9</v>
      </c>
      <c r="O1059">
        <v>7</v>
      </c>
    </row>
    <row r="1060" spans="1:15">
      <c r="A1060" t="str">
        <f t="shared" si="16"/>
        <v>2C_196</v>
      </c>
      <c r="B1060">
        <v>2</v>
      </c>
      <c r="C1060">
        <v>196</v>
      </c>
      <c r="D1060">
        <v>2</v>
      </c>
      <c r="E1060">
        <v>2515795.9</v>
      </c>
      <c r="F1060">
        <v>6860875.54</v>
      </c>
      <c r="G1060">
        <v>203.85900000000001</v>
      </c>
      <c r="H1060">
        <v>185.3099915</v>
      </c>
      <c r="I1060">
        <v>18.549008539999999</v>
      </c>
      <c r="J1060">
        <v>204</v>
      </c>
      <c r="K1060">
        <v>11</v>
      </c>
      <c r="L1060">
        <v>2</v>
      </c>
      <c r="M1060" t="s">
        <v>0</v>
      </c>
      <c r="N1060" t="s">
        <v>9</v>
      </c>
      <c r="O1060">
        <v>7</v>
      </c>
    </row>
    <row r="1061" spans="1:15">
      <c r="A1061" t="str">
        <f t="shared" si="16"/>
        <v>2C_310</v>
      </c>
      <c r="B1061">
        <v>2</v>
      </c>
      <c r="C1061">
        <v>310</v>
      </c>
      <c r="D1061">
        <v>1</v>
      </c>
      <c r="E1061">
        <v>2515793.1</v>
      </c>
      <c r="F1061">
        <v>6860875.1100000003</v>
      </c>
      <c r="G1061">
        <v>205.815</v>
      </c>
      <c r="H1061">
        <v>184.9600006</v>
      </c>
      <c r="I1061">
        <v>20.85499939</v>
      </c>
      <c r="J1061">
        <v>234</v>
      </c>
      <c r="K1061">
        <v>11</v>
      </c>
      <c r="L1061">
        <v>2</v>
      </c>
      <c r="M1061" t="s">
        <v>0</v>
      </c>
      <c r="N1061" t="s">
        <v>9</v>
      </c>
      <c r="O1061">
        <v>7</v>
      </c>
    </row>
    <row r="1062" spans="1:15">
      <c r="A1062" t="str">
        <f t="shared" si="16"/>
        <v>2C_197</v>
      </c>
      <c r="B1062">
        <v>2</v>
      </c>
      <c r="C1062">
        <v>197</v>
      </c>
      <c r="D1062">
        <v>2</v>
      </c>
      <c r="E1062">
        <v>2515796.6800000002</v>
      </c>
      <c r="F1062">
        <v>6860877.1799999997</v>
      </c>
      <c r="G1062">
        <v>202.86799999999999</v>
      </c>
      <c r="H1062">
        <v>185.48999939999999</v>
      </c>
      <c r="I1062">
        <v>17.378000610000001</v>
      </c>
      <c r="J1062">
        <v>184</v>
      </c>
      <c r="K1062">
        <v>11</v>
      </c>
      <c r="L1062">
        <v>2</v>
      </c>
      <c r="M1062" t="s">
        <v>0</v>
      </c>
      <c r="N1062" t="s">
        <v>9</v>
      </c>
      <c r="O1062">
        <v>7</v>
      </c>
    </row>
    <row r="1063" spans="1:15">
      <c r="A1063" t="str">
        <f t="shared" si="16"/>
        <v>2C_704</v>
      </c>
      <c r="B1063">
        <v>2</v>
      </c>
      <c r="C1063">
        <v>704</v>
      </c>
      <c r="D1063">
        <v>2</v>
      </c>
      <c r="E1063">
        <v>2515796.4900000002</v>
      </c>
      <c r="F1063">
        <v>6860843.0599999996</v>
      </c>
      <c r="G1063">
        <v>202.83199999999999</v>
      </c>
      <c r="H1063">
        <v>184.5199982</v>
      </c>
      <c r="I1063">
        <v>-99</v>
      </c>
      <c r="J1063">
        <v>196</v>
      </c>
      <c r="K1063">
        <v>21</v>
      </c>
      <c r="L1063">
        <v>3</v>
      </c>
      <c r="M1063" t="s">
        <v>4</v>
      </c>
      <c r="N1063" t="s">
        <v>9</v>
      </c>
      <c r="O1063">
        <v>5</v>
      </c>
    </row>
    <row r="1064" spans="1:15">
      <c r="A1064" t="str">
        <f t="shared" si="16"/>
        <v>2C_705</v>
      </c>
      <c r="B1064">
        <v>2</v>
      </c>
      <c r="C1064">
        <v>705</v>
      </c>
      <c r="D1064">
        <v>2</v>
      </c>
      <c r="E1064">
        <v>2515792.66</v>
      </c>
      <c r="F1064">
        <v>6860853.5199999996</v>
      </c>
      <c r="G1064">
        <v>198.089</v>
      </c>
      <c r="H1064">
        <v>184.33999019999999</v>
      </c>
      <c r="I1064">
        <v>-99</v>
      </c>
      <c r="J1064">
        <v>140</v>
      </c>
      <c r="K1064">
        <v>11</v>
      </c>
      <c r="L1064">
        <v>3</v>
      </c>
      <c r="M1064" t="s">
        <v>4</v>
      </c>
      <c r="N1064" t="s">
        <v>9</v>
      </c>
      <c r="O1064">
        <v>5</v>
      </c>
    </row>
    <row r="1065" spans="1:15">
      <c r="A1065" t="str">
        <f t="shared" si="16"/>
        <v>2C_706</v>
      </c>
      <c r="B1065">
        <v>2</v>
      </c>
      <c r="C1065">
        <v>706</v>
      </c>
      <c r="D1065">
        <v>2</v>
      </c>
      <c r="E1065">
        <v>2515789.35</v>
      </c>
      <c r="F1065">
        <v>6860854.4199999999</v>
      </c>
      <c r="G1065">
        <v>194.75899999999999</v>
      </c>
      <c r="H1065">
        <v>183.98999939999999</v>
      </c>
      <c r="I1065">
        <v>-99</v>
      </c>
      <c r="J1065">
        <v>114</v>
      </c>
      <c r="K1065">
        <v>11</v>
      </c>
      <c r="L1065">
        <v>3</v>
      </c>
      <c r="M1065" t="s">
        <v>2</v>
      </c>
      <c r="N1065" t="s">
        <v>9</v>
      </c>
      <c r="O1065">
        <v>5</v>
      </c>
    </row>
    <row r="1066" spans="1:15">
      <c r="A1066" t="str">
        <f t="shared" si="16"/>
        <v>2C_703</v>
      </c>
      <c r="B1066">
        <v>2</v>
      </c>
      <c r="C1066">
        <v>703</v>
      </c>
      <c r="D1066">
        <v>2</v>
      </c>
      <c r="E1066">
        <v>2515781</v>
      </c>
      <c r="F1066">
        <v>6860855.96</v>
      </c>
      <c r="G1066">
        <v>191.84</v>
      </c>
      <c r="H1066">
        <v>183.22998960000001</v>
      </c>
      <c r="I1066">
        <v>-99</v>
      </c>
      <c r="J1066">
        <v>92</v>
      </c>
      <c r="K1066">
        <v>12</v>
      </c>
      <c r="L1066">
        <v>3</v>
      </c>
      <c r="M1066" t="s">
        <v>2</v>
      </c>
      <c r="N1066" t="s">
        <v>9</v>
      </c>
      <c r="O1066">
        <v>5</v>
      </c>
    </row>
    <row r="1067" spans="1:15">
      <c r="A1067" t="str">
        <f t="shared" si="16"/>
        <v>2C_707</v>
      </c>
      <c r="B1067">
        <v>2</v>
      </c>
      <c r="C1067">
        <v>707</v>
      </c>
      <c r="D1067">
        <v>2</v>
      </c>
      <c r="E1067">
        <v>2515787.4900000002</v>
      </c>
      <c r="F1067">
        <v>6860859.9500000002</v>
      </c>
      <c r="G1067">
        <v>195.69800000000001</v>
      </c>
      <c r="H1067">
        <v>183.71999510000001</v>
      </c>
      <c r="I1067">
        <v>-99</v>
      </c>
      <c r="J1067">
        <v>120</v>
      </c>
      <c r="K1067">
        <v>11</v>
      </c>
      <c r="L1067">
        <v>3</v>
      </c>
      <c r="M1067" t="s">
        <v>2</v>
      </c>
      <c r="N1067" t="s">
        <v>9</v>
      </c>
      <c r="O1067">
        <v>5</v>
      </c>
    </row>
    <row r="1068" spans="1:15">
      <c r="A1068" t="str">
        <f t="shared" si="16"/>
        <v>2C_709</v>
      </c>
      <c r="B1068">
        <v>2</v>
      </c>
      <c r="C1068">
        <v>709</v>
      </c>
      <c r="D1068">
        <v>3</v>
      </c>
      <c r="E1068">
        <v>2515806.7799999998</v>
      </c>
      <c r="F1068">
        <v>6860838.1500000004</v>
      </c>
      <c r="G1068">
        <v>193.68600000000001</v>
      </c>
      <c r="H1068">
        <v>185.77999270000001</v>
      </c>
      <c r="I1068">
        <v>-99</v>
      </c>
      <c r="J1068">
        <v>64</v>
      </c>
      <c r="K1068">
        <v>11</v>
      </c>
      <c r="L1068">
        <v>3</v>
      </c>
      <c r="M1068" t="s">
        <v>2</v>
      </c>
      <c r="N1068" t="s">
        <v>9</v>
      </c>
      <c r="O1068">
        <v>6</v>
      </c>
    </row>
    <row r="1069" spans="1:15">
      <c r="A1069" t="str">
        <f t="shared" si="16"/>
        <v>2C_711</v>
      </c>
      <c r="B1069">
        <v>2</v>
      </c>
      <c r="C1069">
        <v>711</v>
      </c>
      <c r="D1069">
        <v>2</v>
      </c>
      <c r="E1069">
        <v>2515799.3199999998</v>
      </c>
      <c r="F1069">
        <v>6860851.0599999996</v>
      </c>
      <c r="G1069">
        <v>196.49199999999999</v>
      </c>
      <c r="H1069">
        <v>184.99999389999999</v>
      </c>
      <c r="I1069">
        <v>-99</v>
      </c>
      <c r="J1069">
        <v>113</v>
      </c>
      <c r="K1069">
        <v>11</v>
      </c>
      <c r="L1069">
        <v>3</v>
      </c>
      <c r="M1069" t="s">
        <v>2</v>
      </c>
      <c r="N1069" t="s">
        <v>9</v>
      </c>
      <c r="O1069">
        <v>6</v>
      </c>
    </row>
    <row r="1070" spans="1:15">
      <c r="A1070" t="str">
        <f t="shared" si="16"/>
        <v>2C_708</v>
      </c>
      <c r="B1070">
        <v>2</v>
      </c>
      <c r="C1070">
        <v>708</v>
      </c>
      <c r="D1070">
        <v>2</v>
      </c>
      <c r="E1070">
        <v>2515788.16</v>
      </c>
      <c r="F1070">
        <v>6860865.0800000001</v>
      </c>
      <c r="G1070">
        <v>191.32599999999999</v>
      </c>
      <c r="H1070">
        <v>183.77999270000001</v>
      </c>
      <c r="I1070">
        <v>-99</v>
      </c>
      <c r="J1070">
        <v>72</v>
      </c>
      <c r="K1070">
        <v>11</v>
      </c>
      <c r="L1070">
        <v>3</v>
      </c>
      <c r="M1070" t="s">
        <v>2</v>
      </c>
      <c r="N1070" t="s">
        <v>9</v>
      </c>
      <c r="O1070">
        <v>6</v>
      </c>
    </row>
    <row r="1071" spans="1:15">
      <c r="A1071" t="str">
        <f t="shared" si="16"/>
        <v>2C_714</v>
      </c>
      <c r="B1071">
        <v>2</v>
      </c>
      <c r="C1071">
        <v>714</v>
      </c>
      <c r="D1071">
        <v>2</v>
      </c>
      <c r="E1071">
        <v>2515804.48</v>
      </c>
      <c r="F1071">
        <v>6860865.21</v>
      </c>
      <c r="G1071">
        <v>199.32</v>
      </c>
      <c r="H1071">
        <v>186.02999270000001</v>
      </c>
      <c r="I1071">
        <v>13.290007320000001</v>
      </c>
      <c r="J1071">
        <v>180</v>
      </c>
      <c r="K1071">
        <v>11</v>
      </c>
      <c r="L1071">
        <v>3</v>
      </c>
      <c r="M1071" t="s">
        <v>0</v>
      </c>
      <c r="N1071" t="s">
        <v>9</v>
      </c>
      <c r="O1071">
        <v>7</v>
      </c>
    </row>
    <row r="1072" spans="1:15">
      <c r="A1072" t="str">
        <f t="shared" si="16"/>
        <v>2D_420</v>
      </c>
      <c r="B1072">
        <v>2</v>
      </c>
      <c r="C1072">
        <v>420</v>
      </c>
      <c r="D1072">
        <v>4</v>
      </c>
      <c r="E1072">
        <v>2515810.8199999998</v>
      </c>
      <c r="F1072">
        <v>6860793.25</v>
      </c>
      <c r="G1072">
        <v>203.97399999999999</v>
      </c>
      <c r="H1072">
        <v>182.43000180000001</v>
      </c>
      <c r="I1072">
        <v>21.543998169999998</v>
      </c>
      <c r="J1072">
        <v>255</v>
      </c>
      <c r="K1072">
        <v>11</v>
      </c>
      <c r="L1072">
        <v>2</v>
      </c>
      <c r="M1072" t="s">
        <v>0</v>
      </c>
      <c r="N1072" t="s">
        <v>10</v>
      </c>
      <c r="O1072">
        <v>4</v>
      </c>
    </row>
    <row r="1073" spans="1:15">
      <c r="A1073" t="str">
        <f t="shared" si="16"/>
        <v>2D_422</v>
      </c>
      <c r="B1073">
        <v>2</v>
      </c>
      <c r="C1073">
        <v>422</v>
      </c>
      <c r="D1073">
        <v>2</v>
      </c>
      <c r="E1073">
        <v>2515808</v>
      </c>
      <c r="F1073">
        <v>6860797.1200000001</v>
      </c>
      <c r="G1073">
        <v>204.03700000000001</v>
      </c>
      <c r="H1073">
        <v>182.49999389999999</v>
      </c>
      <c r="I1073">
        <v>21.537006099999999</v>
      </c>
      <c r="J1073">
        <v>263</v>
      </c>
      <c r="K1073">
        <v>11</v>
      </c>
      <c r="L1073">
        <v>2</v>
      </c>
      <c r="M1073" t="s">
        <v>0</v>
      </c>
      <c r="N1073" t="s">
        <v>10</v>
      </c>
      <c r="O1073">
        <v>4</v>
      </c>
    </row>
    <row r="1074" spans="1:15">
      <c r="A1074" t="str">
        <f t="shared" si="16"/>
        <v>2D_418</v>
      </c>
      <c r="B1074">
        <v>2</v>
      </c>
      <c r="C1074">
        <v>418</v>
      </c>
      <c r="D1074">
        <v>2</v>
      </c>
      <c r="E1074">
        <v>2515809.61</v>
      </c>
      <c r="F1074">
        <v>6860801.8499999996</v>
      </c>
      <c r="G1074">
        <v>206.864</v>
      </c>
      <c r="H1074">
        <v>182.83999019999999</v>
      </c>
      <c r="I1074">
        <v>24.024009769999999</v>
      </c>
      <c r="J1074">
        <v>271</v>
      </c>
      <c r="K1074">
        <v>11</v>
      </c>
      <c r="L1074">
        <v>2</v>
      </c>
      <c r="M1074" t="s">
        <v>0</v>
      </c>
      <c r="N1074" t="s">
        <v>10</v>
      </c>
      <c r="O1074">
        <v>4</v>
      </c>
    </row>
    <row r="1075" spans="1:15">
      <c r="A1075" t="str">
        <f t="shared" si="16"/>
        <v>2D_419</v>
      </c>
      <c r="B1075">
        <v>2</v>
      </c>
      <c r="C1075">
        <v>419</v>
      </c>
      <c r="D1075">
        <v>2</v>
      </c>
      <c r="E1075">
        <v>2515806.59</v>
      </c>
      <c r="F1075">
        <v>6860805.4100000001</v>
      </c>
      <c r="G1075">
        <v>206.38300000000001</v>
      </c>
      <c r="H1075">
        <v>183.5099884</v>
      </c>
      <c r="I1075">
        <v>22.873011600000002</v>
      </c>
      <c r="J1075">
        <v>269</v>
      </c>
      <c r="K1075">
        <v>11</v>
      </c>
      <c r="L1075">
        <v>2</v>
      </c>
      <c r="M1075" t="s">
        <v>0</v>
      </c>
      <c r="N1075" t="s">
        <v>10</v>
      </c>
      <c r="O1075">
        <v>4</v>
      </c>
    </row>
    <row r="1076" spans="1:15">
      <c r="A1076" t="str">
        <f t="shared" si="16"/>
        <v>2D_421</v>
      </c>
      <c r="B1076">
        <v>2</v>
      </c>
      <c r="C1076">
        <v>421</v>
      </c>
      <c r="D1076">
        <v>2</v>
      </c>
      <c r="E1076">
        <v>2515803.79</v>
      </c>
      <c r="F1076">
        <v>6860804.4699999997</v>
      </c>
      <c r="G1076">
        <v>204.876</v>
      </c>
      <c r="H1076">
        <v>183.24999389999999</v>
      </c>
      <c r="I1076">
        <v>21.626006100000001</v>
      </c>
      <c r="J1076">
        <v>251</v>
      </c>
      <c r="K1076">
        <v>11</v>
      </c>
      <c r="L1076">
        <v>2</v>
      </c>
      <c r="M1076" t="s">
        <v>0</v>
      </c>
      <c r="N1076" t="s">
        <v>10</v>
      </c>
      <c r="O1076">
        <v>4</v>
      </c>
    </row>
    <row r="1077" spans="1:15">
      <c r="A1077" t="str">
        <f t="shared" si="16"/>
        <v>2D_415</v>
      </c>
      <c r="B1077">
        <v>2</v>
      </c>
      <c r="C1077">
        <v>415</v>
      </c>
      <c r="D1077">
        <v>1</v>
      </c>
      <c r="E1077">
        <v>2515805.63</v>
      </c>
      <c r="F1077">
        <v>6860809.5700000003</v>
      </c>
      <c r="G1077">
        <v>206.67400000000001</v>
      </c>
      <c r="H1077">
        <v>184.18999629999999</v>
      </c>
      <c r="I1077">
        <v>22.484003659999999</v>
      </c>
      <c r="J1077">
        <v>315</v>
      </c>
      <c r="K1077">
        <v>11</v>
      </c>
      <c r="L1077">
        <v>2</v>
      </c>
      <c r="M1077" t="s">
        <v>0</v>
      </c>
      <c r="N1077" t="s">
        <v>10</v>
      </c>
      <c r="O1077">
        <v>4</v>
      </c>
    </row>
    <row r="1078" spans="1:15">
      <c r="A1078" t="str">
        <f t="shared" si="16"/>
        <v>2D_417</v>
      </c>
      <c r="B1078">
        <v>2</v>
      </c>
      <c r="C1078">
        <v>417</v>
      </c>
      <c r="D1078">
        <v>1</v>
      </c>
      <c r="E1078">
        <v>2515801.89</v>
      </c>
      <c r="F1078">
        <v>6860812.9199999999</v>
      </c>
      <c r="G1078">
        <v>205.91800000000001</v>
      </c>
      <c r="H1078">
        <v>184.35</v>
      </c>
      <c r="I1078">
        <v>21.568000000000001</v>
      </c>
      <c r="J1078">
        <v>249</v>
      </c>
      <c r="K1078">
        <v>11</v>
      </c>
      <c r="L1078">
        <v>2</v>
      </c>
      <c r="M1078" t="s">
        <v>0</v>
      </c>
      <c r="N1078" t="s">
        <v>10</v>
      </c>
      <c r="O1078">
        <v>4</v>
      </c>
    </row>
    <row r="1079" spans="1:15">
      <c r="A1079" t="str">
        <f t="shared" si="16"/>
        <v>2D_411</v>
      </c>
      <c r="B1079">
        <v>2</v>
      </c>
      <c r="C1079">
        <v>411</v>
      </c>
      <c r="D1079">
        <v>1</v>
      </c>
      <c r="E1079">
        <v>2515801.9500000002</v>
      </c>
      <c r="F1079">
        <v>6860816.3099999996</v>
      </c>
      <c r="G1079">
        <v>207.25399999999999</v>
      </c>
      <c r="H1079">
        <v>184.6699921</v>
      </c>
      <c r="I1079">
        <v>22.584007929999999</v>
      </c>
      <c r="J1079">
        <v>253</v>
      </c>
      <c r="K1079">
        <v>11</v>
      </c>
      <c r="L1079">
        <v>2</v>
      </c>
      <c r="M1079" t="s">
        <v>0</v>
      </c>
      <c r="N1079" t="s">
        <v>10</v>
      </c>
      <c r="O1079">
        <v>4</v>
      </c>
    </row>
    <row r="1080" spans="1:15">
      <c r="A1080" t="str">
        <f t="shared" si="16"/>
        <v>2D_409</v>
      </c>
      <c r="B1080">
        <v>2</v>
      </c>
      <c r="C1080">
        <v>409</v>
      </c>
      <c r="D1080">
        <v>1</v>
      </c>
      <c r="E1080">
        <v>2515800.0299999998</v>
      </c>
      <c r="F1080">
        <v>6860818.5499999998</v>
      </c>
      <c r="G1080">
        <v>209.297</v>
      </c>
      <c r="H1080">
        <v>184.6599976</v>
      </c>
      <c r="I1080">
        <v>24.63700244</v>
      </c>
      <c r="J1080">
        <v>316</v>
      </c>
      <c r="K1080">
        <v>11</v>
      </c>
      <c r="L1080">
        <v>2</v>
      </c>
      <c r="M1080" t="s">
        <v>0</v>
      </c>
      <c r="N1080" t="s">
        <v>10</v>
      </c>
      <c r="O1080">
        <v>4</v>
      </c>
    </row>
    <row r="1081" spans="1:15">
      <c r="A1081" t="str">
        <f t="shared" si="16"/>
        <v>2D_392</v>
      </c>
      <c r="B1081">
        <v>2</v>
      </c>
      <c r="C1081">
        <v>392</v>
      </c>
      <c r="D1081">
        <v>2</v>
      </c>
      <c r="E1081">
        <v>2515798.38</v>
      </c>
      <c r="F1081">
        <v>6860822.9699999997</v>
      </c>
      <c r="G1081">
        <v>204.703</v>
      </c>
      <c r="H1081">
        <v>184.71999510000001</v>
      </c>
      <c r="I1081">
        <v>19.983004879999999</v>
      </c>
      <c r="J1081">
        <v>255</v>
      </c>
      <c r="K1081">
        <v>11</v>
      </c>
      <c r="L1081">
        <v>2</v>
      </c>
      <c r="M1081" t="s">
        <v>0</v>
      </c>
      <c r="N1081" t="s">
        <v>10</v>
      </c>
      <c r="O1081">
        <v>4</v>
      </c>
    </row>
    <row r="1082" spans="1:15">
      <c r="A1082" t="str">
        <f t="shared" si="16"/>
        <v>2D_367</v>
      </c>
      <c r="B1082">
        <v>2</v>
      </c>
      <c r="C1082">
        <v>367</v>
      </c>
      <c r="D1082">
        <v>2</v>
      </c>
      <c r="E1082">
        <v>2515795.37</v>
      </c>
      <c r="F1082">
        <v>6860825.8200000003</v>
      </c>
      <c r="G1082">
        <v>207.535</v>
      </c>
      <c r="H1082">
        <v>184.32000120000001</v>
      </c>
      <c r="I1082">
        <v>23.214998779999998</v>
      </c>
      <c r="J1082">
        <v>265</v>
      </c>
      <c r="K1082">
        <v>11</v>
      </c>
      <c r="L1082">
        <v>2</v>
      </c>
      <c r="M1082" t="s">
        <v>0</v>
      </c>
      <c r="N1082" t="s">
        <v>10</v>
      </c>
      <c r="O1082">
        <v>4</v>
      </c>
    </row>
    <row r="1083" spans="1:15">
      <c r="A1083" t="str">
        <f t="shared" si="16"/>
        <v>2D_407</v>
      </c>
      <c r="B1083">
        <v>2</v>
      </c>
      <c r="C1083">
        <v>407</v>
      </c>
      <c r="D1083">
        <v>2</v>
      </c>
      <c r="E1083">
        <v>2515821.7799999998</v>
      </c>
      <c r="F1083">
        <v>6860800.71</v>
      </c>
      <c r="G1083">
        <v>201.37899999999999</v>
      </c>
      <c r="H1083">
        <v>183.57000120000001</v>
      </c>
      <c r="I1083">
        <v>17.80899878</v>
      </c>
      <c r="J1083">
        <v>175</v>
      </c>
      <c r="K1083">
        <v>12</v>
      </c>
      <c r="L1083">
        <v>2</v>
      </c>
      <c r="M1083" t="s">
        <v>0</v>
      </c>
      <c r="N1083" t="s">
        <v>10</v>
      </c>
      <c r="O1083">
        <v>5</v>
      </c>
    </row>
    <row r="1084" spans="1:15">
      <c r="A1084" t="str">
        <f t="shared" si="16"/>
        <v>2D_408</v>
      </c>
      <c r="B1084">
        <v>2</v>
      </c>
      <c r="C1084">
        <v>408</v>
      </c>
      <c r="D1084">
        <v>2</v>
      </c>
      <c r="E1084">
        <v>2515819.21</v>
      </c>
      <c r="F1084">
        <v>6860802.2400000002</v>
      </c>
      <c r="G1084">
        <v>206.494</v>
      </c>
      <c r="H1084">
        <v>183.5599915</v>
      </c>
      <c r="I1084">
        <v>22.934008540000001</v>
      </c>
      <c r="J1084">
        <v>310</v>
      </c>
      <c r="K1084">
        <v>11</v>
      </c>
      <c r="L1084">
        <v>2</v>
      </c>
      <c r="M1084" t="s">
        <v>0</v>
      </c>
      <c r="N1084" t="s">
        <v>10</v>
      </c>
      <c r="O1084">
        <v>5</v>
      </c>
    </row>
    <row r="1085" spans="1:15">
      <c r="A1085" t="str">
        <f t="shared" si="16"/>
        <v>2D_406</v>
      </c>
      <c r="B1085">
        <v>2</v>
      </c>
      <c r="C1085">
        <v>406</v>
      </c>
      <c r="D1085">
        <v>1</v>
      </c>
      <c r="E1085">
        <v>2515817.38</v>
      </c>
      <c r="F1085">
        <v>6860805.0899999999</v>
      </c>
      <c r="G1085">
        <v>207.232</v>
      </c>
      <c r="H1085">
        <v>183.7599884</v>
      </c>
      <c r="I1085">
        <v>23.472011599999998</v>
      </c>
      <c r="J1085">
        <v>296</v>
      </c>
      <c r="K1085">
        <v>11</v>
      </c>
      <c r="L1085">
        <v>2</v>
      </c>
      <c r="M1085" t="s">
        <v>0</v>
      </c>
      <c r="N1085" t="s">
        <v>10</v>
      </c>
      <c r="O1085">
        <v>5</v>
      </c>
    </row>
    <row r="1086" spans="1:15">
      <c r="A1086" t="str">
        <f t="shared" si="16"/>
        <v>2D_404</v>
      </c>
      <c r="B1086">
        <v>2</v>
      </c>
      <c r="C1086">
        <v>404</v>
      </c>
      <c r="D1086">
        <v>2</v>
      </c>
      <c r="E1086">
        <v>2515819.0499999998</v>
      </c>
      <c r="F1086">
        <v>6860806.1299999999</v>
      </c>
      <c r="G1086">
        <v>206.01</v>
      </c>
      <c r="H1086">
        <v>183.98999939999999</v>
      </c>
      <c r="I1086">
        <v>22.02000061</v>
      </c>
      <c r="J1086">
        <v>246</v>
      </c>
      <c r="K1086">
        <v>11</v>
      </c>
      <c r="L1086">
        <v>2</v>
      </c>
      <c r="M1086" t="s">
        <v>0</v>
      </c>
      <c r="N1086" t="s">
        <v>10</v>
      </c>
      <c r="O1086">
        <v>5</v>
      </c>
    </row>
    <row r="1087" spans="1:15">
      <c r="A1087" t="str">
        <f t="shared" si="16"/>
        <v>2D_413</v>
      </c>
      <c r="B1087">
        <v>2</v>
      </c>
      <c r="C1087">
        <v>413</v>
      </c>
      <c r="D1087">
        <v>2</v>
      </c>
      <c r="E1087">
        <v>2515812.04</v>
      </c>
      <c r="F1087">
        <v>6860803.6200000001</v>
      </c>
      <c r="G1087">
        <v>206.10900000000001</v>
      </c>
      <c r="H1087">
        <v>183.2999969</v>
      </c>
      <c r="I1087">
        <v>22.809003050000001</v>
      </c>
      <c r="J1087">
        <v>283</v>
      </c>
      <c r="K1087">
        <v>11</v>
      </c>
      <c r="L1087">
        <v>2</v>
      </c>
      <c r="M1087" t="s">
        <v>0</v>
      </c>
      <c r="N1087" t="s">
        <v>10</v>
      </c>
      <c r="O1087">
        <v>5</v>
      </c>
    </row>
    <row r="1088" spans="1:15">
      <c r="A1088" t="str">
        <f t="shared" si="16"/>
        <v>2D_412</v>
      </c>
      <c r="B1088">
        <v>2</v>
      </c>
      <c r="C1088">
        <v>412</v>
      </c>
      <c r="D1088">
        <v>1</v>
      </c>
      <c r="E1088">
        <v>2515809.7599999998</v>
      </c>
      <c r="F1088">
        <v>6860808.9199999999</v>
      </c>
      <c r="G1088">
        <v>208.48699999999999</v>
      </c>
      <c r="H1088">
        <v>184.07999570000001</v>
      </c>
      <c r="I1088">
        <v>24.407004270000002</v>
      </c>
      <c r="J1088">
        <v>323</v>
      </c>
      <c r="K1088">
        <v>11</v>
      </c>
      <c r="L1088">
        <v>2</v>
      </c>
      <c r="M1088" t="s">
        <v>0</v>
      </c>
      <c r="N1088" t="s">
        <v>10</v>
      </c>
      <c r="O1088">
        <v>5</v>
      </c>
    </row>
    <row r="1089" spans="1:15">
      <c r="A1089" t="str">
        <f t="shared" si="16"/>
        <v>2D_401</v>
      </c>
      <c r="B1089">
        <v>2</v>
      </c>
      <c r="C1089">
        <v>401</v>
      </c>
      <c r="D1089">
        <v>1</v>
      </c>
      <c r="E1089">
        <v>2515813.2999999998</v>
      </c>
      <c r="F1089">
        <v>6860812</v>
      </c>
      <c r="G1089">
        <v>206.25200000000001</v>
      </c>
      <c r="H1089">
        <v>184.6099945</v>
      </c>
      <c r="I1089">
        <v>21.642005489999999</v>
      </c>
      <c r="J1089">
        <v>298</v>
      </c>
      <c r="K1089">
        <v>11</v>
      </c>
      <c r="L1089">
        <v>2</v>
      </c>
      <c r="M1089" t="s">
        <v>0</v>
      </c>
      <c r="N1089" t="s">
        <v>10</v>
      </c>
      <c r="O1089">
        <v>5</v>
      </c>
    </row>
    <row r="1090" spans="1:15">
      <c r="A1090" t="str">
        <f t="shared" si="16"/>
        <v>2D_400</v>
      </c>
      <c r="B1090">
        <v>2</v>
      </c>
      <c r="C1090">
        <v>400</v>
      </c>
      <c r="D1090">
        <v>1</v>
      </c>
      <c r="E1090">
        <v>2515808.7200000002</v>
      </c>
      <c r="F1090">
        <v>6860815.21</v>
      </c>
      <c r="G1090">
        <v>207.05699999999999</v>
      </c>
      <c r="H1090">
        <v>184.94999079999999</v>
      </c>
      <c r="I1090">
        <v>22.10700916</v>
      </c>
      <c r="J1090">
        <v>278</v>
      </c>
      <c r="K1090">
        <v>11</v>
      </c>
      <c r="L1090">
        <v>2</v>
      </c>
      <c r="M1090" t="s">
        <v>0</v>
      </c>
      <c r="N1090" t="s">
        <v>10</v>
      </c>
      <c r="O1090">
        <v>5</v>
      </c>
    </row>
    <row r="1091" spans="1:15">
      <c r="A1091" t="str">
        <f t="shared" ref="A1091:A1154" si="17">IF(N1091&lt;&gt;1,CONCATENATE(B1091,N1091,"_",C1091),CONCATENATE(B1091,"_",C1091))</f>
        <v>2D_379</v>
      </c>
      <c r="B1091">
        <v>2</v>
      </c>
      <c r="C1091">
        <v>379</v>
      </c>
      <c r="D1091">
        <v>1</v>
      </c>
      <c r="E1091">
        <v>2515810.48</v>
      </c>
      <c r="F1091">
        <v>6860819.7800000003</v>
      </c>
      <c r="G1091">
        <v>208.23400000000001</v>
      </c>
      <c r="H1091">
        <v>185.5599915</v>
      </c>
      <c r="I1091">
        <v>22.674008539999999</v>
      </c>
      <c r="J1091">
        <v>252</v>
      </c>
      <c r="K1091">
        <v>11</v>
      </c>
      <c r="L1091">
        <v>2</v>
      </c>
      <c r="M1091" t="s">
        <v>0</v>
      </c>
      <c r="N1091" t="s">
        <v>10</v>
      </c>
      <c r="O1091">
        <v>5</v>
      </c>
    </row>
    <row r="1092" spans="1:15">
      <c r="A1092" t="str">
        <f t="shared" si="17"/>
        <v>2D_397</v>
      </c>
      <c r="B1092">
        <v>2</v>
      </c>
      <c r="C1092">
        <v>397</v>
      </c>
      <c r="D1092">
        <v>1</v>
      </c>
      <c r="E1092">
        <v>2515805.0499999998</v>
      </c>
      <c r="F1092">
        <v>6860818.3300000001</v>
      </c>
      <c r="G1092">
        <v>208.37799999999999</v>
      </c>
      <c r="H1092">
        <v>185.2999969</v>
      </c>
      <c r="I1092">
        <v>23.07800305</v>
      </c>
      <c r="J1092">
        <v>284</v>
      </c>
      <c r="K1092">
        <v>11</v>
      </c>
      <c r="L1092">
        <v>2</v>
      </c>
      <c r="M1092" t="s">
        <v>0</v>
      </c>
      <c r="N1092" t="s">
        <v>10</v>
      </c>
      <c r="O1092">
        <v>5</v>
      </c>
    </row>
    <row r="1093" spans="1:15">
      <c r="A1093" t="str">
        <f t="shared" si="17"/>
        <v>2D_386</v>
      </c>
      <c r="B1093">
        <v>2</v>
      </c>
      <c r="C1093">
        <v>386</v>
      </c>
      <c r="D1093">
        <v>1</v>
      </c>
      <c r="E1093">
        <v>2515807.12</v>
      </c>
      <c r="F1093">
        <v>6860819.5899999999</v>
      </c>
      <c r="G1093">
        <v>208.583</v>
      </c>
      <c r="H1093">
        <v>185.5599915</v>
      </c>
      <c r="I1093">
        <v>23.023008539999999</v>
      </c>
      <c r="J1093">
        <v>247</v>
      </c>
      <c r="K1093">
        <v>11</v>
      </c>
      <c r="L1093">
        <v>2</v>
      </c>
      <c r="M1093" t="s">
        <v>0</v>
      </c>
      <c r="N1093" t="s">
        <v>10</v>
      </c>
      <c r="O1093">
        <v>5</v>
      </c>
    </row>
    <row r="1094" spans="1:15">
      <c r="A1094" t="str">
        <f t="shared" si="17"/>
        <v>2D_360</v>
      </c>
      <c r="B1094">
        <v>2</v>
      </c>
      <c r="C1094">
        <v>360</v>
      </c>
      <c r="D1094">
        <v>2</v>
      </c>
      <c r="E1094">
        <v>2515809.85</v>
      </c>
      <c r="F1094">
        <v>6860824.0899999999</v>
      </c>
      <c r="G1094">
        <v>208.50299999999999</v>
      </c>
      <c r="H1094">
        <v>185.58999019999999</v>
      </c>
      <c r="I1094">
        <v>22.913009769999999</v>
      </c>
      <c r="J1094">
        <v>281</v>
      </c>
      <c r="K1094">
        <v>11</v>
      </c>
      <c r="L1094">
        <v>2</v>
      </c>
      <c r="M1094" t="s">
        <v>0</v>
      </c>
      <c r="N1094" t="s">
        <v>10</v>
      </c>
      <c r="O1094">
        <v>5</v>
      </c>
    </row>
    <row r="1095" spans="1:15">
      <c r="A1095" t="str">
        <f t="shared" si="17"/>
        <v>2D_365</v>
      </c>
      <c r="B1095">
        <v>2</v>
      </c>
      <c r="C1095">
        <v>365</v>
      </c>
      <c r="D1095">
        <v>1</v>
      </c>
      <c r="E1095">
        <v>2515802.65</v>
      </c>
      <c r="F1095">
        <v>6860823.9699999997</v>
      </c>
      <c r="G1095">
        <v>208.749</v>
      </c>
      <c r="H1095">
        <v>185.2999969</v>
      </c>
      <c r="I1095">
        <v>23.449003050000002</v>
      </c>
      <c r="J1095">
        <v>277</v>
      </c>
      <c r="K1095">
        <v>11</v>
      </c>
      <c r="L1095">
        <v>2</v>
      </c>
      <c r="M1095" t="s">
        <v>0</v>
      </c>
      <c r="N1095" t="s">
        <v>10</v>
      </c>
      <c r="O1095">
        <v>5</v>
      </c>
    </row>
    <row r="1096" spans="1:15">
      <c r="A1096" t="str">
        <f t="shared" si="17"/>
        <v>2D_345</v>
      </c>
      <c r="B1096">
        <v>2</v>
      </c>
      <c r="C1096">
        <v>345</v>
      </c>
      <c r="D1096">
        <v>2</v>
      </c>
      <c r="E1096">
        <v>2515805.96</v>
      </c>
      <c r="F1096">
        <v>6860828.0899999999</v>
      </c>
      <c r="G1096">
        <v>208.23099999999999</v>
      </c>
      <c r="H1096">
        <v>185.18000180000001</v>
      </c>
      <c r="I1096">
        <v>23.05099817</v>
      </c>
      <c r="J1096">
        <v>256</v>
      </c>
      <c r="K1096">
        <v>11</v>
      </c>
      <c r="L1096">
        <v>2</v>
      </c>
      <c r="M1096" t="s">
        <v>0</v>
      </c>
      <c r="N1096" t="s">
        <v>10</v>
      </c>
      <c r="O1096">
        <v>5</v>
      </c>
    </row>
    <row r="1097" spans="1:15">
      <c r="A1097" t="str">
        <f t="shared" si="17"/>
        <v>2D_348</v>
      </c>
      <c r="B1097">
        <v>2</v>
      </c>
      <c r="C1097">
        <v>348</v>
      </c>
      <c r="D1097">
        <v>1</v>
      </c>
      <c r="E1097">
        <v>2515799.17</v>
      </c>
      <c r="F1097">
        <v>6860827.21</v>
      </c>
      <c r="G1097">
        <v>208.38200000000001</v>
      </c>
      <c r="H1097">
        <v>184.7599884</v>
      </c>
      <c r="I1097">
        <v>23.6220116</v>
      </c>
      <c r="J1097">
        <v>287</v>
      </c>
      <c r="K1097">
        <v>11</v>
      </c>
      <c r="L1097">
        <v>2</v>
      </c>
      <c r="M1097" t="s">
        <v>0</v>
      </c>
      <c r="N1097" t="s">
        <v>10</v>
      </c>
      <c r="O1097">
        <v>5</v>
      </c>
    </row>
    <row r="1098" spans="1:15">
      <c r="A1098" t="str">
        <f t="shared" si="17"/>
        <v>2D_332</v>
      </c>
      <c r="B1098">
        <v>2</v>
      </c>
      <c r="C1098">
        <v>332</v>
      </c>
      <c r="D1098">
        <v>1</v>
      </c>
      <c r="E1098">
        <v>2515801.6800000002</v>
      </c>
      <c r="F1098">
        <v>6860830.0599999996</v>
      </c>
      <c r="G1098">
        <v>209.26499999999999</v>
      </c>
      <c r="H1098">
        <v>184.6599976</v>
      </c>
      <c r="I1098">
        <v>24.60500244</v>
      </c>
      <c r="J1098">
        <v>315</v>
      </c>
      <c r="K1098">
        <v>11</v>
      </c>
      <c r="L1098">
        <v>2</v>
      </c>
      <c r="M1098" t="s">
        <v>0</v>
      </c>
      <c r="N1098" t="s">
        <v>10</v>
      </c>
      <c r="O1098">
        <v>5</v>
      </c>
    </row>
    <row r="1099" spans="1:15">
      <c r="A1099" t="str">
        <f t="shared" si="17"/>
        <v>2D_319</v>
      </c>
      <c r="B1099">
        <v>2</v>
      </c>
      <c r="C1099">
        <v>319</v>
      </c>
      <c r="D1099">
        <v>2</v>
      </c>
      <c r="E1099">
        <v>2515802.9500000002</v>
      </c>
      <c r="F1099">
        <v>6860833.8600000003</v>
      </c>
      <c r="G1099">
        <v>205.137</v>
      </c>
      <c r="H1099">
        <v>185.19999079999999</v>
      </c>
      <c r="I1099">
        <v>19.937009159999999</v>
      </c>
      <c r="J1099">
        <v>242</v>
      </c>
      <c r="K1099">
        <v>11</v>
      </c>
      <c r="L1099">
        <v>2</v>
      </c>
      <c r="M1099" t="s">
        <v>0</v>
      </c>
      <c r="N1099" t="s">
        <v>10</v>
      </c>
      <c r="O1099">
        <v>5</v>
      </c>
    </row>
    <row r="1100" spans="1:15">
      <c r="A1100" t="str">
        <f t="shared" si="17"/>
        <v>2D_394</v>
      </c>
      <c r="B1100">
        <v>2</v>
      </c>
      <c r="C1100">
        <v>394</v>
      </c>
      <c r="D1100">
        <v>2</v>
      </c>
      <c r="E1100">
        <v>2515830.7799999998</v>
      </c>
      <c r="F1100">
        <v>6860805.7800000003</v>
      </c>
      <c r="G1100">
        <v>208.63900000000001</v>
      </c>
      <c r="H1100">
        <v>185.1</v>
      </c>
      <c r="I1100">
        <v>23.539000000000001</v>
      </c>
      <c r="J1100">
        <v>305</v>
      </c>
      <c r="K1100">
        <v>11</v>
      </c>
      <c r="L1100">
        <v>2</v>
      </c>
      <c r="M1100" t="s">
        <v>0</v>
      </c>
      <c r="N1100" t="s">
        <v>10</v>
      </c>
      <c r="O1100">
        <v>6</v>
      </c>
    </row>
    <row r="1101" spans="1:15">
      <c r="A1101" t="str">
        <f t="shared" si="17"/>
        <v>2D_405</v>
      </c>
      <c r="B1101">
        <v>2</v>
      </c>
      <c r="C1101">
        <v>405</v>
      </c>
      <c r="D1101">
        <v>2</v>
      </c>
      <c r="E1101">
        <v>2515823.4900000002</v>
      </c>
      <c r="F1101">
        <v>6860802.8600000003</v>
      </c>
      <c r="G1101">
        <v>205.33799999999999</v>
      </c>
      <c r="H1101">
        <v>183.7999969</v>
      </c>
      <c r="I1101">
        <v>21.53800305</v>
      </c>
      <c r="J1101">
        <v>238</v>
      </c>
      <c r="K1101">
        <v>11</v>
      </c>
      <c r="L1101">
        <v>2</v>
      </c>
      <c r="M1101" t="s">
        <v>0</v>
      </c>
      <c r="N1101" t="s">
        <v>10</v>
      </c>
      <c r="O1101">
        <v>6</v>
      </c>
    </row>
    <row r="1102" spans="1:15">
      <c r="A1102" t="str">
        <f t="shared" si="17"/>
        <v>2D_389</v>
      </c>
      <c r="B1102">
        <v>2</v>
      </c>
      <c r="C1102">
        <v>389</v>
      </c>
      <c r="D1102">
        <v>2</v>
      </c>
      <c r="E1102">
        <v>2515831.0099999998</v>
      </c>
      <c r="F1102">
        <v>6860807.4900000002</v>
      </c>
      <c r="G1102">
        <v>209.08799999999999</v>
      </c>
      <c r="H1102">
        <v>185.0499969</v>
      </c>
      <c r="I1102">
        <v>24.03800305</v>
      </c>
      <c r="J1102">
        <v>296</v>
      </c>
      <c r="K1102">
        <v>11</v>
      </c>
      <c r="L1102">
        <v>2</v>
      </c>
      <c r="M1102" t="s">
        <v>0</v>
      </c>
      <c r="N1102" t="s">
        <v>10</v>
      </c>
      <c r="O1102">
        <v>6</v>
      </c>
    </row>
    <row r="1103" spans="1:15">
      <c r="A1103" t="str">
        <f t="shared" si="17"/>
        <v>2D_398</v>
      </c>
      <c r="B1103">
        <v>2</v>
      </c>
      <c r="C1103">
        <v>398</v>
      </c>
      <c r="D1103">
        <v>2</v>
      </c>
      <c r="E1103">
        <v>2515826.09</v>
      </c>
      <c r="F1103">
        <v>6860804.9900000002</v>
      </c>
      <c r="G1103">
        <v>205.619</v>
      </c>
      <c r="H1103">
        <v>184.24999389999999</v>
      </c>
      <c r="I1103">
        <v>21.3690061</v>
      </c>
      <c r="J1103">
        <v>259</v>
      </c>
      <c r="K1103">
        <v>11</v>
      </c>
      <c r="L1103">
        <v>2</v>
      </c>
      <c r="M1103" t="s">
        <v>0</v>
      </c>
      <c r="N1103" t="s">
        <v>10</v>
      </c>
      <c r="O1103">
        <v>6</v>
      </c>
    </row>
    <row r="1104" spans="1:15">
      <c r="A1104" t="str">
        <f t="shared" si="17"/>
        <v>2D_403</v>
      </c>
      <c r="B1104">
        <v>2</v>
      </c>
      <c r="C1104">
        <v>403</v>
      </c>
      <c r="D1104">
        <v>2</v>
      </c>
      <c r="E1104">
        <v>2515822.7599999998</v>
      </c>
      <c r="F1104">
        <v>6860804.9400000004</v>
      </c>
      <c r="G1104">
        <v>205.41399999999999</v>
      </c>
      <c r="H1104">
        <v>184.07999570000001</v>
      </c>
      <c r="I1104">
        <v>21.334004270000001</v>
      </c>
      <c r="J1104">
        <v>205</v>
      </c>
      <c r="K1104">
        <v>11</v>
      </c>
      <c r="L1104">
        <v>2</v>
      </c>
      <c r="M1104" t="s">
        <v>0</v>
      </c>
      <c r="N1104" t="s">
        <v>10</v>
      </c>
      <c r="O1104">
        <v>6</v>
      </c>
    </row>
    <row r="1105" spans="1:15">
      <c r="A1105" t="str">
        <f t="shared" si="17"/>
        <v>2D_388</v>
      </c>
      <c r="B1105">
        <v>2</v>
      </c>
      <c r="C1105">
        <v>388</v>
      </c>
      <c r="D1105">
        <v>2</v>
      </c>
      <c r="E1105">
        <v>2515826.09</v>
      </c>
      <c r="F1105">
        <v>6860809.9500000002</v>
      </c>
      <c r="G1105">
        <v>204.91</v>
      </c>
      <c r="H1105">
        <v>184.57999570000001</v>
      </c>
      <c r="I1105">
        <v>20.33000427</v>
      </c>
      <c r="J1105">
        <v>198</v>
      </c>
      <c r="K1105">
        <v>11</v>
      </c>
      <c r="L1105">
        <v>2</v>
      </c>
      <c r="M1105" t="s">
        <v>0</v>
      </c>
      <c r="N1105" t="s">
        <v>10</v>
      </c>
      <c r="O1105">
        <v>6</v>
      </c>
    </row>
    <row r="1106" spans="1:15">
      <c r="A1106" t="str">
        <f t="shared" si="17"/>
        <v>2D_399</v>
      </c>
      <c r="B1106">
        <v>2</v>
      </c>
      <c r="C1106">
        <v>399</v>
      </c>
      <c r="D1106">
        <v>1</v>
      </c>
      <c r="E1106">
        <v>2515819.27</v>
      </c>
      <c r="F1106">
        <v>6860809.0099999998</v>
      </c>
      <c r="G1106">
        <v>211.149</v>
      </c>
      <c r="H1106">
        <v>184.2999969</v>
      </c>
      <c r="I1106">
        <v>26.84900305</v>
      </c>
      <c r="J1106">
        <v>367</v>
      </c>
      <c r="K1106">
        <v>11</v>
      </c>
      <c r="L1106">
        <v>2</v>
      </c>
      <c r="M1106" t="s">
        <v>0</v>
      </c>
      <c r="N1106" t="s">
        <v>10</v>
      </c>
      <c r="O1106">
        <v>6</v>
      </c>
    </row>
    <row r="1107" spans="1:15">
      <c r="A1107" t="str">
        <f t="shared" si="17"/>
        <v>2D_391</v>
      </c>
      <c r="B1107">
        <v>2</v>
      </c>
      <c r="C1107">
        <v>391</v>
      </c>
      <c r="D1107">
        <v>2</v>
      </c>
      <c r="E1107">
        <v>2515822</v>
      </c>
      <c r="F1107">
        <v>6860810.9500000002</v>
      </c>
      <c r="G1107">
        <v>208.172</v>
      </c>
      <c r="H1107">
        <v>184.54000239999999</v>
      </c>
      <c r="I1107">
        <v>23.631997559999999</v>
      </c>
      <c r="J1107">
        <v>246</v>
      </c>
      <c r="K1107">
        <v>12</v>
      </c>
      <c r="L1107">
        <v>2</v>
      </c>
      <c r="M1107" t="s">
        <v>0</v>
      </c>
      <c r="N1107" t="s">
        <v>10</v>
      </c>
      <c r="O1107">
        <v>6</v>
      </c>
    </row>
    <row r="1108" spans="1:15">
      <c r="A1108" t="str">
        <f t="shared" si="17"/>
        <v>2D_395</v>
      </c>
      <c r="B1108">
        <v>2</v>
      </c>
      <c r="C1108">
        <v>395</v>
      </c>
      <c r="D1108">
        <v>2</v>
      </c>
      <c r="E1108">
        <v>2515819.64</v>
      </c>
      <c r="F1108">
        <v>6860811.4800000004</v>
      </c>
      <c r="G1108">
        <v>209.053</v>
      </c>
      <c r="H1108">
        <v>184.71999510000001</v>
      </c>
      <c r="I1108">
        <v>24.333004880000001</v>
      </c>
      <c r="J1108">
        <v>372</v>
      </c>
      <c r="K1108">
        <v>11</v>
      </c>
      <c r="L1108">
        <v>2</v>
      </c>
      <c r="M1108" t="s">
        <v>0</v>
      </c>
      <c r="N1108" t="s">
        <v>10</v>
      </c>
      <c r="O1108">
        <v>6</v>
      </c>
    </row>
    <row r="1109" spans="1:15">
      <c r="A1109" t="str">
        <f t="shared" si="17"/>
        <v>2D_376</v>
      </c>
      <c r="B1109">
        <v>2</v>
      </c>
      <c r="C1109">
        <v>376</v>
      </c>
      <c r="D1109">
        <v>2</v>
      </c>
      <c r="E1109">
        <v>2515825</v>
      </c>
      <c r="F1109">
        <v>6860814.7300000004</v>
      </c>
      <c r="G1109">
        <v>209.53800000000001</v>
      </c>
      <c r="H1109">
        <v>184.9600006</v>
      </c>
      <c r="I1109">
        <v>24.577999389999999</v>
      </c>
      <c r="J1109">
        <v>339</v>
      </c>
      <c r="K1109">
        <v>11</v>
      </c>
      <c r="L1109">
        <v>2</v>
      </c>
      <c r="M1109" t="s">
        <v>0</v>
      </c>
      <c r="N1109" t="s">
        <v>10</v>
      </c>
      <c r="O1109">
        <v>6</v>
      </c>
    </row>
    <row r="1110" spans="1:15">
      <c r="A1110" t="str">
        <f t="shared" si="17"/>
        <v>2D_381</v>
      </c>
      <c r="B1110">
        <v>2</v>
      </c>
      <c r="C1110">
        <v>381</v>
      </c>
      <c r="D1110">
        <v>2</v>
      </c>
      <c r="E1110">
        <v>2515821.04</v>
      </c>
      <c r="F1110">
        <v>6860815.1100000003</v>
      </c>
      <c r="G1110">
        <v>206.01900000000001</v>
      </c>
      <c r="H1110">
        <v>185.12999880000001</v>
      </c>
      <c r="I1110">
        <v>20.889001220000001</v>
      </c>
      <c r="J1110">
        <v>243</v>
      </c>
      <c r="K1110">
        <v>11</v>
      </c>
      <c r="L1110">
        <v>2</v>
      </c>
      <c r="M1110" t="s">
        <v>0</v>
      </c>
      <c r="N1110" t="s">
        <v>10</v>
      </c>
      <c r="O1110">
        <v>6</v>
      </c>
    </row>
    <row r="1111" spans="1:15">
      <c r="A1111" t="str">
        <f t="shared" si="17"/>
        <v>2D_370</v>
      </c>
      <c r="B1111">
        <v>2</v>
      </c>
      <c r="C1111">
        <v>370</v>
      </c>
      <c r="D1111">
        <v>2</v>
      </c>
      <c r="E1111">
        <v>2515824.65</v>
      </c>
      <c r="F1111">
        <v>6860817.7400000002</v>
      </c>
      <c r="G1111">
        <v>207.16200000000001</v>
      </c>
      <c r="H1111">
        <v>185.46999510000001</v>
      </c>
      <c r="I1111">
        <v>21.692004879999999</v>
      </c>
      <c r="J1111">
        <v>231</v>
      </c>
      <c r="K1111">
        <v>12</v>
      </c>
      <c r="L1111">
        <v>2</v>
      </c>
      <c r="M1111" t="s">
        <v>0</v>
      </c>
      <c r="N1111" t="s">
        <v>10</v>
      </c>
      <c r="O1111">
        <v>6</v>
      </c>
    </row>
    <row r="1112" spans="1:15">
      <c r="A1112" t="str">
        <f t="shared" si="17"/>
        <v>2D_383</v>
      </c>
      <c r="B1112">
        <v>2</v>
      </c>
      <c r="C1112">
        <v>383</v>
      </c>
      <c r="D1112">
        <v>2</v>
      </c>
      <c r="E1112">
        <v>2515819.15</v>
      </c>
      <c r="F1112">
        <v>6860814.8899999997</v>
      </c>
      <c r="G1112">
        <v>207.03800000000001</v>
      </c>
      <c r="H1112">
        <v>185.1599976</v>
      </c>
      <c r="I1112">
        <v>21.878002439999999</v>
      </c>
      <c r="J1112">
        <v>217</v>
      </c>
      <c r="K1112">
        <v>12</v>
      </c>
      <c r="L1112">
        <v>2</v>
      </c>
      <c r="M1112" t="s">
        <v>0</v>
      </c>
      <c r="N1112" t="s">
        <v>10</v>
      </c>
      <c r="O1112">
        <v>6</v>
      </c>
    </row>
    <row r="1113" spans="1:15">
      <c r="A1113" t="str">
        <f t="shared" si="17"/>
        <v>2D_361</v>
      </c>
      <c r="B1113">
        <v>2</v>
      </c>
      <c r="C1113">
        <v>361</v>
      </c>
      <c r="D1113">
        <v>1</v>
      </c>
      <c r="E1113">
        <v>2515822.7599999998</v>
      </c>
      <c r="F1113">
        <v>6860821.5199999996</v>
      </c>
      <c r="G1113">
        <v>210.42599999999999</v>
      </c>
      <c r="H1113">
        <v>185.83999019999999</v>
      </c>
      <c r="I1113">
        <v>24.58600977</v>
      </c>
      <c r="J1113">
        <v>306</v>
      </c>
      <c r="K1113">
        <v>11</v>
      </c>
      <c r="L1113">
        <v>2</v>
      </c>
      <c r="M1113" t="s">
        <v>0</v>
      </c>
      <c r="N1113" t="s">
        <v>10</v>
      </c>
      <c r="O1113">
        <v>6</v>
      </c>
    </row>
    <row r="1114" spans="1:15">
      <c r="A1114" t="str">
        <f t="shared" si="17"/>
        <v>2D_366</v>
      </c>
      <c r="B1114">
        <v>2</v>
      </c>
      <c r="C1114">
        <v>366</v>
      </c>
      <c r="D1114">
        <v>1</v>
      </c>
      <c r="E1114">
        <v>2515819.2200000002</v>
      </c>
      <c r="F1114">
        <v>6860819.6200000001</v>
      </c>
      <c r="G1114">
        <v>208.167</v>
      </c>
      <c r="H1114">
        <v>185.63999329999999</v>
      </c>
      <c r="I1114">
        <v>22.527006709999998</v>
      </c>
      <c r="J1114">
        <v>273</v>
      </c>
      <c r="K1114">
        <v>11</v>
      </c>
      <c r="L1114">
        <v>2</v>
      </c>
      <c r="M1114" t="s">
        <v>0</v>
      </c>
      <c r="N1114" t="s">
        <v>10</v>
      </c>
      <c r="O1114">
        <v>6</v>
      </c>
    </row>
    <row r="1115" spans="1:15">
      <c r="A1115" t="str">
        <f t="shared" si="17"/>
        <v>2D_369</v>
      </c>
      <c r="B1115">
        <v>2</v>
      </c>
      <c r="C1115">
        <v>369</v>
      </c>
      <c r="D1115">
        <v>2</v>
      </c>
      <c r="E1115">
        <v>2515811.94</v>
      </c>
      <c r="F1115">
        <v>6860821.2599999998</v>
      </c>
      <c r="G1115">
        <v>209.398</v>
      </c>
      <c r="H1115">
        <v>185.6</v>
      </c>
      <c r="I1115">
        <v>23.797999999999998</v>
      </c>
      <c r="J1115">
        <v>241</v>
      </c>
      <c r="K1115">
        <v>11</v>
      </c>
      <c r="L1115">
        <v>2</v>
      </c>
      <c r="M1115" t="s">
        <v>0</v>
      </c>
      <c r="N1115" t="s">
        <v>10</v>
      </c>
      <c r="O1115">
        <v>6</v>
      </c>
    </row>
    <row r="1116" spans="1:15">
      <c r="A1116" t="str">
        <f t="shared" si="17"/>
        <v>2D_353</v>
      </c>
      <c r="B1116">
        <v>2</v>
      </c>
      <c r="C1116">
        <v>353</v>
      </c>
      <c r="D1116">
        <v>2</v>
      </c>
      <c r="E1116">
        <v>2515818.1</v>
      </c>
      <c r="F1116">
        <v>6860825.0999999996</v>
      </c>
      <c r="G1116">
        <v>202.18</v>
      </c>
      <c r="H1116">
        <v>185.83999019999999</v>
      </c>
      <c r="I1116">
        <v>16.340009770000002</v>
      </c>
      <c r="J1116">
        <v>239</v>
      </c>
      <c r="K1116">
        <v>11</v>
      </c>
      <c r="L1116">
        <v>2</v>
      </c>
      <c r="M1116" t="s">
        <v>5</v>
      </c>
      <c r="N1116" t="s">
        <v>10</v>
      </c>
      <c r="O1116">
        <v>6</v>
      </c>
    </row>
    <row r="1117" spans="1:15">
      <c r="A1117" t="str">
        <f t="shared" si="17"/>
        <v>2D_359</v>
      </c>
      <c r="B1117">
        <v>2</v>
      </c>
      <c r="C1117">
        <v>359</v>
      </c>
      <c r="D1117">
        <v>1</v>
      </c>
      <c r="E1117">
        <v>2515813.9500000002</v>
      </c>
      <c r="F1117">
        <v>6860823.8700000001</v>
      </c>
      <c r="G1117">
        <v>207.624</v>
      </c>
      <c r="H1117">
        <v>185.7100006</v>
      </c>
      <c r="I1117">
        <v>21.913999390000001</v>
      </c>
      <c r="J1117">
        <v>263</v>
      </c>
      <c r="K1117">
        <v>11</v>
      </c>
      <c r="L1117">
        <v>2</v>
      </c>
      <c r="M1117" t="s">
        <v>0</v>
      </c>
      <c r="N1117" t="s">
        <v>10</v>
      </c>
      <c r="O1117">
        <v>6</v>
      </c>
    </row>
    <row r="1118" spans="1:15">
      <c r="A1118" t="str">
        <f t="shared" si="17"/>
        <v>2D_343</v>
      </c>
      <c r="B1118">
        <v>2</v>
      </c>
      <c r="C1118">
        <v>343</v>
      </c>
      <c r="D1118">
        <v>1</v>
      </c>
      <c r="E1118">
        <v>2515814.9300000002</v>
      </c>
      <c r="F1118">
        <v>6860828.9000000004</v>
      </c>
      <c r="G1118">
        <v>206.95500000000001</v>
      </c>
      <c r="H1118">
        <v>185.72998960000001</v>
      </c>
      <c r="I1118">
        <v>21.225010380000001</v>
      </c>
      <c r="J1118">
        <v>238</v>
      </c>
      <c r="K1118">
        <v>11</v>
      </c>
      <c r="L1118">
        <v>2</v>
      </c>
      <c r="M1118" t="s">
        <v>0</v>
      </c>
      <c r="N1118" t="s">
        <v>10</v>
      </c>
      <c r="O1118">
        <v>6</v>
      </c>
    </row>
    <row r="1119" spans="1:15">
      <c r="A1119" t="str">
        <f t="shared" si="17"/>
        <v>2D_346</v>
      </c>
      <c r="B1119">
        <v>2</v>
      </c>
      <c r="C1119">
        <v>346</v>
      </c>
      <c r="D1119">
        <v>1</v>
      </c>
      <c r="E1119">
        <v>2515808.89</v>
      </c>
      <c r="F1119">
        <v>6860827.6500000004</v>
      </c>
      <c r="G1119">
        <v>209.28200000000001</v>
      </c>
      <c r="H1119">
        <v>185.369989</v>
      </c>
      <c r="I1119">
        <v>23.912010989999999</v>
      </c>
      <c r="J1119">
        <v>291</v>
      </c>
      <c r="K1119">
        <v>11</v>
      </c>
      <c r="L1119">
        <v>2</v>
      </c>
      <c r="M1119" t="s">
        <v>0</v>
      </c>
      <c r="N1119" t="s">
        <v>10</v>
      </c>
      <c r="O1119">
        <v>6</v>
      </c>
    </row>
    <row r="1120" spans="1:15">
      <c r="A1120" t="str">
        <f t="shared" si="17"/>
        <v>2D_341</v>
      </c>
      <c r="B1120">
        <v>2</v>
      </c>
      <c r="C1120">
        <v>341</v>
      </c>
      <c r="D1120">
        <v>1</v>
      </c>
      <c r="E1120">
        <v>2515811</v>
      </c>
      <c r="F1120">
        <v>6860829.2199999997</v>
      </c>
      <c r="G1120">
        <v>206.39</v>
      </c>
      <c r="H1120">
        <v>185.6</v>
      </c>
      <c r="I1120">
        <v>-99</v>
      </c>
      <c r="J1120">
        <v>234</v>
      </c>
      <c r="K1120">
        <v>12</v>
      </c>
      <c r="L1120">
        <v>2</v>
      </c>
      <c r="M1120" t="s">
        <v>3</v>
      </c>
      <c r="N1120" t="s">
        <v>10</v>
      </c>
      <c r="O1120">
        <v>6</v>
      </c>
    </row>
    <row r="1121" spans="1:15">
      <c r="A1121" t="str">
        <f t="shared" si="17"/>
        <v>2D_335</v>
      </c>
      <c r="B1121">
        <v>2</v>
      </c>
      <c r="C1121">
        <v>335</v>
      </c>
      <c r="D1121">
        <v>2</v>
      </c>
      <c r="E1121">
        <v>2515815.08</v>
      </c>
      <c r="F1121">
        <v>6860833.2199999997</v>
      </c>
      <c r="G1121">
        <v>205.33799999999999</v>
      </c>
      <c r="H1121">
        <v>186.1</v>
      </c>
      <c r="I1121">
        <v>19.238</v>
      </c>
      <c r="J1121">
        <v>199</v>
      </c>
      <c r="K1121">
        <v>11</v>
      </c>
      <c r="L1121">
        <v>2</v>
      </c>
      <c r="M1121" t="s">
        <v>0</v>
      </c>
      <c r="N1121" t="s">
        <v>10</v>
      </c>
      <c r="O1121">
        <v>6</v>
      </c>
    </row>
    <row r="1122" spans="1:15">
      <c r="A1122" t="str">
        <f t="shared" si="17"/>
        <v>2D_336</v>
      </c>
      <c r="B1122">
        <v>2</v>
      </c>
      <c r="C1122">
        <v>336</v>
      </c>
      <c r="D1122">
        <v>2</v>
      </c>
      <c r="E1122">
        <v>2515811.46</v>
      </c>
      <c r="F1122">
        <v>6860832.1600000001</v>
      </c>
      <c r="G1122">
        <v>205.96</v>
      </c>
      <c r="H1122">
        <v>185.68999629999999</v>
      </c>
      <c r="I1122">
        <v>20.27000366</v>
      </c>
      <c r="J1122">
        <v>221</v>
      </c>
      <c r="K1122">
        <v>11</v>
      </c>
      <c r="L1122">
        <v>2</v>
      </c>
      <c r="M1122" t="s">
        <v>0</v>
      </c>
      <c r="N1122" t="s">
        <v>10</v>
      </c>
      <c r="O1122">
        <v>6</v>
      </c>
    </row>
    <row r="1123" spans="1:15">
      <c r="A1123" t="str">
        <f t="shared" si="17"/>
        <v>2D_326</v>
      </c>
      <c r="B1123">
        <v>2</v>
      </c>
      <c r="C1123">
        <v>326</v>
      </c>
      <c r="D1123">
        <v>2</v>
      </c>
      <c r="E1123">
        <v>2515813.56</v>
      </c>
      <c r="F1123">
        <v>6860836.5800000001</v>
      </c>
      <c r="G1123">
        <v>206.84800000000001</v>
      </c>
      <c r="H1123">
        <v>186.1099945</v>
      </c>
      <c r="I1123">
        <v>20.738005489999999</v>
      </c>
      <c r="J1123">
        <v>217</v>
      </c>
      <c r="K1123">
        <v>11</v>
      </c>
      <c r="L1123">
        <v>2</v>
      </c>
      <c r="M1123" t="s">
        <v>0</v>
      </c>
      <c r="N1123" t="s">
        <v>10</v>
      </c>
      <c r="O1123">
        <v>6</v>
      </c>
    </row>
    <row r="1124" spans="1:15">
      <c r="A1124" t="str">
        <f t="shared" si="17"/>
        <v>2D_324</v>
      </c>
      <c r="B1124">
        <v>2</v>
      </c>
      <c r="C1124">
        <v>324</v>
      </c>
      <c r="D1124">
        <v>2</v>
      </c>
      <c r="E1124">
        <v>2515810.14</v>
      </c>
      <c r="F1124">
        <v>6860835.6900000004</v>
      </c>
      <c r="G1124">
        <v>207.44399999999999</v>
      </c>
      <c r="H1124">
        <v>185.7100006</v>
      </c>
      <c r="I1124">
        <v>21.733999390000001</v>
      </c>
      <c r="J1124">
        <v>236</v>
      </c>
      <c r="K1124">
        <v>11</v>
      </c>
      <c r="L1124">
        <v>2</v>
      </c>
      <c r="M1124" t="s">
        <v>0</v>
      </c>
      <c r="N1124" t="s">
        <v>10</v>
      </c>
      <c r="O1124">
        <v>6</v>
      </c>
    </row>
    <row r="1125" spans="1:15">
      <c r="A1125" t="str">
        <f t="shared" si="17"/>
        <v>2D_320</v>
      </c>
      <c r="B1125">
        <v>2</v>
      </c>
      <c r="C1125">
        <v>320</v>
      </c>
      <c r="D1125">
        <v>2</v>
      </c>
      <c r="E1125">
        <v>2515811.33</v>
      </c>
      <c r="F1125">
        <v>6860838.0800000001</v>
      </c>
      <c r="G1125">
        <v>206.82</v>
      </c>
      <c r="H1125">
        <v>186.0599915</v>
      </c>
      <c r="I1125">
        <v>20.760008540000001</v>
      </c>
      <c r="J1125">
        <v>228</v>
      </c>
      <c r="K1125">
        <v>11</v>
      </c>
      <c r="L1125">
        <v>2</v>
      </c>
      <c r="M1125" t="s">
        <v>0</v>
      </c>
      <c r="N1125" t="s">
        <v>10</v>
      </c>
      <c r="O1125">
        <v>6</v>
      </c>
    </row>
    <row r="1126" spans="1:15">
      <c r="A1126" t="str">
        <f t="shared" si="17"/>
        <v>2D_382</v>
      </c>
      <c r="B1126">
        <v>2</v>
      </c>
      <c r="C1126">
        <v>382</v>
      </c>
      <c r="D1126">
        <v>2</v>
      </c>
      <c r="E1126">
        <v>2515832.25</v>
      </c>
      <c r="F1126">
        <v>6860809.7000000002</v>
      </c>
      <c r="G1126">
        <v>211.749</v>
      </c>
      <c r="H1126">
        <v>185.32999570000001</v>
      </c>
      <c r="I1126">
        <v>26.419004269999999</v>
      </c>
      <c r="J1126">
        <v>264</v>
      </c>
      <c r="K1126">
        <v>12</v>
      </c>
      <c r="L1126">
        <v>2</v>
      </c>
      <c r="M1126" t="s">
        <v>0</v>
      </c>
      <c r="N1126" t="s">
        <v>10</v>
      </c>
      <c r="O1126">
        <v>7</v>
      </c>
    </row>
    <row r="1127" spans="1:15">
      <c r="A1127" t="str">
        <f t="shared" si="17"/>
        <v>2D_377</v>
      </c>
      <c r="B1127">
        <v>2</v>
      </c>
      <c r="C1127">
        <v>377</v>
      </c>
      <c r="D1127">
        <v>2</v>
      </c>
      <c r="E1127">
        <v>2515834.58</v>
      </c>
      <c r="F1127">
        <v>6860811.1200000001</v>
      </c>
      <c r="G1127">
        <v>204.554</v>
      </c>
      <c r="H1127">
        <v>185.6099945</v>
      </c>
      <c r="I1127">
        <v>18.944005489999999</v>
      </c>
      <c r="J1127">
        <v>181</v>
      </c>
      <c r="K1127">
        <v>11</v>
      </c>
      <c r="L1127">
        <v>2</v>
      </c>
      <c r="M1127" t="s">
        <v>0</v>
      </c>
      <c r="N1127" t="s">
        <v>10</v>
      </c>
      <c r="O1127">
        <v>7</v>
      </c>
    </row>
    <row r="1128" spans="1:15">
      <c r="A1128" t="str">
        <f t="shared" si="17"/>
        <v>2D_371</v>
      </c>
      <c r="B1128">
        <v>2</v>
      </c>
      <c r="C1128">
        <v>371</v>
      </c>
      <c r="D1128">
        <v>2</v>
      </c>
      <c r="E1128">
        <v>2515838.17</v>
      </c>
      <c r="F1128">
        <v>6860813.3099999996</v>
      </c>
      <c r="G1128">
        <v>206.435</v>
      </c>
      <c r="H1128">
        <v>186.18999629999999</v>
      </c>
      <c r="I1128">
        <v>20.245003659999998</v>
      </c>
      <c r="J1128">
        <v>179</v>
      </c>
      <c r="K1128">
        <v>11</v>
      </c>
      <c r="L1128">
        <v>2</v>
      </c>
      <c r="M1128" t="s">
        <v>0</v>
      </c>
      <c r="N1128" t="s">
        <v>10</v>
      </c>
      <c r="O1128">
        <v>7</v>
      </c>
    </row>
    <row r="1129" spans="1:15">
      <c r="A1129" t="str">
        <f t="shared" si="17"/>
        <v>2D_373</v>
      </c>
      <c r="B1129">
        <v>2</v>
      </c>
      <c r="C1129">
        <v>373</v>
      </c>
      <c r="D1129">
        <v>2</v>
      </c>
      <c r="E1129">
        <v>2515834.15</v>
      </c>
      <c r="F1129">
        <v>6860813.5999999996</v>
      </c>
      <c r="G1129">
        <v>206.49199999999999</v>
      </c>
      <c r="H1129">
        <v>185.71999510000001</v>
      </c>
      <c r="I1129">
        <v>20.772004880000001</v>
      </c>
      <c r="J1129">
        <v>207</v>
      </c>
      <c r="K1129">
        <v>11</v>
      </c>
      <c r="L1129">
        <v>2</v>
      </c>
      <c r="M1129" t="s">
        <v>0</v>
      </c>
      <c r="N1129" t="s">
        <v>10</v>
      </c>
      <c r="O1129">
        <v>7</v>
      </c>
    </row>
    <row r="1130" spans="1:15">
      <c r="A1130" t="str">
        <f t="shared" si="17"/>
        <v>2D_372</v>
      </c>
      <c r="B1130">
        <v>2</v>
      </c>
      <c r="C1130">
        <v>372</v>
      </c>
      <c r="D1130">
        <v>2</v>
      </c>
      <c r="E1130">
        <v>2515831.09</v>
      </c>
      <c r="F1130">
        <v>6860814.9199999999</v>
      </c>
      <c r="G1130">
        <v>209.60599999999999</v>
      </c>
      <c r="H1130">
        <v>185.4199921</v>
      </c>
      <c r="I1130">
        <v>24.186007929999999</v>
      </c>
      <c r="J1130">
        <v>296</v>
      </c>
      <c r="K1130">
        <v>11</v>
      </c>
      <c r="L1130">
        <v>2</v>
      </c>
      <c r="M1130" t="s">
        <v>0</v>
      </c>
      <c r="N1130" t="s">
        <v>10</v>
      </c>
      <c r="O1130">
        <v>7</v>
      </c>
    </row>
    <row r="1131" spans="1:15">
      <c r="A1131" t="str">
        <f t="shared" si="17"/>
        <v>2D_362</v>
      </c>
      <c r="B1131">
        <v>2</v>
      </c>
      <c r="C1131">
        <v>362</v>
      </c>
      <c r="D1131">
        <v>2</v>
      </c>
      <c r="E1131">
        <v>2515830.8199999998</v>
      </c>
      <c r="F1131">
        <v>6860818.79</v>
      </c>
      <c r="G1131">
        <v>209.95</v>
      </c>
      <c r="H1131">
        <v>185.93999629999999</v>
      </c>
      <c r="I1131">
        <v>24.010003659999999</v>
      </c>
      <c r="J1131">
        <v>353</v>
      </c>
      <c r="K1131">
        <v>11</v>
      </c>
      <c r="L1131">
        <v>2</v>
      </c>
      <c r="M1131" t="s">
        <v>0</v>
      </c>
      <c r="N1131" t="s">
        <v>10</v>
      </c>
      <c r="O1131">
        <v>7</v>
      </c>
    </row>
    <row r="1132" spans="1:15">
      <c r="A1132" t="str">
        <f t="shared" si="17"/>
        <v>2D_357</v>
      </c>
      <c r="B1132">
        <v>2</v>
      </c>
      <c r="C1132">
        <v>357</v>
      </c>
      <c r="D1132">
        <v>2</v>
      </c>
      <c r="E1132">
        <v>2515832.7000000002</v>
      </c>
      <c r="F1132">
        <v>6860821.9800000004</v>
      </c>
      <c r="G1132">
        <v>199.22499999999999</v>
      </c>
      <c r="H1132">
        <v>186.43999629999999</v>
      </c>
      <c r="I1132">
        <v>12.785003659999999</v>
      </c>
      <c r="J1132">
        <v>117</v>
      </c>
      <c r="K1132">
        <v>11</v>
      </c>
      <c r="L1132">
        <v>2</v>
      </c>
      <c r="M1132" t="s">
        <v>0</v>
      </c>
      <c r="N1132" t="s">
        <v>10</v>
      </c>
      <c r="O1132">
        <v>7</v>
      </c>
    </row>
    <row r="1133" spans="1:15">
      <c r="A1133" t="str">
        <f t="shared" si="17"/>
        <v>2D_364</v>
      </c>
      <c r="B1133">
        <v>2</v>
      </c>
      <c r="C1133">
        <v>364</v>
      </c>
      <c r="D1133">
        <v>1</v>
      </c>
      <c r="E1133">
        <v>2515826.4900000002</v>
      </c>
      <c r="F1133">
        <v>6860819.0599999996</v>
      </c>
      <c r="G1133">
        <v>208.08699999999999</v>
      </c>
      <c r="H1133">
        <v>186.04000239999999</v>
      </c>
      <c r="I1133">
        <v>22.046997560000001</v>
      </c>
      <c r="J1133">
        <v>282</v>
      </c>
      <c r="K1133">
        <v>11</v>
      </c>
      <c r="L1133">
        <v>2</v>
      </c>
      <c r="M1133" t="s">
        <v>0</v>
      </c>
      <c r="N1133" t="s">
        <v>10</v>
      </c>
      <c r="O1133">
        <v>7</v>
      </c>
    </row>
    <row r="1134" spans="1:15">
      <c r="A1134" t="str">
        <f t="shared" si="17"/>
        <v>2D_355</v>
      </c>
      <c r="B1134">
        <v>2</v>
      </c>
      <c r="C1134">
        <v>355</v>
      </c>
      <c r="D1134">
        <v>2</v>
      </c>
      <c r="E1134">
        <v>2515830.88</v>
      </c>
      <c r="F1134">
        <v>6860823.2999999998</v>
      </c>
      <c r="G1134">
        <v>204.72900000000001</v>
      </c>
      <c r="H1134">
        <v>186.49999389999999</v>
      </c>
      <c r="I1134">
        <v>18.229006099999999</v>
      </c>
      <c r="J1134">
        <v>192</v>
      </c>
      <c r="K1134">
        <v>11</v>
      </c>
      <c r="L1134">
        <v>2</v>
      </c>
      <c r="M1134" t="s">
        <v>0</v>
      </c>
      <c r="N1134" t="s">
        <v>10</v>
      </c>
      <c r="O1134">
        <v>7</v>
      </c>
    </row>
    <row r="1135" spans="1:15">
      <c r="A1135" t="str">
        <f t="shared" si="17"/>
        <v>2D_350</v>
      </c>
      <c r="B1135">
        <v>2</v>
      </c>
      <c r="C1135">
        <v>350</v>
      </c>
      <c r="D1135">
        <v>2</v>
      </c>
      <c r="E1135">
        <v>2515828.7999999998</v>
      </c>
      <c r="F1135">
        <v>6860825.4000000004</v>
      </c>
      <c r="G1135">
        <v>207.49299999999999</v>
      </c>
      <c r="H1135">
        <v>186.4099976</v>
      </c>
      <c r="I1135">
        <v>21.083002440000001</v>
      </c>
      <c r="J1135">
        <v>213</v>
      </c>
      <c r="K1135">
        <v>11</v>
      </c>
      <c r="L1135">
        <v>2</v>
      </c>
      <c r="M1135" t="s">
        <v>0</v>
      </c>
      <c r="N1135" t="s">
        <v>10</v>
      </c>
      <c r="O1135">
        <v>7</v>
      </c>
    </row>
    <row r="1136" spans="1:15">
      <c r="A1136" t="str">
        <f t="shared" si="17"/>
        <v>2D_349</v>
      </c>
      <c r="B1136">
        <v>2</v>
      </c>
      <c r="C1136">
        <v>349</v>
      </c>
      <c r="D1136">
        <v>2</v>
      </c>
      <c r="E1136">
        <v>2515830</v>
      </c>
      <c r="F1136">
        <v>6860826.8600000003</v>
      </c>
      <c r="G1136">
        <v>205.35599999999999</v>
      </c>
      <c r="H1136">
        <v>186.57999570000001</v>
      </c>
      <c r="I1136">
        <v>18.776004270000001</v>
      </c>
      <c r="J1136">
        <v>199</v>
      </c>
      <c r="K1136">
        <v>12</v>
      </c>
      <c r="L1136">
        <v>2</v>
      </c>
      <c r="M1136" t="s">
        <v>0</v>
      </c>
      <c r="N1136" t="s">
        <v>10</v>
      </c>
      <c r="O1136">
        <v>7</v>
      </c>
    </row>
    <row r="1137" spans="1:15">
      <c r="A1137" t="str">
        <f t="shared" si="17"/>
        <v>2D_351</v>
      </c>
      <c r="B1137">
        <v>2</v>
      </c>
      <c r="C1137">
        <v>351</v>
      </c>
      <c r="D1137">
        <v>2</v>
      </c>
      <c r="E1137">
        <v>2515824.65</v>
      </c>
      <c r="F1137">
        <v>6860825.4699999997</v>
      </c>
      <c r="G1137">
        <v>201.54900000000001</v>
      </c>
      <c r="H1137">
        <v>186.21999510000001</v>
      </c>
      <c r="I1137">
        <v>15.329004879999999</v>
      </c>
      <c r="J1137">
        <v>227</v>
      </c>
      <c r="K1137">
        <v>11</v>
      </c>
      <c r="L1137">
        <v>2</v>
      </c>
      <c r="M1137" t="s">
        <v>5</v>
      </c>
      <c r="N1137" t="s">
        <v>10</v>
      </c>
      <c r="O1137">
        <v>7</v>
      </c>
    </row>
    <row r="1138" spans="1:15">
      <c r="A1138" t="str">
        <f t="shared" si="17"/>
        <v>2D_354</v>
      </c>
      <c r="B1138">
        <v>2</v>
      </c>
      <c r="C1138">
        <v>354</v>
      </c>
      <c r="D1138">
        <v>1</v>
      </c>
      <c r="E1138">
        <v>2515821.1800000002</v>
      </c>
      <c r="F1138">
        <v>6860824.8499999996</v>
      </c>
      <c r="G1138">
        <v>208.78100000000001</v>
      </c>
      <c r="H1138">
        <v>186.1</v>
      </c>
      <c r="I1138">
        <v>22.681000000000001</v>
      </c>
      <c r="J1138">
        <v>305</v>
      </c>
      <c r="K1138">
        <v>11</v>
      </c>
      <c r="L1138">
        <v>2</v>
      </c>
      <c r="M1138" t="s">
        <v>0</v>
      </c>
      <c r="N1138" t="s">
        <v>10</v>
      </c>
      <c r="O1138">
        <v>7</v>
      </c>
    </row>
    <row r="1139" spans="1:15">
      <c r="A1139" t="str">
        <f t="shared" si="17"/>
        <v>2D_344</v>
      </c>
      <c r="B1139">
        <v>2</v>
      </c>
      <c r="C1139">
        <v>344</v>
      </c>
      <c r="D1139">
        <v>2</v>
      </c>
      <c r="E1139">
        <v>2515829.5099999998</v>
      </c>
      <c r="F1139">
        <v>6860829.8099999996</v>
      </c>
      <c r="G1139">
        <v>210.05500000000001</v>
      </c>
      <c r="H1139">
        <v>186.64998779999999</v>
      </c>
      <c r="I1139">
        <v>23.405012209999999</v>
      </c>
      <c r="J1139">
        <v>270</v>
      </c>
      <c r="K1139">
        <v>11</v>
      </c>
      <c r="L1139">
        <v>2</v>
      </c>
      <c r="M1139" t="s">
        <v>0</v>
      </c>
      <c r="N1139" t="s">
        <v>10</v>
      </c>
      <c r="O1139">
        <v>7</v>
      </c>
    </row>
    <row r="1140" spans="1:15">
      <c r="A1140" t="str">
        <f t="shared" si="17"/>
        <v>2D_347</v>
      </c>
      <c r="B1140">
        <v>2</v>
      </c>
      <c r="C1140">
        <v>347</v>
      </c>
      <c r="D1140">
        <v>1</v>
      </c>
      <c r="E1140">
        <v>2515826.0299999998</v>
      </c>
      <c r="F1140">
        <v>6860827.8899999997</v>
      </c>
      <c r="G1140">
        <v>196.863</v>
      </c>
      <c r="H1140">
        <v>186.3599945</v>
      </c>
      <c r="I1140">
        <v>10.50300549</v>
      </c>
      <c r="J1140">
        <v>288</v>
      </c>
      <c r="K1140">
        <v>12</v>
      </c>
      <c r="L1140">
        <v>2</v>
      </c>
      <c r="M1140" t="s">
        <v>5</v>
      </c>
      <c r="N1140" t="s">
        <v>10</v>
      </c>
      <c r="O1140">
        <v>7</v>
      </c>
    </row>
    <row r="1141" spans="1:15">
      <c r="A1141" t="str">
        <f t="shared" si="17"/>
        <v>2D_342</v>
      </c>
      <c r="B1141">
        <v>2</v>
      </c>
      <c r="C1141">
        <v>342</v>
      </c>
      <c r="D1141">
        <v>1</v>
      </c>
      <c r="E1141">
        <v>2515821.7599999998</v>
      </c>
      <c r="F1141">
        <v>6860830.1600000001</v>
      </c>
      <c r="G1141">
        <v>206.511</v>
      </c>
      <c r="H1141">
        <v>186.39998779999999</v>
      </c>
      <c r="I1141">
        <v>20.111012209999998</v>
      </c>
      <c r="J1141">
        <v>264</v>
      </c>
      <c r="K1141">
        <v>11</v>
      </c>
      <c r="L1141">
        <v>2</v>
      </c>
      <c r="M1141" t="s">
        <v>0</v>
      </c>
      <c r="N1141" t="s">
        <v>10</v>
      </c>
      <c r="O1141">
        <v>7</v>
      </c>
    </row>
    <row r="1142" spans="1:15">
      <c r="A1142" t="str">
        <f t="shared" si="17"/>
        <v>2D_338</v>
      </c>
      <c r="B1142">
        <v>2</v>
      </c>
      <c r="C1142">
        <v>338</v>
      </c>
      <c r="D1142">
        <v>2</v>
      </c>
      <c r="E1142">
        <v>2515827.12</v>
      </c>
      <c r="F1142">
        <v>6860833.6299999999</v>
      </c>
      <c r="G1142">
        <v>205.172</v>
      </c>
      <c r="H1142">
        <v>187.08999019999999</v>
      </c>
      <c r="I1142">
        <v>18.082009769999999</v>
      </c>
      <c r="J1142">
        <v>192</v>
      </c>
      <c r="K1142">
        <v>11</v>
      </c>
      <c r="L1142">
        <v>2</v>
      </c>
      <c r="M1142" t="s">
        <v>0</v>
      </c>
      <c r="N1142" t="s">
        <v>10</v>
      </c>
      <c r="O1142">
        <v>7</v>
      </c>
    </row>
    <row r="1143" spans="1:15">
      <c r="A1143" t="str">
        <f t="shared" si="17"/>
        <v>2D_340</v>
      </c>
      <c r="B1143">
        <v>2</v>
      </c>
      <c r="C1143">
        <v>340</v>
      </c>
      <c r="D1143">
        <v>2</v>
      </c>
      <c r="E1143">
        <v>2515824.37</v>
      </c>
      <c r="F1143">
        <v>6860832.8200000003</v>
      </c>
      <c r="G1143">
        <v>207.82599999999999</v>
      </c>
      <c r="H1143">
        <v>186.79000239999999</v>
      </c>
      <c r="I1143">
        <v>21.035997559999998</v>
      </c>
      <c r="J1143">
        <v>203</v>
      </c>
      <c r="K1143">
        <v>11</v>
      </c>
      <c r="L1143">
        <v>2</v>
      </c>
      <c r="M1143" t="s">
        <v>0</v>
      </c>
      <c r="N1143" t="s">
        <v>10</v>
      </c>
      <c r="O1143">
        <v>7</v>
      </c>
    </row>
    <row r="1144" spans="1:15">
      <c r="A1144" t="str">
        <f t="shared" si="17"/>
        <v>2D_337</v>
      </c>
      <c r="B1144">
        <v>2</v>
      </c>
      <c r="C1144">
        <v>337</v>
      </c>
      <c r="D1144">
        <v>2</v>
      </c>
      <c r="E1144">
        <v>2515825.71</v>
      </c>
      <c r="F1144">
        <v>6860835.0300000003</v>
      </c>
      <c r="G1144">
        <v>206.59399999999999</v>
      </c>
      <c r="H1144">
        <v>186.9099976</v>
      </c>
      <c r="I1144">
        <v>19.68400244</v>
      </c>
      <c r="J1144">
        <v>198</v>
      </c>
      <c r="K1144">
        <v>11</v>
      </c>
      <c r="L1144">
        <v>2</v>
      </c>
      <c r="M1144" t="s">
        <v>0</v>
      </c>
      <c r="N1144" t="s">
        <v>10</v>
      </c>
      <c r="O1144">
        <v>7</v>
      </c>
    </row>
    <row r="1145" spans="1:15">
      <c r="A1145" t="str">
        <f t="shared" si="17"/>
        <v>2D_330</v>
      </c>
      <c r="B1145">
        <v>2</v>
      </c>
      <c r="C1145">
        <v>330</v>
      </c>
      <c r="D1145">
        <v>2</v>
      </c>
      <c r="E1145">
        <v>2515823.2799999998</v>
      </c>
      <c r="F1145">
        <v>6860836.21</v>
      </c>
      <c r="G1145">
        <v>205.965</v>
      </c>
      <c r="H1145">
        <v>186.82999570000001</v>
      </c>
      <c r="I1145">
        <v>19.13500427</v>
      </c>
      <c r="J1145">
        <v>216</v>
      </c>
      <c r="K1145">
        <v>11</v>
      </c>
      <c r="L1145">
        <v>2</v>
      </c>
      <c r="M1145" t="s">
        <v>0</v>
      </c>
      <c r="N1145" t="s">
        <v>10</v>
      </c>
      <c r="O1145">
        <v>7</v>
      </c>
    </row>
    <row r="1146" spans="1:15">
      <c r="A1146" t="str">
        <f t="shared" si="17"/>
        <v>2D_331</v>
      </c>
      <c r="B1146">
        <v>2</v>
      </c>
      <c r="C1146">
        <v>331</v>
      </c>
      <c r="D1146">
        <v>2</v>
      </c>
      <c r="E1146">
        <v>2515820.86</v>
      </c>
      <c r="F1146">
        <v>6860835.3399999999</v>
      </c>
      <c r="G1146">
        <v>209.51900000000001</v>
      </c>
      <c r="H1146">
        <v>186.6099945</v>
      </c>
      <c r="I1146">
        <v>22.909005489999998</v>
      </c>
      <c r="J1146">
        <v>280</v>
      </c>
      <c r="K1146">
        <v>12</v>
      </c>
      <c r="L1146">
        <v>2</v>
      </c>
      <c r="M1146" t="s">
        <v>0</v>
      </c>
      <c r="N1146" t="s">
        <v>10</v>
      </c>
      <c r="O1146">
        <v>7</v>
      </c>
    </row>
    <row r="1147" spans="1:15">
      <c r="A1147" t="str">
        <f t="shared" si="17"/>
        <v>2D_328</v>
      </c>
      <c r="B1147">
        <v>2</v>
      </c>
      <c r="C1147">
        <v>328</v>
      </c>
      <c r="D1147">
        <v>2</v>
      </c>
      <c r="E1147">
        <v>2515822.4300000002</v>
      </c>
      <c r="F1147">
        <v>6860839.0499999998</v>
      </c>
      <c r="G1147">
        <v>208.625</v>
      </c>
      <c r="H1147">
        <v>186.88999329999999</v>
      </c>
      <c r="I1147">
        <v>21.73500671</v>
      </c>
      <c r="J1147">
        <v>274</v>
      </c>
      <c r="K1147">
        <v>11</v>
      </c>
      <c r="L1147">
        <v>2</v>
      </c>
      <c r="M1147" t="s">
        <v>0</v>
      </c>
      <c r="N1147" t="s">
        <v>10</v>
      </c>
      <c r="O1147">
        <v>7</v>
      </c>
    </row>
    <row r="1148" spans="1:15">
      <c r="A1148" t="str">
        <f t="shared" si="17"/>
        <v>2D_327</v>
      </c>
      <c r="B1148">
        <v>2</v>
      </c>
      <c r="C1148">
        <v>327</v>
      </c>
      <c r="D1148">
        <v>2</v>
      </c>
      <c r="E1148">
        <v>2515819</v>
      </c>
      <c r="F1148">
        <v>6860837.8399999999</v>
      </c>
      <c r="G1148">
        <v>200.364</v>
      </c>
      <c r="H1148">
        <v>186.58999019999999</v>
      </c>
      <c r="I1148">
        <v>13.774009769999999</v>
      </c>
      <c r="J1148">
        <v>256</v>
      </c>
      <c r="K1148">
        <v>12</v>
      </c>
      <c r="L1148">
        <v>2</v>
      </c>
      <c r="M1148" t="s">
        <v>5</v>
      </c>
      <c r="N1148" t="s">
        <v>10</v>
      </c>
      <c r="O1148">
        <v>7</v>
      </c>
    </row>
    <row r="1149" spans="1:15">
      <c r="A1149" t="str">
        <f t="shared" si="17"/>
        <v>2D_323</v>
      </c>
      <c r="B1149">
        <v>2</v>
      </c>
      <c r="C1149">
        <v>323</v>
      </c>
      <c r="D1149">
        <v>2</v>
      </c>
      <c r="E1149">
        <v>2515819.09</v>
      </c>
      <c r="F1149">
        <v>6860840.5199999996</v>
      </c>
      <c r="G1149">
        <v>206.989</v>
      </c>
      <c r="H1149">
        <v>186.79000239999999</v>
      </c>
      <c r="I1149">
        <v>20.198997559999999</v>
      </c>
      <c r="J1149">
        <v>266</v>
      </c>
      <c r="K1149">
        <v>11</v>
      </c>
      <c r="L1149">
        <v>2</v>
      </c>
      <c r="M1149" t="s">
        <v>0</v>
      </c>
      <c r="N1149" t="s">
        <v>10</v>
      </c>
      <c r="O1149">
        <v>7</v>
      </c>
    </row>
    <row r="1150" spans="1:15">
      <c r="A1150" t="str">
        <f t="shared" si="17"/>
        <v>2D_321</v>
      </c>
      <c r="B1150">
        <v>2</v>
      </c>
      <c r="C1150">
        <v>321</v>
      </c>
      <c r="D1150">
        <v>2</v>
      </c>
      <c r="E1150">
        <v>2515820.98</v>
      </c>
      <c r="F1150">
        <v>6860842</v>
      </c>
      <c r="G1150">
        <v>201.59100000000001</v>
      </c>
      <c r="H1150">
        <v>186.96999510000001</v>
      </c>
      <c r="I1150">
        <v>14.621004879999999</v>
      </c>
      <c r="J1150">
        <v>195</v>
      </c>
      <c r="K1150">
        <v>11</v>
      </c>
      <c r="L1150">
        <v>2</v>
      </c>
      <c r="M1150" t="s">
        <v>5</v>
      </c>
      <c r="N1150" t="s">
        <v>10</v>
      </c>
      <c r="O1150">
        <v>7</v>
      </c>
    </row>
    <row r="1151" spans="1:15">
      <c r="A1151" t="str">
        <f t="shared" si="17"/>
        <v>2D_702</v>
      </c>
      <c r="B1151">
        <v>2</v>
      </c>
      <c r="C1151">
        <v>702</v>
      </c>
      <c r="D1151">
        <v>2</v>
      </c>
      <c r="E1151">
        <v>2515813.58</v>
      </c>
      <c r="F1151">
        <v>6860794.5300000003</v>
      </c>
      <c r="G1151">
        <v>200.39400000000001</v>
      </c>
      <c r="H1151">
        <v>182.5499969</v>
      </c>
      <c r="I1151">
        <v>17.844003050000001</v>
      </c>
      <c r="J1151">
        <v>213</v>
      </c>
      <c r="K1151">
        <v>12</v>
      </c>
      <c r="L1151">
        <v>3</v>
      </c>
      <c r="M1151" t="s">
        <v>0</v>
      </c>
      <c r="N1151" t="s">
        <v>10</v>
      </c>
      <c r="O1151">
        <v>4</v>
      </c>
    </row>
    <row r="1152" spans="1:15">
      <c r="A1152" t="str">
        <f t="shared" si="17"/>
        <v>2D_703</v>
      </c>
      <c r="B1152">
        <v>2</v>
      </c>
      <c r="C1152">
        <v>703</v>
      </c>
      <c r="D1152">
        <v>2</v>
      </c>
      <c r="E1152">
        <v>2515813.81</v>
      </c>
      <c r="F1152">
        <v>6860796.7199999997</v>
      </c>
      <c r="G1152">
        <v>203.55199999999999</v>
      </c>
      <c r="H1152">
        <v>182.79000239999999</v>
      </c>
      <c r="I1152">
        <v>20.761997560000001</v>
      </c>
      <c r="J1152">
        <v>246</v>
      </c>
      <c r="K1152">
        <v>11</v>
      </c>
      <c r="L1152">
        <v>3</v>
      </c>
      <c r="M1152" t="s">
        <v>0</v>
      </c>
      <c r="N1152" t="s">
        <v>10</v>
      </c>
      <c r="O1152">
        <v>4</v>
      </c>
    </row>
    <row r="1153" spans="1:15">
      <c r="A1153" t="str">
        <f t="shared" si="17"/>
        <v>2D_704</v>
      </c>
      <c r="B1153">
        <v>2</v>
      </c>
      <c r="C1153">
        <v>704</v>
      </c>
      <c r="D1153">
        <v>2</v>
      </c>
      <c r="E1153">
        <v>2515812.31</v>
      </c>
      <c r="F1153">
        <v>6860797.3499999996</v>
      </c>
      <c r="G1153">
        <v>199.559</v>
      </c>
      <c r="H1153">
        <v>182.68999629999999</v>
      </c>
      <c r="I1153">
        <v>16.869003660000001</v>
      </c>
      <c r="J1153">
        <v>171</v>
      </c>
      <c r="K1153">
        <v>11</v>
      </c>
      <c r="L1153">
        <v>3</v>
      </c>
      <c r="M1153" t="s">
        <v>0</v>
      </c>
      <c r="N1153" t="s">
        <v>10</v>
      </c>
      <c r="O1153">
        <v>4</v>
      </c>
    </row>
    <row r="1154" spans="1:15">
      <c r="A1154" t="str">
        <f t="shared" si="17"/>
        <v>2D_705</v>
      </c>
      <c r="B1154">
        <v>2</v>
      </c>
      <c r="C1154">
        <v>705</v>
      </c>
      <c r="D1154">
        <v>2</v>
      </c>
      <c r="E1154">
        <v>2515801.86</v>
      </c>
      <c r="F1154">
        <v>6860811.4000000004</v>
      </c>
      <c r="G1154">
        <v>190.142</v>
      </c>
      <c r="H1154">
        <v>184.24999389999999</v>
      </c>
      <c r="I1154">
        <v>-99</v>
      </c>
      <c r="J1154">
        <v>67</v>
      </c>
      <c r="K1154">
        <v>11</v>
      </c>
      <c r="L1154">
        <v>3</v>
      </c>
      <c r="M1154" t="s">
        <v>2</v>
      </c>
      <c r="N1154" t="s">
        <v>10</v>
      </c>
      <c r="O1154">
        <v>4</v>
      </c>
    </row>
    <row r="1155" spans="1:15">
      <c r="A1155" t="str">
        <f t="shared" ref="A1155:A1218" si="18">IF(N1155&lt;&gt;1,CONCATENATE(B1155,N1155,"_",C1155),CONCATENATE(B1155,"_",C1155))</f>
        <v>2D_706</v>
      </c>
      <c r="B1155">
        <v>2</v>
      </c>
      <c r="C1155">
        <v>706</v>
      </c>
      <c r="D1155">
        <v>3</v>
      </c>
      <c r="E1155">
        <v>2515801.15</v>
      </c>
      <c r="F1155">
        <v>6860815.8600000003</v>
      </c>
      <c r="G1155">
        <v>194.096</v>
      </c>
      <c r="H1155">
        <v>184.5499969</v>
      </c>
      <c r="I1155">
        <v>-99</v>
      </c>
      <c r="J1155">
        <v>75</v>
      </c>
      <c r="K1155">
        <v>11</v>
      </c>
      <c r="L1155">
        <v>3</v>
      </c>
      <c r="M1155" t="s">
        <v>2</v>
      </c>
      <c r="N1155" t="s">
        <v>10</v>
      </c>
      <c r="O1155">
        <v>4</v>
      </c>
    </row>
    <row r="1156" spans="1:15">
      <c r="A1156" t="str">
        <f t="shared" si="18"/>
        <v>2D_707</v>
      </c>
      <c r="B1156">
        <v>2</v>
      </c>
      <c r="C1156">
        <v>707</v>
      </c>
      <c r="D1156">
        <v>2</v>
      </c>
      <c r="E1156">
        <v>2515801.39</v>
      </c>
      <c r="F1156">
        <v>6860816.6900000004</v>
      </c>
      <c r="G1156">
        <v>194.58600000000001</v>
      </c>
      <c r="H1156">
        <v>184.5499969</v>
      </c>
      <c r="I1156">
        <v>-99</v>
      </c>
      <c r="J1156">
        <v>101</v>
      </c>
      <c r="K1156">
        <v>11</v>
      </c>
      <c r="L1156">
        <v>3</v>
      </c>
      <c r="M1156" t="s">
        <v>2</v>
      </c>
      <c r="N1156" t="s">
        <v>10</v>
      </c>
      <c r="O1156">
        <v>4</v>
      </c>
    </row>
    <row r="1157" spans="1:15">
      <c r="A1157" t="str">
        <f t="shared" si="18"/>
        <v>2D_709</v>
      </c>
      <c r="B1157">
        <v>2</v>
      </c>
      <c r="C1157">
        <v>709</v>
      </c>
      <c r="D1157">
        <v>2</v>
      </c>
      <c r="E1157">
        <v>2515798.65</v>
      </c>
      <c r="F1157">
        <v>6860820.0599999996</v>
      </c>
      <c r="G1157">
        <v>190.29599999999999</v>
      </c>
      <c r="H1157">
        <v>184.6699921</v>
      </c>
      <c r="I1157">
        <v>-99</v>
      </c>
      <c r="J1157">
        <v>65</v>
      </c>
      <c r="K1157">
        <v>11</v>
      </c>
      <c r="L1157">
        <v>3</v>
      </c>
      <c r="M1157" t="s">
        <v>2</v>
      </c>
      <c r="N1157" t="s">
        <v>10</v>
      </c>
      <c r="O1157">
        <v>4</v>
      </c>
    </row>
    <row r="1158" spans="1:15">
      <c r="A1158" t="str">
        <f t="shared" si="18"/>
        <v>2D_736</v>
      </c>
      <c r="B1158">
        <v>2</v>
      </c>
      <c r="C1158">
        <v>736</v>
      </c>
      <c r="D1158">
        <v>2</v>
      </c>
      <c r="E1158">
        <v>2515811.37</v>
      </c>
      <c r="F1158">
        <v>6860816.4100000001</v>
      </c>
      <c r="G1158">
        <v>193.18199999999999</v>
      </c>
      <c r="H1158">
        <v>185.21999510000001</v>
      </c>
      <c r="I1158">
        <v>-99</v>
      </c>
      <c r="J1158">
        <v>85</v>
      </c>
      <c r="K1158">
        <v>12</v>
      </c>
      <c r="L1158">
        <v>3</v>
      </c>
      <c r="M1158" t="s">
        <v>2</v>
      </c>
      <c r="N1158" t="s">
        <v>10</v>
      </c>
      <c r="O1158">
        <v>5</v>
      </c>
    </row>
    <row r="1159" spans="1:15">
      <c r="A1159" t="str">
        <f t="shared" si="18"/>
        <v>2D_712</v>
      </c>
      <c r="B1159">
        <v>2</v>
      </c>
      <c r="C1159">
        <v>712</v>
      </c>
      <c r="D1159">
        <v>2</v>
      </c>
      <c r="E1159">
        <v>2515811.56</v>
      </c>
      <c r="F1159">
        <v>6860816.79</v>
      </c>
      <c r="G1159">
        <v>191.99199999999999</v>
      </c>
      <c r="H1159">
        <v>185.21999510000001</v>
      </c>
      <c r="I1159">
        <v>-99</v>
      </c>
      <c r="J1159">
        <v>74</v>
      </c>
      <c r="K1159">
        <v>12</v>
      </c>
      <c r="L1159">
        <v>3</v>
      </c>
      <c r="M1159" t="s">
        <v>2</v>
      </c>
      <c r="N1159" t="s">
        <v>10</v>
      </c>
      <c r="O1159">
        <v>5</v>
      </c>
    </row>
    <row r="1160" spans="1:15">
      <c r="A1160" t="str">
        <f t="shared" si="18"/>
        <v>2D_713</v>
      </c>
      <c r="B1160">
        <v>2</v>
      </c>
      <c r="C1160">
        <v>713</v>
      </c>
      <c r="D1160">
        <v>3</v>
      </c>
      <c r="E1160">
        <v>2515810.52</v>
      </c>
      <c r="F1160">
        <v>6860817.2599999998</v>
      </c>
      <c r="G1160">
        <v>193.50700000000001</v>
      </c>
      <c r="H1160">
        <v>185.12999880000001</v>
      </c>
      <c r="I1160">
        <v>-99</v>
      </c>
      <c r="J1160">
        <v>64</v>
      </c>
      <c r="K1160">
        <v>12</v>
      </c>
      <c r="L1160">
        <v>3</v>
      </c>
      <c r="M1160" t="s">
        <v>2</v>
      </c>
      <c r="N1160" t="s">
        <v>10</v>
      </c>
      <c r="O1160">
        <v>5</v>
      </c>
    </row>
    <row r="1161" spans="1:15">
      <c r="A1161" t="str">
        <f t="shared" si="18"/>
        <v>2D_714</v>
      </c>
      <c r="B1161">
        <v>2</v>
      </c>
      <c r="C1161">
        <v>714</v>
      </c>
      <c r="D1161">
        <v>5</v>
      </c>
      <c r="E1161">
        <v>2515808.09</v>
      </c>
      <c r="F1161">
        <v>6860818.7300000004</v>
      </c>
      <c r="G1161">
        <v>195.482</v>
      </c>
      <c r="H1161">
        <v>185.40000309999999</v>
      </c>
      <c r="I1161">
        <v>-99</v>
      </c>
      <c r="J1161">
        <v>78</v>
      </c>
      <c r="K1161">
        <v>11</v>
      </c>
      <c r="L1161">
        <v>3</v>
      </c>
      <c r="M1161" t="s">
        <v>2</v>
      </c>
      <c r="N1161" t="s">
        <v>10</v>
      </c>
      <c r="O1161">
        <v>5</v>
      </c>
    </row>
    <row r="1162" spans="1:15">
      <c r="A1162" t="str">
        <f t="shared" si="18"/>
        <v>2D_716</v>
      </c>
      <c r="B1162">
        <v>2</v>
      </c>
      <c r="C1162">
        <v>716</v>
      </c>
      <c r="D1162">
        <v>3</v>
      </c>
      <c r="E1162">
        <v>2515810.0699999998</v>
      </c>
      <c r="F1162">
        <v>6860821.8700000001</v>
      </c>
      <c r="G1162">
        <v>195.12</v>
      </c>
      <c r="H1162">
        <v>185.52999270000001</v>
      </c>
      <c r="I1162">
        <v>-99</v>
      </c>
      <c r="J1162">
        <v>75</v>
      </c>
      <c r="K1162">
        <v>11</v>
      </c>
      <c r="L1162">
        <v>3</v>
      </c>
      <c r="M1162" t="s">
        <v>2</v>
      </c>
      <c r="N1162" t="s">
        <v>10</v>
      </c>
      <c r="O1162">
        <v>5</v>
      </c>
    </row>
    <row r="1163" spans="1:15">
      <c r="A1163" t="str">
        <f t="shared" si="18"/>
        <v>2D_708</v>
      </c>
      <c r="B1163">
        <v>2</v>
      </c>
      <c r="C1163">
        <v>708</v>
      </c>
      <c r="D1163">
        <v>2</v>
      </c>
      <c r="E1163">
        <v>2515802.0499999998</v>
      </c>
      <c r="F1163">
        <v>6860819.2400000002</v>
      </c>
      <c r="G1163">
        <v>189.43700000000001</v>
      </c>
      <c r="H1163">
        <v>184.99999389999999</v>
      </c>
      <c r="I1163">
        <v>-99</v>
      </c>
      <c r="J1163">
        <v>67</v>
      </c>
      <c r="K1163">
        <v>11</v>
      </c>
      <c r="L1163">
        <v>3</v>
      </c>
      <c r="M1163" t="s">
        <v>2</v>
      </c>
      <c r="N1163" t="s">
        <v>10</v>
      </c>
      <c r="O1163">
        <v>5</v>
      </c>
    </row>
    <row r="1164" spans="1:15">
      <c r="A1164" t="str">
        <f t="shared" si="18"/>
        <v>2D_717</v>
      </c>
      <c r="B1164">
        <v>2</v>
      </c>
      <c r="C1164">
        <v>717</v>
      </c>
      <c r="D1164">
        <v>2</v>
      </c>
      <c r="E1164">
        <v>2515800.54</v>
      </c>
      <c r="F1164">
        <v>6860830.4000000004</v>
      </c>
      <c r="G1164">
        <v>190.691</v>
      </c>
      <c r="H1164">
        <v>184.44999079999999</v>
      </c>
      <c r="I1164">
        <v>-99</v>
      </c>
      <c r="J1164">
        <v>68</v>
      </c>
      <c r="K1164">
        <v>11</v>
      </c>
      <c r="L1164">
        <v>3</v>
      </c>
      <c r="M1164" t="s">
        <v>2</v>
      </c>
      <c r="N1164" t="s">
        <v>10</v>
      </c>
      <c r="O1164">
        <v>5</v>
      </c>
    </row>
    <row r="1165" spans="1:15">
      <c r="A1165" t="str">
        <f t="shared" si="18"/>
        <v>2D_718</v>
      </c>
      <c r="B1165">
        <v>2</v>
      </c>
      <c r="C1165">
        <v>718</v>
      </c>
      <c r="D1165">
        <v>2</v>
      </c>
      <c r="E1165">
        <v>2515826.2599999998</v>
      </c>
      <c r="F1165">
        <v>6860808.5599999996</v>
      </c>
      <c r="G1165">
        <v>201.48400000000001</v>
      </c>
      <c r="H1165">
        <v>184.48999939999999</v>
      </c>
      <c r="I1165">
        <v>-99</v>
      </c>
      <c r="J1165">
        <v>146</v>
      </c>
      <c r="K1165">
        <v>11</v>
      </c>
      <c r="L1165">
        <v>3</v>
      </c>
      <c r="M1165" t="s">
        <v>4</v>
      </c>
      <c r="N1165" t="s">
        <v>10</v>
      </c>
      <c r="O1165">
        <v>6</v>
      </c>
    </row>
    <row r="1166" spans="1:15">
      <c r="A1166" t="str">
        <f t="shared" si="18"/>
        <v>2D_720</v>
      </c>
      <c r="B1166">
        <v>2</v>
      </c>
      <c r="C1166">
        <v>720</v>
      </c>
      <c r="D1166">
        <v>2</v>
      </c>
      <c r="E1166">
        <v>2515825.2400000002</v>
      </c>
      <c r="F1166">
        <v>6860812.3300000001</v>
      </c>
      <c r="G1166">
        <v>204.82900000000001</v>
      </c>
      <c r="H1166">
        <v>184.72998960000001</v>
      </c>
      <c r="I1166">
        <v>20.099010379999999</v>
      </c>
      <c r="J1166">
        <v>196</v>
      </c>
      <c r="K1166">
        <v>12</v>
      </c>
      <c r="L1166">
        <v>3</v>
      </c>
      <c r="M1166" t="s">
        <v>0</v>
      </c>
      <c r="N1166" t="s">
        <v>10</v>
      </c>
      <c r="O1166">
        <v>6</v>
      </c>
    </row>
    <row r="1167" spans="1:15">
      <c r="A1167" t="str">
        <f t="shared" si="18"/>
        <v>2D_715</v>
      </c>
      <c r="B1167">
        <v>2</v>
      </c>
      <c r="C1167">
        <v>715</v>
      </c>
      <c r="D1167">
        <v>1</v>
      </c>
      <c r="E1167">
        <v>2515817.35</v>
      </c>
      <c r="F1167">
        <v>6860816.6799999997</v>
      </c>
      <c r="G1167">
        <v>207.227</v>
      </c>
      <c r="H1167">
        <v>185.38999329999999</v>
      </c>
      <c r="I1167">
        <v>21.837006710000001</v>
      </c>
      <c r="J1167">
        <v>279</v>
      </c>
      <c r="K1167">
        <v>11</v>
      </c>
      <c r="L1167">
        <v>3</v>
      </c>
      <c r="M1167" t="s">
        <v>0</v>
      </c>
      <c r="N1167" t="s">
        <v>10</v>
      </c>
      <c r="O1167">
        <v>6</v>
      </c>
    </row>
    <row r="1168" spans="1:15">
      <c r="A1168" t="str">
        <f t="shared" si="18"/>
        <v>2D_724</v>
      </c>
      <c r="B1168">
        <v>2</v>
      </c>
      <c r="C1168">
        <v>724</v>
      </c>
      <c r="D1168">
        <v>2</v>
      </c>
      <c r="E1168">
        <v>2515817.88</v>
      </c>
      <c r="F1168">
        <v>6860827.2599999998</v>
      </c>
      <c r="G1168">
        <v>200.547</v>
      </c>
      <c r="H1168">
        <v>185.88999329999999</v>
      </c>
      <c r="I1168">
        <v>14.657006709999999</v>
      </c>
      <c r="J1168">
        <v>164</v>
      </c>
      <c r="K1168">
        <v>12</v>
      </c>
      <c r="L1168">
        <v>3</v>
      </c>
      <c r="M1168" t="s">
        <v>0</v>
      </c>
      <c r="N1168" t="s">
        <v>10</v>
      </c>
      <c r="O1168">
        <v>6</v>
      </c>
    </row>
    <row r="1169" spans="1:15">
      <c r="A1169" t="str">
        <f t="shared" si="18"/>
        <v>2D_725</v>
      </c>
      <c r="B1169">
        <v>2</v>
      </c>
      <c r="C1169">
        <v>725</v>
      </c>
      <c r="D1169">
        <v>2</v>
      </c>
      <c r="E1169">
        <v>2515835.36</v>
      </c>
      <c r="F1169">
        <v>6860810.0700000003</v>
      </c>
      <c r="G1169">
        <v>204.23</v>
      </c>
      <c r="H1169">
        <v>185.73999939999999</v>
      </c>
      <c r="I1169">
        <v>-99</v>
      </c>
      <c r="J1169">
        <v>198</v>
      </c>
      <c r="K1169">
        <v>12</v>
      </c>
      <c r="L1169">
        <v>3</v>
      </c>
      <c r="M1169" t="s">
        <v>4</v>
      </c>
      <c r="N1169" t="s">
        <v>10</v>
      </c>
      <c r="O1169">
        <v>7</v>
      </c>
    </row>
    <row r="1170" spans="1:15">
      <c r="A1170" t="str">
        <f t="shared" si="18"/>
        <v>2D_719</v>
      </c>
      <c r="B1170">
        <v>2</v>
      </c>
      <c r="C1170">
        <v>719</v>
      </c>
      <c r="D1170">
        <v>2</v>
      </c>
      <c r="E1170">
        <v>2515831.4300000002</v>
      </c>
      <c r="F1170">
        <v>6860810.8200000003</v>
      </c>
      <c r="G1170">
        <v>210.374</v>
      </c>
      <c r="H1170">
        <v>185.29000239999999</v>
      </c>
      <c r="I1170">
        <v>25.08399756</v>
      </c>
      <c r="J1170">
        <v>284</v>
      </c>
      <c r="K1170">
        <v>12</v>
      </c>
      <c r="L1170">
        <v>3</v>
      </c>
      <c r="M1170" t="s">
        <v>0</v>
      </c>
      <c r="N1170" t="s">
        <v>10</v>
      </c>
      <c r="O1170">
        <v>7</v>
      </c>
    </row>
    <row r="1171" spans="1:15">
      <c r="A1171" t="str">
        <f t="shared" si="18"/>
        <v>2D_721</v>
      </c>
      <c r="B1171">
        <v>2</v>
      </c>
      <c r="C1171">
        <v>721</v>
      </c>
      <c r="D1171">
        <v>2</v>
      </c>
      <c r="E1171">
        <v>2515829.08</v>
      </c>
      <c r="F1171">
        <v>6860812.6200000001</v>
      </c>
      <c r="G1171">
        <v>200.214</v>
      </c>
      <c r="H1171">
        <v>185.0499969</v>
      </c>
      <c r="I1171">
        <v>15.16400305</v>
      </c>
      <c r="J1171">
        <v>149</v>
      </c>
      <c r="K1171">
        <v>12</v>
      </c>
      <c r="L1171">
        <v>3</v>
      </c>
      <c r="M1171" t="s">
        <v>0</v>
      </c>
      <c r="N1171" t="s">
        <v>10</v>
      </c>
      <c r="O1171">
        <v>7</v>
      </c>
    </row>
    <row r="1172" spans="1:15">
      <c r="A1172" t="str">
        <f t="shared" si="18"/>
        <v>2D_729</v>
      </c>
      <c r="B1172">
        <v>2</v>
      </c>
      <c r="C1172">
        <v>729</v>
      </c>
      <c r="D1172">
        <v>2</v>
      </c>
      <c r="E1172">
        <v>2515833.48</v>
      </c>
      <c r="F1172">
        <v>6860816.2199999997</v>
      </c>
      <c r="G1172">
        <v>201.72300000000001</v>
      </c>
      <c r="H1172">
        <v>185.7599884</v>
      </c>
      <c r="I1172">
        <v>-99</v>
      </c>
      <c r="J1172">
        <v>153</v>
      </c>
      <c r="K1172">
        <v>12</v>
      </c>
      <c r="L1172">
        <v>3</v>
      </c>
      <c r="M1172" t="s">
        <v>4</v>
      </c>
      <c r="N1172" t="s">
        <v>10</v>
      </c>
      <c r="O1172">
        <v>7</v>
      </c>
    </row>
    <row r="1173" spans="1:15">
      <c r="A1173" t="str">
        <f t="shared" si="18"/>
        <v>2D_730</v>
      </c>
      <c r="B1173">
        <v>2</v>
      </c>
      <c r="C1173">
        <v>730</v>
      </c>
      <c r="D1173">
        <v>2</v>
      </c>
      <c r="E1173">
        <v>2515834.48</v>
      </c>
      <c r="F1173">
        <v>6860819.21</v>
      </c>
      <c r="G1173">
        <v>204.12100000000001</v>
      </c>
      <c r="H1173">
        <v>186.21999510000001</v>
      </c>
      <c r="I1173">
        <v>17.901004879999999</v>
      </c>
      <c r="J1173">
        <v>219</v>
      </c>
      <c r="K1173">
        <v>11</v>
      </c>
      <c r="L1173">
        <v>3</v>
      </c>
      <c r="M1173" t="s">
        <v>0</v>
      </c>
      <c r="N1173" t="s">
        <v>10</v>
      </c>
      <c r="O1173">
        <v>7</v>
      </c>
    </row>
    <row r="1174" spans="1:15">
      <c r="A1174" t="str">
        <f t="shared" si="18"/>
        <v>2D_722</v>
      </c>
      <c r="B1174">
        <v>2</v>
      </c>
      <c r="C1174">
        <v>722</v>
      </c>
      <c r="D1174">
        <v>2</v>
      </c>
      <c r="E1174">
        <v>2515826.6800000002</v>
      </c>
      <c r="F1174">
        <v>6860817.0300000003</v>
      </c>
      <c r="G1174">
        <v>204.321</v>
      </c>
      <c r="H1174">
        <v>185.57999570000001</v>
      </c>
      <c r="I1174">
        <v>-99</v>
      </c>
      <c r="J1174">
        <v>195</v>
      </c>
      <c r="K1174">
        <v>12</v>
      </c>
      <c r="L1174">
        <v>3</v>
      </c>
      <c r="M1174" t="s">
        <v>4</v>
      </c>
      <c r="N1174" t="s">
        <v>10</v>
      </c>
      <c r="O1174">
        <v>7</v>
      </c>
    </row>
    <row r="1175" spans="1:15">
      <c r="A1175" t="str">
        <f t="shared" si="18"/>
        <v>2D_732</v>
      </c>
      <c r="B1175">
        <v>2</v>
      </c>
      <c r="C1175">
        <v>732</v>
      </c>
      <c r="D1175">
        <v>2</v>
      </c>
      <c r="E1175">
        <v>2515830.33</v>
      </c>
      <c r="F1175">
        <v>6860821.8300000001</v>
      </c>
      <c r="G1175">
        <v>198.654</v>
      </c>
      <c r="H1175">
        <v>186.3599945</v>
      </c>
      <c r="I1175">
        <v>-99</v>
      </c>
      <c r="J1175">
        <v>124</v>
      </c>
      <c r="K1175">
        <v>11</v>
      </c>
      <c r="L1175">
        <v>3</v>
      </c>
      <c r="M1175" t="s">
        <v>4</v>
      </c>
      <c r="N1175" t="s">
        <v>10</v>
      </c>
      <c r="O1175">
        <v>7</v>
      </c>
    </row>
    <row r="1176" spans="1:15">
      <c r="A1176" t="str">
        <f t="shared" si="18"/>
        <v>2D_723</v>
      </c>
      <c r="B1176">
        <v>2</v>
      </c>
      <c r="C1176">
        <v>723</v>
      </c>
      <c r="D1176">
        <v>2</v>
      </c>
      <c r="E1176">
        <v>2515825.46</v>
      </c>
      <c r="F1176">
        <v>6860822.7000000002</v>
      </c>
      <c r="G1176">
        <v>201.16</v>
      </c>
      <c r="H1176">
        <v>186.21999510000001</v>
      </c>
      <c r="I1176">
        <v>14.94000488</v>
      </c>
      <c r="J1176">
        <v>143</v>
      </c>
      <c r="K1176">
        <v>11</v>
      </c>
      <c r="L1176">
        <v>3</v>
      </c>
      <c r="M1176" t="s">
        <v>0</v>
      </c>
      <c r="N1176" t="s">
        <v>10</v>
      </c>
      <c r="O1176">
        <v>7</v>
      </c>
    </row>
    <row r="1177" spans="1:15">
      <c r="A1177" t="str">
        <f t="shared" si="18"/>
        <v>2_1001</v>
      </c>
      <c r="B1177">
        <v>2</v>
      </c>
      <c r="C1177">
        <v>1001</v>
      </c>
      <c r="D1177">
        <v>50</v>
      </c>
      <c r="E1177">
        <v>2515780.5</v>
      </c>
      <c r="F1177">
        <v>6860775.2000000002</v>
      </c>
      <c r="G1177">
        <v>-99</v>
      </c>
      <c r="H1177">
        <v>182.2699982</v>
      </c>
      <c r="I1177">
        <v>-99</v>
      </c>
      <c r="J1177">
        <v>700</v>
      </c>
      <c r="K1177">
        <v>-99</v>
      </c>
      <c r="L1177">
        <v>-99</v>
      </c>
      <c r="M1177">
        <v>-99</v>
      </c>
      <c r="N1177">
        <v>1</v>
      </c>
      <c r="O1177">
        <v>-99</v>
      </c>
    </row>
    <row r="1178" spans="1:15">
      <c r="A1178" t="str">
        <f t="shared" si="18"/>
        <v>2_1002</v>
      </c>
      <c r="B1178">
        <v>2</v>
      </c>
      <c r="C1178">
        <v>1002</v>
      </c>
      <c r="D1178">
        <v>50</v>
      </c>
      <c r="E1178">
        <v>2515759.65</v>
      </c>
      <c r="F1178">
        <v>6860809.96</v>
      </c>
      <c r="G1178">
        <v>-99</v>
      </c>
      <c r="H1178">
        <v>183.4199921</v>
      </c>
      <c r="I1178">
        <v>-99</v>
      </c>
      <c r="J1178">
        <v>700</v>
      </c>
      <c r="K1178">
        <v>-99</v>
      </c>
      <c r="L1178">
        <v>-99</v>
      </c>
      <c r="M1178">
        <v>-99</v>
      </c>
      <c r="N1178">
        <v>1</v>
      </c>
      <c r="O1178">
        <v>-99</v>
      </c>
    </row>
    <row r="1179" spans="1:15">
      <c r="A1179" t="str">
        <f t="shared" si="18"/>
        <v>2_1003</v>
      </c>
      <c r="B1179">
        <v>2</v>
      </c>
      <c r="C1179">
        <v>1003</v>
      </c>
      <c r="D1179">
        <v>50</v>
      </c>
      <c r="E1179">
        <v>2515740.0299999998</v>
      </c>
      <c r="F1179">
        <v>6860844.0099999998</v>
      </c>
      <c r="G1179">
        <v>-99</v>
      </c>
      <c r="H1179">
        <v>181.369989</v>
      </c>
      <c r="I1179">
        <v>-99</v>
      </c>
      <c r="J1179">
        <v>700</v>
      </c>
      <c r="K1179">
        <v>-99</v>
      </c>
      <c r="L1179">
        <v>-99</v>
      </c>
      <c r="M1179">
        <v>-99</v>
      </c>
      <c r="N1179">
        <v>1</v>
      </c>
      <c r="O1179">
        <v>-99</v>
      </c>
    </row>
    <row r="1180" spans="1:15">
      <c r="A1180" t="str">
        <f t="shared" si="18"/>
        <v>2_1004</v>
      </c>
      <c r="B1180">
        <v>2</v>
      </c>
      <c r="C1180">
        <v>1004</v>
      </c>
      <c r="D1180">
        <v>50</v>
      </c>
      <c r="E1180">
        <v>2515810.0499999998</v>
      </c>
      <c r="F1180">
        <v>6860793.2800000003</v>
      </c>
      <c r="G1180">
        <v>-99</v>
      </c>
      <c r="H1180">
        <v>182.47998960000001</v>
      </c>
      <c r="I1180">
        <v>-99</v>
      </c>
      <c r="J1180">
        <v>700</v>
      </c>
      <c r="K1180">
        <v>-99</v>
      </c>
      <c r="L1180">
        <v>-99</v>
      </c>
      <c r="M1180">
        <v>-99</v>
      </c>
      <c r="N1180">
        <v>1</v>
      </c>
      <c r="O1180">
        <v>-99</v>
      </c>
    </row>
    <row r="1181" spans="1:15">
      <c r="A1181" t="str">
        <f t="shared" si="18"/>
        <v>2_1005</v>
      </c>
      <c r="B1181">
        <v>2</v>
      </c>
      <c r="C1181">
        <v>1005</v>
      </c>
      <c r="D1181">
        <v>50</v>
      </c>
      <c r="E1181">
        <v>2515790.19</v>
      </c>
      <c r="F1181">
        <v>6860827.7400000002</v>
      </c>
      <c r="G1181">
        <v>-99</v>
      </c>
      <c r="H1181">
        <v>184.02999270000001</v>
      </c>
      <c r="I1181">
        <v>-99</v>
      </c>
      <c r="J1181">
        <v>700</v>
      </c>
      <c r="K1181">
        <v>-99</v>
      </c>
      <c r="L1181">
        <v>-99</v>
      </c>
      <c r="M1181">
        <v>-99</v>
      </c>
      <c r="N1181">
        <v>1</v>
      </c>
      <c r="O1181">
        <v>-99</v>
      </c>
    </row>
    <row r="1182" spans="1:15">
      <c r="A1182" t="str">
        <f t="shared" si="18"/>
        <v>2_1006</v>
      </c>
      <c r="B1182">
        <v>2</v>
      </c>
      <c r="C1182">
        <v>1006</v>
      </c>
      <c r="D1182">
        <v>50</v>
      </c>
      <c r="E1182">
        <v>2515770.2999999998</v>
      </c>
      <c r="F1182">
        <v>6860861.8399999999</v>
      </c>
      <c r="G1182">
        <v>-99</v>
      </c>
      <c r="H1182">
        <v>180.7699982</v>
      </c>
      <c r="I1182">
        <v>-99</v>
      </c>
      <c r="J1182">
        <v>700</v>
      </c>
      <c r="K1182">
        <v>-99</v>
      </c>
      <c r="L1182">
        <v>-99</v>
      </c>
      <c r="M1182">
        <v>-99</v>
      </c>
      <c r="N1182">
        <v>1</v>
      </c>
      <c r="O1182">
        <v>-99</v>
      </c>
    </row>
    <row r="1183" spans="1:15">
      <c r="A1183" t="str">
        <f t="shared" si="18"/>
        <v>2_1007</v>
      </c>
      <c r="B1183">
        <v>2</v>
      </c>
      <c r="C1183">
        <v>1007</v>
      </c>
      <c r="D1183">
        <v>50</v>
      </c>
      <c r="E1183">
        <v>2515840.64</v>
      </c>
      <c r="F1183">
        <v>6860810.4500000002</v>
      </c>
      <c r="G1183">
        <v>-99</v>
      </c>
      <c r="H1183">
        <v>186.4600006</v>
      </c>
      <c r="I1183">
        <v>-99</v>
      </c>
      <c r="J1183">
        <v>700</v>
      </c>
      <c r="K1183">
        <v>-99</v>
      </c>
      <c r="L1183">
        <v>-99</v>
      </c>
      <c r="M1183">
        <v>-99</v>
      </c>
      <c r="N1183">
        <v>1</v>
      </c>
      <c r="O1183">
        <v>-99</v>
      </c>
    </row>
    <row r="1184" spans="1:15">
      <c r="A1184" t="str">
        <f t="shared" si="18"/>
        <v>2_1008</v>
      </c>
      <c r="B1184">
        <v>2</v>
      </c>
      <c r="C1184">
        <v>1008</v>
      </c>
      <c r="D1184">
        <v>50</v>
      </c>
      <c r="E1184">
        <v>2515820.61</v>
      </c>
      <c r="F1184">
        <v>6860844.2000000002</v>
      </c>
      <c r="G1184">
        <v>-99</v>
      </c>
      <c r="H1184">
        <v>187.1699921</v>
      </c>
      <c r="I1184">
        <v>-99</v>
      </c>
      <c r="J1184">
        <v>700</v>
      </c>
      <c r="K1184">
        <v>-99</v>
      </c>
      <c r="L1184">
        <v>-99</v>
      </c>
      <c r="M1184">
        <v>-99</v>
      </c>
      <c r="N1184">
        <v>1</v>
      </c>
      <c r="O1184">
        <v>-99</v>
      </c>
    </row>
    <row r="1185" spans="1:15">
      <c r="A1185" t="str">
        <f t="shared" si="18"/>
        <v>2_1009</v>
      </c>
      <c r="B1185">
        <v>2</v>
      </c>
      <c r="C1185">
        <v>1009</v>
      </c>
      <c r="D1185">
        <v>50</v>
      </c>
      <c r="E1185">
        <v>2515800.85</v>
      </c>
      <c r="F1185">
        <v>6860878.8700000001</v>
      </c>
      <c r="G1185">
        <v>-99</v>
      </c>
      <c r="H1185">
        <v>186.24999389999999</v>
      </c>
      <c r="I1185">
        <v>-99</v>
      </c>
      <c r="J1185">
        <v>700</v>
      </c>
      <c r="K1185">
        <v>-99</v>
      </c>
      <c r="L1185">
        <v>-99</v>
      </c>
      <c r="M1185">
        <v>-99</v>
      </c>
      <c r="N1185">
        <v>1</v>
      </c>
      <c r="O1185">
        <v>-99</v>
      </c>
    </row>
    <row r="1186" spans="1:15">
      <c r="A1186" t="str">
        <f t="shared" si="18"/>
        <v>131A_155</v>
      </c>
      <c r="B1186">
        <v>131</v>
      </c>
      <c r="C1186">
        <v>155</v>
      </c>
      <c r="D1186">
        <v>2</v>
      </c>
      <c r="E1186">
        <v>2516352.4300000002</v>
      </c>
      <c r="F1186">
        <v>6860322.1100000003</v>
      </c>
      <c r="G1186">
        <v>200.01400000000001</v>
      </c>
      <c r="H1186">
        <v>184.1599976</v>
      </c>
      <c r="I1186">
        <v>15.85400244</v>
      </c>
      <c r="J1186">
        <v>165</v>
      </c>
      <c r="K1186">
        <v>11</v>
      </c>
      <c r="L1186">
        <v>2</v>
      </c>
      <c r="M1186" t="s">
        <v>0</v>
      </c>
      <c r="N1186" t="s">
        <v>7</v>
      </c>
      <c r="O1186">
        <v>1</v>
      </c>
    </row>
    <row r="1187" spans="1:15">
      <c r="A1187" t="str">
        <f t="shared" si="18"/>
        <v>131A_142</v>
      </c>
      <c r="B1187">
        <v>131</v>
      </c>
      <c r="C1187">
        <v>142</v>
      </c>
      <c r="D1187">
        <v>2</v>
      </c>
      <c r="E1187">
        <v>2516355.17</v>
      </c>
      <c r="F1187">
        <v>6860324.25</v>
      </c>
      <c r="G1187">
        <v>198.43100000000001</v>
      </c>
      <c r="H1187">
        <v>184.29000239999999</v>
      </c>
      <c r="I1187">
        <v>14.140997560000001</v>
      </c>
      <c r="J1187">
        <v>167</v>
      </c>
      <c r="K1187">
        <v>11</v>
      </c>
      <c r="L1187">
        <v>2</v>
      </c>
      <c r="M1187" t="s">
        <v>0</v>
      </c>
      <c r="N1187" t="s">
        <v>7</v>
      </c>
      <c r="O1187">
        <v>1</v>
      </c>
    </row>
    <row r="1188" spans="1:15">
      <c r="A1188" t="str">
        <f t="shared" si="18"/>
        <v>131A_132</v>
      </c>
      <c r="B1188">
        <v>131</v>
      </c>
      <c r="C1188">
        <v>132</v>
      </c>
      <c r="D1188">
        <v>2</v>
      </c>
      <c r="E1188">
        <v>2516357.0099999998</v>
      </c>
      <c r="F1188">
        <v>6860325.29</v>
      </c>
      <c r="G1188">
        <v>201.381</v>
      </c>
      <c r="H1188">
        <v>184.3099915</v>
      </c>
      <c r="I1188">
        <v>17.071008540000001</v>
      </c>
      <c r="J1188">
        <v>208</v>
      </c>
      <c r="K1188">
        <v>11</v>
      </c>
      <c r="L1188">
        <v>2</v>
      </c>
      <c r="M1188" t="s">
        <v>0</v>
      </c>
      <c r="N1188" t="s">
        <v>7</v>
      </c>
      <c r="O1188">
        <v>1</v>
      </c>
    </row>
    <row r="1189" spans="1:15">
      <c r="A1189" t="str">
        <f t="shared" si="18"/>
        <v>131A_153</v>
      </c>
      <c r="B1189">
        <v>131</v>
      </c>
      <c r="C1189">
        <v>153</v>
      </c>
      <c r="D1189">
        <v>2</v>
      </c>
      <c r="E1189">
        <v>2516352</v>
      </c>
      <c r="F1189">
        <v>6860324.4299999997</v>
      </c>
      <c r="G1189">
        <v>199.46799999999999</v>
      </c>
      <c r="H1189">
        <v>184.2599884</v>
      </c>
      <c r="I1189">
        <v>15.208011600000001</v>
      </c>
      <c r="J1189">
        <v>152</v>
      </c>
      <c r="K1189">
        <v>11</v>
      </c>
      <c r="L1189">
        <v>2</v>
      </c>
      <c r="M1189" t="s">
        <v>0</v>
      </c>
      <c r="N1189" t="s">
        <v>7</v>
      </c>
      <c r="O1189">
        <v>1</v>
      </c>
    </row>
    <row r="1190" spans="1:15">
      <c r="A1190" t="str">
        <f t="shared" si="18"/>
        <v>131A_141</v>
      </c>
      <c r="B1190">
        <v>131</v>
      </c>
      <c r="C1190">
        <v>141</v>
      </c>
      <c r="D1190">
        <v>2</v>
      </c>
      <c r="E1190">
        <v>2516354.4300000002</v>
      </c>
      <c r="F1190">
        <v>6860325.8799999999</v>
      </c>
      <c r="G1190">
        <v>198.322</v>
      </c>
      <c r="H1190">
        <v>184.32000120000001</v>
      </c>
      <c r="I1190">
        <v>14.001998779999999</v>
      </c>
      <c r="J1190">
        <v>140</v>
      </c>
      <c r="K1190">
        <v>11</v>
      </c>
      <c r="L1190">
        <v>2</v>
      </c>
      <c r="M1190" t="s">
        <v>0</v>
      </c>
      <c r="N1190" t="s">
        <v>7</v>
      </c>
      <c r="O1190">
        <v>1</v>
      </c>
    </row>
    <row r="1191" spans="1:15">
      <c r="A1191" t="str">
        <f t="shared" si="18"/>
        <v>131A_180</v>
      </c>
      <c r="B1191">
        <v>131</v>
      </c>
      <c r="C1191">
        <v>180</v>
      </c>
      <c r="D1191">
        <v>2</v>
      </c>
      <c r="E1191">
        <v>2516348.27</v>
      </c>
      <c r="F1191">
        <v>6860323.46</v>
      </c>
      <c r="G1191">
        <v>197.083</v>
      </c>
      <c r="H1191">
        <v>184.1699921</v>
      </c>
      <c r="I1191">
        <v>12.913007929999999</v>
      </c>
      <c r="J1191">
        <v>115</v>
      </c>
      <c r="K1191">
        <v>11</v>
      </c>
      <c r="L1191">
        <v>2</v>
      </c>
      <c r="M1191" t="s">
        <v>0</v>
      </c>
      <c r="N1191" t="s">
        <v>7</v>
      </c>
      <c r="O1191">
        <v>1</v>
      </c>
    </row>
    <row r="1192" spans="1:15">
      <c r="A1192" t="str">
        <f t="shared" si="18"/>
        <v>131A_135</v>
      </c>
      <c r="B1192">
        <v>131</v>
      </c>
      <c r="C1192">
        <v>135</v>
      </c>
      <c r="D1192">
        <v>2</v>
      </c>
      <c r="E1192">
        <v>2516355.2000000002</v>
      </c>
      <c r="F1192">
        <v>6860326.7199999997</v>
      </c>
      <c r="G1192">
        <v>197.25</v>
      </c>
      <c r="H1192">
        <v>184.38999329999999</v>
      </c>
      <c r="I1192">
        <v>-99</v>
      </c>
      <c r="J1192">
        <v>109</v>
      </c>
      <c r="K1192">
        <v>11</v>
      </c>
      <c r="L1192">
        <v>2</v>
      </c>
      <c r="M1192" t="s">
        <v>3</v>
      </c>
      <c r="N1192" t="s">
        <v>7</v>
      </c>
      <c r="O1192">
        <v>1</v>
      </c>
    </row>
    <row r="1193" spans="1:15">
      <c r="A1193" t="str">
        <f t="shared" si="18"/>
        <v>131A_170</v>
      </c>
      <c r="B1193">
        <v>131</v>
      </c>
      <c r="C1193">
        <v>170</v>
      </c>
      <c r="D1193">
        <v>2</v>
      </c>
      <c r="E1193">
        <v>2516349.62</v>
      </c>
      <c r="F1193">
        <v>6860324.5999999996</v>
      </c>
      <c r="G1193">
        <v>195.624</v>
      </c>
      <c r="H1193">
        <v>184.27999270000001</v>
      </c>
      <c r="I1193">
        <v>11.344007319999999</v>
      </c>
      <c r="J1193">
        <v>96</v>
      </c>
      <c r="K1193">
        <v>11</v>
      </c>
      <c r="L1193">
        <v>2</v>
      </c>
      <c r="M1193" t="s">
        <v>0</v>
      </c>
      <c r="N1193" t="s">
        <v>7</v>
      </c>
      <c r="O1193">
        <v>1</v>
      </c>
    </row>
    <row r="1194" spans="1:15">
      <c r="A1194" t="str">
        <f t="shared" si="18"/>
        <v>131A_147</v>
      </c>
      <c r="B1194">
        <v>131</v>
      </c>
      <c r="C1194">
        <v>147</v>
      </c>
      <c r="D1194">
        <v>2</v>
      </c>
      <c r="E1194">
        <v>2516352.77</v>
      </c>
      <c r="F1194">
        <v>6860326.1699999999</v>
      </c>
      <c r="G1194">
        <v>197.369</v>
      </c>
      <c r="H1194">
        <v>184.43000180000001</v>
      </c>
      <c r="I1194">
        <v>12.93899817</v>
      </c>
      <c r="J1194">
        <v>103</v>
      </c>
      <c r="K1194">
        <v>11</v>
      </c>
      <c r="L1194">
        <v>2</v>
      </c>
      <c r="M1194" t="s">
        <v>0</v>
      </c>
      <c r="N1194" t="s">
        <v>7</v>
      </c>
      <c r="O1194">
        <v>1</v>
      </c>
    </row>
    <row r="1195" spans="1:15">
      <c r="A1195" t="str">
        <f t="shared" si="18"/>
        <v>131A_154</v>
      </c>
      <c r="B1195">
        <v>131</v>
      </c>
      <c r="C1195">
        <v>154</v>
      </c>
      <c r="D1195">
        <v>2</v>
      </c>
      <c r="E1195">
        <v>2516351.5299999998</v>
      </c>
      <c r="F1195">
        <v>6860326.25</v>
      </c>
      <c r="G1195">
        <v>197.90700000000001</v>
      </c>
      <c r="H1195">
        <v>184.40000309999999</v>
      </c>
      <c r="I1195">
        <v>13.50699695</v>
      </c>
      <c r="J1195">
        <v>123</v>
      </c>
      <c r="K1195">
        <v>11</v>
      </c>
      <c r="L1195">
        <v>2</v>
      </c>
      <c r="M1195" t="s">
        <v>0</v>
      </c>
      <c r="N1195" t="s">
        <v>7</v>
      </c>
      <c r="O1195">
        <v>1</v>
      </c>
    </row>
    <row r="1196" spans="1:15">
      <c r="A1196" t="str">
        <f t="shared" si="18"/>
        <v>131A_159</v>
      </c>
      <c r="B1196">
        <v>131</v>
      </c>
      <c r="C1196">
        <v>159</v>
      </c>
      <c r="D1196">
        <v>2</v>
      </c>
      <c r="E1196">
        <v>2516350.64</v>
      </c>
      <c r="F1196">
        <v>6860326.4500000002</v>
      </c>
      <c r="G1196">
        <v>198.75</v>
      </c>
      <c r="H1196">
        <v>184.33999019999999</v>
      </c>
      <c r="I1196">
        <v>-99</v>
      </c>
      <c r="J1196">
        <v>141</v>
      </c>
      <c r="K1196">
        <v>11</v>
      </c>
      <c r="L1196">
        <v>2</v>
      </c>
      <c r="M1196" t="s">
        <v>3</v>
      </c>
      <c r="N1196" t="s">
        <v>7</v>
      </c>
      <c r="O1196">
        <v>1</v>
      </c>
    </row>
    <row r="1197" spans="1:15">
      <c r="A1197" t="str">
        <f t="shared" si="18"/>
        <v>131A_134</v>
      </c>
      <c r="B1197">
        <v>131</v>
      </c>
      <c r="C1197">
        <v>134</v>
      </c>
      <c r="D1197">
        <v>2</v>
      </c>
      <c r="E1197">
        <v>2516354.5699999998</v>
      </c>
      <c r="F1197">
        <v>6860328.7000000002</v>
      </c>
      <c r="G1197">
        <v>197.184</v>
      </c>
      <c r="H1197">
        <v>184.35</v>
      </c>
      <c r="I1197">
        <v>12.834</v>
      </c>
      <c r="J1197">
        <v>125</v>
      </c>
      <c r="K1197">
        <v>11</v>
      </c>
      <c r="L1197">
        <v>2</v>
      </c>
      <c r="M1197" t="s">
        <v>0</v>
      </c>
      <c r="N1197" t="s">
        <v>7</v>
      </c>
      <c r="O1197">
        <v>1</v>
      </c>
    </row>
    <row r="1198" spans="1:15">
      <c r="A1198" t="str">
        <f t="shared" si="18"/>
        <v>131A_179</v>
      </c>
      <c r="B1198">
        <v>131</v>
      </c>
      <c r="C1198">
        <v>179</v>
      </c>
      <c r="D1198">
        <v>2</v>
      </c>
      <c r="E1198">
        <v>2516348.33</v>
      </c>
      <c r="F1198">
        <v>6860326.3700000001</v>
      </c>
      <c r="G1198">
        <v>200.33099999999999</v>
      </c>
      <c r="H1198">
        <v>184.3099915</v>
      </c>
      <c r="I1198">
        <v>16.02100854</v>
      </c>
      <c r="J1198">
        <v>201</v>
      </c>
      <c r="K1198">
        <v>11</v>
      </c>
      <c r="L1198">
        <v>2</v>
      </c>
      <c r="M1198" t="s">
        <v>0</v>
      </c>
      <c r="N1198" t="s">
        <v>7</v>
      </c>
      <c r="O1198">
        <v>1</v>
      </c>
    </row>
    <row r="1199" spans="1:15">
      <c r="A1199" t="str">
        <f t="shared" si="18"/>
        <v>131A_149</v>
      </c>
      <c r="B1199">
        <v>131</v>
      </c>
      <c r="C1199">
        <v>149</v>
      </c>
      <c r="D1199">
        <v>2</v>
      </c>
      <c r="E1199">
        <v>2516351.92</v>
      </c>
      <c r="F1199">
        <v>6860328.0599999996</v>
      </c>
      <c r="G1199">
        <v>197.316</v>
      </c>
      <c r="H1199">
        <v>184.48999939999999</v>
      </c>
      <c r="I1199">
        <v>12.826000609999999</v>
      </c>
      <c r="J1199">
        <v>125</v>
      </c>
      <c r="K1199">
        <v>11</v>
      </c>
      <c r="L1199">
        <v>2</v>
      </c>
      <c r="M1199" t="s">
        <v>0</v>
      </c>
      <c r="N1199" t="s">
        <v>7</v>
      </c>
      <c r="O1199">
        <v>1</v>
      </c>
    </row>
    <row r="1200" spans="1:15">
      <c r="A1200" t="str">
        <f t="shared" si="18"/>
        <v>131A_166</v>
      </c>
      <c r="B1200">
        <v>131</v>
      </c>
      <c r="C1200">
        <v>166</v>
      </c>
      <c r="D1200">
        <v>2</v>
      </c>
      <c r="E1200">
        <v>2516349.66</v>
      </c>
      <c r="F1200">
        <v>6860329.0999999996</v>
      </c>
      <c r="G1200">
        <v>199.67699999999999</v>
      </c>
      <c r="H1200">
        <v>184.2699982</v>
      </c>
      <c r="I1200">
        <v>15.40700183</v>
      </c>
      <c r="J1200">
        <v>164</v>
      </c>
      <c r="K1200">
        <v>11</v>
      </c>
      <c r="L1200">
        <v>2</v>
      </c>
      <c r="M1200" t="s">
        <v>0</v>
      </c>
      <c r="N1200" t="s">
        <v>7</v>
      </c>
      <c r="O1200">
        <v>1</v>
      </c>
    </row>
    <row r="1201" spans="1:15">
      <c r="A1201" t="str">
        <f t="shared" si="18"/>
        <v>131A_186</v>
      </c>
      <c r="B1201">
        <v>131</v>
      </c>
      <c r="C1201">
        <v>186</v>
      </c>
      <c r="D1201">
        <v>2</v>
      </c>
      <c r="E1201">
        <v>2516347.85</v>
      </c>
      <c r="F1201">
        <v>6860329.21</v>
      </c>
      <c r="G1201">
        <v>198.92699999999999</v>
      </c>
      <c r="H1201">
        <v>184.2699982</v>
      </c>
      <c r="I1201">
        <v>14.65700183</v>
      </c>
      <c r="J1201">
        <v>144</v>
      </c>
      <c r="K1201">
        <v>11</v>
      </c>
      <c r="L1201">
        <v>2</v>
      </c>
      <c r="M1201" t="s">
        <v>0</v>
      </c>
      <c r="N1201" t="s">
        <v>7</v>
      </c>
      <c r="O1201">
        <v>1</v>
      </c>
    </row>
    <row r="1202" spans="1:15">
      <c r="A1202" t="str">
        <f t="shared" si="18"/>
        <v>131A_165</v>
      </c>
      <c r="B1202">
        <v>131</v>
      </c>
      <c r="C1202">
        <v>165</v>
      </c>
      <c r="D1202">
        <v>2</v>
      </c>
      <c r="E1202">
        <v>2516349.5499999998</v>
      </c>
      <c r="F1202">
        <v>6860330.1200000001</v>
      </c>
      <c r="G1202">
        <v>196.625</v>
      </c>
      <c r="H1202">
        <v>184.27999270000001</v>
      </c>
      <c r="I1202">
        <v>12.345007320000001</v>
      </c>
      <c r="J1202">
        <v>124</v>
      </c>
      <c r="K1202">
        <v>11</v>
      </c>
      <c r="L1202">
        <v>2</v>
      </c>
      <c r="M1202" t="s">
        <v>1</v>
      </c>
      <c r="N1202" t="s">
        <v>7</v>
      </c>
      <c r="O1202">
        <v>1</v>
      </c>
    </row>
    <row r="1203" spans="1:15">
      <c r="A1203" t="str">
        <f t="shared" si="18"/>
        <v>131A_137</v>
      </c>
      <c r="B1203">
        <v>131</v>
      </c>
      <c r="C1203">
        <v>137</v>
      </c>
      <c r="D1203">
        <v>2</v>
      </c>
      <c r="E1203">
        <v>2516351.59</v>
      </c>
      <c r="F1203">
        <v>6860332.5499999998</v>
      </c>
      <c r="G1203">
        <v>197.40299999999999</v>
      </c>
      <c r="H1203">
        <v>184.5499969</v>
      </c>
      <c r="I1203">
        <v>12.85300305</v>
      </c>
      <c r="J1203">
        <v>123</v>
      </c>
      <c r="K1203">
        <v>11</v>
      </c>
      <c r="L1203">
        <v>2</v>
      </c>
      <c r="M1203" t="s">
        <v>0</v>
      </c>
      <c r="N1203" t="s">
        <v>7</v>
      </c>
      <c r="O1203">
        <v>1</v>
      </c>
    </row>
    <row r="1204" spans="1:15">
      <c r="A1204" t="str">
        <f t="shared" si="18"/>
        <v>131A_119</v>
      </c>
      <c r="B1204">
        <v>131</v>
      </c>
      <c r="C1204">
        <v>119</v>
      </c>
      <c r="D1204">
        <v>2</v>
      </c>
      <c r="E1204">
        <v>2516353.5099999998</v>
      </c>
      <c r="F1204">
        <v>6860334</v>
      </c>
      <c r="G1204">
        <v>199.02</v>
      </c>
      <c r="H1204">
        <v>184.6599976</v>
      </c>
      <c r="I1204">
        <v>14.360002440000001</v>
      </c>
      <c r="J1204">
        <v>144</v>
      </c>
      <c r="K1204">
        <v>11</v>
      </c>
      <c r="L1204">
        <v>2</v>
      </c>
      <c r="M1204" t="s">
        <v>0</v>
      </c>
      <c r="N1204" t="s">
        <v>7</v>
      </c>
      <c r="O1204">
        <v>1</v>
      </c>
    </row>
    <row r="1205" spans="1:15">
      <c r="A1205" t="str">
        <f t="shared" si="18"/>
        <v>131A_161</v>
      </c>
      <c r="B1205">
        <v>131</v>
      </c>
      <c r="C1205">
        <v>161</v>
      </c>
      <c r="D1205">
        <v>2</v>
      </c>
      <c r="E1205">
        <v>2516349.5499999998</v>
      </c>
      <c r="F1205">
        <v>6860332.3899999997</v>
      </c>
      <c r="G1205">
        <v>200.83600000000001</v>
      </c>
      <c r="H1205">
        <v>184.35</v>
      </c>
      <c r="I1205">
        <v>16.486000000000001</v>
      </c>
      <c r="J1205">
        <v>160</v>
      </c>
      <c r="K1205">
        <v>11</v>
      </c>
      <c r="L1205">
        <v>2</v>
      </c>
      <c r="M1205" t="s">
        <v>0</v>
      </c>
      <c r="N1205" t="s">
        <v>7</v>
      </c>
      <c r="O1205">
        <v>1</v>
      </c>
    </row>
    <row r="1206" spans="1:15">
      <c r="A1206" t="str">
        <f t="shared" si="18"/>
        <v>131A_194</v>
      </c>
      <c r="B1206">
        <v>131</v>
      </c>
      <c r="C1206">
        <v>194</v>
      </c>
      <c r="D1206">
        <v>2</v>
      </c>
      <c r="E1206">
        <v>2516347.2799999998</v>
      </c>
      <c r="F1206">
        <v>6860331.3499999996</v>
      </c>
      <c r="G1206">
        <v>196.29</v>
      </c>
      <c r="H1206">
        <v>184.40000309999999</v>
      </c>
      <c r="I1206">
        <v>-99</v>
      </c>
      <c r="J1206">
        <v>103</v>
      </c>
      <c r="K1206">
        <v>11</v>
      </c>
      <c r="L1206">
        <v>2</v>
      </c>
      <c r="M1206" t="s">
        <v>3</v>
      </c>
      <c r="N1206" t="s">
        <v>7</v>
      </c>
      <c r="O1206">
        <v>1</v>
      </c>
    </row>
    <row r="1207" spans="1:15">
      <c r="A1207" t="str">
        <f t="shared" si="18"/>
        <v>131A_204</v>
      </c>
      <c r="B1207">
        <v>131</v>
      </c>
      <c r="C1207">
        <v>204</v>
      </c>
      <c r="D1207">
        <v>2</v>
      </c>
      <c r="E1207">
        <v>2516345.34</v>
      </c>
      <c r="F1207">
        <v>6860330.8399999999</v>
      </c>
      <c r="G1207">
        <v>195.852</v>
      </c>
      <c r="H1207">
        <v>184.32000120000001</v>
      </c>
      <c r="I1207">
        <v>11.53199878</v>
      </c>
      <c r="J1207">
        <v>107</v>
      </c>
      <c r="K1207">
        <v>11</v>
      </c>
      <c r="L1207">
        <v>2</v>
      </c>
      <c r="M1207" t="s">
        <v>0</v>
      </c>
      <c r="N1207" t="s">
        <v>7</v>
      </c>
      <c r="O1207">
        <v>1</v>
      </c>
    </row>
    <row r="1208" spans="1:15">
      <c r="A1208" t="str">
        <f t="shared" si="18"/>
        <v>131A_129</v>
      </c>
      <c r="B1208">
        <v>131</v>
      </c>
      <c r="C1208">
        <v>129</v>
      </c>
      <c r="D1208">
        <v>2</v>
      </c>
      <c r="E1208">
        <v>2516351.6</v>
      </c>
      <c r="F1208">
        <v>6860333.8799999999</v>
      </c>
      <c r="G1208">
        <v>199.821</v>
      </c>
      <c r="H1208">
        <v>184.65000309999999</v>
      </c>
      <c r="I1208">
        <v>15.170996949999999</v>
      </c>
      <c r="J1208">
        <v>149</v>
      </c>
      <c r="K1208">
        <v>11</v>
      </c>
      <c r="L1208">
        <v>2</v>
      </c>
      <c r="M1208" t="s">
        <v>0</v>
      </c>
      <c r="N1208" t="s">
        <v>7</v>
      </c>
      <c r="O1208">
        <v>1</v>
      </c>
    </row>
    <row r="1209" spans="1:15">
      <c r="A1209" t="str">
        <f t="shared" si="18"/>
        <v>131A_138</v>
      </c>
      <c r="B1209">
        <v>131</v>
      </c>
      <c r="C1209">
        <v>138</v>
      </c>
      <c r="D1209">
        <v>2</v>
      </c>
      <c r="E1209">
        <v>2516350.38</v>
      </c>
      <c r="F1209">
        <v>6860334.9000000004</v>
      </c>
      <c r="G1209">
        <v>194.25700000000001</v>
      </c>
      <c r="H1209">
        <v>184.5499969</v>
      </c>
      <c r="I1209">
        <v>9.7070030519999992</v>
      </c>
      <c r="J1209">
        <v>164</v>
      </c>
      <c r="K1209">
        <v>11</v>
      </c>
      <c r="L1209">
        <v>2</v>
      </c>
      <c r="M1209" t="s">
        <v>5</v>
      </c>
      <c r="N1209" t="s">
        <v>7</v>
      </c>
      <c r="O1209">
        <v>1</v>
      </c>
    </row>
    <row r="1210" spans="1:15">
      <c r="A1210" t="str">
        <f t="shared" si="18"/>
        <v>131A_173</v>
      </c>
      <c r="B1210">
        <v>131</v>
      </c>
      <c r="C1210">
        <v>173</v>
      </c>
      <c r="D1210">
        <v>2</v>
      </c>
      <c r="E1210">
        <v>2516348.69</v>
      </c>
      <c r="F1210">
        <v>6860334.3200000003</v>
      </c>
      <c r="G1210">
        <v>200.38900000000001</v>
      </c>
      <c r="H1210">
        <v>184.46999510000001</v>
      </c>
      <c r="I1210">
        <v>15.919004879999999</v>
      </c>
      <c r="J1210">
        <v>171</v>
      </c>
      <c r="K1210">
        <v>11</v>
      </c>
      <c r="L1210">
        <v>2</v>
      </c>
      <c r="M1210" t="s">
        <v>0</v>
      </c>
      <c r="N1210" t="s">
        <v>7</v>
      </c>
      <c r="O1210">
        <v>1</v>
      </c>
    </row>
    <row r="1211" spans="1:15">
      <c r="A1211" t="str">
        <f t="shared" si="18"/>
        <v>131A_196</v>
      </c>
      <c r="B1211">
        <v>131</v>
      </c>
      <c r="C1211">
        <v>196</v>
      </c>
      <c r="D1211">
        <v>2</v>
      </c>
      <c r="E1211">
        <v>2516347.56</v>
      </c>
      <c r="F1211">
        <v>6860333.9299999997</v>
      </c>
      <c r="G1211">
        <v>197.32599999999999</v>
      </c>
      <c r="H1211">
        <v>184.38999329999999</v>
      </c>
      <c r="I1211">
        <v>12.936006709999999</v>
      </c>
      <c r="J1211">
        <v>138</v>
      </c>
      <c r="K1211">
        <v>11</v>
      </c>
      <c r="L1211">
        <v>2</v>
      </c>
      <c r="M1211" t="s">
        <v>0</v>
      </c>
      <c r="N1211" t="s">
        <v>7</v>
      </c>
      <c r="O1211">
        <v>1</v>
      </c>
    </row>
    <row r="1212" spans="1:15">
      <c r="A1212" t="str">
        <f t="shared" si="18"/>
        <v>131A_209</v>
      </c>
      <c r="B1212">
        <v>131</v>
      </c>
      <c r="C1212">
        <v>209</v>
      </c>
      <c r="D1212">
        <v>2</v>
      </c>
      <c r="E1212">
        <v>2516345.84</v>
      </c>
      <c r="F1212">
        <v>6860333.2400000002</v>
      </c>
      <c r="G1212">
        <v>197.82400000000001</v>
      </c>
      <c r="H1212">
        <v>184.27999270000001</v>
      </c>
      <c r="I1212">
        <v>13.54400732</v>
      </c>
      <c r="J1212">
        <v>129</v>
      </c>
      <c r="K1212">
        <v>11</v>
      </c>
      <c r="L1212">
        <v>2</v>
      </c>
      <c r="M1212" t="s">
        <v>0</v>
      </c>
      <c r="N1212" t="s">
        <v>7</v>
      </c>
      <c r="O1212">
        <v>1</v>
      </c>
    </row>
    <row r="1213" spans="1:15">
      <c r="A1213" t="str">
        <f t="shared" si="18"/>
        <v>131A_215</v>
      </c>
      <c r="B1213">
        <v>131</v>
      </c>
      <c r="C1213">
        <v>215</v>
      </c>
      <c r="D1213">
        <v>2</v>
      </c>
      <c r="E1213">
        <v>2516343.9300000002</v>
      </c>
      <c r="F1213">
        <v>6860332.6299999999</v>
      </c>
      <c r="G1213">
        <v>197.791</v>
      </c>
      <c r="H1213">
        <v>184.3599945</v>
      </c>
      <c r="I1213">
        <v>13.43100549</v>
      </c>
      <c r="J1213">
        <v>137</v>
      </c>
      <c r="K1213">
        <v>11</v>
      </c>
      <c r="L1213">
        <v>2</v>
      </c>
      <c r="M1213" t="s">
        <v>0</v>
      </c>
      <c r="N1213" t="s">
        <v>7</v>
      </c>
      <c r="O1213">
        <v>1</v>
      </c>
    </row>
    <row r="1214" spans="1:15">
      <c r="A1214" t="str">
        <f t="shared" si="18"/>
        <v>131A_176</v>
      </c>
      <c r="B1214">
        <v>131</v>
      </c>
      <c r="C1214">
        <v>176</v>
      </c>
      <c r="D1214">
        <v>2</v>
      </c>
      <c r="E1214">
        <v>2516348.5499999998</v>
      </c>
      <c r="F1214">
        <v>6860336.3799999999</v>
      </c>
      <c r="G1214">
        <v>198.405</v>
      </c>
      <c r="H1214">
        <v>184.5499969</v>
      </c>
      <c r="I1214">
        <v>13.855003050000001</v>
      </c>
      <c r="J1214">
        <v>128</v>
      </c>
      <c r="K1214">
        <v>11</v>
      </c>
      <c r="L1214">
        <v>2</v>
      </c>
      <c r="M1214" t="s">
        <v>0</v>
      </c>
      <c r="N1214" t="s">
        <v>7</v>
      </c>
      <c r="O1214">
        <v>1</v>
      </c>
    </row>
    <row r="1215" spans="1:15">
      <c r="A1215" t="str">
        <f t="shared" si="18"/>
        <v>131A_99</v>
      </c>
      <c r="B1215">
        <v>131</v>
      </c>
      <c r="C1215">
        <v>99</v>
      </c>
      <c r="D1215">
        <v>2</v>
      </c>
      <c r="E1215">
        <v>2516350.27</v>
      </c>
      <c r="F1215">
        <v>6860337.75</v>
      </c>
      <c r="G1215">
        <v>199.53299999999999</v>
      </c>
      <c r="H1215">
        <v>184.65000309999999</v>
      </c>
      <c r="I1215">
        <v>14.882996950000001</v>
      </c>
      <c r="J1215">
        <v>145</v>
      </c>
      <c r="K1215">
        <v>11</v>
      </c>
      <c r="L1215">
        <v>2</v>
      </c>
      <c r="M1215" t="s">
        <v>0</v>
      </c>
      <c r="N1215" t="s">
        <v>7</v>
      </c>
      <c r="O1215">
        <v>1</v>
      </c>
    </row>
    <row r="1216" spans="1:15">
      <c r="A1216" t="str">
        <f t="shared" si="18"/>
        <v>131A_218</v>
      </c>
      <c r="B1216">
        <v>131</v>
      </c>
      <c r="C1216">
        <v>218</v>
      </c>
      <c r="D1216">
        <v>2</v>
      </c>
      <c r="E1216">
        <v>2516346.1</v>
      </c>
      <c r="F1216">
        <v>6860336</v>
      </c>
      <c r="G1216">
        <v>196.392</v>
      </c>
      <c r="H1216">
        <v>184.40000309999999</v>
      </c>
      <c r="I1216">
        <v>11.991996950000001</v>
      </c>
      <c r="J1216">
        <v>113</v>
      </c>
      <c r="K1216">
        <v>11</v>
      </c>
      <c r="L1216">
        <v>2</v>
      </c>
      <c r="M1216" t="s">
        <v>0</v>
      </c>
      <c r="N1216" t="s">
        <v>7</v>
      </c>
      <c r="O1216">
        <v>1</v>
      </c>
    </row>
    <row r="1217" spans="1:15">
      <c r="A1217" t="str">
        <f t="shared" si="18"/>
        <v>131A_323</v>
      </c>
      <c r="B1217">
        <v>131</v>
      </c>
      <c r="C1217">
        <v>323</v>
      </c>
      <c r="D1217">
        <v>2</v>
      </c>
      <c r="E1217">
        <v>2516348.25</v>
      </c>
      <c r="F1217">
        <v>6860339.0899999999</v>
      </c>
      <c r="G1217">
        <v>196.381</v>
      </c>
      <c r="H1217">
        <v>184.52999270000001</v>
      </c>
      <c r="I1217">
        <v>11.851007320000001</v>
      </c>
      <c r="J1217">
        <v>123</v>
      </c>
      <c r="K1217">
        <v>11</v>
      </c>
      <c r="L1217">
        <v>2</v>
      </c>
      <c r="M1217" t="s">
        <v>0</v>
      </c>
      <c r="N1217" t="s">
        <v>7</v>
      </c>
      <c r="O1217">
        <v>1</v>
      </c>
    </row>
    <row r="1218" spans="1:15">
      <c r="A1218" t="str">
        <f t="shared" si="18"/>
        <v>131A_40</v>
      </c>
      <c r="B1218">
        <v>131</v>
      </c>
      <c r="C1218">
        <v>40</v>
      </c>
      <c r="D1218">
        <v>2</v>
      </c>
      <c r="E1218">
        <v>2516350.4900000002</v>
      </c>
      <c r="F1218">
        <v>6860340.4699999997</v>
      </c>
      <c r="G1218">
        <v>193.023</v>
      </c>
      <c r="H1218">
        <v>184.90000309999999</v>
      </c>
      <c r="I1218">
        <v>8.1229969480000008</v>
      </c>
      <c r="J1218">
        <v>102</v>
      </c>
      <c r="K1218">
        <v>11</v>
      </c>
      <c r="L1218">
        <v>2</v>
      </c>
      <c r="M1218" t="s">
        <v>5</v>
      </c>
      <c r="N1218" t="s">
        <v>7</v>
      </c>
      <c r="O1218">
        <v>1</v>
      </c>
    </row>
    <row r="1219" spans="1:15">
      <c r="A1219" t="str">
        <f t="shared" ref="A1219:A1282" si="19">IF(N1219&lt;&gt;1,CONCATENATE(B1219,N1219,"_",C1219),CONCATENATE(B1219,"_",C1219))</f>
        <v>131A_244</v>
      </c>
      <c r="B1219">
        <v>131</v>
      </c>
      <c r="C1219">
        <v>244</v>
      </c>
      <c r="D1219">
        <v>2</v>
      </c>
      <c r="E1219">
        <v>2516345.4700000002</v>
      </c>
      <c r="F1219">
        <v>6860338.2199999997</v>
      </c>
      <c r="G1219">
        <v>199.249</v>
      </c>
      <c r="H1219">
        <v>184.57000120000001</v>
      </c>
      <c r="I1219">
        <v>14.678998780000001</v>
      </c>
      <c r="J1219">
        <v>126</v>
      </c>
      <c r="K1219">
        <v>11</v>
      </c>
      <c r="L1219">
        <v>2</v>
      </c>
      <c r="M1219" t="s">
        <v>0</v>
      </c>
      <c r="N1219" t="s">
        <v>7</v>
      </c>
      <c r="O1219">
        <v>1</v>
      </c>
    </row>
    <row r="1220" spans="1:15">
      <c r="A1220" t="str">
        <f t="shared" si="19"/>
        <v>131A_239</v>
      </c>
      <c r="B1220">
        <v>131</v>
      </c>
      <c r="C1220">
        <v>239</v>
      </c>
      <c r="D1220">
        <v>2</v>
      </c>
      <c r="E1220">
        <v>2516342.2599999998</v>
      </c>
      <c r="F1220">
        <v>6860336.8600000003</v>
      </c>
      <c r="G1220">
        <v>198.245</v>
      </c>
      <c r="H1220">
        <v>184.47998960000001</v>
      </c>
      <c r="I1220">
        <v>13.76501038</v>
      </c>
      <c r="J1220">
        <v>148</v>
      </c>
      <c r="K1220">
        <v>11</v>
      </c>
      <c r="L1220">
        <v>2</v>
      </c>
      <c r="M1220" t="s">
        <v>0</v>
      </c>
      <c r="N1220" t="s">
        <v>7</v>
      </c>
      <c r="O1220">
        <v>1</v>
      </c>
    </row>
    <row r="1221" spans="1:15">
      <c r="A1221" t="str">
        <f t="shared" si="19"/>
        <v>131A_360</v>
      </c>
      <c r="B1221">
        <v>131</v>
      </c>
      <c r="C1221">
        <v>360</v>
      </c>
      <c r="D1221">
        <v>2</v>
      </c>
      <c r="E1221">
        <v>2516348.42</v>
      </c>
      <c r="F1221">
        <v>6860341.0499999998</v>
      </c>
      <c r="G1221">
        <v>199.31100000000001</v>
      </c>
      <c r="H1221">
        <v>184.83999019999999</v>
      </c>
      <c r="I1221">
        <v>14.47100977</v>
      </c>
      <c r="J1221">
        <v>146</v>
      </c>
      <c r="K1221">
        <v>11</v>
      </c>
      <c r="L1221">
        <v>2</v>
      </c>
      <c r="M1221" t="s">
        <v>0</v>
      </c>
      <c r="N1221" t="s">
        <v>7</v>
      </c>
      <c r="O1221">
        <v>1</v>
      </c>
    </row>
    <row r="1222" spans="1:15">
      <c r="A1222" t="str">
        <f t="shared" si="19"/>
        <v>131A_116</v>
      </c>
      <c r="B1222">
        <v>131</v>
      </c>
      <c r="C1222">
        <v>116</v>
      </c>
      <c r="D1222">
        <v>2</v>
      </c>
      <c r="E1222">
        <v>2516361.34</v>
      </c>
      <c r="F1222">
        <v>6860327.2800000003</v>
      </c>
      <c r="G1222">
        <v>200.52799999999999</v>
      </c>
      <c r="H1222">
        <v>184.35</v>
      </c>
      <c r="I1222">
        <v>16.178000000000001</v>
      </c>
      <c r="J1222">
        <v>199</v>
      </c>
      <c r="K1222">
        <v>11</v>
      </c>
      <c r="L1222">
        <v>2</v>
      </c>
      <c r="M1222" t="s">
        <v>0</v>
      </c>
      <c r="N1222" t="s">
        <v>7</v>
      </c>
      <c r="O1222">
        <v>2</v>
      </c>
    </row>
    <row r="1223" spans="1:15">
      <c r="A1223" t="str">
        <f t="shared" si="19"/>
        <v>131A_124</v>
      </c>
      <c r="B1223">
        <v>131</v>
      </c>
      <c r="C1223">
        <v>124</v>
      </c>
      <c r="D1223">
        <v>2</v>
      </c>
      <c r="E1223">
        <v>2516359.15</v>
      </c>
      <c r="F1223">
        <v>6860326.5099999998</v>
      </c>
      <c r="G1223">
        <v>200.971</v>
      </c>
      <c r="H1223">
        <v>184.369989</v>
      </c>
      <c r="I1223">
        <v>16.601010989999999</v>
      </c>
      <c r="J1223">
        <v>195</v>
      </c>
      <c r="K1223">
        <v>11</v>
      </c>
      <c r="L1223">
        <v>2</v>
      </c>
      <c r="M1223" t="s">
        <v>0</v>
      </c>
      <c r="N1223" t="s">
        <v>7</v>
      </c>
      <c r="O1223">
        <v>2</v>
      </c>
    </row>
    <row r="1224" spans="1:15">
      <c r="A1224" t="str">
        <f t="shared" si="19"/>
        <v>131A_98</v>
      </c>
      <c r="B1224">
        <v>131</v>
      </c>
      <c r="C1224">
        <v>98</v>
      </c>
      <c r="D1224">
        <v>2</v>
      </c>
      <c r="E1224">
        <v>2516365.86</v>
      </c>
      <c r="F1224">
        <v>6860329.9800000004</v>
      </c>
      <c r="G1224">
        <v>196.09100000000001</v>
      </c>
      <c r="H1224">
        <v>184.2100006</v>
      </c>
      <c r="I1224">
        <v>11.880999389999999</v>
      </c>
      <c r="J1224">
        <v>172</v>
      </c>
      <c r="K1224">
        <v>11</v>
      </c>
      <c r="L1224">
        <v>2</v>
      </c>
      <c r="M1224" t="s">
        <v>5</v>
      </c>
      <c r="N1224" t="s">
        <v>7</v>
      </c>
      <c r="O1224">
        <v>2</v>
      </c>
    </row>
    <row r="1225" spans="1:15">
      <c r="A1225" t="str">
        <f t="shared" si="19"/>
        <v>131A_125</v>
      </c>
      <c r="B1225">
        <v>131</v>
      </c>
      <c r="C1225">
        <v>125</v>
      </c>
      <c r="D1225">
        <v>2</v>
      </c>
      <c r="E1225">
        <v>2516357.4500000002</v>
      </c>
      <c r="F1225">
        <v>6860328</v>
      </c>
      <c r="G1225">
        <v>198.93600000000001</v>
      </c>
      <c r="H1225">
        <v>184.5099884</v>
      </c>
      <c r="I1225">
        <v>14.426011600000001</v>
      </c>
      <c r="J1225">
        <v>133</v>
      </c>
      <c r="K1225">
        <v>11</v>
      </c>
      <c r="L1225">
        <v>2</v>
      </c>
      <c r="M1225" t="s">
        <v>0</v>
      </c>
      <c r="N1225" t="s">
        <v>7</v>
      </c>
      <c r="O1225">
        <v>2</v>
      </c>
    </row>
    <row r="1226" spans="1:15">
      <c r="A1226" t="str">
        <f t="shared" si="19"/>
        <v>131A_114</v>
      </c>
      <c r="B1226">
        <v>131</v>
      </c>
      <c r="C1226">
        <v>114</v>
      </c>
      <c r="D1226">
        <v>2</v>
      </c>
      <c r="E1226">
        <v>2516359.44</v>
      </c>
      <c r="F1226">
        <v>6860329.3700000001</v>
      </c>
      <c r="G1226">
        <v>190.05</v>
      </c>
      <c r="H1226">
        <v>184.43999629999999</v>
      </c>
      <c r="I1226">
        <v>5.6100036619999996</v>
      </c>
      <c r="J1226">
        <v>157</v>
      </c>
      <c r="K1226">
        <v>11</v>
      </c>
      <c r="L1226">
        <v>2</v>
      </c>
      <c r="M1226" t="s">
        <v>5</v>
      </c>
      <c r="N1226" t="s">
        <v>7</v>
      </c>
      <c r="O1226">
        <v>2</v>
      </c>
    </row>
    <row r="1227" spans="1:15">
      <c r="A1227" t="str">
        <f t="shared" si="19"/>
        <v>131A_106</v>
      </c>
      <c r="B1227">
        <v>131</v>
      </c>
      <c r="C1227">
        <v>106</v>
      </c>
      <c r="D1227">
        <v>2</v>
      </c>
      <c r="E1227">
        <v>2516361.35</v>
      </c>
      <c r="F1227">
        <v>6860330.3700000001</v>
      </c>
      <c r="G1227">
        <v>201.541</v>
      </c>
      <c r="H1227">
        <v>184.33999019999999</v>
      </c>
      <c r="I1227">
        <v>17.201009769999999</v>
      </c>
      <c r="J1227">
        <v>179</v>
      </c>
      <c r="K1227">
        <v>11</v>
      </c>
      <c r="L1227">
        <v>2</v>
      </c>
      <c r="M1227" t="s">
        <v>0</v>
      </c>
      <c r="N1227" t="s">
        <v>7</v>
      </c>
      <c r="O1227">
        <v>2</v>
      </c>
    </row>
    <row r="1228" spans="1:15">
      <c r="A1228" t="str">
        <f t="shared" si="19"/>
        <v>131A_86</v>
      </c>
      <c r="B1228">
        <v>131</v>
      </c>
      <c r="C1228">
        <v>86</v>
      </c>
      <c r="D1228">
        <v>2</v>
      </c>
      <c r="E1228">
        <v>2516364.54</v>
      </c>
      <c r="F1228">
        <v>6860333.0199999996</v>
      </c>
      <c r="G1228">
        <v>200.327</v>
      </c>
      <c r="H1228">
        <v>184.46999510000001</v>
      </c>
      <c r="I1228">
        <v>15.85700488</v>
      </c>
      <c r="J1228">
        <v>189</v>
      </c>
      <c r="K1228">
        <v>11</v>
      </c>
      <c r="L1228">
        <v>2</v>
      </c>
      <c r="M1228" t="s">
        <v>0</v>
      </c>
      <c r="N1228" t="s">
        <v>7</v>
      </c>
      <c r="O1228">
        <v>2</v>
      </c>
    </row>
    <row r="1229" spans="1:15">
      <c r="A1229" t="str">
        <f t="shared" si="19"/>
        <v>131A_107</v>
      </c>
      <c r="B1229">
        <v>131</v>
      </c>
      <c r="C1229">
        <v>107</v>
      </c>
      <c r="D1229">
        <v>2</v>
      </c>
      <c r="E1229">
        <v>2516359.29</v>
      </c>
      <c r="F1229">
        <v>6860331.6299999999</v>
      </c>
      <c r="G1229">
        <v>196.726</v>
      </c>
      <c r="H1229">
        <v>184.48999939999999</v>
      </c>
      <c r="I1229">
        <v>12.23600061</v>
      </c>
      <c r="J1229">
        <v>129</v>
      </c>
      <c r="K1229">
        <v>11</v>
      </c>
      <c r="L1229">
        <v>2</v>
      </c>
      <c r="M1229" t="s">
        <v>0</v>
      </c>
      <c r="N1229" t="s">
        <v>7</v>
      </c>
      <c r="O1229">
        <v>2</v>
      </c>
    </row>
    <row r="1230" spans="1:15">
      <c r="A1230" t="str">
        <f t="shared" si="19"/>
        <v>131A_120</v>
      </c>
      <c r="B1230">
        <v>131</v>
      </c>
      <c r="C1230">
        <v>120</v>
      </c>
      <c r="D1230">
        <v>2</v>
      </c>
      <c r="E1230">
        <v>2516356.69</v>
      </c>
      <c r="F1230">
        <v>6860330.4900000002</v>
      </c>
      <c r="G1230">
        <v>192.458</v>
      </c>
      <c r="H1230">
        <v>184.49999389999999</v>
      </c>
      <c r="I1230">
        <v>7.9580061039999999</v>
      </c>
      <c r="J1230">
        <v>107</v>
      </c>
      <c r="K1230">
        <v>11</v>
      </c>
      <c r="L1230">
        <v>2</v>
      </c>
      <c r="M1230" t="s">
        <v>5</v>
      </c>
      <c r="N1230" t="s">
        <v>7</v>
      </c>
      <c r="O1230">
        <v>2</v>
      </c>
    </row>
    <row r="1231" spans="1:15">
      <c r="A1231" t="str">
        <f t="shared" si="19"/>
        <v>131A_95</v>
      </c>
      <c r="B1231">
        <v>131</v>
      </c>
      <c r="C1231">
        <v>95</v>
      </c>
      <c r="D1231">
        <v>2</v>
      </c>
      <c r="E1231">
        <v>2516361.29</v>
      </c>
      <c r="F1231">
        <v>6860332.7699999996</v>
      </c>
      <c r="G1231">
        <v>200.47300000000001</v>
      </c>
      <c r="H1231">
        <v>184.37999880000001</v>
      </c>
      <c r="I1231">
        <v>16.093001220000001</v>
      </c>
      <c r="J1231">
        <v>138</v>
      </c>
      <c r="K1231">
        <v>11</v>
      </c>
      <c r="L1231">
        <v>2</v>
      </c>
      <c r="M1231" t="s">
        <v>0</v>
      </c>
      <c r="N1231" t="s">
        <v>7</v>
      </c>
      <c r="O1231">
        <v>2</v>
      </c>
    </row>
    <row r="1232" spans="1:15">
      <c r="A1232" t="str">
        <f t="shared" si="19"/>
        <v>131A_82</v>
      </c>
      <c r="B1232">
        <v>131</v>
      </c>
      <c r="C1232">
        <v>82</v>
      </c>
      <c r="D1232">
        <v>2</v>
      </c>
      <c r="E1232">
        <v>2516362.52</v>
      </c>
      <c r="F1232">
        <v>6860333.9500000002</v>
      </c>
      <c r="G1232">
        <v>198.11</v>
      </c>
      <c r="H1232">
        <v>184.57000120000001</v>
      </c>
      <c r="I1232">
        <v>13.539998779999999</v>
      </c>
      <c r="J1232">
        <v>123</v>
      </c>
      <c r="K1232">
        <v>11</v>
      </c>
      <c r="L1232">
        <v>2</v>
      </c>
      <c r="M1232" t="s">
        <v>0</v>
      </c>
      <c r="N1232" t="s">
        <v>7</v>
      </c>
      <c r="O1232">
        <v>2</v>
      </c>
    </row>
    <row r="1233" spans="1:15">
      <c r="A1233" t="str">
        <f t="shared" si="19"/>
        <v>131A_92</v>
      </c>
      <c r="B1233">
        <v>131</v>
      </c>
      <c r="C1233">
        <v>92</v>
      </c>
      <c r="D1233">
        <v>2</v>
      </c>
      <c r="E1233">
        <v>2516360.3199999998</v>
      </c>
      <c r="F1233">
        <v>6860333.5499999998</v>
      </c>
      <c r="G1233">
        <v>196.47800000000001</v>
      </c>
      <c r="H1233">
        <v>184.5199982</v>
      </c>
      <c r="I1233">
        <v>11.958001830000001</v>
      </c>
      <c r="J1233">
        <v>105</v>
      </c>
      <c r="K1233">
        <v>11</v>
      </c>
      <c r="L1233">
        <v>2</v>
      </c>
      <c r="M1233" t="s">
        <v>0</v>
      </c>
      <c r="N1233" t="s">
        <v>7</v>
      </c>
      <c r="O1233">
        <v>2</v>
      </c>
    </row>
    <row r="1234" spans="1:15">
      <c r="A1234" t="str">
        <f t="shared" si="19"/>
        <v>131A_109</v>
      </c>
      <c r="B1234">
        <v>131</v>
      </c>
      <c r="C1234">
        <v>109</v>
      </c>
      <c r="D1234">
        <v>2</v>
      </c>
      <c r="E1234">
        <v>2516356.94</v>
      </c>
      <c r="F1234">
        <v>6860332.7199999997</v>
      </c>
      <c r="G1234">
        <v>201.43</v>
      </c>
      <c r="H1234">
        <v>184.5499969</v>
      </c>
      <c r="I1234">
        <v>16.880003049999999</v>
      </c>
      <c r="J1234">
        <v>179</v>
      </c>
      <c r="K1234">
        <v>11</v>
      </c>
      <c r="L1234">
        <v>2</v>
      </c>
      <c r="M1234" t="s">
        <v>0</v>
      </c>
      <c r="N1234" t="s">
        <v>7</v>
      </c>
      <c r="O1234">
        <v>2</v>
      </c>
    </row>
    <row r="1235" spans="1:15">
      <c r="A1235" t="str">
        <f t="shared" si="19"/>
        <v>131A_74</v>
      </c>
      <c r="B1235">
        <v>131</v>
      </c>
      <c r="C1235">
        <v>74</v>
      </c>
      <c r="D1235">
        <v>2</v>
      </c>
      <c r="E1235">
        <v>2516363.5299999998</v>
      </c>
      <c r="F1235">
        <v>6860336.0499999998</v>
      </c>
      <c r="G1235">
        <v>197.81800000000001</v>
      </c>
      <c r="H1235">
        <v>184.57000120000001</v>
      </c>
      <c r="I1235">
        <v>13.24799878</v>
      </c>
      <c r="J1235">
        <v>161</v>
      </c>
      <c r="K1235">
        <v>11</v>
      </c>
      <c r="L1235">
        <v>2</v>
      </c>
      <c r="M1235" t="s">
        <v>0</v>
      </c>
      <c r="N1235" t="s">
        <v>7</v>
      </c>
      <c r="O1235">
        <v>2</v>
      </c>
    </row>
    <row r="1236" spans="1:15">
      <c r="A1236" t="str">
        <f t="shared" si="19"/>
        <v>131A_101</v>
      </c>
      <c r="B1236">
        <v>131</v>
      </c>
      <c r="C1236">
        <v>101</v>
      </c>
      <c r="D1236">
        <v>2</v>
      </c>
      <c r="E1236">
        <v>2516357.4500000002</v>
      </c>
      <c r="F1236">
        <v>6860333.8700000001</v>
      </c>
      <c r="G1236">
        <v>198.5</v>
      </c>
      <c r="H1236">
        <v>184.68999629999999</v>
      </c>
      <c r="I1236">
        <v>-99</v>
      </c>
      <c r="J1236">
        <v>135</v>
      </c>
      <c r="K1236">
        <v>11</v>
      </c>
      <c r="L1236">
        <v>2</v>
      </c>
      <c r="M1236" t="s">
        <v>3</v>
      </c>
      <c r="N1236" t="s">
        <v>7</v>
      </c>
      <c r="O1236">
        <v>2</v>
      </c>
    </row>
    <row r="1237" spans="1:15">
      <c r="A1237" t="str">
        <f t="shared" si="19"/>
        <v>131A_83</v>
      </c>
      <c r="B1237">
        <v>131</v>
      </c>
      <c r="C1237">
        <v>83</v>
      </c>
      <c r="D1237">
        <v>2</v>
      </c>
      <c r="E1237">
        <v>2516358.77</v>
      </c>
      <c r="F1237">
        <v>6860335.21</v>
      </c>
      <c r="G1237">
        <v>198.934</v>
      </c>
      <c r="H1237">
        <v>184.69999079999999</v>
      </c>
      <c r="I1237">
        <v>14.234009159999999</v>
      </c>
      <c r="J1237">
        <v>142</v>
      </c>
      <c r="K1237">
        <v>11</v>
      </c>
      <c r="L1237">
        <v>2</v>
      </c>
      <c r="M1237" t="s">
        <v>0</v>
      </c>
      <c r="N1237" t="s">
        <v>7</v>
      </c>
      <c r="O1237">
        <v>2</v>
      </c>
    </row>
    <row r="1238" spans="1:15">
      <c r="A1238" t="str">
        <f t="shared" si="19"/>
        <v>131A_84</v>
      </c>
      <c r="B1238">
        <v>131</v>
      </c>
      <c r="C1238">
        <v>84</v>
      </c>
      <c r="D1238">
        <v>2</v>
      </c>
      <c r="E1238">
        <v>2516357.09</v>
      </c>
      <c r="F1238">
        <v>6860335.7599999998</v>
      </c>
      <c r="G1238">
        <v>193.10900000000001</v>
      </c>
      <c r="H1238">
        <v>184.77999270000001</v>
      </c>
      <c r="I1238">
        <v>8.3290073240000009</v>
      </c>
      <c r="J1238">
        <v>111</v>
      </c>
      <c r="K1238">
        <v>11</v>
      </c>
      <c r="L1238">
        <v>2</v>
      </c>
      <c r="M1238" t="s">
        <v>5</v>
      </c>
      <c r="N1238" t="s">
        <v>7</v>
      </c>
      <c r="O1238">
        <v>2</v>
      </c>
    </row>
    <row r="1239" spans="1:15">
      <c r="A1239" t="str">
        <f t="shared" si="19"/>
        <v>131A_103</v>
      </c>
      <c r="B1239">
        <v>131</v>
      </c>
      <c r="C1239">
        <v>103</v>
      </c>
      <c r="D1239">
        <v>2</v>
      </c>
      <c r="E1239">
        <v>2516354.96</v>
      </c>
      <c r="F1239">
        <v>6860334.7699999996</v>
      </c>
      <c r="G1239">
        <v>197.93</v>
      </c>
      <c r="H1239">
        <v>184.63999329999999</v>
      </c>
      <c r="I1239">
        <v>13.29000671</v>
      </c>
      <c r="J1239">
        <v>119</v>
      </c>
      <c r="K1239">
        <v>11</v>
      </c>
      <c r="L1239">
        <v>2</v>
      </c>
      <c r="M1239" t="s">
        <v>0</v>
      </c>
      <c r="N1239" t="s">
        <v>7</v>
      </c>
      <c r="O1239">
        <v>2</v>
      </c>
    </row>
    <row r="1240" spans="1:15">
      <c r="A1240" t="str">
        <f t="shared" si="19"/>
        <v>131A_68</v>
      </c>
      <c r="B1240">
        <v>131</v>
      </c>
      <c r="C1240">
        <v>68</v>
      </c>
      <c r="D1240">
        <v>2</v>
      </c>
      <c r="E1240">
        <v>2516360.94</v>
      </c>
      <c r="F1240">
        <v>6860338.21</v>
      </c>
      <c r="G1240">
        <v>201.32599999999999</v>
      </c>
      <c r="H1240">
        <v>184.7699982</v>
      </c>
      <c r="I1240">
        <v>16.55600183</v>
      </c>
      <c r="J1240">
        <v>171</v>
      </c>
      <c r="K1240">
        <v>11</v>
      </c>
      <c r="L1240">
        <v>2</v>
      </c>
      <c r="M1240" t="s">
        <v>0</v>
      </c>
      <c r="N1240" t="s">
        <v>7</v>
      </c>
      <c r="O1240">
        <v>2</v>
      </c>
    </row>
    <row r="1241" spans="1:15">
      <c r="A1241" t="str">
        <f t="shared" si="19"/>
        <v>131A_79</v>
      </c>
      <c r="B1241">
        <v>131</v>
      </c>
      <c r="C1241">
        <v>79</v>
      </c>
      <c r="D1241">
        <v>2</v>
      </c>
      <c r="E1241">
        <v>2516355.39</v>
      </c>
      <c r="F1241">
        <v>6860336.5700000003</v>
      </c>
      <c r="G1241">
        <v>198.89099999999999</v>
      </c>
      <c r="H1241">
        <v>184.79000239999999</v>
      </c>
      <c r="I1241">
        <v>14.10099756</v>
      </c>
      <c r="J1241">
        <v>129</v>
      </c>
      <c r="K1241">
        <v>11</v>
      </c>
      <c r="L1241">
        <v>2</v>
      </c>
      <c r="M1241" t="s">
        <v>0</v>
      </c>
      <c r="N1241" t="s">
        <v>7</v>
      </c>
      <c r="O1241">
        <v>2</v>
      </c>
    </row>
    <row r="1242" spans="1:15">
      <c r="A1242" t="str">
        <f t="shared" si="19"/>
        <v>131A_85</v>
      </c>
      <c r="B1242">
        <v>131</v>
      </c>
      <c r="C1242">
        <v>85</v>
      </c>
      <c r="D1242">
        <v>2</v>
      </c>
      <c r="E1242">
        <v>2516353.88</v>
      </c>
      <c r="F1242">
        <v>6860336.8499999996</v>
      </c>
      <c r="G1242">
        <v>199.22900000000001</v>
      </c>
      <c r="H1242">
        <v>184.82999570000001</v>
      </c>
      <c r="I1242">
        <v>14.399004270000001</v>
      </c>
      <c r="J1242">
        <v>135</v>
      </c>
      <c r="K1242">
        <v>11</v>
      </c>
      <c r="L1242">
        <v>2</v>
      </c>
      <c r="M1242" t="s">
        <v>0</v>
      </c>
      <c r="N1242" t="s">
        <v>7</v>
      </c>
      <c r="O1242">
        <v>2</v>
      </c>
    </row>
    <row r="1243" spans="1:15">
      <c r="A1243" t="str">
        <f t="shared" si="19"/>
        <v>131A_69</v>
      </c>
      <c r="B1243">
        <v>131</v>
      </c>
      <c r="C1243">
        <v>69</v>
      </c>
      <c r="D1243">
        <v>2</v>
      </c>
      <c r="E1243">
        <v>2516356.48</v>
      </c>
      <c r="F1243">
        <v>6860338.21</v>
      </c>
      <c r="G1243">
        <v>198.96100000000001</v>
      </c>
      <c r="H1243">
        <v>184.9600006</v>
      </c>
      <c r="I1243">
        <v>14.00099939</v>
      </c>
      <c r="J1243">
        <v>151</v>
      </c>
      <c r="K1243">
        <v>11</v>
      </c>
      <c r="L1243">
        <v>2</v>
      </c>
      <c r="M1243" t="s">
        <v>0</v>
      </c>
      <c r="N1243" t="s">
        <v>7</v>
      </c>
      <c r="O1243">
        <v>2</v>
      </c>
    </row>
    <row r="1244" spans="1:15">
      <c r="A1244" t="str">
        <f t="shared" si="19"/>
        <v>131A_61</v>
      </c>
      <c r="B1244">
        <v>131</v>
      </c>
      <c r="C1244">
        <v>61</v>
      </c>
      <c r="D1244">
        <v>2</v>
      </c>
      <c r="E1244">
        <v>2516360.2599999998</v>
      </c>
      <c r="F1244">
        <v>6860340.5099999998</v>
      </c>
      <c r="G1244">
        <v>197.04</v>
      </c>
      <c r="H1244">
        <v>184.9600006</v>
      </c>
      <c r="I1244">
        <v>-99</v>
      </c>
      <c r="J1244">
        <v>116</v>
      </c>
      <c r="K1244">
        <v>11</v>
      </c>
      <c r="L1244">
        <v>2</v>
      </c>
      <c r="M1244" t="s">
        <v>3</v>
      </c>
      <c r="N1244" t="s">
        <v>7</v>
      </c>
      <c r="O1244">
        <v>2</v>
      </c>
    </row>
    <row r="1245" spans="1:15">
      <c r="A1245" t="str">
        <f t="shared" si="19"/>
        <v>131A_62</v>
      </c>
      <c r="B1245">
        <v>131</v>
      </c>
      <c r="C1245">
        <v>62</v>
      </c>
      <c r="D1245">
        <v>2</v>
      </c>
      <c r="E1245">
        <v>2516357.9</v>
      </c>
      <c r="F1245">
        <v>6860339.8300000001</v>
      </c>
      <c r="G1245">
        <v>198.91</v>
      </c>
      <c r="H1245">
        <v>185.0499969</v>
      </c>
      <c r="I1245">
        <v>13.86000305</v>
      </c>
      <c r="J1245">
        <v>139</v>
      </c>
      <c r="K1245">
        <v>11</v>
      </c>
      <c r="L1245">
        <v>2</v>
      </c>
      <c r="M1245" t="s">
        <v>0</v>
      </c>
      <c r="N1245" t="s">
        <v>7</v>
      </c>
      <c r="O1245">
        <v>2</v>
      </c>
    </row>
    <row r="1246" spans="1:15">
      <c r="A1246" t="str">
        <f t="shared" si="19"/>
        <v>131A_57</v>
      </c>
      <c r="B1246">
        <v>131</v>
      </c>
      <c r="C1246">
        <v>57</v>
      </c>
      <c r="D1246">
        <v>2</v>
      </c>
      <c r="E1246">
        <v>2516358.8199999998</v>
      </c>
      <c r="F1246">
        <v>6860341.5099999998</v>
      </c>
      <c r="G1246">
        <v>201.86699999999999</v>
      </c>
      <c r="H1246">
        <v>184.9099976</v>
      </c>
      <c r="I1246">
        <v>16.95700244</v>
      </c>
      <c r="J1246">
        <v>153</v>
      </c>
      <c r="K1246">
        <v>11</v>
      </c>
      <c r="L1246">
        <v>2</v>
      </c>
      <c r="M1246" t="s">
        <v>0</v>
      </c>
      <c r="N1246" t="s">
        <v>7</v>
      </c>
      <c r="O1246">
        <v>2</v>
      </c>
    </row>
    <row r="1247" spans="1:15">
      <c r="A1247" t="str">
        <f t="shared" si="19"/>
        <v>131A_65</v>
      </c>
      <c r="B1247">
        <v>131</v>
      </c>
      <c r="C1247">
        <v>65</v>
      </c>
      <c r="D1247">
        <v>2</v>
      </c>
      <c r="E1247">
        <v>2516352.54</v>
      </c>
      <c r="F1247">
        <v>6860339.04</v>
      </c>
      <c r="G1247">
        <v>198.69399999999999</v>
      </c>
      <c r="H1247">
        <v>184.87999880000001</v>
      </c>
      <c r="I1247">
        <v>13.81400122</v>
      </c>
      <c r="J1247">
        <v>116</v>
      </c>
      <c r="K1247">
        <v>11</v>
      </c>
      <c r="L1247">
        <v>2</v>
      </c>
      <c r="M1247" t="s">
        <v>0</v>
      </c>
      <c r="N1247" t="s">
        <v>7</v>
      </c>
      <c r="O1247">
        <v>2</v>
      </c>
    </row>
    <row r="1248" spans="1:15">
      <c r="A1248" t="str">
        <f t="shared" si="19"/>
        <v>131A_60</v>
      </c>
      <c r="B1248">
        <v>131</v>
      </c>
      <c r="C1248">
        <v>60</v>
      </c>
      <c r="D1248">
        <v>2</v>
      </c>
      <c r="E1248">
        <v>2516354.02</v>
      </c>
      <c r="F1248">
        <v>6860339.8300000001</v>
      </c>
      <c r="G1248">
        <v>201.732</v>
      </c>
      <c r="H1248">
        <v>185.0099884</v>
      </c>
      <c r="I1248">
        <v>16.722011599999998</v>
      </c>
      <c r="J1248">
        <v>181</v>
      </c>
      <c r="K1248">
        <v>11</v>
      </c>
      <c r="L1248">
        <v>2</v>
      </c>
      <c r="M1248" t="s">
        <v>0</v>
      </c>
      <c r="N1248" t="s">
        <v>7</v>
      </c>
      <c r="O1248">
        <v>2</v>
      </c>
    </row>
    <row r="1249" spans="1:15">
      <c r="A1249" t="str">
        <f t="shared" si="19"/>
        <v>131A_56</v>
      </c>
      <c r="B1249">
        <v>131</v>
      </c>
      <c r="C1249">
        <v>56</v>
      </c>
      <c r="D1249">
        <v>2</v>
      </c>
      <c r="E1249">
        <v>2516356.0099999998</v>
      </c>
      <c r="F1249">
        <v>6860340.8499999996</v>
      </c>
      <c r="G1249">
        <v>192.441</v>
      </c>
      <c r="H1249">
        <v>185.04000239999999</v>
      </c>
      <c r="I1249">
        <v>7.4009975590000003</v>
      </c>
      <c r="J1249">
        <v>74</v>
      </c>
      <c r="K1249">
        <v>11</v>
      </c>
      <c r="L1249">
        <v>2</v>
      </c>
      <c r="M1249" t="s">
        <v>0</v>
      </c>
      <c r="N1249" t="s">
        <v>7</v>
      </c>
      <c r="O1249">
        <v>2</v>
      </c>
    </row>
    <row r="1250" spans="1:15">
      <c r="A1250" t="str">
        <f t="shared" si="19"/>
        <v>131A_53</v>
      </c>
      <c r="B1250">
        <v>131</v>
      </c>
      <c r="C1250">
        <v>53</v>
      </c>
      <c r="D1250">
        <v>2</v>
      </c>
      <c r="E1250">
        <v>2516357.54</v>
      </c>
      <c r="F1250">
        <v>6860342.04</v>
      </c>
      <c r="G1250">
        <v>198.04</v>
      </c>
      <c r="H1250">
        <v>184.94999079999999</v>
      </c>
      <c r="I1250">
        <v>-99</v>
      </c>
      <c r="J1250">
        <v>123</v>
      </c>
      <c r="K1250">
        <v>11</v>
      </c>
      <c r="L1250">
        <v>2</v>
      </c>
      <c r="M1250" t="s">
        <v>3</v>
      </c>
      <c r="N1250" t="s">
        <v>7</v>
      </c>
      <c r="O1250">
        <v>2</v>
      </c>
    </row>
    <row r="1251" spans="1:15">
      <c r="A1251" t="str">
        <f t="shared" si="19"/>
        <v>131A_52</v>
      </c>
      <c r="B1251">
        <v>131</v>
      </c>
      <c r="C1251">
        <v>52</v>
      </c>
      <c r="D1251">
        <v>2</v>
      </c>
      <c r="E1251">
        <v>2516360.02</v>
      </c>
      <c r="F1251">
        <v>6860343.6600000001</v>
      </c>
      <c r="G1251">
        <v>200.68</v>
      </c>
      <c r="H1251">
        <v>184.99999389999999</v>
      </c>
      <c r="I1251">
        <v>15.6800061</v>
      </c>
      <c r="J1251">
        <v>157</v>
      </c>
      <c r="K1251">
        <v>11</v>
      </c>
      <c r="L1251">
        <v>2</v>
      </c>
      <c r="M1251" t="s">
        <v>0</v>
      </c>
      <c r="N1251" t="s">
        <v>7</v>
      </c>
      <c r="O1251">
        <v>2</v>
      </c>
    </row>
    <row r="1252" spans="1:15">
      <c r="A1252" t="str">
        <f t="shared" si="19"/>
        <v>131A_44</v>
      </c>
      <c r="B1252">
        <v>131</v>
      </c>
      <c r="C1252">
        <v>44</v>
      </c>
      <c r="D1252">
        <v>2</v>
      </c>
      <c r="E1252">
        <v>2516352.54</v>
      </c>
      <c r="F1252">
        <v>6860341.6100000003</v>
      </c>
      <c r="G1252">
        <v>198.71700000000001</v>
      </c>
      <c r="H1252">
        <v>184.98999939999999</v>
      </c>
      <c r="I1252">
        <v>13.727000609999999</v>
      </c>
      <c r="J1252">
        <v>152</v>
      </c>
      <c r="K1252">
        <v>11</v>
      </c>
      <c r="L1252">
        <v>2</v>
      </c>
      <c r="M1252" t="s">
        <v>0</v>
      </c>
      <c r="N1252" t="s">
        <v>7</v>
      </c>
      <c r="O1252">
        <v>2</v>
      </c>
    </row>
    <row r="1253" spans="1:15">
      <c r="A1253" t="str">
        <f t="shared" si="19"/>
        <v>131A_45</v>
      </c>
      <c r="B1253">
        <v>131</v>
      </c>
      <c r="C1253">
        <v>45</v>
      </c>
      <c r="D1253">
        <v>2</v>
      </c>
      <c r="E1253">
        <v>2516354.41</v>
      </c>
      <c r="F1253">
        <v>6860342.7400000002</v>
      </c>
      <c r="G1253">
        <v>193.274</v>
      </c>
      <c r="H1253">
        <v>185.1099945</v>
      </c>
      <c r="I1253">
        <v>8.1640054929999994</v>
      </c>
      <c r="J1253">
        <v>107</v>
      </c>
      <c r="K1253">
        <v>11</v>
      </c>
      <c r="L1253">
        <v>2</v>
      </c>
      <c r="M1253" t="s">
        <v>5</v>
      </c>
      <c r="N1253" t="s">
        <v>7</v>
      </c>
      <c r="O1253">
        <v>2</v>
      </c>
    </row>
    <row r="1254" spans="1:15">
      <c r="A1254" t="str">
        <f t="shared" si="19"/>
        <v>131A_47</v>
      </c>
      <c r="B1254">
        <v>131</v>
      </c>
      <c r="C1254">
        <v>47</v>
      </c>
      <c r="D1254">
        <v>2</v>
      </c>
      <c r="E1254">
        <v>2516357.08</v>
      </c>
      <c r="F1254">
        <v>6860344.1900000004</v>
      </c>
      <c r="G1254">
        <v>191.97</v>
      </c>
      <c r="H1254">
        <v>185.08999019999999</v>
      </c>
      <c r="I1254">
        <v>6.8800097659999997</v>
      </c>
      <c r="J1254">
        <v>104</v>
      </c>
      <c r="K1254">
        <v>11</v>
      </c>
      <c r="L1254">
        <v>2</v>
      </c>
      <c r="M1254" t="s">
        <v>5</v>
      </c>
      <c r="N1254" t="s">
        <v>7</v>
      </c>
      <c r="O1254">
        <v>2</v>
      </c>
    </row>
    <row r="1255" spans="1:15">
      <c r="A1255" t="str">
        <f t="shared" si="19"/>
        <v>131A_43</v>
      </c>
      <c r="B1255">
        <v>131</v>
      </c>
      <c r="C1255">
        <v>43</v>
      </c>
      <c r="D1255">
        <v>2</v>
      </c>
      <c r="E1255">
        <v>2516355.41</v>
      </c>
      <c r="F1255">
        <v>6860343.7599999998</v>
      </c>
      <c r="G1255">
        <v>197.29</v>
      </c>
      <c r="H1255">
        <v>185.1</v>
      </c>
      <c r="I1255">
        <v>-99</v>
      </c>
      <c r="J1255">
        <v>111</v>
      </c>
      <c r="K1255">
        <v>11</v>
      </c>
      <c r="L1255">
        <v>2</v>
      </c>
      <c r="M1255" t="s">
        <v>3</v>
      </c>
      <c r="N1255" t="s">
        <v>7</v>
      </c>
      <c r="O1255">
        <v>2</v>
      </c>
    </row>
    <row r="1256" spans="1:15">
      <c r="A1256" t="str">
        <f t="shared" si="19"/>
        <v>131A_46</v>
      </c>
      <c r="B1256">
        <v>131</v>
      </c>
      <c r="C1256">
        <v>46</v>
      </c>
      <c r="D1256">
        <v>2</v>
      </c>
      <c r="E1256">
        <v>2516359.02</v>
      </c>
      <c r="F1256">
        <v>6860345.5199999996</v>
      </c>
      <c r="G1256">
        <v>200.59800000000001</v>
      </c>
      <c r="H1256">
        <v>184.99999389999999</v>
      </c>
      <c r="I1256">
        <v>15.598006099999999</v>
      </c>
      <c r="J1256">
        <v>147</v>
      </c>
      <c r="K1256">
        <v>11</v>
      </c>
      <c r="L1256">
        <v>2</v>
      </c>
      <c r="M1256" t="s">
        <v>0</v>
      </c>
      <c r="N1256" t="s">
        <v>7</v>
      </c>
      <c r="O1256">
        <v>2</v>
      </c>
    </row>
    <row r="1257" spans="1:15">
      <c r="A1257" t="str">
        <f t="shared" si="19"/>
        <v>131A_509</v>
      </c>
      <c r="B1257">
        <v>131</v>
      </c>
      <c r="C1257">
        <v>509</v>
      </c>
      <c r="D1257">
        <v>2</v>
      </c>
      <c r="E1257">
        <v>2516351.14</v>
      </c>
      <c r="F1257">
        <v>6860321.6200000001</v>
      </c>
      <c r="G1257">
        <v>187.01</v>
      </c>
      <c r="H1257">
        <v>184.1599976</v>
      </c>
      <c r="I1257">
        <v>-99</v>
      </c>
      <c r="J1257">
        <v>41</v>
      </c>
      <c r="K1257">
        <v>13</v>
      </c>
      <c r="L1257">
        <v>3</v>
      </c>
      <c r="M1257" t="s">
        <v>2</v>
      </c>
      <c r="N1257" t="s">
        <v>7</v>
      </c>
      <c r="O1257">
        <v>1</v>
      </c>
    </row>
    <row r="1258" spans="1:15">
      <c r="A1258" t="str">
        <f t="shared" si="19"/>
        <v>131A_510</v>
      </c>
      <c r="B1258">
        <v>131</v>
      </c>
      <c r="C1258">
        <v>510</v>
      </c>
      <c r="D1258">
        <v>2</v>
      </c>
      <c r="E1258">
        <v>2516351.83</v>
      </c>
      <c r="F1258">
        <v>6860323.0700000003</v>
      </c>
      <c r="G1258">
        <v>190.73599999999999</v>
      </c>
      <c r="H1258">
        <v>184.2100006</v>
      </c>
      <c r="I1258">
        <v>-99</v>
      </c>
      <c r="J1258">
        <v>72</v>
      </c>
      <c r="K1258">
        <v>11</v>
      </c>
      <c r="L1258">
        <v>3</v>
      </c>
      <c r="M1258" t="s">
        <v>2</v>
      </c>
      <c r="N1258" t="s">
        <v>7</v>
      </c>
      <c r="O1258">
        <v>1</v>
      </c>
    </row>
    <row r="1259" spans="1:15">
      <c r="A1259" t="str">
        <f t="shared" si="19"/>
        <v>131A_511</v>
      </c>
      <c r="B1259">
        <v>131</v>
      </c>
      <c r="C1259">
        <v>511</v>
      </c>
      <c r="D1259">
        <v>2</v>
      </c>
      <c r="E1259">
        <v>2516353.2999999998</v>
      </c>
      <c r="F1259">
        <v>6860323.8300000001</v>
      </c>
      <c r="G1259">
        <v>196.04400000000001</v>
      </c>
      <c r="H1259">
        <v>184.2599884</v>
      </c>
      <c r="I1259">
        <v>-99</v>
      </c>
      <c r="J1259">
        <v>120</v>
      </c>
      <c r="K1259">
        <v>14</v>
      </c>
      <c r="L1259">
        <v>3</v>
      </c>
      <c r="M1259" t="s">
        <v>4</v>
      </c>
      <c r="N1259" t="s">
        <v>7</v>
      </c>
      <c r="O1259">
        <v>1</v>
      </c>
    </row>
    <row r="1260" spans="1:15">
      <c r="A1260" t="str">
        <f t="shared" si="19"/>
        <v>131A_512</v>
      </c>
      <c r="B1260">
        <v>131</v>
      </c>
      <c r="C1260">
        <v>512</v>
      </c>
      <c r="D1260">
        <v>2</v>
      </c>
      <c r="E1260">
        <v>2516356.34</v>
      </c>
      <c r="F1260">
        <v>6860327.5099999998</v>
      </c>
      <c r="G1260">
        <v>187.94900000000001</v>
      </c>
      <c r="H1260">
        <v>184.369989</v>
      </c>
      <c r="I1260">
        <v>-99</v>
      </c>
      <c r="J1260">
        <v>46</v>
      </c>
      <c r="K1260">
        <v>13</v>
      </c>
      <c r="L1260">
        <v>3</v>
      </c>
      <c r="M1260" t="s">
        <v>2</v>
      </c>
      <c r="N1260" t="s">
        <v>7</v>
      </c>
      <c r="O1260">
        <v>1</v>
      </c>
    </row>
    <row r="1261" spans="1:15">
      <c r="A1261" t="str">
        <f t="shared" si="19"/>
        <v>131A_525</v>
      </c>
      <c r="B1261">
        <v>131</v>
      </c>
      <c r="C1261">
        <v>525</v>
      </c>
      <c r="D1261">
        <v>2</v>
      </c>
      <c r="E1261">
        <v>2516355.9700000002</v>
      </c>
      <c r="F1261">
        <v>6860329.7000000002</v>
      </c>
      <c r="G1261">
        <v>191.21700000000001</v>
      </c>
      <c r="H1261">
        <v>184.4099976</v>
      </c>
      <c r="I1261">
        <v>-99</v>
      </c>
      <c r="J1261">
        <v>74</v>
      </c>
      <c r="K1261">
        <v>22</v>
      </c>
      <c r="L1261">
        <v>3</v>
      </c>
      <c r="M1261" t="s">
        <v>2</v>
      </c>
      <c r="N1261" t="s">
        <v>7</v>
      </c>
      <c r="O1261">
        <v>1</v>
      </c>
    </row>
    <row r="1262" spans="1:15">
      <c r="A1262" t="str">
        <f t="shared" si="19"/>
        <v>131A_522</v>
      </c>
      <c r="B1262">
        <v>131</v>
      </c>
      <c r="C1262">
        <v>522</v>
      </c>
      <c r="D1262">
        <v>2</v>
      </c>
      <c r="E1262">
        <v>2516350.33</v>
      </c>
      <c r="F1262">
        <v>6860327.6500000004</v>
      </c>
      <c r="G1262">
        <v>193.20699999999999</v>
      </c>
      <c r="H1262">
        <v>184.2999969</v>
      </c>
      <c r="I1262">
        <v>-99</v>
      </c>
      <c r="J1262">
        <v>91</v>
      </c>
      <c r="K1262">
        <v>11</v>
      </c>
      <c r="L1262">
        <v>3</v>
      </c>
      <c r="M1262" t="s">
        <v>4</v>
      </c>
      <c r="N1262" t="s">
        <v>7</v>
      </c>
      <c r="O1262">
        <v>1</v>
      </c>
    </row>
    <row r="1263" spans="1:15">
      <c r="A1263" t="str">
        <f t="shared" si="19"/>
        <v>131A_524</v>
      </c>
      <c r="B1263">
        <v>131</v>
      </c>
      <c r="C1263">
        <v>524</v>
      </c>
      <c r="D1263">
        <v>2</v>
      </c>
      <c r="E1263">
        <v>2516353.19</v>
      </c>
      <c r="F1263">
        <v>6860329.1399999997</v>
      </c>
      <c r="G1263">
        <v>186.94499999999999</v>
      </c>
      <c r="H1263">
        <v>184.369989</v>
      </c>
      <c r="I1263">
        <v>-99</v>
      </c>
      <c r="J1263">
        <v>37</v>
      </c>
      <c r="K1263">
        <v>21</v>
      </c>
      <c r="L1263">
        <v>3</v>
      </c>
      <c r="M1263" t="s">
        <v>2</v>
      </c>
      <c r="N1263" t="s">
        <v>7</v>
      </c>
      <c r="O1263">
        <v>1</v>
      </c>
    </row>
    <row r="1264" spans="1:15">
      <c r="A1264" t="str">
        <f t="shared" si="19"/>
        <v>131A_526</v>
      </c>
      <c r="B1264">
        <v>131</v>
      </c>
      <c r="C1264">
        <v>526</v>
      </c>
      <c r="D1264">
        <v>2</v>
      </c>
      <c r="E1264">
        <v>2516354.35</v>
      </c>
      <c r="F1264">
        <v>6860331.9000000004</v>
      </c>
      <c r="G1264">
        <v>192.86</v>
      </c>
      <c r="H1264">
        <v>184.5199982</v>
      </c>
      <c r="I1264">
        <v>-99</v>
      </c>
      <c r="J1264">
        <v>88</v>
      </c>
      <c r="K1264">
        <v>14</v>
      </c>
      <c r="L1264">
        <v>3</v>
      </c>
      <c r="M1264" t="s">
        <v>2</v>
      </c>
      <c r="N1264" t="s">
        <v>7</v>
      </c>
      <c r="O1264">
        <v>1</v>
      </c>
    </row>
    <row r="1265" spans="1:15">
      <c r="A1265" t="str">
        <f t="shared" si="19"/>
        <v>131A_523</v>
      </c>
      <c r="B1265">
        <v>131</v>
      </c>
      <c r="C1265">
        <v>523</v>
      </c>
      <c r="D1265">
        <v>16</v>
      </c>
      <c r="E1265">
        <v>2516351.37</v>
      </c>
      <c r="F1265">
        <v>6860330.8499999996</v>
      </c>
      <c r="G1265">
        <v>188.87700000000001</v>
      </c>
      <c r="H1265">
        <v>184.44999079999999</v>
      </c>
      <c r="I1265">
        <v>-99</v>
      </c>
      <c r="J1265">
        <v>39</v>
      </c>
      <c r="K1265">
        <v>11</v>
      </c>
      <c r="L1265">
        <v>3</v>
      </c>
      <c r="M1265" t="s">
        <v>2</v>
      </c>
      <c r="N1265" t="s">
        <v>7</v>
      </c>
      <c r="O1265">
        <v>1</v>
      </c>
    </row>
    <row r="1266" spans="1:15">
      <c r="A1266" t="str">
        <f t="shared" si="19"/>
        <v>131A_534</v>
      </c>
      <c r="B1266">
        <v>131</v>
      </c>
      <c r="C1266">
        <v>534</v>
      </c>
      <c r="D1266">
        <v>2</v>
      </c>
      <c r="E1266">
        <v>2516344.96</v>
      </c>
      <c r="F1266">
        <v>6860332.3099999996</v>
      </c>
      <c r="G1266">
        <v>188.07499999999999</v>
      </c>
      <c r="H1266">
        <v>184.43000180000001</v>
      </c>
      <c r="I1266">
        <v>-99</v>
      </c>
      <c r="J1266">
        <v>48</v>
      </c>
      <c r="K1266">
        <v>13</v>
      </c>
      <c r="L1266">
        <v>3</v>
      </c>
      <c r="M1266" t="s">
        <v>2</v>
      </c>
      <c r="N1266" t="s">
        <v>7</v>
      </c>
      <c r="O1266">
        <v>1</v>
      </c>
    </row>
    <row r="1267" spans="1:15">
      <c r="A1267" t="str">
        <f t="shared" si="19"/>
        <v>131A_538</v>
      </c>
      <c r="B1267">
        <v>131</v>
      </c>
      <c r="C1267">
        <v>538</v>
      </c>
      <c r="D1267">
        <v>2</v>
      </c>
      <c r="E1267">
        <v>2516351.41</v>
      </c>
      <c r="F1267">
        <v>6860336.0700000003</v>
      </c>
      <c r="G1267">
        <v>191.952</v>
      </c>
      <c r="H1267">
        <v>184.72998960000001</v>
      </c>
      <c r="I1267">
        <v>-99</v>
      </c>
      <c r="J1267">
        <v>79</v>
      </c>
      <c r="K1267">
        <v>22</v>
      </c>
      <c r="L1267">
        <v>3</v>
      </c>
      <c r="M1267" t="s">
        <v>2</v>
      </c>
      <c r="N1267" t="s">
        <v>7</v>
      </c>
      <c r="O1267">
        <v>1</v>
      </c>
    </row>
    <row r="1268" spans="1:15">
      <c r="A1268" t="str">
        <f t="shared" si="19"/>
        <v>131A_535</v>
      </c>
      <c r="B1268">
        <v>131</v>
      </c>
      <c r="C1268">
        <v>535</v>
      </c>
      <c r="D1268">
        <v>2</v>
      </c>
      <c r="E1268">
        <v>2516346.11</v>
      </c>
      <c r="F1268">
        <v>6860334.8200000003</v>
      </c>
      <c r="G1268">
        <v>188.71199999999999</v>
      </c>
      <c r="H1268">
        <v>184.38999329999999</v>
      </c>
      <c r="I1268">
        <v>-99</v>
      </c>
      <c r="J1268">
        <v>53</v>
      </c>
      <c r="K1268">
        <v>11</v>
      </c>
      <c r="L1268">
        <v>3</v>
      </c>
      <c r="M1268" t="s">
        <v>2</v>
      </c>
      <c r="N1268" t="s">
        <v>7</v>
      </c>
      <c r="O1268">
        <v>1</v>
      </c>
    </row>
    <row r="1269" spans="1:15">
      <c r="A1269" t="str">
        <f t="shared" si="19"/>
        <v>131A_536</v>
      </c>
      <c r="B1269">
        <v>131</v>
      </c>
      <c r="C1269">
        <v>536</v>
      </c>
      <c r="D1269">
        <v>2</v>
      </c>
      <c r="E1269">
        <v>2516348.54</v>
      </c>
      <c r="F1269">
        <v>6860337.4900000002</v>
      </c>
      <c r="G1269">
        <v>190.364</v>
      </c>
      <c r="H1269">
        <v>184.5499969</v>
      </c>
      <c r="I1269">
        <v>-99</v>
      </c>
      <c r="J1269">
        <v>66</v>
      </c>
      <c r="K1269">
        <v>11</v>
      </c>
      <c r="L1269">
        <v>3</v>
      </c>
      <c r="M1269" t="s">
        <v>2</v>
      </c>
      <c r="N1269" t="s">
        <v>7</v>
      </c>
      <c r="O1269">
        <v>1</v>
      </c>
    </row>
    <row r="1270" spans="1:15">
      <c r="A1270" t="str">
        <f t="shared" si="19"/>
        <v>131A_544</v>
      </c>
      <c r="B1270">
        <v>131</v>
      </c>
      <c r="C1270">
        <v>544</v>
      </c>
      <c r="D1270">
        <v>2</v>
      </c>
      <c r="E1270">
        <v>2516345.0499999998</v>
      </c>
      <c r="F1270">
        <v>6860337.1699999999</v>
      </c>
      <c r="G1270">
        <v>190.18</v>
      </c>
      <c r="H1270">
        <v>184.57999570000001</v>
      </c>
      <c r="I1270">
        <v>-99</v>
      </c>
      <c r="J1270">
        <v>64</v>
      </c>
      <c r="K1270">
        <v>11</v>
      </c>
      <c r="L1270">
        <v>3</v>
      </c>
      <c r="M1270" t="s">
        <v>2</v>
      </c>
      <c r="N1270" t="s">
        <v>7</v>
      </c>
      <c r="O1270">
        <v>1</v>
      </c>
    </row>
    <row r="1271" spans="1:15">
      <c r="A1271" t="str">
        <f t="shared" si="19"/>
        <v>131A_543</v>
      </c>
      <c r="B1271">
        <v>131</v>
      </c>
      <c r="C1271">
        <v>543</v>
      </c>
      <c r="D1271">
        <v>2</v>
      </c>
      <c r="E1271">
        <v>2516343.06</v>
      </c>
      <c r="F1271">
        <v>6860336.7999999998</v>
      </c>
      <c r="G1271">
        <v>196.04499999999999</v>
      </c>
      <c r="H1271">
        <v>184.52999270000001</v>
      </c>
      <c r="I1271">
        <v>-99</v>
      </c>
      <c r="J1271">
        <v>117</v>
      </c>
      <c r="K1271">
        <v>11</v>
      </c>
      <c r="L1271">
        <v>3</v>
      </c>
      <c r="M1271" t="s">
        <v>4</v>
      </c>
      <c r="N1271" t="s">
        <v>7</v>
      </c>
      <c r="O1271">
        <v>1</v>
      </c>
    </row>
    <row r="1272" spans="1:15">
      <c r="A1272" t="str">
        <f t="shared" si="19"/>
        <v>131A_537</v>
      </c>
      <c r="B1272">
        <v>131</v>
      </c>
      <c r="C1272">
        <v>537</v>
      </c>
      <c r="D1272">
        <v>2</v>
      </c>
      <c r="E1272">
        <v>2516349.2000000002</v>
      </c>
      <c r="F1272">
        <v>6860339.7699999996</v>
      </c>
      <c r="G1272">
        <v>193.64</v>
      </c>
      <c r="H1272">
        <v>184.73999939999999</v>
      </c>
      <c r="I1272">
        <v>-99</v>
      </c>
      <c r="J1272">
        <v>92</v>
      </c>
      <c r="K1272">
        <v>11</v>
      </c>
      <c r="L1272">
        <v>3</v>
      </c>
      <c r="M1272" t="s">
        <v>4</v>
      </c>
      <c r="N1272" t="s">
        <v>7</v>
      </c>
      <c r="O1272">
        <v>1</v>
      </c>
    </row>
    <row r="1273" spans="1:15">
      <c r="A1273" t="str">
        <f t="shared" si="19"/>
        <v>131A_553</v>
      </c>
      <c r="B1273">
        <v>131</v>
      </c>
      <c r="C1273">
        <v>553</v>
      </c>
      <c r="D1273">
        <v>2</v>
      </c>
      <c r="E1273">
        <v>2516342.66</v>
      </c>
      <c r="F1273">
        <v>6860338.3499999996</v>
      </c>
      <c r="G1273">
        <v>189.14599999999999</v>
      </c>
      <c r="H1273">
        <v>184.5099884</v>
      </c>
      <c r="I1273">
        <v>-99</v>
      </c>
      <c r="J1273">
        <v>56</v>
      </c>
      <c r="K1273">
        <v>11</v>
      </c>
      <c r="L1273">
        <v>3</v>
      </c>
      <c r="M1273" t="s">
        <v>2</v>
      </c>
      <c r="N1273" t="s">
        <v>7</v>
      </c>
      <c r="O1273">
        <v>1</v>
      </c>
    </row>
    <row r="1274" spans="1:15">
      <c r="A1274" t="str">
        <f t="shared" si="19"/>
        <v>131A_513</v>
      </c>
      <c r="B1274">
        <v>131</v>
      </c>
      <c r="C1274">
        <v>513</v>
      </c>
      <c r="D1274">
        <v>2</v>
      </c>
      <c r="E1274">
        <v>2516360.33</v>
      </c>
      <c r="F1274">
        <v>6860328.4400000004</v>
      </c>
      <c r="G1274">
        <v>187.91</v>
      </c>
      <c r="H1274">
        <v>184.44999079999999</v>
      </c>
      <c r="I1274">
        <v>-99</v>
      </c>
      <c r="J1274">
        <v>46</v>
      </c>
      <c r="K1274">
        <v>11</v>
      </c>
      <c r="L1274">
        <v>3</v>
      </c>
      <c r="M1274" t="s">
        <v>2</v>
      </c>
      <c r="N1274" t="s">
        <v>7</v>
      </c>
      <c r="O1274">
        <v>2</v>
      </c>
    </row>
    <row r="1275" spans="1:15">
      <c r="A1275" t="str">
        <f t="shared" si="19"/>
        <v>131A_516</v>
      </c>
      <c r="B1275">
        <v>131</v>
      </c>
      <c r="C1275">
        <v>516</v>
      </c>
      <c r="D1275">
        <v>2</v>
      </c>
      <c r="E1275">
        <v>2516364.5499999998</v>
      </c>
      <c r="F1275">
        <v>6860331.6900000004</v>
      </c>
      <c r="G1275">
        <v>195.63</v>
      </c>
      <c r="H1275">
        <v>184.32000120000001</v>
      </c>
      <c r="I1275">
        <v>-99</v>
      </c>
      <c r="J1275">
        <v>115</v>
      </c>
      <c r="K1275">
        <v>11</v>
      </c>
      <c r="L1275">
        <v>3</v>
      </c>
      <c r="M1275" t="s">
        <v>4</v>
      </c>
      <c r="N1275" t="s">
        <v>7</v>
      </c>
      <c r="O1275">
        <v>2</v>
      </c>
    </row>
    <row r="1276" spans="1:15">
      <c r="A1276" t="str">
        <f t="shared" si="19"/>
        <v>131A_515</v>
      </c>
      <c r="B1276">
        <v>131</v>
      </c>
      <c r="C1276">
        <v>515</v>
      </c>
      <c r="D1276">
        <v>2</v>
      </c>
      <c r="E1276">
        <v>2516363.4500000002</v>
      </c>
      <c r="F1276">
        <v>6860331.3099999996</v>
      </c>
      <c r="G1276">
        <v>191.11600000000001</v>
      </c>
      <c r="H1276">
        <v>184.2999969</v>
      </c>
      <c r="I1276">
        <v>-99</v>
      </c>
      <c r="J1276">
        <v>74</v>
      </c>
      <c r="K1276">
        <v>11</v>
      </c>
      <c r="L1276">
        <v>3</v>
      </c>
      <c r="M1276" t="s">
        <v>2</v>
      </c>
      <c r="N1276" t="s">
        <v>7</v>
      </c>
      <c r="O1276">
        <v>2</v>
      </c>
    </row>
    <row r="1277" spans="1:15">
      <c r="A1277" t="str">
        <f t="shared" si="19"/>
        <v>131A_517</v>
      </c>
      <c r="B1277">
        <v>131</v>
      </c>
      <c r="C1277">
        <v>517</v>
      </c>
      <c r="D1277">
        <v>2</v>
      </c>
      <c r="E1277">
        <v>2516363.63</v>
      </c>
      <c r="F1277">
        <v>6860334.2800000003</v>
      </c>
      <c r="G1277">
        <v>195.14400000000001</v>
      </c>
      <c r="H1277">
        <v>184.48999939999999</v>
      </c>
      <c r="I1277">
        <v>-99</v>
      </c>
      <c r="J1277">
        <v>108</v>
      </c>
      <c r="K1277">
        <v>11</v>
      </c>
      <c r="L1277">
        <v>3</v>
      </c>
      <c r="M1277" t="s">
        <v>4</v>
      </c>
      <c r="N1277" t="s">
        <v>7</v>
      </c>
      <c r="O1277">
        <v>2</v>
      </c>
    </row>
    <row r="1278" spans="1:15">
      <c r="A1278" t="str">
        <f t="shared" si="19"/>
        <v>131A_518</v>
      </c>
      <c r="B1278">
        <v>131</v>
      </c>
      <c r="C1278">
        <v>518</v>
      </c>
      <c r="D1278">
        <v>2</v>
      </c>
      <c r="E1278">
        <v>2516362.5499999998</v>
      </c>
      <c r="F1278">
        <v>6860334.8099999996</v>
      </c>
      <c r="G1278">
        <v>195.584</v>
      </c>
      <c r="H1278">
        <v>184.49999389999999</v>
      </c>
      <c r="I1278">
        <v>-99</v>
      </c>
      <c r="J1278">
        <v>112</v>
      </c>
      <c r="K1278">
        <v>11</v>
      </c>
      <c r="L1278">
        <v>3</v>
      </c>
      <c r="M1278" t="s">
        <v>4</v>
      </c>
      <c r="N1278" t="s">
        <v>7</v>
      </c>
      <c r="O1278">
        <v>2</v>
      </c>
    </row>
    <row r="1279" spans="1:15">
      <c r="A1279" t="str">
        <f t="shared" si="19"/>
        <v>131A_529</v>
      </c>
      <c r="B1279">
        <v>131</v>
      </c>
      <c r="C1279">
        <v>529</v>
      </c>
      <c r="D1279">
        <v>2</v>
      </c>
      <c r="E1279">
        <v>2516359.14</v>
      </c>
      <c r="F1279">
        <v>6860334.5300000003</v>
      </c>
      <c r="G1279">
        <v>193.58799999999999</v>
      </c>
      <c r="H1279">
        <v>184.68000180000001</v>
      </c>
      <c r="I1279">
        <v>-99</v>
      </c>
      <c r="J1279">
        <v>93</v>
      </c>
      <c r="K1279">
        <v>11</v>
      </c>
      <c r="L1279">
        <v>3</v>
      </c>
      <c r="M1279" t="s">
        <v>4</v>
      </c>
      <c r="N1279" t="s">
        <v>7</v>
      </c>
      <c r="O1279">
        <v>2</v>
      </c>
    </row>
    <row r="1280" spans="1:15">
      <c r="A1280" t="str">
        <f t="shared" si="19"/>
        <v>131A_528</v>
      </c>
      <c r="B1280">
        <v>131</v>
      </c>
      <c r="C1280">
        <v>528</v>
      </c>
      <c r="D1280">
        <v>2</v>
      </c>
      <c r="E1280">
        <v>2516356.85</v>
      </c>
      <c r="F1280">
        <v>6860334.9800000004</v>
      </c>
      <c r="G1280">
        <v>194.697</v>
      </c>
      <c r="H1280">
        <v>184.77999270000001</v>
      </c>
      <c r="I1280">
        <v>-99</v>
      </c>
      <c r="J1280">
        <v>103</v>
      </c>
      <c r="K1280">
        <v>11</v>
      </c>
      <c r="L1280">
        <v>3</v>
      </c>
      <c r="M1280" t="s">
        <v>4</v>
      </c>
      <c r="N1280" t="s">
        <v>7</v>
      </c>
      <c r="O1280">
        <v>2</v>
      </c>
    </row>
    <row r="1281" spans="1:15">
      <c r="A1281" t="str">
        <f t="shared" si="19"/>
        <v>131A_539</v>
      </c>
      <c r="B1281">
        <v>131</v>
      </c>
      <c r="C1281">
        <v>539</v>
      </c>
      <c r="D1281">
        <v>2</v>
      </c>
      <c r="E1281">
        <v>2516353.7599999998</v>
      </c>
      <c r="F1281">
        <v>6860335.5999999996</v>
      </c>
      <c r="G1281">
        <v>187.83799999999999</v>
      </c>
      <c r="H1281">
        <v>184.74999389999999</v>
      </c>
      <c r="I1281">
        <v>-99</v>
      </c>
      <c r="J1281">
        <v>42</v>
      </c>
      <c r="K1281">
        <v>13</v>
      </c>
      <c r="L1281">
        <v>3</v>
      </c>
      <c r="M1281" t="s">
        <v>2</v>
      </c>
      <c r="N1281" t="s">
        <v>7</v>
      </c>
      <c r="O1281">
        <v>2</v>
      </c>
    </row>
    <row r="1282" spans="1:15">
      <c r="A1282" t="str">
        <f t="shared" si="19"/>
        <v>131B_19</v>
      </c>
      <c r="B1282">
        <v>131</v>
      </c>
      <c r="C1282">
        <v>19</v>
      </c>
      <c r="D1282">
        <v>2</v>
      </c>
      <c r="E1282">
        <v>2516349.71</v>
      </c>
      <c r="F1282">
        <v>6860342.3799999999</v>
      </c>
      <c r="G1282">
        <v>199.161</v>
      </c>
      <c r="H1282">
        <v>185.0499969</v>
      </c>
      <c r="I1282">
        <v>14.111003050000001</v>
      </c>
      <c r="J1282">
        <v>130</v>
      </c>
      <c r="K1282">
        <v>11</v>
      </c>
      <c r="L1282">
        <v>2</v>
      </c>
      <c r="M1282" t="s">
        <v>0</v>
      </c>
      <c r="N1282" t="s">
        <v>8</v>
      </c>
      <c r="O1282">
        <v>1</v>
      </c>
    </row>
    <row r="1283" spans="1:15">
      <c r="A1283" t="str">
        <f t="shared" ref="A1283:A1346" si="20">IF(N1283&lt;&gt;1,CONCATENATE(B1283,N1283,"_",C1283),CONCATENATE(B1283,"_",C1283))</f>
        <v>131B_288</v>
      </c>
      <c r="B1283">
        <v>131</v>
      </c>
      <c r="C1283">
        <v>288</v>
      </c>
      <c r="D1283">
        <v>2</v>
      </c>
      <c r="E1283">
        <v>2516345.66</v>
      </c>
      <c r="F1283">
        <v>6860340.71</v>
      </c>
      <c r="G1283">
        <v>196.13300000000001</v>
      </c>
      <c r="H1283">
        <v>184.69999079999999</v>
      </c>
      <c r="I1283">
        <v>11.433009159999999</v>
      </c>
      <c r="J1283">
        <v>129</v>
      </c>
      <c r="K1283">
        <v>11</v>
      </c>
      <c r="L1283">
        <v>2</v>
      </c>
      <c r="M1283" t="s">
        <v>0</v>
      </c>
      <c r="N1283" t="s">
        <v>8</v>
      </c>
      <c r="O1283">
        <v>1</v>
      </c>
    </row>
    <row r="1284" spans="1:15">
      <c r="A1284" t="str">
        <f t="shared" si="20"/>
        <v>131B_261</v>
      </c>
      <c r="B1284">
        <v>131</v>
      </c>
      <c r="C1284">
        <v>261</v>
      </c>
      <c r="D1284">
        <v>2</v>
      </c>
      <c r="E1284">
        <v>2516343.14</v>
      </c>
      <c r="F1284">
        <v>6860339.5700000003</v>
      </c>
      <c r="G1284">
        <v>200.59800000000001</v>
      </c>
      <c r="H1284">
        <v>184.49999389999999</v>
      </c>
      <c r="I1284">
        <v>16.098006099999999</v>
      </c>
      <c r="J1284">
        <v>174</v>
      </c>
      <c r="K1284">
        <v>11</v>
      </c>
      <c r="L1284">
        <v>2</v>
      </c>
      <c r="M1284" t="s">
        <v>0</v>
      </c>
      <c r="N1284" t="s">
        <v>8</v>
      </c>
      <c r="O1284">
        <v>1</v>
      </c>
    </row>
    <row r="1285" spans="1:15">
      <c r="A1285" t="str">
        <f t="shared" si="20"/>
        <v>131B_363</v>
      </c>
      <c r="B1285">
        <v>131</v>
      </c>
      <c r="C1285">
        <v>363</v>
      </c>
      <c r="D1285">
        <v>2</v>
      </c>
      <c r="E1285">
        <v>2516348.4500000002</v>
      </c>
      <c r="F1285">
        <v>6860342.3200000003</v>
      </c>
      <c r="G1285">
        <v>198.27799999999999</v>
      </c>
      <c r="H1285">
        <v>184.97998960000001</v>
      </c>
      <c r="I1285">
        <v>13.298010379999999</v>
      </c>
      <c r="J1285">
        <v>118</v>
      </c>
      <c r="K1285">
        <v>11</v>
      </c>
      <c r="L1285">
        <v>2</v>
      </c>
      <c r="M1285" t="s">
        <v>0</v>
      </c>
      <c r="N1285" t="s">
        <v>8</v>
      </c>
      <c r="O1285">
        <v>1</v>
      </c>
    </row>
    <row r="1286" spans="1:15">
      <c r="A1286" t="str">
        <f t="shared" si="20"/>
        <v>131B_346</v>
      </c>
      <c r="B1286">
        <v>131</v>
      </c>
      <c r="C1286">
        <v>346</v>
      </c>
      <c r="D1286">
        <v>2</v>
      </c>
      <c r="E1286">
        <v>2516347.4300000002</v>
      </c>
      <c r="F1286">
        <v>6860342.8600000003</v>
      </c>
      <c r="G1286">
        <v>198.55600000000001</v>
      </c>
      <c r="H1286">
        <v>184.93000180000001</v>
      </c>
      <c r="I1286">
        <v>13.625998170000001</v>
      </c>
      <c r="J1286">
        <v>147</v>
      </c>
      <c r="K1286">
        <v>11</v>
      </c>
      <c r="L1286">
        <v>2</v>
      </c>
      <c r="M1286" t="s">
        <v>0</v>
      </c>
      <c r="N1286" t="s">
        <v>8</v>
      </c>
      <c r="O1286">
        <v>1</v>
      </c>
    </row>
    <row r="1287" spans="1:15">
      <c r="A1287" t="str">
        <f t="shared" si="20"/>
        <v>131B_319</v>
      </c>
      <c r="B1287">
        <v>131</v>
      </c>
      <c r="C1287">
        <v>319</v>
      </c>
      <c r="D1287">
        <v>2</v>
      </c>
      <c r="E1287">
        <v>2516345.2200000002</v>
      </c>
      <c r="F1287">
        <v>6860343.5599999996</v>
      </c>
      <c r="G1287">
        <v>200.57300000000001</v>
      </c>
      <c r="H1287">
        <v>184.98999939999999</v>
      </c>
      <c r="I1287">
        <v>15.583000609999999</v>
      </c>
      <c r="J1287">
        <v>169</v>
      </c>
      <c r="K1287">
        <v>11</v>
      </c>
      <c r="L1287">
        <v>2</v>
      </c>
      <c r="M1287" t="s">
        <v>0</v>
      </c>
      <c r="N1287" t="s">
        <v>8</v>
      </c>
      <c r="O1287">
        <v>1</v>
      </c>
    </row>
    <row r="1288" spans="1:15">
      <c r="A1288" t="str">
        <f t="shared" si="20"/>
        <v>131B_350</v>
      </c>
      <c r="B1288">
        <v>131</v>
      </c>
      <c r="C1288">
        <v>350</v>
      </c>
      <c r="D1288">
        <v>2</v>
      </c>
      <c r="E1288">
        <v>2516347.41</v>
      </c>
      <c r="F1288">
        <v>6860344.75</v>
      </c>
      <c r="G1288">
        <v>194.459</v>
      </c>
      <c r="H1288">
        <v>184.97998960000001</v>
      </c>
      <c r="I1288">
        <v>9.4790103759999997</v>
      </c>
      <c r="J1288">
        <v>129</v>
      </c>
      <c r="K1288">
        <v>11</v>
      </c>
      <c r="L1288">
        <v>2</v>
      </c>
      <c r="M1288" t="s">
        <v>1</v>
      </c>
      <c r="N1288" t="s">
        <v>8</v>
      </c>
      <c r="O1288">
        <v>1</v>
      </c>
    </row>
    <row r="1289" spans="1:15">
      <c r="A1289" t="str">
        <f t="shared" si="20"/>
        <v>131B_271</v>
      </c>
      <c r="B1289">
        <v>131</v>
      </c>
      <c r="C1289">
        <v>271</v>
      </c>
      <c r="D1289">
        <v>2</v>
      </c>
      <c r="E1289">
        <v>2516340.65</v>
      </c>
      <c r="F1289">
        <v>6860341.79</v>
      </c>
      <c r="G1289">
        <v>201.05799999999999</v>
      </c>
      <c r="H1289">
        <v>184.6</v>
      </c>
      <c r="I1289">
        <v>16.457999999999998</v>
      </c>
      <c r="J1289">
        <v>179</v>
      </c>
      <c r="K1289">
        <v>11</v>
      </c>
      <c r="L1289">
        <v>2</v>
      </c>
      <c r="M1289" t="s">
        <v>0</v>
      </c>
      <c r="N1289" t="s">
        <v>8</v>
      </c>
      <c r="O1289">
        <v>1</v>
      </c>
    </row>
    <row r="1290" spans="1:15">
      <c r="A1290" t="str">
        <f t="shared" si="20"/>
        <v>131B_291</v>
      </c>
      <c r="B1290">
        <v>131</v>
      </c>
      <c r="C1290">
        <v>291</v>
      </c>
      <c r="D1290">
        <v>2</v>
      </c>
      <c r="E1290">
        <v>2516342.6</v>
      </c>
      <c r="F1290">
        <v>6860343.1200000001</v>
      </c>
      <c r="G1290">
        <v>194.86199999999999</v>
      </c>
      <c r="H1290">
        <v>184.619989</v>
      </c>
      <c r="I1290">
        <v>10.242010990000001</v>
      </c>
      <c r="J1290">
        <v>148</v>
      </c>
      <c r="K1290">
        <v>11</v>
      </c>
      <c r="L1290">
        <v>2</v>
      </c>
      <c r="M1290" t="s">
        <v>5</v>
      </c>
      <c r="N1290" t="s">
        <v>8</v>
      </c>
      <c r="O1290">
        <v>1</v>
      </c>
    </row>
    <row r="1291" spans="1:15">
      <c r="A1291" t="str">
        <f t="shared" si="20"/>
        <v>131B_324</v>
      </c>
      <c r="B1291">
        <v>131</v>
      </c>
      <c r="C1291">
        <v>324</v>
      </c>
      <c r="D1291">
        <v>2</v>
      </c>
      <c r="E1291">
        <v>2516345.0699999998</v>
      </c>
      <c r="F1291">
        <v>6860344.5499999998</v>
      </c>
      <c r="G1291">
        <v>202.16200000000001</v>
      </c>
      <c r="H1291">
        <v>184.93999629999999</v>
      </c>
      <c r="I1291">
        <v>17.222003659999999</v>
      </c>
      <c r="J1291">
        <v>188</v>
      </c>
      <c r="K1291">
        <v>11</v>
      </c>
      <c r="L1291">
        <v>2</v>
      </c>
      <c r="M1291" t="s">
        <v>0</v>
      </c>
      <c r="N1291" t="s">
        <v>8</v>
      </c>
      <c r="O1291">
        <v>1</v>
      </c>
    </row>
    <row r="1292" spans="1:15">
      <c r="A1292" t="str">
        <f t="shared" si="20"/>
        <v>131B_357</v>
      </c>
      <c r="B1292">
        <v>131</v>
      </c>
      <c r="C1292">
        <v>357</v>
      </c>
      <c r="D1292">
        <v>2</v>
      </c>
      <c r="E1292">
        <v>2516348.0499999998</v>
      </c>
      <c r="F1292">
        <v>6860346.1799999997</v>
      </c>
      <c r="G1292">
        <v>193.45599999999999</v>
      </c>
      <c r="H1292">
        <v>185.15000309999999</v>
      </c>
      <c r="I1292">
        <v>8.3059969480000007</v>
      </c>
      <c r="J1292">
        <v>79</v>
      </c>
      <c r="K1292">
        <v>11</v>
      </c>
      <c r="L1292">
        <v>2</v>
      </c>
      <c r="M1292" t="s">
        <v>1</v>
      </c>
      <c r="N1292" t="s">
        <v>8</v>
      </c>
      <c r="O1292">
        <v>1</v>
      </c>
    </row>
    <row r="1293" spans="1:15">
      <c r="A1293" t="str">
        <f t="shared" si="20"/>
        <v>131B_335</v>
      </c>
      <c r="B1293">
        <v>131</v>
      </c>
      <c r="C1293">
        <v>335</v>
      </c>
      <c r="D1293">
        <v>2</v>
      </c>
      <c r="E1293">
        <v>2516345.1</v>
      </c>
      <c r="F1293">
        <v>6860346.3300000001</v>
      </c>
      <c r="G1293">
        <v>199.65700000000001</v>
      </c>
      <c r="H1293">
        <v>184.9600006</v>
      </c>
      <c r="I1293">
        <v>14.69699939</v>
      </c>
      <c r="J1293">
        <v>154</v>
      </c>
      <c r="K1293">
        <v>11</v>
      </c>
      <c r="L1293">
        <v>2</v>
      </c>
      <c r="M1293" t="s">
        <v>0</v>
      </c>
      <c r="N1293" t="s">
        <v>8</v>
      </c>
      <c r="O1293">
        <v>1</v>
      </c>
    </row>
    <row r="1294" spans="1:15">
      <c r="A1294" t="str">
        <f t="shared" si="20"/>
        <v>131B_352</v>
      </c>
      <c r="B1294">
        <v>131</v>
      </c>
      <c r="C1294">
        <v>352</v>
      </c>
      <c r="D1294">
        <v>2</v>
      </c>
      <c r="E1294">
        <v>2516347.19</v>
      </c>
      <c r="F1294">
        <v>6860347.4699999997</v>
      </c>
      <c r="G1294">
        <v>200.06899999999999</v>
      </c>
      <c r="H1294">
        <v>185.21999510000001</v>
      </c>
      <c r="I1294">
        <v>14.849004880000001</v>
      </c>
      <c r="J1294">
        <v>127</v>
      </c>
      <c r="K1294">
        <v>11</v>
      </c>
      <c r="L1294">
        <v>2</v>
      </c>
      <c r="M1294" t="s">
        <v>0</v>
      </c>
      <c r="N1294" t="s">
        <v>8</v>
      </c>
      <c r="O1294">
        <v>1</v>
      </c>
    </row>
    <row r="1295" spans="1:15">
      <c r="A1295" t="str">
        <f t="shared" si="20"/>
        <v>131B_312</v>
      </c>
      <c r="B1295">
        <v>131</v>
      </c>
      <c r="C1295">
        <v>312</v>
      </c>
      <c r="D1295">
        <v>2</v>
      </c>
      <c r="E1295">
        <v>2516342.88</v>
      </c>
      <c r="F1295">
        <v>6860345.8799999999</v>
      </c>
      <c r="G1295">
        <v>196.11699999999999</v>
      </c>
      <c r="H1295">
        <v>184.74999389999999</v>
      </c>
      <c r="I1295">
        <v>11.367006099999999</v>
      </c>
      <c r="J1295">
        <v>106</v>
      </c>
      <c r="K1295">
        <v>11</v>
      </c>
      <c r="L1295">
        <v>2</v>
      </c>
      <c r="M1295" t="s">
        <v>0</v>
      </c>
      <c r="N1295" t="s">
        <v>8</v>
      </c>
      <c r="O1295">
        <v>1</v>
      </c>
    </row>
    <row r="1296" spans="1:15">
      <c r="A1296" t="str">
        <f t="shared" si="20"/>
        <v>131B_297</v>
      </c>
      <c r="B1296">
        <v>131</v>
      </c>
      <c r="C1296">
        <v>297</v>
      </c>
      <c r="D1296">
        <v>2</v>
      </c>
      <c r="E1296">
        <v>2516341.0299999998</v>
      </c>
      <c r="F1296">
        <v>6860345.1200000001</v>
      </c>
      <c r="G1296">
        <v>199.18</v>
      </c>
      <c r="H1296">
        <v>184.68999629999999</v>
      </c>
      <c r="I1296">
        <v>14.490003659999999</v>
      </c>
      <c r="J1296">
        <v>150</v>
      </c>
      <c r="K1296">
        <v>11</v>
      </c>
      <c r="L1296">
        <v>2</v>
      </c>
      <c r="M1296" t="s">
        <v>0</v>
      </c>
      <c r="N1296" t="s">
        <v>8</v>
      </c>
      <c r="O1296">
        <v>1</v>
      </c>
    </row>
    <row r="1297" spans="1:15">
      <c r="A1297" t="str">
        <f t="shared" si="20"/>
        <v>131B_336</v>
      </c>
      <c r="B1297">
        <v>131</v>
      </c>
      <c r="C1297">
        <v>336</v>
      </c>
      <c r="D1297">
        <v>2</v>
      </c>
      <c r="E1297">
        <v>2516344.7799999998</v>
      </c>
      <c r="F1297">
        <v>6860347.8799999999</v>
      </c>
      <c r="G1297">
        <v>199.74600000000001</v>
      </c>
      <c r="H1297">
        <v>185.0499969</v>
      </c>
      <c r="I1297">
        <v>14.69600305</v>
      </c>
      <c r="J1297">
        <v>151</v>
      </c>
      <c r="K1297">
        <v>11</v>
      </c>
      <c r="L1297">
        <v>2</v>
      </c>
      <c r="M1297" t="s">
        <v>0</v>
      </c>
      <c r="N1297" t="s">
        <v>8</v>
      </c>
      <c r="O1297">
        <v>1</v>
      </c>
    </row>
    <row r="1298" spans="1:15">
      <c r="A1298" t="str">
        <f t="shared" si="20"/>
        <v>131B_306</v>
      </c>
      <c r="B1298">
        <v>131</v>
      </c>
      <c r="C1298">
        <v>306</v>
      </c>
      <c r="D1298">
        <v>2</v>
      </c>
      <c r="E1298">
        <v>2516340.36</v>
      </c>
      <c r="F1298">
        <v>6860347.5599999996</v>
      </c>
      <c r="G1298">
        <v>199.91900000000001</v>
      </c>
      <c r="H1298">
        <v>184.8599945</v>
      </c>
      <c r="I1298">
        <v>15.059005490000001</v>
      </c>
      <c r="J1298">
        <v>148</v>
      </c>
      <c r="K1298">
        <v>11</v>
      </c>
      <c r="L1298">
        <v>2</v>
      </c>
      <c r="M1298" t="s">
        <v>0</v>
      </c>
      <c r="N1298" t="s">
        <v>8</v>
      </c>
      <c r="O1298">
        <v>1</v>
      </c>
    </row>
    <row r="1299" spans="1:15">
      <c r="A1299" t="str">
        <f t="shared" si="20"/>
        <v>131B_343</v>
      </c>
      <c r="B1299">
        <v>131</v>
      </c>
      <c r="C1299">
        <v>343</v>
      </c>
      <c r="D1299">
        <v>2</v>
      </c>
      <c r="E1299">
        <v>2516344.42</v>
      </c>
      <c r="F1299">
        <v>6860351.2199999997</v>
      </c>
      <c r="G1299">
        <v>197.59800000000001</v>
      </c>
      <c r="H1299">
        <v>185.08999019999999</v>
      </c>
      <c r="I1299">
        <v>12.508009769999999</v>
      </c>
      <c r="J1299">
        <v>98</v>
      </c>
      <c r="K1299">
        <v>11</v>
      </c>
      <c r="L1299">
        <v>2</v>
      </c>
      <c r="M1299" t="s">
        <v>0</v>
      </c>
      <c r="N1299" t="s">
        <v>8</v>
      </c>
      <c r="O1299">
        <v>1</v>
      </c>
    </row>
    <row r="1300" spans="1:15">
      <c r="A1300" t="str">
        <f t="shared" si="20"/>
        <v>131B_300</v>
      </c>
      <c r="B1300">
        <v>131</v>
      </c>
      <c r="C1300">
        <v>300</v>
      </c>
      <c r="D1300">
        <v>2</v>
      </c>
      <c r="E1300">
        <v>2516337.7400000002</v>
      </c>
      <c r="F1300">
        <v>6860348.4699999997</v>
      </c>
      <c r="G1300">
        <v>200.79900000000001</v>
      </c>
      <c r="H1300">
        <v>184.74999389999999</v>
      </c>
      <c r="I1300">
        <v>16.0490061</v>
      </c>
      <c r="J1300">
        <v>180</v>
      </c>
      <c r="K1300">
        <v>11</v>
      </c>
      <c r="L1300">
        <v>2</v>
      </c>
      <c r="M1300" t="s">
        <v>0</v>
      </c>
      <c r="N1300" t="s">
        <v>8</v>
      </c>
      <c r="O1300">
        <v>1</v>
      </c>
    </row>
    <row r="1301" spans="1:15">
      <c r="A1301" t="str">
        <f t="shared" si="20"/>
        <v>131B_332</v>
      </c>
      <c r="B1301">
        <v>131</v>
      </c>
      <c r="C1301">
        <v>332</v>
      </c>
      <c r="D1301">
        <v>2</v>
      </c>
      <c r="E1301">
        <v>2516342.77</v>
      </c>
      <c r="F1301">
        <v>6860351.1399999997</v>
      </c>
      <c r="G1301">
        <v>199.89</v>
      </c>
      <c r="H1301">
        <v>184.97998960000001</v>
      </c>
      <c r="I1301">
        <v>14.910010379999999</v>
      </c>
      <c r="J1301">
        <v>159</v>
      </c>
      <c r="K1301">
        <v>11</v>
      </c>
      <c r="L1301">
        <v>2</v>
      </c>
      <c r="M1301" t="s">
        <v>0</v>
      </c>
      <c r="N1301" t="s">
        <v>8</v>
      </c>
      <c r="O1301">
        <v>1</v>
      </c>
    </row>
    <row r="1302" spans="1:15">
      <c r="A1302" t="str">
        <f t="shared" si="20"/>
        <v>131B_314</v>
      </c>
      <c r="B1302">
        <v>131</v>
      </c>
      <c r="C1302">
        <v>314</v>
      </c>
      <c r="D1302">
        <v>2</v>
      </c>
      <c r="E1302">
        <v>2516340.0099999998</v>
      </c>
      <c r="F1302">
        <v>6860349.9199999999</v>
      </c>
      <c r="G1302">
        <v>195.161</v>
      </c>
      <c r="H1302">
        <v>184.8599945</v>
      </c>
      <c r="I1302">
        <v>10.30100549</v>
      </c>
      <c r="J1302">
        <v>102</v>
      </c>
      <c r="K1302">
        <v>11</v>
      </c>
      <c r="L1302">
        <v>2</v>
      </c>
      <c r="M1302" t="s">
        <v>0</v>
      </c>
      <c r="N1302" t="s">
        <v>8</v>
      </c>
      <c r="O1302">
        <v>1</v>
      </c>
    </row>
    <row r="1303" spans="1:15">
      <c r="A1303" t="str">
        <f t="shared" si="20"/>
        <v>131B_313</v>
      </c>
      <c r="B1303">
        <v>131</v>
      </c>
      <c r="C1303">
        <v>313</v>
      </c>
      <c r="D1303">
        <v>2</v>
      </c>
      <c r="E1303">
        <v>2516338.64</v>
      </c>
      <c r="F1303">
        <v>6860351.4199999999</v>
      </c>
      <c r="G1303">
        <v>198.06299999999999</v>
      </c>
      <c r="H1303">
        <v>184.82999570000001</v>
      </c>
      <c r="I1303">
        <v>13.23300427</v>
      </c>
      <c r="J1303">
        <v>114</v>
      </c>
      <c r="K1303">
        <v>11</v>
      </c>
      <c r="L1303">
        <v>2</v>
      </c>
      <c r="M1303" t="s">
        <v>0</v>
      </c>
      <c r="N1303" t="s">
        <v>8</v>
      </c>
      <c r="O1303">
        <v>1</v>
      </c>
    </row>
    <row r="1304" spans="1:15">
      <c r="A1304" t="str">
        <f t="shared" si="20"/>
        <v>131B_329</v>
      </c>
      <c r="B1304">
        <v>131</v>
      </c>
      <c r="C1304">
        <v>329</v>
      </c>
      <c r="D1304">
        <v>2</v>
      </c>
      <c r="E1304">
        <v>2516341.17</v>
      </c>
      <c r="F1304">
        <v>6860352.5999999996</v>
      </c>
      <c r="G1304">
        <v>198.48500000000001</v>
      </c>
      <c r="H1304">
        <v>184.87999880000001</v>
      </c>
      <c r="I1304">
        <v>13.60500122</v>
      </c>
      <c r="J1304">
        <v>142</v>
      </c>
      <c r="K1304">
        <v>11</v>
      </c>
      <c r="L1304">
        <v>2</v>
      </c>
      <c r="M1304" t="s">
        <v>0</v>
      </c>
      <c r="N1304" t="s">
        <v>8</v>
      </c>
      <c r="O1304">
        <v>1</v>
      </c>
    </row>
    <row r="1305" spans="1:15">
      <c r="A1305" t="str">
        <f t="shared" si="20"/>
        <v>131B_307</v>
      </c>
      <c r="B1305">
        <v>131</v>
      </c>
      <c r="C1305">
        <v>307</v>
      </c>
      <c r="D1305">
        <v>2</v>
      </c>
      <c r="E1305">
        <v>2516336.54</v>
      </c>
      <c r="F1305">
        <v>6860352.04</v>
      </c>
      <c r="G1305">
        <v>198.65199999999999</v>
      </c>
      <c r="H1305">
        <v>184.82000120000001</v>
      </c>
      <c r="I1305">
        <v>13.831998779999999</v>
      </c>
      <c r="J1305">
        <v>143</v>
      </c>
      <c r="K1305">
        <v>11</v>
      </c>
      <c r="L1305">
        <v>2</v>
      </c>
      <c r="M1305" t="s">
        <v>0</v>
      </c>
      <c r="N1305" t="s">
        <v>8</v>
      </c>
      <c r="O1305">
        <v>1</v>
      </c>
    </row>
    <row r="1306" spans="1:15">
      <c r="A1306" t="str">
        <f t="shared" si="20"/>
        <v>131B_328</v>
      </c>
      <c r="B1306">
        <v>131</v>
      </c>
      <c r="C1306">
        <v>328</v>
      </c>
      <c r="D1306">
        <v>2</v>
      </c>
      <c r="E1306">
        <v>2516340</v>
      </c>
      <c r="F1306">
        <v>6860354.1299999999</v>
      </c>
      <c r="G1306">
        <v>198.12899999999999</v>
      </c>
      <c r="H1306">
        <v>184.93999629999999</v>
      </c>
      <c r="I1306">
        <v>13.189003659999999</v>
      </c>
      <c r="J1306">
        <v>137</v>
      </c>
      <c r="K1306">
        <v>11</v>
      </c>
      <c r="L1306">
        <v>2</v>
      </c>
      <c r="M1306" t="s">
        <v>0</v>
      </c>
      <c r="N1306" t="s">
        <v>8</v>
      </c>
      <c r="O1306">
        <v>1</v>
      </c>
    </row>
    <row r="1307" spans="1:15">
      <c r="A1307" t="str">
        <f t="shared" si="20"/>
        <v>131B_337</v>
      </c>
      <c r="B1307">
        <v>131</v>
      </c>
      <c r="C1307">
        <v>337</v>
      </c>
      <c r="D1307">
        <v>2</v>
      </c>
      <c r="E1307">
        <v>2516341.9700000002</v>
      </c>
      <c r="F1307">
        <v>6860355.2000000002</v>
      </c>
      <c r="G1307">
        <v>200.57499999999999</v>
      </c>
      <c r="H1307">
        <v>185.04000239999999</v>
      </c>
      <c r="I1307">
        <v>15.534997560000001</v>
      </c>
      <c r="J1307">
        <v>167</v>
      </c>
      <c r="K1307">
        <v>11</v>
      </c>
      <c r="L1307">
        <v>2</v>
      </c>
      <c r="M1307" t="s">
        <v>0</v>
      </c>
      <c r="N1307" t="s">
        <v>8</v>
      </c>
      <c r="O1307">
        <v>1</v>
      </c>
    </row>
    <row r="1308" spans="1:15">
      <c r="A1308" t="str">
        <f t="shared" si="20"/>
        <v>131B_317</v>
      </c>
      <c r="B1308">
        <v>131</v>
      </c>
      <c r="C1308">
        <v>317</v>
      </c>
      <c r="D1308">
        <v>2</v>
      </c>
      <c r="E1308">
        <v>2516338.27</v>
      </c>
      <c r="F1308">
        <v>6860353.6200000001</v>
      </c>
      <c r="G1308">
        <v>199.04400000000001</v>
      </c>
      <c r="H1308">
        <v>184.87999880000001</v>
      </c>
      <c r="I1308">
        <v>14.164001219999999</v>
      </c>
      <c r="J1308">
        <v>139</v>
      </c>
      <c r="K1308">
        <v>11</v>
      </c>
      <c r="L1308">
        <v>2</v>
      </c>
      <c r="M1308" t="s">
        <v>0</v>
      </c>
      <c r="N1308" t="s">
        <v>8</v>
      </c>
      <c r="O1308">
        <v>1</v>
      </c>
    </row>
    <row r="1309" spans="1:15">
      <c r="A1309" t="str">
        <f t="shared" si="20"/>
        <v>131B_315</v>
      </c>
      <c r="B1309">
        <v>131</v>
      </c>
      <c r="C1309">
        <v>315</v>
      </c>
      <c r="D1309">
        <v>2</v>
      </c>
      <c r="E1309">
        <v>2516336.08</v>
      </c>
      <c r="F1309">
        <v>6860355.1399999997</v>
      </c>
      <c r="G1309">
        <v>201.82599999999999</v>
      </c>
      <c r="H1309">
        <v>184.9199921</v>
      </c>
      <c r="I1309">
        <v>16.906007930000001</v>
      </c>
      <c r="J1309">
        <v>201</v>
      </c>
      <c r="K1309">
        <v>11</v>
      </c>
      <c r="L1309">
        <v>2</v>
      </c>
      <c r="M1309" t="s">
        <v>0</v>
      </c>
      <c r="N1309" t="s">
        <v>8</v>
      </c>
      <c r="O1309">
        <v>1</v>
      </c>
    </row>
    <row r="1310" spans="1:15">
      <c r="A1310" t="str">
        <f t="shared" si="20"/>
        <v>131B_325</v>
      </c>
      <c r="B1310">
        <v>131</v>
      </c>
      <c r="C1310">
        <v>325</v>
      </c>
      <c r="D1310">
        <v>2</v>
      </c>
      <c r="E1310">
        <v>2516338.0699999998</v>
      </c>
      <c r="F1310">
        <v>6860356.8499999996</v>
      </c>
      <c r="G1310">
        <v>197.03100000000001</v>
      </c>
      <c r="H1310">
        <v>185.0099884</v>
      </c>
      <c r="I1310">
        <v>12.0210116</v>
      </c>
      <c r="J1310">
        <v>172</v>
      </c>
      <c r="K1310">
        <v>11</v>
      </c>
      <c r="L1310">
        <v>2</v>
      </c>
      <c r="M1310" t="s">
        <v>5</v>
      </c>
      <c r="N1310" t="s">
        <v>8</v>
      </c>
      <c r="O1310">
        <v>1</v>
      </c>
    </row>
    <row r="1311" spans="1:15">
      <c r="A1311" t="str">
        <f t="shared" si="20"/>
        <v>131B_341</v>
      </c>
      <c r="B1311">
        <v>131</v>
      </c>
      <c r="C1311">
        <v>341</v>
      </c>
      <c r="D1311">
        <v>2</v>
      </c>
      <c r="E1311">
        <v>2516341.5099999998</v>
      </c>
      <c r="F1311">
        <v>6860358.6200000001</v>
      </c>
      <c r="G1311">
        <v>201.03899999999999</v>
      </c>
      <c r="H1311">
        <v>185.35</v>
      </c>
      <c r="I1311">
        <v>15.689</v>
      </c>
      <c r="J1311">
        <v>159</v>
      </c>
      <c r="K1311">
        <v>11</v>
      </c>
      <c r="L1311">
        <v>2</v>
      </c>
      <c r="M1311" t="s">
        <v>0</v>
      </c>
      <c r="N1311" t="s">
        <v>8</v>
      </c>
      <c r="O1311">
        <v>1</v>
      </c>
    </row>
    <row r="1312" spans="1:15">
      <c r="A1312" t="str">
        <f t="shared" si="20"/>
        <v>131B_29</v>
      </c>
      <c r="B1312">
        <v>131</v>
      </c>
      <c r="C1312">
        <v>29</v>
      </c>
      <c r="D1312">
        <v>2</v>
      </c>
      <c r="E1312">
        <v>2516351.77</v>
      </c>
      <c r="F1312">
        <v>6860343.8899999997</v>
      </c>
      <c r="G1312">
        <v>199.66900000000001</v>
      </c>
      <c r="H1312">
        <v>185.22998960000001</v>
      </c>
      <c r="I1312">
        <v>14.439010379999999</v>
      </c>
      <c r="J1312">
        <v>142</v>
      </c>
      <c r="K1312">
        <v>11</v>
      </c>
      <c r="L1312">
        <v>2</v>
      </c>
      <c r="M1312" t="s">
        <v>0</v>
      </c>
      <c r="N1312" t="s">
        <v>8</v>
      </c>
      <c r="O1312">
        <v>2</v>
      </c>
    </row>
    <row r="1313" spans="1:15">
      <c r="A1313" t="str">
        <f t="shared" si="20"/>
        <v>131B_35</v>
      </c>
      <c r="B1313">
        <v>131</v>
      </c>
      <c r="C1313">
        <v>35</v>
      </c>
      <c r="D1313">
        <v>2</v>
      </c>
      <c r="E1313">
        <v>2516353.77</v>
      </c>
      <c r="F1313">
        <v>6860344.8499999996</v>
      </c>
      <c r="G1313">
        <v>200.78299999999999</v>
      </c>
      <c r="H1313">
        <v>185.22998960000001</v>
      </c>
      <c r="I1313">
        <v>15.55301038</v>
      </c>
      <c r="J1313">
        <v>161</v>
      </c>
      <c r="K1313">
        <v>11</v>
      </c>
      <c r="L1313">
        <v>2</v>
      </c>
      <c r="M1313" t="s">
        <v>0</v>
      </c>
      <c r="N1313" t="s">
        <v>8</v>
      </c>
      <c r="O1313">
        <v>2</v>
      </c>
    </row>
    <row r="1314" spans="1:15">
      <c r="A1314" t="str">
        <f t="shared" si="20"/>
        <v>131B_36</v>
      </c>
      <c r="B1314">
        <v>131</v>
      </c>
      <c r="C1314">
        <v>36</v>
      </c>
      <c r="D1314">
        <v>2</v>
      </c>
      <c r="E1314">
        <v>2516356.13</v>
      </c>
      <c r="F1314">
        <v>6860346.4299999997</v>
      </c>
      <c r="G1314">
        <v>197.066</v>
      </c>
      <c r="H1314">
        <v>185.08999019999999</v>
      </c>
      <c r="I1314">
        <v>11.976009769999999</v>
      </c>
      <c r="J1314">
        <v>96</v>
      </c>
      <c r="K1314">
        <v>11</v>
      </c>
      <c r="L1314">
        <v>2</v>
      </c>
      <c r="M1314" t="s">
        <v>0</v>
      </c>
      <c r="N1314" t="s">
        <v>8</v>
      </c>
      <c r="O1314">
        <v>2</v>
      </c>
    </row>
    <row r="1315" spans="1:15">
      <c r="A1315" t="str">
        <f t="shared" si="20"/>
        <v>131B_38</v>
      </c>
      <c r="B1315">
        <v>131</v>
      </c>
      <c r="C1315">
        <v>38</v>
      </c>
      <c r="D1315">
        <v>2</v>
      </c>
      <c r="E1315">
        <v>2516358.23</v>
      </c>
      <c r="F1315">
        <v>6860348.0099999998</v>
      </c>
      <c r="G1315">
        <v>199.815</v>
      </c>
      <c r="H1315">
        <v>185.15000309999999</v>
      </c>
      <c r="I1315">
        <v>14.664996950000001</v>
      </c>
      <c r="J1315">
        <v>158</v>
      </c>
      <c r="K1315">
        <v>11</v>
      </c>
      <c r="L1315">
        <v>2</v>
      </c>
      <c r="M1315" t="s">
        <v>0</v>
      </c>
      <c r="N1315" t="s">
        <v>8</v>
      </c>
      <c r="O1315">
        <v>2</v>
      </c>
    </row>
    <row r="1316" spans="1:15">
      <c r="A1316" t="str">
        <f t="shared" si="20"/>
        <v>131B_8</v>
      </c>
      <c r="B1316">
        <v>131</v>
      </c>
      <c r="C1316">
        <v>8</v>
      </c>
      <c r="D1316">
        <v>2</v>
      </c>
      <c r="E1316">
        <v>2516349.63</v>
      </c>
      <c r="F1316">
        <v>6860345.4400000004</v>
      </c>
      <c r="G1316">
        <v>192.923</v>
      </c>
      <c r="H1316">
        <v>185.19999079999999</v>
      </c>
      <c r="I1316">
        <v>7.7230091549999997</v>
      </c>
      <c r="J1316">
        <v>122</v>
      </c>
      <c r="K1316">
        <v>11</v>
      </c>
      <c r="L1316">
        <v>2</v>
      </c>
      <c r="M1316" t="s">
        <v>5</v>
      </c>
      <c r="N1316" t="s">
        <v>8</v>
      </c>
      <c r="O1316">
        <v>2</v>
      </c>
    </row>
    <row r="1317" spans="1:15">
      <c r="A1317" t="str">
        <f t="shared" si="20"/>
        <v>131B_20</v>
      </c>
      <c r="B1317">
        <v>131</v>
      </c>
      <c r="C1317">
        <v>20</v>
      </c>
      <c r="D1317">
        <v>2</v>
      </c>
      <c r="E1317">
        <v>2516351.38</v>
      </c>
      <c r="F1317">
        <v>6860346.5199999996</v>
      </c>
      <c r="G1317">
        <v>201.65199999999999</v>
      </c>
      <c r="H1317">
        <v>185.32999570000001</v>
      </c>
      <c r="I1317">
        <v>16.322004270000001</v>
      </c>
      <c r="J1317">
        <v>164</v>
      </c>
      <c r="K1317">
        <v>11</v>
      </c>
      <c r="L1317">
        <v>2</v>
      </c>
      <c r="M1317" t="s">
        <v>0</v>
      </c>
      <c r="N1317" t="s">
        <v>8</v>
      </c>
      <c r="O1317">
        <v>2</v>
      </c>
    </row>
    <row r="1318" spans="1:15">
      <c r="A1318" t="str">
        <f t="shared" si="20"/>
        <v>131B_32</v>
      </c>
      <c r="B1318">
        <v>131</v>
      </c>
      <c r="C1318">
        <v>32</v>
      </c>
      <c r="D1318">
        <v>2</v>
      </c>
      <c r="E1318">
        <v>2516355.86</v>
      </c>
      <c r="F1318">
        <v>6860349.2999999998</v>
      </c>
      <c r="G1318">
        <v>200.95500000000001</v>
      </c>
      <c r="H1318">
        <v>185.2100006</v>
      </c>
      <c r="I1318">
        <v>15.74499939</v>
      </c>
      <c r="J1318">
        <v>168</v>
      </c>
      <c r="K1318">
        <v>11</v>
      </c>
      <c r="L1318">
        <v>2</v>
      </c>
      <c r="M1318" t="s">
        <v>0</v>
      </c>
      <c r="N1318" t="s">
        <v>8</v>
      </c>
      <c r="O1318">
        <v>2</v>
      </c>
    </row>
    <row r="1319" spans="1:15">
      <c r="A1319" t="str">
        <f t="shared" si="20"/>
        <v>131B_28</v>
      </c>
      <c r="B1319">
        <v>131</v>
      </c>
      <c r="C1319">
        <v>28</v>
      </c>
      <c r="D1319">
        <v>2</v>
      </c>
      <c r="E1319">
        <v>2516353.61</v>
      </c>
      <c r="F1319">
        <v>6860348.29</v>
      </c>
      <c r="G1319">
        <v>200.33699999999999</v>
      </c>
      <c r="H1319">
        <v>185.2999969</v>
      </c>
      <c r="I1319">
        <v>15.037003049999999</v>
      </c>
      <c r="J1319">
        <v>135</v>
      </c>
      <c r="K1319">
        <v>11</v>
      </c>
      <c r="L1319">
        <v>2</v>
      </c>
      <c r="M1319" t="s">
        <v>0</v>
      </c>
      <c r="N1319" t="s">
        <v>8</v>
      </c>
      <c r="O1319">
        <v>2</v>
      </c>
    </row>
    <row r="1320" spans="1:15">
      <c r="A1320" t="str">
        <f t="shared" si="20"/>
        <v>131B_16</v>
      </c>
      <c r="B1320">
        <v>131</v>
      </c>
      <c r="C1320">
        <v>16</v>
      </c>
      <c r="D1320">
        <v>2</v>
      </c>
      <c r="E1320">
        <v>2516351.4700000002</v>
      </c>
      <c r="F1320">
        <v>6860349.1399999997</v>
      </c>
      <c r="G1320">
        <v>199.50200000000001</v>
      </c>
      <c r="H1320">
        <v>185.46999510000001</v>
      </c>
      <c r="I1320">
        <v>14.032004880000001</v>
      </c>
      <c r="J1320">
        <v>129</v>
      </c>
      <c r="K1320">
        <v>11</v>
      </c>
      <c r="L1320">
        <v>2</v>
      </c>
      <c r="M1320" t="s">
        <v>0</v>
      </c>
      <c r="N1320" t="s">
        <v>8</v>
      </c>
      <c r="O1320">
        <v>2</v>
      </c>
    </row>
    <row r="1321" spans="1:15">
      <c r="A1321" t="str">
        <f t="shared" si="20"/>
        <v>131B_25</v>
      </c>
      <c r="B1321">
        <v>131</v>
      </c>
      <c r="C1321">
        <v>25</v>
      </c>
      <c r="D1321">
        <v>2</v>
      </c>
      <c r="E1321">
        <v>2516353.37</v>
      </c>
      <c r="F1321">
        <v>6860350.0499999998</v>
      </c>
      <c r="G1321">
        <v>196.55699999999999</v>
      </c>
      <c r="H1321">
        <v>185.4199921</v>
      </c>
      <c r="I1321">
        <v>11.137007929999999</v>
      </c>
      <c r="J1321">
        <v>108</v>
      </c>
      <c r="K1321">
        <v>11</v>
      </c>
      <c r="L1321">
        <v>2</v>
      </c>
      <c r="M1321" t="s">
        <v>0</v>
      </c>
      <c r="N1321" t="s">
        <v>8</v>
      </c>
      <c r="O1321">
        <v>2</v>
      </c>
    </row>
    <row r="1322" spans="1:15">
      <c r="A1322" t="str">
        <f t="shared" si="20"/>
        <v>131B_369</v>
      </c>
      <c r="B1322">
        <v>131</v>
      </c>
      <c r="C1322">
        <v>369</v>
      </c>
      <c r="D1322">
        <v>2</v>
      </c>
      <c r="E1322">
        <v>2516349.4500000002</v>
      </c>
      <c r="F1322">
        <v>6860348.54</v>
      </c>
      <c r="G1322">
        <v>198.279</v>
      </c>
      <c r="H1322">
        <v>185.3599945</v>
      </c>
      <c r="I1322">
        <v>12.91900549</v>
      </c>
      <c r="J1322">
        <v>116</v>
      </c>
      <c r="K1322">
        <v>11</v>
      </c>
      <c r="L1322">
        <v>2</v>
      </c>
      <c r="M1322" t="s">
        <v>0</v>
      </c>
      <c r="N1322" t="s">
        <v>8</v>
      </c>
      <c r="O1322">
        <v>2</v>
      </c>
    </row>
    <row r="1323" spans="1:15">
      <c r="A1323" t="str">
        <f t="shared" si="20"/>
        <v>131B_27</v>
      </c>
      <c r="B1323">
        <v>131</v>
      </c>
      <c r="C1323">
        <v>27</v>
      </c>
      <c r="D1323">
        <v>2</v>
      </c>
      <c r="E1323">
        <v>2516355.15</v>
      </c>
      <c r="F1323">
        <v>6860351.5300000003</v>
      </c>
      <c r="G1323">
        <v>200.637</v>
      </c>
      <c r="H1323">
        <v>185.33999019999999</v>
      </c>
      <c r="I1323">
        <v>15.297009770000001</v>
      </c>
      <c r="J1323">
        <v>152</v>
      </c>
      <c r="K1323">
        <v>11</v>
      </c>
      <c r="L1323">
        <v>2</v>
      </c>
      <c r="M1323" t="s">
        <v>0</v>
      </c>
      <c r="N1323" t="s">
        <v>8</v>
      </c>
      <c r="O1323">
        <v>2</v>
      </c>
    </row>
    <row r="1324" spans="1:15">
      <c r="A1324" t="str">
        <f t="shared" si="20"/>
        <v>131B_366</v>
      </c>
      <c r="B1324">
        <v>131</v>
      </c>
      <c r="C1324">
        <v>366</v>
      </c>
      <c r="D1324">
        <v>2</v>
      </c>
      <c r="E1324">
        <v>2516348.79</v>
      </c>
      <c r="F1324">
        <v>6860349.4900000002</v>
      </c>
      <c r="G1324">
        <v>200.03700000000001</v>
      </c>
      <c r="H1324">
        <v>185.40000309999999</v>
      </c>
      <c r="I1324">
        <v>14.63699695</v>
      </c>
      <c r="J1324">
        <v>161</v>
      </c>
      <c r="K1324">
        <v>11</v>
      </c>
      <c r="L1324">
        <v>2</v>
      </c>
      <c r="M1324" t="s">
        <v>0</v>
      </c>
      <c r="N1324" t="s">
        <v>8</v>
      </c>
      <c r="O1324">
        <v>2</v>
      </c>
    </row>
    <row r="1325" spans="1:15">
      <c r="A1325" t="str">
        <f t="shared" si="20"/>
        <v>131B_24</v>
      </c>
      <c r="B1325">
        <v>131</v>
      </c>
      <c r="C1325">
        <v>24</v>
      </c>
      <c r="D1325">
        <v>2</v>
      </c>
      <c r="E1325">
        <v>2516354.7200000002</v>
      </c>
      <c r="F1325">
        <v>6860353.4500000002</v>
      </c>
      <c r="G1325">
        <v>200.25</v>
      </c>
      <c r="H1325">
        <v>185.40000309999999</v>
      </c>
      <c r="I1325">
        <v>-99</v>
      </c>
      <c r="J1325">
        <v>143</v>
      </c>
      <c r="K1325">
        <v>11</v>
      </c>
      <c r="L1325">
        <v>2</v>
      </c>
      <c r="M1325" t="s">
        <v>3</v>
      </c>
      <c r="N1325" t="s">
        <v>8</v>
      </c>
      <c r="O1325">
        <v>2</v>
      </c>
    </row>
    <row r="1326" spans="1:15">
      <c r="A1326" t="str">
        <f t="shared" si="20"/>
        <v>131B_361</v>
      </c>
      <c r="B1326">
        <v>131</v>
      </c>
      <c r="C1326">
        <v>361</v>
      </c>
      <c r="D1326">
        <v>2</v>
      </c>
      <c r="E1326">
        <v>2516348.2000000002</v>
      </c>
      <c r="F1326">
        <v>6860350.79</v>
      </c>
      <c r="G1326">
        <v>199.19399999999999</v>
      </c>
      <c r="H1326">
        <v>185.3099915</v>
      </c>
      <c r="I1326">
        <v>13.88400854</v>
      </c>
      <c r="J1326">
        <v>112</v>
      </c>
      <c r="K1326">
        <v>11</v>
      </c>
      <c r="L1326">
        <v>2</v>
      </c>
      <c r="M1326" t="s">
        <v>0</v>
      </c>
      <c r="N1326" t="s">
        <v>8</v>
      </c>
      <c r="O1326">
        <v>2</v>
      </c>
    </row>
    <row r="1327" spans="1:15">
      <c r="A1327" t="str">
        <f t="shared" si="20"/>
        <v>131B_14</v>
      </c>
      <c r="B1327">
        <v>131</v>
      </c>
      <c r="C1327">
        <v>14</v>
      </c>
      <c r="D1327">
        <v>2</v>
      </c>
      <c r="E1327">
        <v>2516352.2799999998</v>
      </c>
      <c r="F1327">
        <v>6860352.7000000002</v>
      </c>
      <c r="G1327">
        <v>199.328</v>
      </c>
      <c r="H1327">
        <v>185.5099884</v>
      </c>
      <c r="I1327">
        <v>13.8180116</v>
      </c>
      <c r="J1327">
        <v>114</v>
      </c>
      <c r="K1327">
        <v>11</v>
      </c>
      <c r="L1327">
        <v>2</v>
      </c>
      <c r="M1327" t="s">
        <v>0</v>
      </c>
      <c r="N1327" t="s">
        <v>8</v>
      </c>
      <c r="O1327">
        <v>2</v>
      </c>
    </row>
    <row r="1328" spans="1:15">
      <c r="A1328" t="str">
        <f t="shared" si="20"/>
        <v>131B_3</v>
      </c>
      <c r="B1328">
        <v>131</v>
      </c>
      <c r="C1328">
        <v>3</v>
      </c>
      <c r="D1328">
        <v>2</v>
      </c>
      <c r="E1328">
        <v>2516350.13</v>
      </c>
      <c r="F1328">
        <v>6860351.7300000004</v>
      </c>
      <c r="G1328">
        <v>200.81700000000001</v>
      </c>
      <c r="H1328">
        <v>185.4199921</v>
      </c>
      <c r="I1328">
        <v>15.397007929999999</v>
      </c>
      <c r="J1328">
        <v>141</v>
      </c>
      <c r="K1328">
        <v>11</v>
      </c>
      <c r="L1328">
        <v>2</v>
      </c>
      <c r="M1328" t="s">
        <v>0</v>
      </c>
      <c r="N1328" t="s">
        <v>8</v>
      </c>
      <c r="O1328">
        <v>2</v>
      </c>
    </row>
    <row r="1329" spans="1:15">
      <c r="A1329" t="str">
        <f t="shared" si="20"/>
        <v>131B_6</v>
      </c>
      <c r="B1329">
        <v>131</v>
      </c>
      <c r="C1329">
        <v>6</v>
      </c>
      <c r="D1329">
        <v>2</v>
      </c>
      <c r="E1329">
        <v>2516350.79</v>
      </c>
      <c r="F1329">
        <v>6860353.6399999997</v>
      </c>
      <c r="G1329">
        <v>199.46199999999999</v>
      </c>
      <c r="H1329">
        <v>185.52999270000001</v>
      </c>
      <c r="I1329">
        <v>13.93200732</v>
      </c>
      <c r="J1329">
        <v>153</v>
      </c>
      <c r="K1329">
        <v>11</v>
      </c>
      <c r="L1329">
        <v>2</v>
      </c>
      <c r="M1329" t="s">
        <v>0</v>
      </c>
      <c r="N1329" t="s">
        <v>8</v>
      </c>
      <c r="O1329">
        <v>2</v>
      </c>
    </row>
    <row r="1330" spans="1:15">
      <c r="A1330" t="str">
        <f t="shared" si="20"/>
        <v>131B_353</v>
      </c>
      <c r="B1330">
        <v>131</v>
      </c>
      <c r="C1330">
        <v>353</v>
      </c>
      <c r="D1330">
        <v>2</v>
      </c>
      <c r="E1330">
        <v>2516346.56</v>
      </c>
      <c r="F1330">
        <v>6860351.9699999997</v>
      </c>
      <c r="G1330">
        <v>201.35400000000001</v>
      </c>
      <c r="H1330">
        <v>185.24999389999999</v>
      </c>
      <c r="I1330">
        <v>16.104006099999999</v>
      </c>
      <c r="J1330">
        <v>158</v>
      </c>
      <c r="K1330">
        <v>11</v>
      </c>
      <c r="L1330">
        <v>2</v>
      </c>
      <c r="M1330" t="s">
        <v>0</v>
      </c>
      <c r="N1330" t="s">
        <v>8</v>
      </c>
      <c r="O1330">
        <v>2</v>
      </c>
    </row>
    <row r="1331" spans="1:15">
      <c r="A1331" t="str">
        <f t="shared" si="20"/>
        <v>131B_364</v>
      </c>
      <c r="B1331">
        <v>131</v>
      </c>
      <c r="C1331">
        <v>364</v>
      </c>
      <c r="D1331">
        <v>2</v>
      </c>
      <c r="E1331">
        <v>2516348.42</v>
      </c>
      <c r="F1331">
        <v>6860352.8499999996</v>
      </c>
      <c r="G1331">
        <v>198.83699999999999</v>
      </c>
      <c r="H1331">
        <v>185.38999329999999</v>
      </c>
      <c r="I1331">
        <v>13.44700671</v>
      </c>
      <c r="J1331">
        <v>131</v>
      </c>
      <c r="K1331">
        <v>11</v>
      </c>
      <c r="L1331">
        <v>2</v>
      </c>
      <c r="M1331" t="s">
        <v>0</v>
      </c>
      <c r="N1331" t="s">
        <v>8</v>
      </c>
      <c r="O1331">
        <v>2</v>
      </c>
    </row>
    <row r="1332" spans="1:15">
      <c r="A1332" t="str">
        <f t="shared" si="20"/>
        <v>131B_13</v>
      </c>
      <c r="B1332">
        <v>131</v>
      </c>
      <c r="C1332">
        <v>13</v>
      </c>
      <c r="D1332">
        <v>2</v>
      </c>
      <c r="E1332">
        <v>2516352.41</v>
      </c>
      <c r="F1332">
        <v>6860355.0099999998</v>
      </c>
      <c r="G1332">
        <v>200.03100000000001</v>
      </c>
      <c r="H1332">
        <v>185.57000120000001</v>
      </c>
      <c r="I1332">
        <v>14.460998780000001</v>
      </c>
      <c r="J1332">
        <v>139</v>
      </c>
      <c r="K1332">
        <v>11</v>
      </c>
      <c r="L1332">
        <v>2</v>
      </c>
      <c r="M1332" t="s">
        <v>0</v>
      </c>
      <c r="N1332" t="s">
        <v>8</v>
      </c>
      <c r="O1332">
        <v>2</v>
      </c>
    </row>
    <row r="1333" spans="1:15">
      <c r="A1333" t="str">
        <f t="shared" si="20"/>
        <v>131B_362</v>
      </c>
      <c r="B1333">
        <v>131</v>
      </c>
      <c r="C1333">
        <v>362</v>
      </c>
      <c r="D1333">
        <v>2</v>
      </c>
      <c r="E1333">
        <v>2516348.12</v>
      </c>
      <c r="F1333">
        <v>6860355.1500000004</v>
      </c>
      <c r="G1333">
        <v>201.28700000000001</v>
      </c>
      <c r="H1333">
        <v>185.47998960000001</v>
      </c>
      <c r="I1333">
        <v>15.807010379999999</v>
      </c>
      <c r="J1333">
        <v>174</v>
      </c>
      <c r="K1333">
        <v>11</v>
      </c>
      <c r="L1333">
        <v>2</v>
      </c>
      <c r="M1333" t="s">
        <v>0</v>
      </c>
      <c r="N1333" t="s">
        <v>8</v>
      </c>
      <c r="O1333">
        <v>2</v>
      </c>
    </row>
    <row r="1334" spans="1:15">
      <c r="A1334" t="str">
        <f t="shared" si="20"/>
        <v>131B_2</v>
      </c>
      <c r="B1334">
        <v>131</v>
      </c>
      <c r="C1334">
        <v>2</v>
      </c>
      <c r="D1334">
        <v>2</v>
      </c>
      <c r="E1334">
        <v>2516350.5499999998</v>
      </c>
      <c r="F1334">
        <v>6860356.4800000004</v>
      </c>
      <c r="G1334">
        <v>201.04599999999999</v>
      </c>
      <c r="H1334">
        <v>185.6</v>
      </c>
      <c r="I1334">
        <v>15.446</v>
      </c>
      <c r="J1334">
        <v>168</v>
      </c>
      <c r="K1334">
        <v>11</v>
      </c>
      <c r="L1334">
        <v>2</v>
      </c>
      <c r="M1334" t="s">
        <v>0</v>
      </c>
      <c r="N1334" t="s">
        <v>8</v>
      </c>
      <c r="O1334">
        <v>2</v>
      </c>
    </row>
    <row r="1335" spans="1:15">
      <c r="A1335" t="str">
        <f t="shared" si="20"/>
        <v>131B_351</v>
      </c>
      <c r="B1335">
        <v>131</v>
      </c>
      <c r="C1335">
        <v>351</v>
      </c>
      <c r="D1335">
        <v>2</v>
      </c>
      <c r="E1335">
        <v>2516345.77</v>
      </c>
      <c r="F1335">
        <v>6860354.4699999997</v>
      </c>
      <c r="G1335">
        <v>203.37200000000001</v>
      </c>
      <c r="H1335">
        <v>185.3099915</v>
      </c>
      <c r="I1335">
        <v>18.062008540000001</v>
      </c>
      <c r="J1335">
        <v>182</v>
      </c>
      <c r="K1335">
        <v>11</v>
      </c>
      <c r="L1335">
        <v>2</v>
      </c>
      <c r="M1335" t="s">
        <v>0</v>
      </c>
      <c r="N1335" t="s">
        <v>8</v>
      </c>
      <c r="O1335">
        <v>2</v>
      </c>
    </row>
    <row r="1336" spans="1:15">
      <c r="A1336" t="str">
        <f t="shared" si="20"/>
        <v>131B_365</v>
      </c>
      <c r="B1336">
        <v>131</v>
      </c>
      <c r="C1336">
        <v>365</v>
      </c>
      <c r="D1336">
        <v>2</v>
      </c>
      <c r="E1336">
        <v>2516348.77</v>
      </c>
      <c r="F1336">
        <v>6860357.8600000003</v>
      </c>
      <c r="G1336">
        <v>200.977</v>
      </c>
      <c r="H1336">
        <v>185.6599976</v>
      </c>
      <c r="I1336">
        <v>15.31700244</v>
      </c>
      <c r="J1336">
        <v>146</v>
      </c>
      <c r="K1336">
        <v>11</v>
      </c>
      <c r="L1336">
        <v>2</v>
      </c>
      <c r="M1336" t="s">
        <v>0</v>
      </c>
      <c r="N1336" t="s">
        <v>8</v>
      </c>
      <c r="O1336">
        <v>2</v>
      </c>
    </row>
    <row r="1337" spans="1:15">
      <c r="A1337" t="str">
        <f t="shared" si="20"/>
        <v>131B_11</v>
      </c>
      <c r="B1337">
        <v>131</v>
      </c>
      <c r="C1337">
        <v>11</v>
      </c>
      <c r="D1337">
        <v>2</v>
      </c>
      <c r="E1337">
        <v>2516353.2400000002</v>
      </c>
      <c r="F1337">
        <v>6860360.3899999997</v>
      </c>
      <c r="G1337">
        <v>201.971</v>
      </c>
      <c r="H1337">
        <v>185.7999969</v>
      </c>
      <c r="I1337">
        <v>16.171003049999999</v>
      </c>
      <c r="J1337">
        <v>162</v>
      </c>
      <c r="K1337">
        <v>11</v>
      </c>
      <c r="L1337">
        <v>2</v>
      </c>
      <c r="M1337" t="s">
        <v>0</v>
      </c>
      <c r="N1337" t="s">
        <v>8</v>
      </c>
      <c r="O1337">
        <v>2</v>
      </c>
    </row>
    <row r="1338" spans="1:15">
      <c r="A1338" t="str">
        <f t="shared" si="20"/>
        <v>131B_347</v>
      </c>
      <c r="B1338">
        <v>131</v>
      </c>
      <c r="C1338">
        <v>347</v>
      </c>
      <c r="D1338">
        <v>2</v>
      </c>
      <c r="E1338">
        <v>2516344.21</v>
      </c>
      <c r="F1338">
        <v>6860356.71</v>
      </c>
      <c r="G1338">
        <v>202.58500000000001</v>
      </c>
      <c r="H1338">
        <v>185.43999629999999</v>
      </c>
      <c r="I1338">
        <v>17.14500366</v>
      </c>
      <c r="J1338">
        <v>206</v>
      </c>
      <c r="K1338">
        <v>11</v>
      </c>
      <c r="L1338">
        <v>2</v>
      </c>
      <c r="M1338" t="s">
        <v>0</v>
      </c>
      <c r="N1338" t="s">
        <v>8</v>
      </c>
      <c r="O1338">
        <v>2</v>
      </c>
    </row>
    <row r="1339" spans="1:15">
      <c r="A1339" t="str">
        <f t="shared" si="20"/>
        <v>131B_5</v>
      </c>
      <c r="B1339">
        <v>131</v>
      </c>
      <c r="C1339">
        <v>5</v>
      </c>
      <c r="D1339">
        <v>2</v>
      </c>
      <c r="E1339">
        <v>2516351.69</v>
      </c>
      <c r="F1339">
        <v>6860362.5899999999</v>
      </c>
      <c r="G1339">
        <v>203.315</v>
      </c>
      <c r="H1339">
        <v>185.77999270000001</v>
      </c>
      <c r="I1339">
        <v>17.535007319999998</v>
      </c>
      <c r="J1339">
        <v>194</v>
      </c>
      <c r="K1339">
        <v>11</v>
      </c>
      <c r="L1339">
        <v>2</v>
      </c>
      <c r="M1339" t="s">
        <v>0</v>
      </c>
      <c r="N1339" t="s">
        <v>8</v>
      </c>
      <c r="O1339">
        <v>2</v>
      </c>
    </row>
    <row r="1340" spans="1:15">
      <c r="A1340" t="str">
        <f t="shared" si="20"/>
        <v>131B_354</v>
      </c>
      <c r="B1340">
        <v>131</v>
      </c>
      <c r="C1340">
        <v>354</v>
      </c>
      <c r="D1340">
        <v>2</v>
      </c>
      <c r="E1340">
        <v>2516345.9</v>
      </c>
      <c r="F1340">
        <v>6860360.1299999999</v>
      </c>
      <c r="G1340">
        <v>201.73099999999999</v>
      </c>
      <c r="H1340">
        <v>185.68999629999999</v>
      </c>
      <c r="I1340">
        <v>16.041003660000001</v>
      </c>
      <c r="J1340">
        <v>182</v>
      </c>
      <c r="K1340">
        <v>11</v>
      </c>
      <c r="L1340">
        <v>2</v>
      </c>
      <c r="M1340" t="s">
        <v>0</v>
      </c>
      <c r="N1340" t="s">
        <v>8</v>
      </c>
      <c r="O1340">
        <v>2</v>
      </c>
    </row>
    <row r="1341" spans="1:15">
      <c r="A1341" t="str">
        <f t="shared" si="20"/>
        <v>131B_348</v>
      </c>
      <c r="B1341">
        <v>131</v>
      </c>
      <c r="C1341">
        <v>348</v>
      </c>
      <c r="D1341">
        <v>2</v>
      </c>
      <c r="E1341">
        <v>2516343.73</v>
      </c>
      <c r="F1341">
        <v>6860359.5</v>
      </c>
      <c r="G1341">
        <v>202.57400000000001</v>
      </c>
      <c r="H1341">
        <v>185.619989</v>
      </c>
      <c r="I1341">
        <v>16.95401099</v>
      </c>
      <c r="J1341">
        <v>181</v>
      </c>
      <c r="K1341">
        <v>11</v>
      </c>
      <c r="L1341">
        <v>2</v>
      </c>
      <c r="M1341" t="s">
        <v>0</v>
      </c>
      <c r="N1341" t="s">
        <v>8</v>
      </c>
      <c r="O1341">
        <v>2</v>
      </c>
    </row>
    <row r="1342" spans="1:15">
      <c r="A1342" t="str">
        <f t="shared" si="20"/>
        <v>131B_554</v>
      </c>
      <c r="B1342">
        <v>131</v>
      </c>
      <c r="C1342">
        <v>554</v>
      </c>
      <c r="D1342">
        <v>2</v>
      </c>
      <c r="E1342">
        <v>2516341.6800000002</v>
      </c>
      <c r="F1342">
        <v>6860340.3300000001</v>
      </c>
      <c r="G1342">
        <v>190.876</v>
      </c>
      <c r="H1342">
        <v>184.57999570000001</v>
      </c>
      <c r="I1342">
        <v>-99</v>
      </c>
      <c r="J1342">
        <v>70</v>
      </c>
      <c r="K1342">
        <v>14</v>
      </c>
      <c r="L1342">
        <v>3</v>
      </c>
      <c r="M1342" t="s">
        <v>2</v>
      </c>
      <c r="N1342" t="s">
        <v>8</v>
      </c>
      <c r="O1342">
        <v>1</v>
      </c>
    </row>
    <row r="1343" spans="1:15">
      <c r="A1343" t="str">
        <f t="shared" si="20"/>
        <v>131B_558</v>
      </c>
      <c r="B1343">
        <v>131</v>
      </c>
      <c r="C1343">
        <v>558</v>
      </c>
      <c r="D1343">
        <v>6</v>
      </c>
      <c r="E1343">
        <v>2516344.4300000002</v>
      </c>
      <c r="F1343">
        <v>6860346.8600000003</v>
      </c>
      <c r="G1343">
        <v>194.887</v>
      </c>
      <c r="H1343">
        <v>184.97998960000001</v>
      </c>
      <c r="I1343">
        <v>-99</v>
      </c>
      <c r="J1343">
        <v>77</v>
      </c>
      <c r="K1343">
        <v>14</v>
      </c>
      <c r="L1343">
        <v>3</v>
      </c>
      <c r="M1343" t="s">
        <v>4</v>
      </c>
      <c r="N1343" t="s">
        <v>8</v>
      </c>
      <c r="O1343">
        <v>1</v>
      </c>
    </row>
    <row r="1344" spans="1:15">
      <c r="A1344" t="str">
        <f t="shared" si="20"/>
        <v>131B_563</v>
      </c>
      <c r="B1344">
        <v>131</v>
      </c>
      <c r="C1344">
        <v>563</v>
      </c>
      <c r="D1344">
        <v>2</v>
      </c>
      <c r="E1344">
        <v>2516339.0099999998</v>
      </c>
      <c r="F1344">
        <v>6860344.4400000004</v>
      </c>
      <c r="G1344">
        <v>192.13800000000001</v>
      </c>
      <c r="H1344">
        <v>184.72998960000001</v>
      </c>
      <c r="I1344">
        <v>-99</v>
      </c>
      <c r="J1344">
        <v>79</v>
      </c>
      <c r="K1344">
        <v>11</v>
      </c>
      <c r="L1344">
        <v>3</v>
      </c>
      <c r="M1344" t="s">
        <v>2</v>
      </c>
      <c r="N1344" t="s">
        <v>8</v>
      </c>
      <c r="O1344">
        <v>1</v>
      </c>
    </row>
    <row r="1345" spans="1:15">
      <c r="A1345" t="str">
        <f t="shared" si="20"/>
        <v>131B_557</v>
      </c>
      <c r="B1345">
        <v>131</v>
      </c>
      <c r="C1345">
        <v>557</v>
      </c>
      <c r="D1345">
        <v>2</v>
      </c>
      <c r="E1345">
        <v>2516343.91</v>
      </c>
      <c r="F1345">
        <v>6860347.9100000001</v>
      </c>
      <c r="G1345">
        <v>195.50200000000001</v>
      </c>
      <c r="H1345">
        <v>185.0499969</v>
      </c>
      <c r="I1345">
        <v>-99</v>
      </c>
      <c r="J1345">
        <v>107</v>
      </c>
      <c r="K1345">
        <v>11</v>
      </c>
      <c r="L1345">
        <v>3</v>
      </c>
      <c r="M1345" t="s">
        <v>4</v>
      </c>
      <c r="N1345" t="s">
        <v>8</v>
      </c>
      <c r="O1345">
        <v>1</v>
      </c>
    </row>
    <row r="1346" spans="1:15">
      <c r="A1346" t="str">
        <f t="shared" si="20"/>
        <v>131B_555</v>
      </c>
      <c r="B1346">
        <v>131</v>
      </c>
      <c r="C1346">
        <v>555</v>
      </c>
      <c r="D1346">
        <v>2</v>
      </c>
      <c r="E1346">
        <v>2516342.67</v>
      </c>
      <c r="F1346">
        <v>6860347.4699999997</v>
      </c>
      <c r="G1346">
        <v>191.47900000000001</v>
      </c>
      <c r="H1346">
        <v>184.93999629999999</v>
      </c>
      <c r="I1346">
        <v>-99</v>
      </c>
      <c r="J1346">
        <v>72</v>
      </c>
      <c r="K1346">
        <v>11</v>
      </c>
      <c r="L1346">
        <v>3</v>
      </c>
      <c r="M1346" t="s">
        <v>2</v>
      </c>
      <c r="N1346" t="s">
        <v>8</v>
      </c>
      <c r="O1346">
        <v>1</v>
      </c>
    </row>
    <row r="1347" spans="1:15">
      <c r="A1347" t="str">
        <f t="shared" ref="A1347:A1410" si="21">IF(N1347&lt;&gt;1,CONCATENATE(B1347,N1347,"_",C1347),CONCATENATE(B1347,"_",C1347))</f>
        <v>131B_560</v>
      </c>
      <c r="B1347">
        <v>131</v>
      </c>
      <c r="C1347">
        <v>560</v>
      </c>
      <c r="D1347">
        <v>2</v>
      </c>
      <c r="E1347">
        <v>2516346.58</v>
      </c>
      <c r="F1347">
        <v>6860349.9100000001</v>
      </c>
      <c r="G1347">
        <v>192.892</v>
      </c>
      <c r="H1347">
        <v>185.119989</v>
      </c>
      <c r="I1347">
        <v>-99</v>
      </c>
      <c r="J1347">
        <v>82</v>
      </c>
      <c r="K1347">
        <v>11</v>
      </c>
      <c r="L1347">
        <v>3</v>
      </c>
      <c r="M1347" t="s">
        <v>2</v>
      </c>
      <c r="N1347" t="s">
        <v>8</v>
      </c>
      <c r="O1347">
        <v>1</v>
      </c>
    </row>
    <row r="1348" spans="1:15">
      <c r="A1348" t="str">
        <f t="shared" si="21"/>
        <v>131B_556</v>
      </c>
      <c r="B1348">
        <v>131</v>
      </c>
      <c r="C1348">
        <v>556</v>
      </c>
      <c r="D1348">
        <v>2</v>
      </c>
      <c r="E1348">
        <v>2516342.41</v>
      </c>
      <c r="F1348">
        <v>6860348.7000000002</v>
      </c>
      <c r="G1348">
        <v>192.8</v>
      </c>
      <c r="H1348">
        <v>184.87999880000001</v>
      </c>
      <c r="I1348">
        <v>-99</v>
      </c>
      <c r="J1348">
        <v>83</v>
      </c>
      <c r="K1348">
        <v>11</v>
      </c>
      <c r="L1348">
        <v>3</v>
      </c>
      <c r="M1348" t="s">
        <v>2</v>
      </c>
      <c r="N1348" t="s">
        <v>8</v>
      </c>
      <c r="O1348">
        <v>1</v>
      </c>
    </row>
    <row r="1349" spans="1:15">
      <c r="A1349" t="str">
        <f t="shared" si="21"/>
        <v>131B_545</v>
      </c>
      <c r="B1349">
        <v>131</v>
      </c>
      <c r="C1349">
        <v>545</v>
      </c>
      <c r="D1349">
        <v>4</v>
      </c>
      <c r="E1349">
        <v>2516350.4900000002</v>
      </c>
      <c r="F1349">
        <v>6860342.9800000004</v>
      </c>
      <c r="G1349">
        <v>191.25299999999999</v>
      </c>
      <c r="H1349">
        <v>185.12999880000001</v>
      </c>
      <c r="I1349">
        <v>-99</v>
      </c>
      <c r="J1349">
        <v>50</v>
      </c>
      <c r="K1349">
        <v>11</v>
      </c>
      <c r="L1349">
        <v>3</v>
      </c>
      <c r="M1349" t="s">
        <v>2</v>
      </c>
      <c r="N1349" t="s">
        <v>8</v>
      </c>
      <c r="O1349">
        <v>2</v>
      </c>
    </row>
    <row r="1350" spans="1:15">
      <c r="A1350" t="str">
        <f t="shared" si="21"/>
        <v>131B_547</v>
      </c>
      <c r="B1350">
        <v>131</v>
      </c>
      <c r="C1350">
        <v>547</v>
      </c>
      <c r="D1350">
        <v>2</v>
      </c>
      <c r="E1350">
        <v>2516353.59</v>
      </c>
      <c r="F1350">
        <v>6860351.7000000002</v>
      </c>
      <c r="G1350">
        <v>188.17599999999999</v>
      </c>
      <c r="H1350">
        <v>185.4600006</v>
      </c>
      <c r="I1350">
        <v>-99</v>
      </c>
      <c r="J1350">
        <v>39</v>
      </c>
      <c r="K1350">
        <v>11</v>
      </c>
      <c r="L1350">
        <v>3</v>
      </c>
      <c r="M1350" t="s">
        <v>2</v>
      </c>
      <c r="N1350" t="s">
        <v>8</v>
      </c>
      <c r="O1350">
        <v>2</v>
      </c>
    </row>
    <row r="1351" spans="1:15">
      <c r="A1351" t="str">
        <f t="shared" si="21"/>
        <v>131B_571</v>
      </c>
      <c r="B1351">
        <v>131</v>
      </c>
      <c r="C1351">
        <v>571</v>
      </c>
      <c r="D1351">
        <v>2</v>
      </c>
      <c r="E1351">
        <v>2516347.4300000002</v>
      </c>
      <c r="F1351">
        <v>6860353.8399999999</v>
      </c>
      <c r="G1351">
        <v>188.023</v>
      </c>
      <c r="H1351">
        <v>185.37999880000001</v>
      </c>
      <c r="I1351">
        <v>-99</v>
      </c>
      <c r="J1351">
        <v>38</v>
      </c>
      <c r="K1351">
        <v>11</v>
      </c>
      <c r="L1351">
        <v>3</v>
      </c>
      <c r="M1351" t="s">
        <v>2</v>
      </c>
      <c r="N1351" t="s">
        <v>8</v>
      </c>
      <c r="O1351">
        <v>2</v>
      </c>
    </row>
    <row r="1352" spans="1:15">
      <c r="A1352" t="str">
        <f t="shared" si="21"/>
        <v>131B_576</v>
      </c>
      <c r="B1352">
        <v>131</v>
      </c>
      <c r="C1352">
        <v>576</v>
      </c>
      <c r="D1352">
        <v>6</v>
      </c>
      <c r="E1352">
        <v>2516348.48</v>
      </c>
      <c r="F1352">
        <v>6860356.3499999996</v>
      </c>
      <c r="G1352">
        <v>190.32499999999999</v>
      </c>
      <c r="H1352">
        <v>185.619989</v>
      </c>
      <c r="I1352">
        <v>-99</v>
      </c>
      <c r="J1352">
        <v>41</v>
      </c>
      <c r="K1352">
        <v>21</v>
      </c>
      <c r="L1352">
        <v>3</v>
      </c>
      <c r="M1352" t="s">
        <v>2</v>
      </c>
      <c r="N1352" t="s">
        <v>8</v>
      </c>
      <c r="O1352">
        <v>2</v>
      </c>
    </row>
    <row r="1353" spans="1:15">
      <c r="A1353" t="str">
        <f t="shared" si="21"/>
        <v>131B_572</v>
      </c>
      <c r="B1353">
        <v>131</v>
      </c>
      <c r="C1353">
        <v>572</v>
      </c>
      <c r="D1353">
        <v>6</v>
      </c>
      <c r="E1353">
        <v>2516347.5299999998</v>
      </c>
      <c r="F1353">
        <v>6860356.6200000001</v>
      </c>
      <c r="G1353">
        <v>193.72900000000001</v>
      </c>
      <c r="H1353">
        <v>185.48999939999999</v>
      </c>
      <c r="I1353">
        <v>-99</v>
      </c>
      <c r="J1353">
        <v>65</v>
      </c>
      <c r="K1353">
        <v>13</v>
      </c>
      <c r="L1353">
        <v>3</v>
      </c>
      <c r="M1353" t="s">
        <v>2</v>
      </c>
      <c r="N1353" t="s">
        <v>8</v>
      </c>
      <c r="O1353">
        <v>2</v>
      </c>
    </row>
    <row r="1354" spans="1:15">
      <c r="A1354" t="str">
        <f t="shared" si="21"/>
        <v>131B_573</v>
      </c>
      <c r="B1354">
        <v>131</v>
      </c>
      <c r="C1354">
        <v>573</v>
      </c>
      <c r="D1354">
        <v>6</v>
      </c>
      <c r="E1354">
        <v>2516347.5299999998</v>
      </c>
      <c r="F1354">
        <v>6860356.6200000001</v>
      </c>
      <c r="G1354">
        <v>191.608</v>
      </c>
      <c r="H1354">
        <v>185.48999939999999</v>
      </c>
      <c r="I1354">
        <v>-99</v>
      </c>
      <c r="J1354">
        <v>50</v>
      </c>
      <c r="K1354">
        <v>21</v>
      </c>
      <c r="L1354">
        <v>3</v>
      </c>
      <c r="M1354" t="s">
        <v>2</v>
      </c>
      <c r="N1354" t="s">
        <v>8</v>
      </c>
      <c r="O1354">
        <v>2</v>
      </c>
    </row>
    <row r="1355" spans="1:15">
      <c r="A1355" t="str">
        <f t="shared" si="21"/>
        <v>131B_574</v>
      </c>
      <c r="B1355">
        <v>131</v>
      </c>
      <c r="C1355">
        <v>574</v>
      </c>
      <c r="D1355">
        <v>6</v>
      </c>
      <c r="E1355">
        <v>2516347.5299999998</v>
      </c>
      <c r="F1355">
        <v>6860356.6200000001</v>
      </c>
      <c r="G1355">
        <v>191.90100000000001</v>
      </c>
      <c r="H1355">
        <v>185.48999939999999</v>
      </c>
      <c r="I1355">
        <v>-99</v>
      </c>
      <c r="J1355">
        <v>52</v>
      </c>
      <c r="K1355">
        <v>21</v>
      </c>
      <c r="L1355">
        <v>3</v>
      </c>
      <c r="M1355" t="s">
        <v>2</v>
      </c>
      <c r="N1355" t="s">
        <v>8</v>
      </c>
      <c r="O1355">
        <v>2</v>
      </c>
    </row>
    <row r="1356" spans="1:15">
      <c r="A1356" t="str">
        <f t="shared" si="21"/>
        <v>131B_577</v>
      </c>
      <c r="B1356">
        <v>131</v>
      </c>
      <c r="C1356">
        <v>577</v>
      </c>
      <c r="D1356">
        <v>2</v>
      </c>
      <c r="E1356">
        <v>2516346.7599999998</v>
      </c>
      <c r="F1356">
        <v>6860357.2000000002</v>
      </c>
      <c r="G1356">
        <v>195.74199999999999</v>
      </c>
      <c r="H1356">
        <v>185.43999629999999</v>
      </c>
      <c r="I1356">
        <v>-99</v>
      </c>
      <c r="J1356">
        <v>105</v>
      </c>
      <c r="K1356">
        <v>11</v>
      </c>
      <c r="L1356">
        <v>3</v>
      </c>
      <c r="M1356" t="s">
        <v>4</v>
      </c>
      <c r="N1356" t="s">
        <v>8</v>
      </c>
      <c r="O1356">
        <v>2</v>
      </c>
    </row>
    <row r="1357" spans="1:15">
      <c r="A1357" t="str">
        <f t="shared" si="21"/>
        <v>131B_578</v>
      </c>
      <c r="B1357">
        <v>131</v>
      </c>
      <c r="C1357">
        <v>578</v>
      </c>
      <c r="D1357">
        <v>6</v>
      </c>
      <c r="E1357">
        <v>2516346.11</v>
      </c>
      <c r="F1357">
        <v>6860357.3399999999</v>
      </c>
      <c r="G1357">
        <v>190.62</v>
      </c>
      <c r="H1357">
        <v>185.369989</v>
      </c>
      <c r="I1357">
        <v>-99</v>
      </c>
      <c r="J1357">
        <v>43</v>
      </c>
      <c r="K1357">
        <v>21</v>
      </c>
      <c r="L1357">
        <v>3</v>
      </c>
      <c r="M1357" t="s">
        <v>2</v>
      </c>
      <c r="N1357" t="s">
        <v>8</v>
      </c>
      <c r="O1357">
        <v>2</v>
      </c>
    </row>
    <row r="1358" spans="1:15">
      <c r="A1358" t="str">
        <f t="shared" si="21"/>
        <v>131B_587</v>
      </c>
      <c r="B1358">
        <v>131</v>
      </c>
      <c r="C1358">
        <v>587</v>
      </c>
      <c r="D1358">
        <v>4</v>
      </c>
      <c r="E1358">
        <v>2516352.1</v>
      </c>
      <c r="F1358">
        <v>6860360.4800000004</v>
      </c>
      <c r="G1358">
        <v>195.179</v>
      </c>
      <c r="H1358">
        <v>185.869989</v>
      </c>
      <c r="I1358">
        <v>-99</v>
      </c>
      <c r="J1358">
        <v>73</v>
      </c>
      <c r="K1358">
        <v>14</v>
      </c>
      <c r="L1358">
        <v>3</v>
      </c>
      <c r="M1358" t="s">
        <v>4</v>
      </c>
      <c r="N1358" t="s">
        <v>8</v>
      </c>
      <c r="O1358">
        <v>2</v>
      </c>
    </row>
    <row r="1359" spans="1:15">
      <c r="A1359" t="str">
        <f t="shared" si="21"/>
        <v>131B_579</v>
      </c>
      <c r="B1359">
        <v>131</v>
      </c>
      <c r="C1359">
        <v>579</v>
      </c>
      <c r="D1359">
        <v>6</v>
      </c>
      <c r="E1359">
        <v>2516345.88</v>
      </c>
      <c r="F1359">
        <v>6860357.8600000003</v>
      </c>
      <c r="G1359">
        <v>196.26499999999999</v>
      </c>
      <c r="H1359">
        <v>185.49999389999999</v>
      </c>
      <c r="I1359">
        <v>-99</v>
      </c>
      <c r="J1359">
        <v>85</v>
      </c>
      <c r="K1359">
        <v>11</v>
      </c>
      <c r="L1359">
        <v>3</v>
      </c>
      <c r="M1359" t="s">
        <v>4</v>
      </c>
      <c r="N1359" t="s">
        <v>8</v>
      </c>
      <c r="O1359">
        <v>2</v>
      </c>
    </row>
    <row r="1360" spans="1:15">
      <c r="A1360" t="str">
        <f t="shared" si="21"/>
        <v>131B_588</v>
      </c>
      <c r="B1360">
        <v>131</v>
      </c>
      <c r="C1360">
        <v>588</v>
      </c>
      <c r="D1360">
        <v>2</v>
      </c>
      <c r="E1360">
        <v>2516352.0099999998</v>
      </c>
      <c r="F1360">
        <v>6860360.96</v>
      </c>
      <c r="G1360">
        <v>195.768</v>
      </c>
      <c r="H1360">
        <v>185.7999969</v>
      </c>
      <c r="I1360">
        <v>-99</v>
      </c>
      <c r="J1360">
        <v>102</v>
      </c>
      <c r="K1360">
        <v>11</v>
      </c>
      <c r="L1360">
        <v>3</v>
      </c>
      <c r="M1360" t="s">
        <v>4</v>
      </c>
      <c r="N1360" t="s">
        <v>8</v>
      </c>
      <c r="O1360">
        <v>2</v>
      </c>
    </row>
    <row r="1361" spans="1:15">
      <c r="A1361" t="str">
        <f t="shared" si="21"/>
        <v>131B_582</v>
      </c>
      <c r="B1361">
        <v>131</v>
      </c>
      <c r="C1361">
        <v>582</v>
      </c>
      <c r="D1361">
        <v>6</v>
      </c>
      <c r="E1361">
        <v>2516346.04</v>
      </c>
      <c r="F1361">
        <v>6860358.3799999999</v>
      </c>
      <c r="G1361">
        <v>192.91499999999999</v>
      </c>
      <c r="H1361">
        <v>185.49999389999999</v>
      </c>
      <c r="I1361">
        <v>-99</v>
      </c>
      <c r="J1361">
        <v>58</v>
      </c>
      <c r="K1361">
        <v>21</v>
      </c>
      <c r="L1361">
        <v>3</v>
      </c>
      <c r="M1361" t="s">
        <v>2</v>
      </c>
      <c r="N1361" t="s">
        <v>8</v>
      </c>
      <c r="O1361">
        <v>2</v>
      </c>
    </row>
    <row r="1362" spans="1:15">
      <c r="A1362" t="str">
        <f t="shared" si="21"/>
        <v>131B_580</v>
      </c>
      <c r="B1362">
        <v>131</v>
      </c>
      <c r="C1362">
        <v>580</v>
      </c>
      <c r="D1362">
        <v>6</v>
      </c>
      <c r="E1362">
        <v>2516345.52</v>
      </c>
      <c r="F1362">
        <v>6860358.1399999997</v>
      </c>
      <c r="G1362">
        <v>191.85300000000001</v>
      </c>
      <c r="H1362">
        <v>185.49999389999999</v>
      </c>
      <c r="I1362">
        <v>-99</v>
      </c>
      <c r="J1362">
        <v>50</v>
      </c>
      <c r="K1362">
        <v>21</v>
      </c>
      <c r="L1362">
        <v>3</v>
      </c>
      <c r="M1362" t="s">
        <v>2</v>
      </c>
      <c r="N1362" t="s">
        <v>8</v>
      </c>
      <c r="O1362">
        <v>2</v>
      </c>
    </row>
    <row r="1363" spans="1:15">
      <c r="A1363" t="str">
        <f t="shared" si="21"/>
        <v>131B_585</v>
      </c>
      <c r="B1363">
        <v>131</v>
      </c>
      <c r="C1363">
        <v>585</v>
      </c>
      <c r="D1363">
        <v>6</v>
      </c>
      <c r="E1363">
        <v>2516343.16</v>
      </c>
      <c r="F1363">
        <v>6860358.1200000001</v>
      </c>
      <c r="G1363">
        <v>195.19800000000001</v>
      </c>
      <c r="H1363">
        <v>185.4600006</v>
      </c>
      <c r="I1363">
        <v>-99</v>
      </c>
      <c r="J1363">
        <v>75</v>
      </c>
      <c r="K1363">
        <v>11</v>
      </c>
      <c r="L1363">
        <v>3</v>
      </c>
      <c r="M1363" t="s">
        <v>4</v>
      </c>
      <c r="N1363" t="s">
        <v>8</v>
      </c>
      <c r="O1363">
        <v>2</v>
      </c>
    </row>
    <row r="1364" spans="1:15">
      <c r="A1364" t="str">
        <f t="shared" si="21"/>
        <v>131B_586</v>
      </c>
      <c r="B1364">
        <v>131</v>
      </c>
      <c r="C1364">
        <v>586</v>
      </c>
      <c r="D1364">
        <v>6</v>
      </c>
      <c r="E1364">
        <v>2516343.16</v>
      </c>
      <c r="F1364">
        <v>6860358.1200000001</v>
      </c>
      <c r="G1364">
        <v>191.77099999999999</v>
      </c>
      <c r="H1364">
        <v>185.4600006</v>
      </c>
      <c r="I1364">
        <v>-99</v>
      </c>
      <c r="J1364">
        <v>50</v>
      </c>
      <c r="K1364">
        <v>11</v>
      </c>
      <c r="L1364">
        <v>3</v>
      </c>
      <c r="M1364" t="s">
        <v>2</v>
      </c>
      <c r="N1364" t="s">
        <v>8</v>
      </c>
      <c r="O1364">
        <v>2</v>
      </c>
    </row>
    <row r="1365" spans="1:15">
      <c r="A1365" t="str">
        <f t="shared" si="21"/>
        <v>131B_584</v>
      </c>
      <c r="B1365">
        <v>131</v>
      </c>
      <c r="C1365">
        <v>584</v>
      </c>
      <c r="D1365">
        <v>6</v>
      </c>
      <c r="E1365">
        <v>2516344.9900000002</v>
      </c>
      <c r="F1365">
        <v>6860359.46</v>
      </c>
      <c r="G1365">
        <v>194.48699999999999</v>
      </c>
      <c r="H1365">
        <v>185.68000180000001</v>
      </c>
      <c r="I1365">
        <v>-99</v>
      </c>
      <c r="J1365">
        <v>69</v>
      </c>
      <c r="K1365">
        <v>14</v>
      </c>
      <c r="L1365">
        <v>3</v>
      </c>
      <c r="M1365" t="s">
        <v>2</v>
      </c>
      <c r="N1365" t="s">
        <v>8</v>
      </c>
      <c r="O1365">
        <v>2</v>
      </c>
    </row>
    <row r="1366" spans="1:15">
      <c r="A1366" t="str">
        <f t="shared" si="21"/>
        <v>131_1001</v>
      </c>
      <c r="B1366">
        <v>131</v>
      </c>
      <c r="C1366">
        <v>1001</v>
      </c>
      <c r="D1366">
        <v>50</v>
      </c>
      <c r="E1366">
        <v>2516349.5839999998</v>
      </c>
      <c r="F1366">
        <v>6860320.2479999997</v>
      </c>
      <c r="G1366">
        <v>-99</v>
      </c>
      <c r="H1366">
        <v>184.1</v>
      </c>
      <c r="I1366">
        <v>-99</v>
      </c>
      <c r="J1366">
        <v>700</v>
      </c>
      <c r="K1366">
        <v>-99</v>
      </c>
      <c r="L1366">
        <v>-99</v>
      </c>
      <c r="M1366">
        <v>-99</v>
      </c>
      <c r="N1366">
        <v>1</v>
      </c>
      <c r="O1366">
        <v>-99</v>
      </c>
    </row>
    <row r="1367" spans="1:15">
      <c r="A1367" t="str">
        <f t="shared" si="21"/>
        <v>131_1002</v>
      </c>
      <c r="B1367">
        <v>131</v>
      </c>
      <c r="C1367">
        <v>1002</v>
      </c>
      <c r="D1367">
        <v>50</v>
      </c>
      <c r="E1367">
        <v>2516341.3429999999</v>
      </c>
      <c r="F1367">
        <v>6860337.9210000001</v>
      </c>
      <c r="G1367">
        <v>-99</v>
      </c>
      <c r="H1367">
        <v>184.4600006</v>
      </c>
      <c r="I1367">
        <v>-99</v>
      </c>
      <c r="J1367">
        <v>700</v>
      </c>
      <c r="K1367">
        <v>-99</v>
      </c>
      <c r="L1367">
        <v>-99</v>
      </c>
      <c r="M1367">
        <v>-99</v>
      </c>
      <c r="N1367">
        <v>1</v>
      </c>
      <c r="O1367">
        <v>-99</v>
      </c>
    </row>
    <row r="1368" spans="1:15">
      <c r="A1368" t="str">
        <f t="shared" si="21"/>
        <v>131_1003</v>
      </c>
      <c r="B1368">
        <v>131</v>
      </c>
      <c r="C1368">
        <v>1003</v>
      </c>
      <c r="D1368">
        <v>50</v>
      </c>
      <c r="E1368">
        <v>2516333.102</v>
      </c>
      <c r="F1368">
        <v>6860355.5939999996</v>
      </c>
      <c r="G1368">
        <v>-99</v>
      </c>
      <c r="H1368">
        <v>185.0099884</v>
      </c>
      <c r="I1368">
        <v>-99</v>
      </c>
      <c r="J1368">
        <v>700</v>
      </c>
      <c r="K1368">
        <v>-99</v>
      </c>
      <c r="L1368">
        <v>-99</v>
      </c>
      <c r="M1368">
        <v>-99</v>
      </c>
      <c r="N1368">
        <v>1</v>
      </c>
      <c r="O1368">
        <v>-99</v>
      </c>
    </row>
    <row r="1369" spans="1:15">
      <c r="A1369" t="str">
        <f t="shared" si="21"/>
        <v>131_1004</v>
      </c>
      <c r="B1369">
        <v>131</v>
      </c>
      <c r="C1369">
        <v>1004</v>
      </c>
      <c r="D1369">
        <v>50</v>
      </c>
      <c r="E1369">
        <v>2516352.0099999998</v>
      </c>
      <c r="F1369">
        <v>6860363.1699999999</v>
      </c>
      <c r="G1369">
        <v>-99</v>
      </c>
      <c r="H1369">
        <v>185.7999969</v>
      </c>
      <c r="I1369">
        <v>-99</v>
      </c>
      <c r="J1369">
        <v>700</v>
      </c>
      <c r="K1369">
        <v>-99</v>
      </c>
      <c r="L1369">
        <v>-99</v>
      </c>
      <c r="M1369">
        <v>-99</v>
      </c>
      <c r="N1369">
        <v>1</v>
      </c>
      <c r="O1369">
        <v>-99</v>
      </c>
    </row>
    <row r="1370" spans="1:15">
      <c r="A1370" t="str">
        <f t="shared" si="21"/>
        <v>131_1005</v>
      </c>
      <c r="B1370">
        <v>131</v>
      </c>
      <c r="C1370">
        <v>1005</v>
      </c>
      <c r="D1370">
        <v>50</v>
      </c>
      <c r="E1370">
        <v>2516359.469</v>
      </c>
      <c r="F1370">
        <v>6860346.3729999997</v>
      </c>
      <c r="G1370">
        <v>-99</v>
      </c>
      <c r="H1370">
        <v>185.0099884</v>
      </c>
      <c r="I1370">
        <v>-99</v>
      </c>
      <c r="J1370">
        <v>700</v>
      </c>
      <c r="K1370">
        <v>-99</v>
      </c>
      <c r="L1370">
        <v>-99</v>
      </c>
      <c r="M1370">
        <v>-99</v>
      </c>
      <c r="N1370">
        <v>1</v>
      </c>
      <c r="O1370">
        <v>-99</v>
      </c>
    </row>
    <row r="1371" spans="1:15">
      <c r="A1371" t="str">
        <f t="shared" si="21"/>
        <v>131_1006</v>
      </c>
      <c r="B1371">
        <v>131</v>
      </c>
      <c r="C1371">
        <v>1006</v>
      </c>
      <c r="D1371">
        <v>50</v>
      </c>
      <c r="E1371">
        <v>2516367.71</v>
      </c>
      <c r="F1371">
        <v>6860328.7000000002</v>
      </c>
      <c r="G1371">
        <v>-99</v>
      </c>
      <c r="H1371">
        <v>184.1599976</v>
      </c>
      <c r="I1371">
        <v>-99</v>
      </c>
      <c r="J1371">
        <v>700</v>
      </c>
      <c r="K1371">
        <v>-99</v>
      </c>
      <c r="L1371">
        <v>-99</v>
      </c>
      <c r="M1371">
        <v>-99</v>
      </c>
      <c r="N1371">
        <v>1</v>
      </c>
      <c r="O1371">
        <v>-99</v>
      </c>
    </row>
    <row r="1372" spans="1:15">
      <c r="A1372" t="str">
        <f t="shared" si="21"/>
        <v>3A_49</v>
      </c>
      <c r="B1372">
        <v>3</v>
      </c>
      <c r="C1372">
        <v>49</v>
      </c>
      <c r="D1372">
        <v>2</v>
      </c>
      <c r="E1372">
        <v>2516585.64</v>
      </c>
      <c r="F1372">
        <v>6858049.0800000001</v>
      </c>
      <c r="G1372">
        <v>187.88200000000001</v>
      </c>
      <c r="H1372">
        <v>163.1099945</v>
      </c>
      <c r="I1372">
        <v>24.772005490000002</v>
      </c>
      <c r="J1372">
        <v>268</v>
      </c>
      <c r="K1372">
        <v>11</v>
      </c>
      <c r="L1372">
        <v>2</v>
      </c>
      <c r="M1372" t="s">
        <v>0</v>
      </c>
      <c r="N1372" t="s">
        <v>7</v>
      </c>
      <c r="O1372">
        <v>1</v>
      </c>
    </row>
    <row r="1373" spans="1:15">
      <c r="A1373" t="str">
        <f t="shared" si="21"/>
        <v>3A_51</v>
      </c>
      <c r="B1373">
        <v>3</v>
      </c>
      <c r="C1373">
        <v>51</v>
      </c>
      <c r="D1373">
        <v>2</v>
      </c>
      <c r="E1373">
        <v>2516584.6</v>
      </c>
      <c r="F1373">
        <v>6858054.1799999997</v>
      </c>
      <c r="G1373">
        <v>189.078</v>
      </c>
      <c r="H1373">
        <v>161.4199921</v>
      </c>
      <c r="I1373">
        <v>27.65800793</v>
      </c>
      <c r="J1373">
        <v>295</v>
      </c>
      <c r="K1373">
        <v>11</v>
      </c>
      <c r="L1373">
        <v>2</v>
      </c>
      <c r="M1373" t="s">
        <v>0</v>
      </c>
      <c r="N1373" t="s">
        <v>7</v>
      </c>
      <c r="O1373">
        <v>1</v>
      </c>
    </row>
    <row r="1374" spans="1:15">
      <c r="A1374" t="str">
        <f t="shared" si="21"/>
        <v>3A_56</v>
      </c>
      <c r="B1374">
        <v>3</v>
      </c>
      <c r="C1374">
        <v>56</v>
      </c>
      <c r="D1374">
        <v>2</v>
      </c>
      <c r="E1374">
        <v>2516580.42</v>
      </c>
      <c r="F1374">
        <v>6858052.4400000004</v>
      </c>
      <c r="G1374">
        <v>187.65100000000001</v>
      </c>
      <c r="H1374">
        <v>160.15000309999999</v>
      </c>
      <c r="I1374">
        <v>27.500996950000001</v>
      </c>
      <c r="J1374">
        <v>304</v>
      </c>
      <c r="K1374">
        <v>11</v>
      </c>
      <c r="L1374">
        <v>2</v>
      </c>
      <c r="M1374" t="s">
        <v>0</v>
      </c>
      <c r="N1374" t="s">
        <v>7</v>
      </c>
      <c r="O1374">
        <v>1</v>
      </c>
    </row>
    <row r="1375" spans="1:15">
      <c r="A1375" t="str">
        <f t="shared" si="21"/>
        <v>3A_58</v>
      </c>
      <c r="B1375">
        <v>3</v>
      </c>
      <c r="C1375">
        <v>58</v>
      </c>
      <c r="D1375">
        <v>2</v>
      </c>
      <c r="E1375">
        <v>2516581.5099999998</v>
      </c>
      <c r="F1375">
        <v>6858057.1900000004</v>
      </c>
      <c r="G1375">
        <v>190.78100000000001</v>
      </c>
      <c r="H1375">
        <v>160.02999270000001</v>
      </c>
      <c r="I1375">
        <v>30.751007319999999</v>
      </c>
      <c r="J1375">
        <v>353</v>
      </c>
      <c r="K1375">
        <v>12</v>
      </c>
      <c r="L1375">
        <v>2</v>
      </c>
      <c r="M1375" t="s">
        <v>0</v>
      </c>
      <c r="N1375" t="s">
        <v>7</v>
      </c>
      <c r="O1375">
        <v>1</v>
      </c>
    </row>
    <row r="1376" spans="1:15">
      <c r="A1376" t="str">
        <f t="shared" si="21"/>
        <v>3A_62</v>
      </c>
      <c r="B1376">
        <v>3</v>
      </c>
      <c r="C1376">
        <v>62</v>
      </c>
      <c r="D1376">
        <v>2</v>
      </c>
      <c r="E1376">
        <v>2516577.0299999998</v>
      </c>
      <c r="F1376">
        <v>6858055.4699999997</v>
      </c>
      <c r="G1376">
        <v>187.535</v>
      </c>
      <c r="H1376">
        <v>158.73999939999999</v>
      </c>
      <c r="I1376">
        <v>28.795000609999999</v>
      </c>
      <c r="J1376">
        <v>296</v>
      </c>
      <c r="K1376">
        <v>11</v>
      </c>
      <c r="L1376">
        <v>2</v>
      </c>
      <c r="M1376" t="s">
        <v>0</v>
      </c>
      <c r="N1376" t="s">
        <v>7</v>
      </c>
      <c r="O1376">
        <v>1</v>
      </c>
    </row>
    <row r="1377" spans="1:15">
      <c r="A1377" t="str">
        <f t="shared" si="21"/>
        <v>3A_57</v>
      </c>
      <c r="B1377">
        <v>3</v>
      </c>
      <c r="C1377">
        <v>57</v>
      </c>
      <c r="D1377">
        <v>2</v>
      </c>
      <c r="E1377">
        <v>2516582.36</v>
      </c>
      <c r="F1377">
        <v>6858060</v>
      </c>
      <c r="G1377">
        <v>190.29</v>
      </c>
      <c r="H1377">
        <v>159.96999510000001</v>
      </c>
      <c r="I1377">
        <v>30.320004879999999</v>
      </c>
      <c r="J1377">
        <v>323</v>
      </c>
      <c r="K1377">
        <v>11</v>
      </c>
      <c r="L1377">
        <v>2</v>
      </c>
      <c r="M1377" t="s">
        <v>0</v>
      </c>
      <c r="N1377" t="s">
        <v>7</v>
      </c>
      <c r="O1377">
        <v>1</v>
      </c>
    </row>
    <row r="1378" spans="1:15">
      <c r="A1378" t="str">
        <f t="shared" si="21"/>
        <v>3A_68</v>
      </c>
      <c r="B1378">
        <v>3</v>
      </c>
      <c r="C1378">
        <v>68</v>
      </c>
      <c r="D1378">
        <v>2</v>
      </c>
      <c r="E1378">
        <v>2516576.98</v>
      </c>
      <c r="F1378">
        <v>6858061.7000000002</v>
      </c>
      <c r="G1378">
        <v>187.70699999999999</v>
      </c>
      <c r="H1378">
        <v>158.619989</v>
      </c>
      <c r="I1378">
        <v>29.08701099</v>
      </c>
      <c r="J1378">
        <v>375</v>
      </c>
      <c r="K1378">
        <v>11</v>
      </c>
      <c r="L1378">
        <v>2</v>
      </c>
      <c r="M1378" t="s">
        <v>0</v>
      </c>
      <c r="N1378" t="s">
        <v>7</v>
      </c>
      <c r="O1378">
        <v>1</v>
      </c>
    </row>
    <row r="1379" spans="1:15">
      <c r="A1379" t="str">
        <f t="shared" si="21"/>
        <v>3A_73</v>
      </c>
      <c r="B1379">
        <v>3</v>
      </c>
      <c r="C1379">
        <v>73</v>
      </c>
      <c r="D1379">
        <v>2</v>
      </c>
      <c r="E1379">
        <v>2516572.7999999998</v>
      </c>
      <c r="F1379">
        <v>6858061.4500000002</v>
      </c>
      <c r="G1379">
        <v>188.149</v>
      </c>
      <c r="H1379">
        <v>158.2100006</v>
      </c>
      <c r="I1379">
        <v>29.938999389999999</v>
      </c>
      <c r="J1379">
        <v>431</v>
      </c>
      <c r="K1379">
        <v>12</v>
      </c>
      <c r="L1379">
        <v>2</v>
      </c>
      <c r="M1379" t="s">
        <v>0</v>
      </c>
      <c r="N1379" t="s">
        <v>7</v>
      </c>
      <c r="O1379">
        <v>1</v>
      </c>
    </row>
    <row r="1380" spans="1:15">
      <c r="A1380" t="str">
        <f t="shared" si="21"/>
        <v>3A_74</v>
      </c>
      <c r="B1380">
        <v>3</v>
      </c>
      <c r="C1380">
        <v>74</v>
      </c>
      <c r="D1380">
        <v>2</v>
      </c>
      <c r="E1380">
        <v>2516570.75</v>
      </c>
      <c r="F1380">
        <v>6858060.7199999997</v>
      </c>
      <c r="G1380">
        <v>189.047</v>
      </c>
      <c r="H1380">
        <v>158.2600037</v>
      </c>
      <c r="I1380">
        <v>30.786996340000002</v>
      </c>
      <c r="J1380">
        <v>443</v>
      </c>
      <c r="K1380">
        <v>12</v>
      </c>
      <c r="L1380">
        <v>2</v>
      </c>
      <c r="M1380" t="s">
        <v>0</v>
      </c>
      <c r="N1380" t="s">
        <v>7</v>
      </c>
      <c r="O1380">
        <v>1</v>
      </c>
    </row>
    <row r="1381" spans="1:15">
      <c r="A1381" t="str">
        <f t="shared" si="21"/>
        <v>3A_75</v>
      </c>
      <c r="B1381">
        <v>3</v>
      </c>
      <c r="C1381">
        <v>75</v>
      </c>
      <c r="D1381">
        <v>2</v>
      </c>
      <c r="E1381">
        <v>2516572.46</v>
      </c>
      <c r="F1381">
        <v>6858068.5700000003</v>
      </c>
      <c r="G1381">
        <v>188.55199999999999</v>
      </c>
      <c r="H1381">
        <v>158.7699982</v>
      </c>
      <c r="I1381">
        <v>29.782001829999999</v>
      </c>
      <c r="J1381">
        <v>429</v>
      </c>
      <c r="K1381">
        <v>11</v>
      </c>
      <c r="L1381">
        <v>2</v>
      </c>
      <c r="M1381" t="s">
        <v>0</v>
      </c>
      <c r="N1381" t="s">
        <v>7</v>
      </c>
      <c r="O1381">
        <v>1</v>
      </c>
    </row>
    <row r="1382" spans="1:15">
      <c r="A1382" t="str">
        <f t="shared" si="21"/>
        <v>3A_80</v>
      </c>
      <c r="B1382">
        <v>3</v>
      </c>
      <c r="C1382">
        <v>80</v>
      </c>
      <c r="D1382">
        <v>2</v>
      </c>
      <c r="E1382">
        <v>2516569.2000000002</v>
      </c>
      <c r="F1382">
        <v>6858069.4299999997</v>
      </c>
      <c r="G1382">
        <v>187.816</v>
      </c>
      <c r="H1382">
        <v>158.33999019999999</v>
      </c>
      <c r="I1382">
        <v>29.476009770000001</v>
      </c>
      <c r="J1382">
        <v>324</v>
      </c>
      <c r="K1382">
        <v>12</v>
      </c>
      <c r="L1382">
        <v>2</v>
      </c>
      <c r="M1382" t="s">
        <v>0</v>
      </c>
      <c r="N1382" t="s">
        <v>7</v>
      </c>
      <c r="O1382">
        <v>1</v>
      </c>
    </row>
    <row r="1383" spans="1:15">
      <c r="A1383" t="str">
        <f t="shared" si="21"/>
        <v>3A_76</v>
      </c>
      <c r="B1383">
        <v>3</v>
      </c>
      <c r="C1383">
        <v>76</v>
      </c>
      <c r="D1383">
        <v>2</v>
      </c>
      <c r="E1383">
        <v>2516574.08</v>
      </c>
      <c r="F1383">
        <v>6858072.6100000003</v>
      </c>
      <c r="G1383">
        <v>187.93199999999999</v>
      </c>
      <c r="H1383">
        <v>159.3599945</v>
      </c>
      <c r="I1383">
        <v>28.572005489999999</v>
      </c>
      <c r="J1383">
        <v>286</v>
      </c>
      <c r="K1383">
        <v>12</v>
      </c>
      <c r="L1383">
        <v>2</v>
      </c>
      <c r="M1383" t="s">
        <v>0</v>
      </c>
      <c r="N1383" t="s">
        <v>7</v>
      </c>
      <c r="O1383">
        <v>1</v>
      </c>
    </row>
    <row r="1384" spans="1:15">
      <c r="A1384" t="str">
        <f t="shared" si="21"/>
        <v>3A_78</v>
      </c>
      <c r="B1384">
        <v>3</v>
      </c>
      <c r="C1384">
        <v>78</v>
      </c>
      <c r="D1384">
        <v>2</v>
      </c>
      <c r="E1384">
        <v>2516571.58</v>
      </c>
      <c r="F1384">
        <v>6858071.8200000003</v>
      </c>
      <c r="G1384">
        <v>188.874</v>
      </c>
      <c r="H1384">
        <v>159.0100037</v>
      </c>
      <c r="I1384">
        <v>29.86399634</v>
      </c>
      <c r="J1384">
        <v>383</v>
      </c>
      <c r="K1384">
        <v>11</v>
      </c>
      <c r="L1384">
        <v>2</v>
      </c>
      <c r="M1384" t="s">
        <v>0</v>
      </c>
      <c r="N1384" t="s">
        <v>7</v>
      </c>
      <c r="O1384">
        <v>1</v>
      </c>
    </row>
    <row r="1385" spans="1:15">
      <c r="A1385" t="str">
        <f t="shared" si="21"/>
        <v>3A_83</v>
      </c>
      <c r="B1385">
        <v>3</v>
      </c>
      <c r="C1385">
        <v>83</v>
      </c>
      <c r="D1385">
        <v>2</v>
      </c>
      <c r="E1385">
        <v>2516565.36</v>
      </c>
      <c r="F1385">
        <v>6858073.1100000003</v>
      </c>
      <c r="G1385">
        <v>188.52699999999999</v>
      </c>
      <c r="H1385">
        <v>159.5499969</v>
      </c>
      <c r="I1385">
        <v>28.97700305</v>
      </c>
      <c r="J1385">
        <v>357</v>
      </c>
      <c r="K1385">
        <v>11</v>
      </c>
      <c r="L1385">
        <v>2</v>
      </c>
      <c r="M1385" t="s">
        <v>0</v>
      </c>
      <c r="N1385" t="s">
        <v>7</v>
      </c>
      <c r="O1385">
        <v>1</v>
      </c>
    </row>
    <row r="1386" spans="1:15">
      <c r="A1386" t="str">
        <f t="shared" si="21"/>
        <v>3A_84</v>
      </c>
      <c r="B1386">
        <v>3</v>
      </c>
      <c r="C1386">
        <v>84</v>
      </c>
      <c r="D1386">
        <v>2</v>
      </c>
      <c r="E1386">
        <v>2516567.59</v>
      </c>
      <c r="F1386">
        <v>6858076.8399999999</v>
      </c>
      <c r="G1386">
        <v>186.07599999999999</v>
      </c>
      <c r="H1386">
        <v>160.119989</v>
      </c>
      <c r="I1386">
        <v>25.956010989999999</v>
      </c>
      <c r="J1386">
        <v>309</v>
      </c>
      <c r="K1386">
        <v>21</v>
      </c>
      <c r="L1386">
        <v>2</v>
      </c>
      <c r="M1386" t="s">
        <v>0</v>
      </c>
      <c r="N1386" t="s">
        <v>7</v>
      </c>
      <c r="O1386">
        <v>1</v>
      </c>
    </row>
    <row r="1387" spans="1:15">
      <c r="A1387" t="str">
        <f t="shared" si="21"/>
        <v>3A_85</v>
      </c>
      <c r="B1387">
        <v>3</v>
      </c>
      <c r="C1387">
        <v>85</v>
      </c>
      <c r="D1387">
        <v>2</v>
      </c>
      <c r="E1387">
        <v>2516570.56</v>
      </c>
      <c r="F1387">
        <v>6858080.71</v>
      </c>
      <c r="G1387">
        <v>192.72800000000001</v>
      </c>
      <c r="H1387">
        <v>161.07000120000001</v>
      </c>
      <c r="I1387">
        <v>31.65799878</v>
      </c>
      <c r="J1387">
        <v>454</v>
      </c>
      <c r="K1387">
        <v>11</v>
      </c>
      <c r="L1387">
        <v>2</v>
      </c>
      <c r="M1387" t="s">
        <v>0</v>
      </c>
      <c r="N1387" t="s">
        <v>7</v>
      </c>
      <c r="O1387">
        <v>1</v>
      </c>
    </row>
    <row r="1388" spans="1:15">
      <c r="A1388" t="str">
        <f t="shared" si="21"/>
        <v>3A_86</v>
      </c>
      <c r="B1388">
        <v>3</v>
      </c>
      <c r="C1388">
        <v>86</v>
      </c>
      <c r="D1388">
        <v>3</v>
      </c>
      <c r="E1388">
        <v>2516564.42</v>
      </c>
      <c r="F1388">
        <v>6858078.4699999997</v>
      </c>
      <c r="G1388">
        <v>190.631</v>
      </c>
      <c r="H1388">
        <v>161.07000120000001</v>
      </c>
      <c r="I1388">
        <v>29.560998779999998</v>
      </c>
      <c r="J1388">
        <v>417</v>
      </c>
      <c r="K1388">
        <v>11</v>
      </c>
      <c r="L1388">
        <v>2</v>
      </c>
      <c r="M1388" t="s">
        <v>0</v>
      </c>
      <c r="N1388" t="s">
        <v>7</v>
      </c>
      <c r="O1388">
        <v>1</v>
      </c>
    </row>
    <row r="1389" spans="1:15">
      <c r="A1389" t="str">
        <f t="shared" si="21"/>
        <v>3A_88</v>
      </c>
      <c r="B1389">
        <v>3</v>
      </c>
      <c r="C1389">
        <v>88</v>
      </c>
      <c r="D1389">
        <v>2</v>
      </c>
      <c r="E1389">
        <v>2516563.33</v>
      </c>
      <c r="F1389">
        <v>6858083.46</v>
      </c>
      <c r="G1389">
        <v>187.684</v>
      </c>
      <c r="H1389">
        <v>162.68000180000001</v>
      </c>
      <c r="I1389">
        <v>25.003998169999999</v>
      </c>
      <c r="J1389">
        <v>281</v>
      </c>
      <c r="K1389">
        <v>11</v>
      </c>
      <c r="L1389">
        <v>2</v>
      </c>
      <c r="M1389" t="s">
        <v>0</v>
      </c>
      <c r="N1389" t="s">
        <v>7</v>
      </c>
      <c r="O1389">
        <v>1</v>
      </c>
    </row>
    <row r="1390" spans="1:15">
      <c r="A1390" t="str">
        <f t="shared" si="21"/>
        <v>3A_89</v>
      </c>
      <c r="B1390">
        <v>3</v>
      </c>
      <c r="C1390">
        <v>89</v>
      </c>
      <c r="D1390">
        <v>2</v>
      </c>
      <c r="E1390">
        <v>2516565.96</v>
      </c>
      <c r="F1390">
        <v>6858086.3300000001</v>
      </c>
      <c r="G1390">
        <v>191.768</v>
      </c>
      <c r="H1390">
        <v>162.7599884</v>
      </c>
      <c r="I1390">
        <v>29.0080116</v>
      </c>
      <c r="J1390">
        <v>321</v>
      </c>
      <c r="K1390">
        <v>11</v>
      </c>
      <c r="L1390">
        <v>2</v>
      </c>
      <c r="M1390" t="s">
        <v>0</v>
      </c>
      <c r="N1390" t="s">
        <v>7</v>
      </c>
      <c r="O1390">
        <v>1</v>
      </c>
    </row>
    <row r="1391" spans="1:15">
      <c r="A1391" t="str">
        <f t="shared" si="21"/>
        <v>3A_92</v>
      </c>
      <c r="B1391">
        <v>3</v>
      </c>
      <c r="C1391">
        <v>92</v>
      </c>
      <c r="D1391">
        <v>1</v>
      </c>
      <c r="E1391">
        <v>2516560.48</v>
      </c>
      <c r="F1391">
        <v>6858084.9500000002</v>
      </c>
      <c r="G1391">
        <v>189.84200000000001</v>
      </c>
      <c r="H1391">
        <v>163.18000180000001</v>
      </c>
      <c r="I1391">
        <v>26.66199817</v>
      </c>
      <c r="J1391">
        <v>270</v>
      </c>
      <c r="K1391">
        <v>11</v>
      </c>
      <c r="L1391">
        <v>2</v>
      </c>
      <c r="M1391" t="s">
        <v>0</v>
      </c>
      <c r="N1391" t="s">
        <v>7</v>
      </c>
      <c r="O1391">
        <v>1</v>
      </c>
    </row>
    <row r="1392" spans="1:15">
      <c r="A1392" t="str">
        <f t="shared" si="21"/>
        <v>3A_96</v>
      </c>
      <c r="B1392">
        <v>3</v>
      </c>
      <c r="C1392">
        <v>96</v>
      </c>
      <c r="D1392">
        <v>2</v>
      </c>
      <c r="E1392">
        <v>2516560.46</v>
      </c>
      <c r="F1392">
        <v>6858087.8099999996</v>
      </c>
      <c r="G1392">
        <v>189.226</v>
      </c>
      <c r="H1392">
        <v>163.29000239999999</v>
      </c>
      <c r="I1392">
        <v>25.935997560000001</v>
      </c>
      <c r="J1392">
        <v>278</v>
      </c>
      <c r="K1392">
        <v>11</v>
      </c>
      <c r="L1392">
        <v>2</v>
      </c>
      <c r="M1392" t="s">
        <v>0</v>
      </c>
      <c r="N1392" t="s">
        <v>7</v>
      </c>
      <c r="O1392">
        <v>1</v>
      </c>
    </row>
    <row r="1393" spans="1:15">
      <c r="A1393" t="str">
        <f t="shared" si="21"/>
        <v>3A_97</v>
      </c>
      <c r="B1393">
        <v>3</v>
      </c>
      <c r="C1393">
        <v>97</v>
      </c>
      <c r="D1393">
        <v>2</v>
      </c>
      <c r="E1393">
        <v>2516561.7999999998</v>
      </c>
      <c r="F1393">
        <v>6858090.2699999996</v>
      </c>
      <c r="G1393">
        <v>190.96700000000001</v>
      </c>
      <c r="H1393">
        <v>163.6699921</v>
      </c>
      <c r="I1393">
        <v>27.297007929999999</v>
      </c>
      <c r="J1393">
        <v>323</v>
      </c>
      <c r="K1393">
        <v>11</v>
      </c>
      <c r="L1393">
        <v>2</v>
      </c>
      <c r="M1393" t="s">
        <v>0</v>
      </c>
      <c r="N1393" t="s">
        <v>7</v>
      </c>
      <c r="O1393">
        <v>1</v>
      </c>
    </row>
    <row r="1394" spans="1:15">
      <c r="A1394" t="str">
        <f t="shared" si="21"/>
        <v>3A_44</v>
      </c>
      <c r="B1394">
        <v>3</v>
      </c>
      <c r="C1394">
        <v>44</v>
      </c>
      <c r="D1394">
        <v>2</v>
      </c>
      <c r="E1394">
        <v>2516590.16</v>
      </c>
      <c r="F1394">
        <v>6858051.5800000001</v>
      </c>
      <c r="G1394">
        <v>185.76900000000001</v>
      </c>
      <c r="H1394">
        <v>164.29000239999999</v>
      </c>
      <c r="I1394">
        <v>21.47899756</v>
      </c>
      <c r="J1394">
        <v>213</v>
      </c>
      <c r="K1394">
        <v>11</v>
      </c>
      <c r="L1394">
        <v>2</v>
      </c>
      <c r="M1394" t="s">
        <v>0</v>
      </c>
      <c r="N1394" t="s">
        <v>7</v>
      </c>
      <c r="O1394">
        <v>2</v>
      </c>
    </row>
    <row r="1395" spans="1:15">
      <c r="A1395" t="str">
        <f t="shared" si="21"/>
        <v>3A_46</v>
      </c>
      <c r="B1395">
        <v>3</v>
      </c>
      <c r="C1395">
        <v>46</v>
      </c>
      <c r="D1395">
        <v>3</v>
      </c>
      <c r="E1395">
        <v>2516589.46</v>
      </c>
      <c r="F1395">
        <v>6858055.96</v>
      </c>
      <c r="G1395">
        <v>178.18299999999999</v>
      </c>
      <c r="H1395">
        <v>162.79000239999999</v>
      </c>
      <c r="I1395">
        <v>15.39299756</v>
      </c>
      <c r="J1395">
        <v>236</v>
      </c>
      <c r="K1395">
        <v>11</v>
      </c>
      <c r="L1395">
        <v>2</v>
      </c>
      <c r="M1395" t="s">
        <v>5</v>
      </c>
      <c r="N1395" t="s">
        <v>7</v>
      </c>
      <c r="O1395">
        <v>2</v>
      </c>
    </row>
    <row r="1396" spans="1:15">
      <c r="A1396" t="str">
        <f t="shared" si="21"/>
        <v>3A_48</v>
      </c>
      <c r="B1396">
        <v>3</v>
      </c>
      <c r="C1396">
        <v>48</v>
      </c>
      <c r="D1396">
        <v>2</v>
      </c>
      <c r="E1396">
        <v>2516589.42</v>
      </c>
      <c r="F1396">
        <v>6858059.6100000003</v>
      </c>
      <c r="G1396">
        <v>190.51599999999999</v>
      </c>
      <c r="H1396">
        <v>162.3099915</v>
      </c>
      <c r="I1396">
        <v>28.206008539999999</v>
      </c>
      <c r="J1396">
        <v>313</v>
      </c>
      <c r="K1396">
        <v>11</v>
      </c>
      <c r="L1396">
        <v>2</v>
      </c>
      <c r="M1396" t="s">
        <v>0</v>
      </c>
      <c r="N1396" t="s">
        <v>7</v>
      </c>
      <c r="O1396">
        <v>2</v>
      </c>
    </row>
    <row r="1397" spans="1:15">
      <c r="A1397" t="str">
        <f t="shared" si="21"/>
        <v>3A_50</v>
      </c>
      <c r="B1397">
        <v>3</v>
      </c>
      <c r="C1397">
        <v>50</v>
      </c>
      <c r="D1397">
        <v>1</v>
      </c>
      <c r="E1397">
        <v>2516585.6</v>
      </c>
      <c r="F1397">
        <v>6858057.7400000002</v>
      </c>
      <c r="G1397">
        <v>190.94499999999999</v>
      </c>
      <c r="H1397">
        <v>161.1699921</v>
      </c>
      <c r="I1397">
        <v>29.775007930000001</v>
      </c>
      <c r="J1397">
        <v>340</v>
      </c>
      <c r="K1397">
        <v>11</v>
      </c>
      <c r="L1397">
        <v>2</v>
      </c>
      <c r="M1397" t="s">
        <v>0</v>
      </c>
      <c r="N1397" t="s">
        <v>7</v>
      </c>
      <c r="O1397">
        <v>2</v>
      </c>
    </row>
    <row r="1398" spans="1:15">
      <c r="A1398" t="str">
        <f t="shared" si="21"/>
        <v>3A_59</v>
      </c>
      <c r="B1398">
        <v>3</v>
      </c>
      <c r="C1398">
        <v>59</v>
      </c>
      <c r="D1398">
        <v>2</v>
      </c>
      <c r="E1398">
        <v>2516583.09</v>
      </c>
      <c r="F1398">
        <v>6858062.7400000002</v>
      </c>
      <c r="G1398">
        <v>177.411</v>
      </c>
      <c r="H1398">
        <v>160.0099884</v>
      </c>
      <c r="I1398">
        <v>17.4010116</v>
      </c>
      <c r="J1398">
        <v>315</v>
      </c>
      <c r="K1398">
        <v>12</v>
      </c>
      <c r="L1398">
        <v>2</v>
      </c>
      <c r="M1398" t="s">
        <v>5</v>
      </c>
      <c r="N1398" t="s">
        <v>7</v>
      </c>
      <c r="O1398">
        <v>2</v>
      </c>
    </row>
    <row r="1399" spans="1:15">
      <c r="A1399" t="str">
        <f t="shared" si="21"/>
        <v>3A_61</v>
      </c>
      <c r="B1399">
        <v>3</v>
      </c>
      <c r="C1399">
        <v>61</v>
      </c>
      <c r="D1399">
        <v>2</v>
      </c>
      <c r="E1399">
        <v>2516582.96</v>
      </c>
      <c r="F1399">
        <v>6858070.9500000002</v>
      </c>
      <c r="G1399">
        <v>187.654</v>
      </c>
      <c r="H1399">
        <v>160.27999270000001</v>
      </c>
      <c r="I1399">
        <v>27.37400732</v>
      </c>
      <c r="J1399">
        <v>312</v>
      </c>
      <c r="K1399">
        <v>12</v>
      </c>
      <c r="L1399">
        <v>2</v>
      </c>
      <c r="M1399" t="s">
        <v>0</v>
      </c>
      <c r="N1399" t="s">
        <v>7</v>
      </c>
      <c r="O1399">
        <v>2</v>
      </c>
    </row>
    <row r="1400" spans="1:15">
      <c r="A1400" t="str">
        <f t="shared" si="21"/>
        <v>3A_71</v>
      </c>
      <c r="B1400">
        <v>3</v>
      </c>
      <c r="C1400">
        <v>71</v>
      </c>
      <c r="D1400">
        <v>2</v>
      </c>
      <c r="E1400">
        <v>2516577.81</v>
      </c>
      <c r="F1400">
        <v>6858069</v>
      </c>
      <c r="G1400">
        <v>186.33099999999999</v>
      </c>
      <c r="H1400">
        <v>159.7599884</v>
      </c>
      <c r="I1400">
        <v>26.571011599999999</v>
      </c>
      <c r="J1400">
        <v>315</v>
      </c>
      <c r="K1400">
        <v>12</v>
      </c>
      <c r="L1400">
        <v>2</v>
      </c>
      <c r="M1400" t="s">
        <v>0</v>
      </c>
      <c r="N1400" t="s">
        <v>7</v>
      </c>
      <c r="O1400">
        <v>2</v>
      </c>
    </row>
    <row r="1401" spans="1:15">
      <c r="A1401" t="str">
        <f t="shared" si="21"/>
        <v>3A_69</v>
      </c>
      <c r="B1401">
        <v>3</v>
      </c>
      <c r="C1401">
        <v>69</v>
      </c>
      <c r="D1401">
        <v>2</v>
      </c>
      <c r="E1401">
        <v>2516579.5</v>
      </c>
      <c r="F1401">
        <v>6858070.2699999996</v>
      </c>
      <c r="G1401">
        <v>189.96</v>
      </c>
      <c r="H1401">
        <v>160.1599976</v>
      </c>
      <c r="I1401">
        <v>29.80000244</v>
      </c>
      <c r="J1401">
        <v>355</v>
      </c>
      <c r="K1401">
        <v>12</v>
      </c>
      <c r="L1401">
        <v>2</v>
      </c>
      <c r="M1401" t="s">
        <v>0</v>
      </c>
      <c r="N1401" t="s">
        <v>7</v>
      </c>
      <c r="O1401">
        <v>2</v>
      </c>
    </row>
    <row r="1402" spans="1:15">
      <c r="A1402" t="str">
        <f t="shared" si="21"/>
        <v>3A_64</v>
      </c>
      <c r="B1402">
        <v>3</v>
      </c>
      <c r="C1402">
        <v>64</v>
      </c>
      <c r="D1402">
        <v>2</v>
      </c>
      <c r="E1402">
        <v>2516582.4300000002</v>
      </c>
      <c r="F1402">
        <v>6858073.5199999996</v>
      </c>
      <c r="G1402">
        <v>189.59399999999999</v>
      </c>
      <c r="H1402">
        <v>160.49999389999999</v>
      </c>
      <c r="I1402">
        <v>29.094006100000001</v>
      </c>
      <c r="J1402">
        <v>333</v>
      </c>
      <c r="K1402">
        <v>12</v>
      </c>
      <c r="L1402">
        <v>2</v>
      </c>
      <c r="M1402" t="s">
        <v>0</v>
      </c>
      <c r="N1402" t="s">
        <v>7</v>
      </c>
      <c r="O1402">
        <v>2</v>
      </c>
    </row>
    <row r="1403" spans="1:15">
      <c r="A1403" t="str">
        <f t="shared" si="21"/>
        <v>3A_70</v>
      </c>
      <c r="B1403">
        <v>3</v>
      </c>
      <c r="C1403">
        <v>70</v>
      </c>
      <c r="D1403">
        <v>2</v>
      </c>
      <c r="E1403">
        <v>2516582.7400000002</v>
      </c>
      <c r="F1403">
        <v>6858079.3499999996</v>
      </c>
      <c r="G1403">
        <v>191.256</v>
      </c>
      <c r="H1403">
        <v>160.90000309999999</v>
      </c>
      <c r="I1403">
        <v>30.355996950000002</v>
      </c>
      <c r="J1403">
        <v>338</v>
      </c>
      <c r="K1403">
        <v>11</v>
      </c>
      <c r="L1403">
        <v>2</v>
      </c>
      <c r="M1403" t="s">
        <v>0</v>
      </c>
      <c r="N1403" t="s">
        <v>7</v>
      </c>
      <c r="O1403">
        <v>2</v>
      </c>
    </row>
    <row r="1404" spans="1:15">
      <c r="A1404" t="str">
        <f t="shared" si="21"/>
        <v>3A_81</v>
      </c>
      <c r="B1404">
        <v>3</v>
      </c>
      <c r="C1404">
        <v>81</v>
      </c>
      <c r="D1404">
        <v>3</v>
      </c>
      <c r="E1404">
        <v>2516577.0499999998</v>
      </c>
      <c r="F1404">
        <v>6858083.71</v>
      </c>
      <c r="G1404">
        <v>190.124</v>
      </c>
      <c r="H1404">
        <v>161.46999510000001</v>
      </c>
      <c r="I1404">
        <v>28.654004879999999</v>
      </c>
      <c r="J1404">
        <v>400</v>
      </c>
      <c r="K1404">
        <v>11</v>
      </c>
      <c r="L1404">
        <v>2</v>
      </c>
      <c r="M1404" t="s">
        <v>0</v>
      </c>
      <c r="N1404" t="s">
        <v>7</v>
      </c>
      <c r="O1404">
        <v>2</v>
      </c>
    </row>
    <row r="1405" spans="1:15">
      <c r="A1405" t="str">
        <f t="shared" si="21"/>
        <v>3A_87</v>
      </c>
      <c r="B1405">
        <v>3</v>
      </c>
      <c r="C1405">
        <v>87</v>
      </c>
      <c r="D1405">
        <v>2</v>
      </c>
      <c r="E1405">
        <v>2516570.81</v>
      </c>
      <c r="F1405">
        <v>6858086.2599999998</v>
      </c>
      <c r="G1405">
        <v>191.77500000000001</v>
      </c>
      <c r="H1405">
        <v>162.54000239999999</v>
      </c>
      <c r="I1405">
        <v>29.23499756</v>
      </c>
      <c r="J1405">
        <v>362</v>
      </c>
      <c r="K1405">
        <v>11</v>
      </c>
      <c r="L1405">
        <v>2</v>
      </c>
      <c r="M1405" t="s">
        <v>0</v>
      </c>
      <c r="N1405" t="s">
        <v>7</v>
      </c>
      <c r="O1405">
        <v>2</v>
      </c>
    </row>
    <row r="1406" spans="1:15">
      <c r="A1406" t="str">
        <f t="shared" si="21"/>
        <v>3A_91</v>
      </c>
      <c r="B1406">
        <v>3</v>
      </c>
      <c r="C1406">
        <v>91</v>
      </c>
      <c r="D1406">
        <v>2</v>
      </c>
      <c r="E1406">
        <v>2516570.0699999998</v>
      </c>
      <c r="F1406">
        <v>6858091.4299999997</v>
      </c>
      <c r="G1406">
        <v>188.4</v>
      </c>
      <c r="H1406">
        <v>163.869989</v>
      </c>
      <c r="I1406">
        <v>24.530010990000001</v>
      </c>
      <c r="J1406">
        <v>298</v>
      </c>
      <c r="K1406">
        <v>11</v>
      </c>
      <c r="L1406">
        <v>2</v>
      </c>
      <c r="M1406" t="s">
        <v>0</v>
      </c>
      <c r="N1406" t="s">
        <v>7</v>
      </c>
      <c r="O1406">
        <v>2</v>
      </c>
    </row>
    <row r="1407" spans="1:15">
      <c r="A1407" t="str">
        <f t="shared" si="21"/>
        <v>3A_99</v>
      </c>
      <c r="B1407">
        <v>3</v>
      </c>
      <c r="C1407">
        <v>99</v>
      </c>
      <c r="D1407">
        <v>2</v>
      </c>
      <c r="E1407">
        <v>2516566.12</v>
      </c>
      <c r="F1407">
        <v>6858093.79</v>
      </c>
      <c r="G1407">
        <v>190.04</v>
      </c>
      <c r="H1407">
        <v>164.23999939999999</v>
      </c>
      <c r="I1407">
        <v>25.800000610000001</v>
      </c>
      <c r="J1407">
        <v>254</v>
      </c>
      <c r="K1407">
        <v>11</v>
      </c>
      <c r="L1407">
        <v>2</v>
      </c>
      <c r="M1407" t="s">
        <v>0</v>
      </c>
      <c r="N1407" t="s">
        <v>7</v>
      </c>
      <c r="O1407">
        <v>2</v>
      </c>
    </row>
    <row r="1408" spans="1:15">
      <c r="A1408" t="str">
        <f t="shared" si="21"/>
        <v>3A_37</v>
      </c>
      <c r="B1408">
        <v>3</v>
      </c>
      <c r="C1408">
        <v>37</v>
      </c>
      <c r="D1408">
        <v>2</v>
      </c>
      <c r="E1408">
        <v>2516597.31</v>
      </c>
      <c r="F1408">
        <v>6858059.29</v>
      </c>
      <c r="G1408">
        <v>182.78299999999999</v>
      </c>
      <c r="H1408">
        <v>164.77999270000001</v>
      </c>
      <c r="I1408">
        <v>18.003007319999998</v>
      </c>
      <c r="J1408">
        <v>201</v>
      </c>
      <c r="K1408">
        <v>12</v>
      </c>
      <c r="L1408">
        <v>2</v>
      </c>
      <c r="M1408" t="s">
        <v>0</v>
      </c>
      <c r="N1408" t="s">
        <v>7</v>
      </c>
      <c r="O1408">
        <v>3</v>
      </c>
    </row>
    <row r="1409" spans="1:15">
      <c r="A1409" t="str">
        <f t="shared" si="21"/>
        <v>3A_34</v>
      </c>
      <c r="B1409">
        <v>3</v>
      </c>
      <c r="C1409">
        <v>34</v>
      </c>
      <c r="D1409">
        <v>2</v>
      </c>
      <c r="E1409">
        <v>2516599.08</v>
      </c>
      <c r="F1409">
        <v>6858063.0099999998</v>
      </c>
      <c r="G1409">
        <v>190.75700000000001</v>
      </c>
      <c r="H1409">
        <v>164.5199982</v>
      </c>
      <c r="I1409">
        <v>26.237001830000001</v>
      </c>
      <c r="J1409">
        <v>328</v>
      </c>
      <c r="K1409">
        <v>11</v>
      </c>
      <c r="L1409">
        <v>2</v>
      </c>
      <c r="M1409" t="s">
        <v>0</v>
      </c>
      <c r="N1409" t="s">
        <v>7</v>
      </c>
      <c r="O1409">
        <v>3</v>
      </c>
    </row>
    <row r="1410" spans="1:15">
      <c r="A1410" t="str">
        <f t="shared" si="21"/>
        <v>3A_38</v>
      </c>
      <c r="B1410">
        <v>3</v>
      </c>
      <c r="C1410">
        <v>38</v>
      </c>
      <c r="D1410">
        <v>2</v>
      </c>
      <c r="E1410">
        <v>2516596.11</v>
      </c>
      <c r="F1410">
        <v>6858061.6900000004</v>
      </c>
      <c r="G1410">
        <v>187.88800000000001</v>
      </c>
      <c r="H1410">
        <v>163.5599915</v>
      </c>
      <c r="I1410">
        <v>24.328008539999999</v>
      </c>
      <c r="J1410">
        <v>258</v>
      </c>
      <c r="K1410">
        <v>11</v>
      </c>
      <c r="L1410">
        <v>2</v>
      </c>
      <c r="M1410" t="s">
        <v>0</v>
      </c>
      <c r="N1410" t="s">
        <v>7</v>
      </c>
      <c r="O1410">
        <v>3</v>
      </c>
    </row>
    <row r="1411" spans="1:15">
      <c r="A1411" t="str">
        <f t="shared" ref="A1411:A1474" si="22">IF(N1411&lt;&gt;1,CONCATENATE(B1411,N1411,"_",C1411),CONCATENATE(B1411,"_",C1411))</f>
        <v>3A_32</v>
      </c>
      <c r="B1411">
        <v>3</v>
      </c>
      <c r="C1411">
        <v>32</v>
      </c>
      <c r="D1411">
        <v>2</v>
      </c>
      <c r="E1411">
        <v>2516600.5699999998</v>
      </c>
      <c r="F1411">
        <v>6858065.9299999997</v>
      </c>
      <c r="G1411">
        <v>191.72</v>
      </c>
      <c r="H1411">
        <v>164.04000239999999</v>
      </c>
      <c r="I1411">
        <v>27.67999756</v>
      </c>
      <c r="J1411">
        <v>321</v>
      </c>
      <c r="K1411">
        <v>11</v>
      </c>
      <c r="L1411">
        <v>2</v>
      </c>
      <c r="M1411" t="s">
        <v>0</v>
      </c>
      <c r="N1411" t="s">
        <v>7</v>
      </c>
      <c r="O1411">
        <v>3</v>
      </c>
    </row>
    <row r="1412" spans="1:15">
      <c r="A1412" t="str">
        <f t="shared" si="22"/>
        <v>3A_39</v>
      </c>
      <c r="B1412">
        <v>3</v>
      </c>
      <c r="C1412">
        <v>39</v>
      </c>
      <c r="D1412">
        <v>2</v>
      </c>
      <c r="E1412">
        <v>2516596.35</v>
      </c>
      <c r="F1412">
        <v>6858067.3700000001</v>
      </c>
      <c r="G1412">
        <v>192.691</v>
      </c>
      <c r="H1412">
        <v>163.2100006</v>
      </c>
      <c r="I1412">
        <v>29.480999390000001</v>
      </c>
      <c r="J1412">
        <v>365</v>
      </c>
      <c r="K1412">
        <v>11</v>
      </c>
      <c r="L1412">
        <v>2</v>
      </c>
      <c r="M1412" t="s">
        <v>0</v>
      </c>
      <c r="N1412" t="s">
        <v>7</v>
      </c>
      <c r="O1412">
        <v>3</v>
      </c>
    </row>
    <row r="1413" spans="1:15">
      <c r="A1413" t="str">
        <f t="shared" si="22"/>
        <v>3A_35</v>
      </c>
      <c r="B1413">
        <v>3</v>
      </c>
      <c r="C1413">
        <v>35</v>
      </c>
      <c r="D1413">
        <v>2</v>
      </c>
      <c r="E1413">
        <v>2516597.96</v>
      </c>
      <c r="F1413">
        <v>6858069.8600000003</v>
      </c>
      <c r="G1413">
        <v>192.369</v>
      </c>
      <c r="H1413">
        <v>163.07000120000001</v>
      </c>
      <c r="I1413">
        <v>29.298998780000002</v>
      </c>
      <c r="J1413">
        <v>358</v>
      </c>
      <c r="K1413">
        <v>11</v>
      </c>
      <c r="L1413">
        <v>2</v>
      </c>
      <c r="M1413" t="s">
        <v>0</v>
      </c>
      <c r="N1413" t="s">
        <v>7</v>
      </c>
      <c r="O1413">
        <v>3</v>
      </c>
    </row>
    <row r="1414" spans="1:15">
      <c r="A1414" t="str">
        <f t="shared" si="22"/>
        <v>3A_43</v>
      </c>
      <c r="B1414">
        <v>3</v>
      </c>
      <c r="C1414">
        <v>43</v>
      </c>
      <c r="D1414">
        <v>2</v>
      </c>
      <c r="E1414">
        <v>2516593.9700000002</v>
      </c>
      <c r="F1414">
        <v>6858075.1500000004</v>
      </c>
      <c r="G1414">
        <v>192.74799999999999</v>
      </c>
      <c r="H1414">
        <v>161.77999270000001</v>
      </c>
      <c r="I1414">
        <v>30.968007320000002</v>
      </c>
      <c r="J1414">
        <v>389</v>
      </c>
      <c r="K1414">
        <v>12</v>
      </c>
      <c r="L1414">
        <v>2</v>
      </c>
      <c r="M1414" t="s">
        <v>0</v>
      </c>
      <c r="N1414" t="s">
        <v>7</v>
      </c>
      <c r="O1414">
        <v>3</v>
      </c>
    </row>
    <row r="1415" spans="1:15">
      <c r="A1415" t="str">
        <f t="shared" si="22"/>
        <v>3A_53</v>
      </c>
      <c r="B1415">
        <v>3</v>
      </c>
      <c r="C1415">
        <v>53</v>
      </c>
      <c r="D1415">
        <v>2</v>
      </c>
      <c r="E1415">
        <v>2516588.8199999998</v>
      </c>
      <c r="F1415">
        <v>6858074.7300000004</v>
      </c>
      <c r="G1415">
        <v>188.59899999999999</v>
      </c>
      <c r="H1415">
        <v>160.97998960000001</v>
      </c>
      <c r="I1415">
        <v>27.619010379999999</v>
      </c>
      <c r="J1415">
        <v>337</v>
      </c>
      <c r="K1415">
        <v>12</v>
      </c>
      <c r="L1415">
        <v>2</v>
      </c>
      <c r="M1415" t="s">
        <v>0</v>
      </c>
      <c r="N1415" t="s">
        <v>7</v>
      </c>
      <c r="O1415">
        <v>3</v>
      </c>
    </row>
    <row r="1416" spans="1:15">
      <c r="A1416" t="str">
        <f t="shared" si="22"/>
        <v>3A_65</v>
      </c>
      <c r="B1416">
        <v>3</v>
      </c>
      <c r="C1416">
        <v>65</v>
      </c>
      <c r="D1416">
        <v>2</v>
      </c>
      <c r="E1416">
        <v>2516588.19</v>
      </c>
      <c r="F1416">
        <v>6858088.0599999996</v>
      </c>
      <c r="G1416">
        <v>185.26400000000001</v>
      </c>
      <c r="H1416">
        <v>162.1099945</v>
      </c>
      <c r="I1416">
        <v>23.154005489999999</v>
      </c>
      <c r="J1416">
        <v>284</v>
      </c>
      <c r="K1416">
        <v>11</v>
      </c>
      <c r="L1416">
        <v>2</v>
      </c>
      <c r="M1416" t="s">
        <v>0</v>
      </c>
      <c r="N1416" t="s">
        <v>7</v>
      </c>
      <c r="O1416">
        <v>3</v>
      </c>
    </row>
    <row r="1417" spans="1:15">
      <c r="A1417" t="str">
        <f t="shared" si="22"/>
        <v>3A_98</v>
      </c>
      <c r="B1417">
        <v>3</v>
      </c>
      <c r="C1417">
        <v>98</v>
      </c>
      <c r="D1417">
        <v>2</v>
      </c>
      <c r="E1417">
        <v>2516576.9900000002</v>
      </c>
      <c r="F1417">
        <v>6858100.0599999996</v>
      </c>
      <c r="G1417">
        <v>184.69900000000001</v>
      </c>
      <c r="H1417">
        <v>166.37999880000001</v>
      </c>
      <c r="I1417">
        <v>18.319001220000001</v>
      </c>
      <c r="J1417">
        <v>200</v>
      </c>
      <c r="K1417">
        <v>11</v>
      </c>
      <c r="L1417">
        <v>2</v>
      </c>
      <c r="M1417" t="s">
        <v>0</v>
      </c>
      <c r="N1417" t="s">
        <v>7</v>
      </c>
      <c r="O1417">
        <v>3</v>
      </c>
    </row>
    <row r="1418" spans="1:15">
      <c r="A1418" t="str">
        <f t="shared" si="22"/>
        <v>3A_21</v>
      </c>
      <c r="B1418">
        <v>3</v>
      </c>
      <c r="C1418">
        <v>21</v>
      </c>
      <c r="D1418">
        <v>3</v>
      </c>
      <c r="E1418">
        <v>2516609.6</v>
      </c>
      <c r="F1418">
        <v>6858064.5</v>
      </c>
      <c r="G1418">
        <v>187.54</v>
      </c>
      <c r="H1418">
        <v>166.07000120000001</v>
      </c>
      <c r="I1418">
        <v>-99</v>
      </c>
      <c r="J1418">
        <v>222</v>
      </c>
      <c r="K1418">
        <v>11</v>
      </c>
      <c r="L1418">
        <v>2</v>
      </c>
      <c r="M1418" t="s">
        <v>3</v>
      </c>
      <c r="N1418" t="s">
        <v>7</v>
      </c>
      <c r="O1418">
        <v>4</v>
      </c>
    </row>
    <row r="1419" spans="1:15">
      <c r="A1419" t="str">
        <f t="shared" si="22"/>
        <v>3A_18</v>
      </c>
      <c r="B1419">
        <v>3</v>
      </c>
      <c r="C1419">
        <v>18</v>
      </c>
      <c r="D1419">
        <v>2</v>
      </c>
      <c r="E1419">
        <v>2516611.7599999998</v>
      </c>
      <c r="F1419">
        <v>6858069.1200000001</v>
      </c>
      <c r="G1419">
        <v>182.22499999999999</v>
      </c>
      <c r="H1419">
        <v>165.619989</v>
      </c>
      <c r="I1419">
        <v>16.60501099</v>
      </c>
      <c r="J1419">
        <v>169</v>
      </c>
      <c r="K1419">
        <v>11</v>
      </c>
      <c r="L1419">
        <v>2</v>
      </c>
      <c r="M1419" t="s">
        <v>0</v>
      </c>
      <c r="N1419" t="s">
        <v>7</v>
      </c>
      <c r="O1419">
        <v>4</v>
      </c>
    </row>
    <row r="1420" spans="1:15">
      <c r="A1420" t="str">
        <f t="shared" si="22"/>
        <v>3A_25</v>
      </c>
      <c r="B1420">
        <v>3</v>
      </c>
      <c r="C1420">
        <v>25</v>
      </c>
      <c r="D1420">
        <v>2</v>
      </c>
      <c r="E1420">
        <v>2516603.54</v>
      </c>
      <c r="F1420">
        <v>6858066.9100000001</v>
      </c>
      <c r="G1420">
        <v>194.17500000000001</v>
      </c>
      <c r="H1420">
        <v>164.46999510000001</v>
      </c>
      <c r="I1420">
        <v>29.705004880000001</v>
      </c>
      <c r="J1420">
        <v>434</v>
      </c>
      <c r="K1420">
        <v>11</v>
      </c>
      <c r="L1420">
        <v>2</v>
      </c>
      <c r="M1420" t="s">
        <v>0</v>
      </c>
      <c r="N1420" t="s">
        <v>7</v>
      </c>
      <c r="O1420">
        <v>4</v>
      </c>
    </row>
    <row r="1421" spans="1:15">
      <c r="A1421" t="str">
        <f t="shared" si="22"/>
        <v>3A_27</v>
      </c>
      <c r="B1421">
        <v>3</v>
      </c>
      <c r="C1421">
        <v>27</v>
      </c>
      <c r="D1421">
        <v>2</v>
      </c>
      <c r="E1421">
        <v>2516602.34</v>
      </c>
      <c r="F1421">
        <v>6858070.2800000003</v>
      </c>
      <c r="G1421">
        <v>187.43</v>
      </c>
      <c r="H1421">
        <v>164.18000180000001</v>
      </c>
      <c r="I1421">
        <v>-99</v>
      </c>
      <c r="J1421">
        <v>219</v>
      </c>
      <c r="K1421">
        <v>12</v>
      </c>
      <c r="L1421">
        <v>2</v>
      </c>
      <c r="M1421" t="s">
        <v>3</v>
      </c>
      <c r="N1421" t="s">
        <v>7</v>
      </c>
      <c r="O1421">
        <v>4</v>
      </c>
    </row>
    <row r="1422" spans="1:15">
      <c r="A1422" t="str">
        <f t="shared" si="22"/>
        <v>3A_19</v>
      </c>
      <c r="B1422">
        <v>3</v>
      </c>
      <c r="C1422">
        <v>19</v>
      </c>
      <c r="D1422">
        <v>3</v>
      </c>
      <c r="E1422">
        <v>2516608.3199999998</v>
      </c>
      <c r="F1422">
        <v>6858076.0099999998</v>
      </c>
      <c r="G1422">
        <v>192.613</v>
      </c>
      <c r="H1422">
        <v>164.62999880000001</v>
      </c>
      <c r="I1422">
        <v>27.983001219999998</v>
      </c>
      <c r="J1422">
        <v>400</v>
      </c>
      <c r="K1422">
        <v>11</v>
      </c>
      <c r="L1422">
        <v>2</v>
      </c>
      <c r="M1422" t="s">
        <v>0</v>
      </c>
      <c r="N1422" t="s">
        <v>7</v>
      </c>
      <c r="O1422">
        <v>4</v>
      </c>
    </row>
    <row r="1423" spans="1:15">
      <c r="A1423" t="str">
        <f t="shared" si="22"/>
        <v>3A_23</v>
      </c>
      <c r="B1423">
        <v>3</v>
      </c>
      <c r="C1423">
        <v>23</v>
      </c>
      <c r="D1423">
        <v>2</v>
      </c>
      <c r="E1423">
        <v>2516603.67</v>
      </c>
      <c r="F1423">
        <v>6858074.54</v>
      </c>
      <c r="G1423">
        <v>190.99799999999999</v>
      </c>
      <c r="H1423">
        <v>164.43999629999999</v>
      </c>
      <c r="I1423">
        <v>26.558003660000001</v>
      </c>
      <c r="J1423">
        <v>327</v>
      </c>
      <c r="K1423">
        <v>11</v>
      </c>
      <c r="L1423">
        <v>2</v>
      </c>
      <c r="M1423" t="s">
        <v>0</v>
      </c>
      <c r="N1423" t="s">
        <v>7</v>
      </c>
      <c r="O1423">
        <v>4</v>
      </c>
    </row>
    <row r="1424" spans="1:15">
      <c r="A1424" t="str">
        <f t="shared" si="22"/>
        <v>3A_24</v>
      </c>
      <c r="B1424">
        <v>3</v>
      </c>
      <c r="C1424">
        <v>24</v>
      </c>
      <c r="D1424">
        <v>2</v>
      </c>
      <c r="E1424">
        <v>2516602.15</v>
      </c>
      <c r="F1424">
        <v>6858083.4100000001</v>
      </c>
      <c r="G1424">
        <v>191.58600000000001</v>
      </c>
      <c r="H1424">
        <v>163.68000180000001</v>
      </c>
      <c r="I1424">
        <v>27.90599817</v>
      </c>
      <c r="J1424">
        <v>323</v>
      </c>
      <c r="K1424">
        <v>11</v>
      </c>
      <c r="L1424">
        <v>2</v>
      </c>
      <c r="M1424" t="s">
        <v>0</v>
      </c>
      <c r="N1424" t="s">
        <v>7</v>
      </c>
      <c r="O1424">
        <v>4</v>
      </c>
    </row>
    <row r="1425" spans="1:15">
      <c r="A1425" t="str">
        <f t="shared" si="22"/>
        <v>3A_36</v>
      </c>
      <c r="B1425">
        <v>3</v>
      </c>
      <c r="C1425">
        <v>36</v>
      </c>
      <c r="D1425">
        <v>2</v>
      </c>
      <c r="E1425">
        <v>2516598.04</v>
      </c>
      <c r="F1425">
        <v>6858081.7199999997</v>
      </c>
      <c r="G1425">
        <v>189.17599999999999</v>
      </c>
      <c r="H1425">
        <v>162.5499969</v>
      </c>
      <c r="I1425">
        <v>26.626003050000001</v>
      </c>
      <c r="J1425">
        <v>298</v>
      </c>
      <c r="K1425">
        <v>11</v>
      </c>
      <c r="L1425">
        <v>2</v>
      </c>
      <c r="M1425" t="s">
        <v>0</v>
      </c>
      <c r="N1425" t="s">
        <v>7</v>
      </c>
      <c r="O1425">
        <v>4</v>
      </c>
    </row>
    <row r="1426" spans="1:15">
      <c r="A1426" t="str">
        <f t="shared" si="22"/>
        <v>3A_31</v>
      </c>
      <c r="B1426">
        <v>3</v>
      </c>
      <c r="C1426">
        <v>31</v>
      </c>
      <c r="D1426">
        <v>2</v>
      </c>
      <c r="E1426">
        <v>2516599.5499999998</v>
      </c>
      <c r="F1426">
        <v>6858088.0999999996</v>
      </c>
      <c r="G1426">
        <v>192.78800000000001</v>
      </c>
      <c r="H1426">
        <v>162.82999570000001</v>
      </c>
      <c r="I1426">
        <v>29.95800427</v>
      </c>
      <c r="J1426">
        <v>362</v>
      </c>
      <c r="K1426">
        <v>11</v>
      </c>
      <c r="L1426">
        <v>2</v>
      </c>
      <c r="M1426" t="s">
        <v>0</v>
      </c>
      <c r="N1426" t="s">
        <v>7</v>
      </c>
      <c r="O1426">
        <v>4</v>
      </c>
    </row>
    <row r="1427" spans="1:15">
      <c r="A1427" t="str">
        <f t="shared" si="22"/>
        <v>3A_45</v>
      </c>
      <c r="B1427">
        <v>3</v>
      </c>
      <c r="C1427">
        <v>45</v>
      </c>
      <c r="D1427">
        <v>2</v>
      </c>
      <c r="E1427">
        <v>2516594.5099999998</v>
      </c>
      <c r="F1427">
        <v>6858086.4000000004</v>
      </c>
      <c r="G1427">
        <v>194.48400000000001</v>
      </c>
      <c r="H1427">
        <v>162.5099884</v>
      </c>
      <c r="I1427">
        <v>31.974011600000001</v>
      </c>
      <c r="J1427">
        <v>411</v>
      </c>
      <c r="K1427">
        <v>12</v>
      </c>
      <c r="L1427">
        <v>2</v>
      </c>
      <c r="M1427" t="s">
        <v>0</v>
      </c>
      <c r="N1427" t="s">
        <v>7</v>
      </c>
      <c r="O1427">
        <v>4</v>
      </c>
    </row>
    <row r="1428" spans="1:15">
      <c r="A1428" t="str">
        <f t="shared" si="22"/>
        <v>3A_42</v>
      </c>
      <c r="B1428">
        <v>3</v>
      </c>
      <c r="C1428">
        <v>42</v>
      </c>
      <c r="D1428">
        <v>2</v>
      </c>
      <c r="E1428">
        <v>2516595.5</v>
      </c>
      <c r="F1428">
        <v>6858088.2000000002</v>
      </c>
      <c r="G1428">
        <v>190.56800000000001</v>
      </c>
      <c r="H1428">
        <v>162.82999570000001</v>
      </c>
      <c r="I1428">
        <v>27.738004270000001</v>
      </c>
      <c r="J1428">
        <v>326</v>
      </c>
      <c r="K1428">
        <v>11</v>
      </c>
      <c r="L1428">
        <v>2</v>
      </c>
      <c r="M1428" t="s">
        <v>0</v>
      </c>
      <c r="N1428" t="s">
        <v>7</v>
      </c>
      <c r="O1428">
        <v>4</v>
      </c>
    </row>
    <row r="1429" spans="1:15">
      <c r="A1429" t="str">
        <f t="shared" si="22"/>
        <v>3A_55</v>
      </c>
      <c r="B1429">
        <v>3</v>
      </c>
      <c r="C1429">
        <v>55</v>
      </c>
      <c r="D1429">
        <v>2</v>
      </c>
      <c r="E1429">
        <v>2516592.27</v>
      </c>
      <c r="F1429">
        <v>6858090.8700000001</v>
      </c>
      <c r="G1429">
        <v>194.71299999999999</v>
      </c>
      <c r="H1429">
        <v>162.73999939999999</v>
      </c>
      <c r="I1429">
        <v>31.97300061</v>
      </c>
      <c r="J1429">
        <v>416</v>
      </c>
      <c r="K1429">
        <v>11</v>
      </c>
      <c r="L1429">
        <v>2</v>
      </c>
      <c r="M1429" t="s">
        <v>0</v>
      </c>
      <c r="N1429" t="s">
        <v>7</v>
      </c>
      <c r="O1429">
        <v>4</v>
      </c>
    </row>
    <row r="1430" spans="1:15">
      <c r="A1430" t="str">
        <f t="shared" si="22"/>
        <v>3A_63</v>
      </c>
      <c r="B1430">
        <v>3</v>
      </c>
      <c r="C1430">
        <v>63</v>
      </c>
      <c r="D1430">
        <v>2</v>
      </c>
      <c r="E1430">
        <v>2516591.37</v>
      </c>
      <c r="F1430">
        <v>6858095.1600000001</v>
      </c>
      <c r="G1430">
        <v>193.21299999999999</v>
      </c>
      <c r="H1430">
        <v>163.29000239999999</v>
      </c>
      <c r="I1430">
        <v>29.922997559999999</v>
      </c>
      <c r="J1430">
        <v>339</v>
      </c>
      <c r="K1430">
        <v>11</v>
      </c>
      <c r="L1430">
        <v>2</v>
      </c>
      <c r="M1430" t="s">
        <v>0</v>
      </c>
      <c r="N1430" t="s">
        <v>7</v>
      </c>
      <c r="O1430">
        <v>4</v>
      </c>
    </row>
    <row r="1431" spans="1:15">
      <c r="A1431" t="str">
        <f t="shared" si="22"/>
        <v>3A_72</v>
      </c>
      <c r="B1431">
        <v>3</v>
      </c>
      <c r="C1431">
        <v>72</v>
      </c>
      <c r="D1431">
        <v>2</v>
      </c>
      <c r="E1431">
        <v>2516590.86</v>
      </c>
      <c r="F1431">
        <v>6858097.3700000001</v>
      </c>
      <c r="G1431">
        <v>189.553</v>
      </c>
      <c r="H1431">
        <v>163.72998960000001</v>
      </c>
      <c r="I1431">
        <v>25.823010379999999</v>
      </c>
      <c r="J1431">
        <v>329</v>
      </c>
      <c r="K1431">
        <v>12</v>
      </c>
      <c r="L1431">
        <v>2</v>
      </c>
      <c r="M1431" t="s">
        <v>0</v>
      </c>
      <c r="N1431" t="s">
        <v>7</v>
      </c>
      <c r="O1431">
        <v>4</v>
      </c>
    </row>
    <row r="1432" spans="1:15">
      <c r="A1432" t="str">
        <f t="shared" si="22"/>
        <v>3A_77</v>
      </c>
      <c r="B1432">
        <v>3</v>
      </c>
      <c r="C1432">
        <v>77</v>
      </c>
      <c r="D1432">
        <v>2</v>
      </c>
      <c r="E1432">
        <v>2516587.5299999998</v>
      </c>
      <c r="F1432">
        <v>6858096.0499999998</v>
      </c>
      <c r="G1432">
        <v>188.22200000000001</v>
      </c>
      <c r="H1432">
        <v>163.7599884</v>
      </c>
      <c r="I1432">
        <v>24.4620116</v>
      </c>
      <c r="J1432">
        <v>281</v>
      </c>
      <c r="K1432">
        <v>11</v>
      </c>
      <c r="L1432">
        <v>2</v>
      </c>
      <c r="M1432" t="s">
        <v>0</v>
      </c>
      <c r="N1432" t="s">
        <v>7</v>
      </c>
      <c r="O1432">
        <v>4</v>
      </c>
    </row>
    <row r="1433" spans="1:15">
      <c r="A1433" t="str">
        <f t="shared" si="22"/>
        <v>3A_14</v>
      </c>
      <c r="B1433">
        <v>3</v>
      </c>
      <c r="C1433">
        <v>14</v>
      </c>
      <c r="D1433">
        <v>1</v>
      </c>
      <c r="E1433">
        <v>2516614.5699999998</v>
      </c>
      <c r="F1433">
        <v>6858065.6100000003</v>
      </c>
      <c r="G1433">
        <v>194.255</v>
      </c>
      <c r="H1433">
        <v>166.57999570000001</v>
      </c>
      <c r="I1433">
        <v>27.675004269999999</v>
      </c>
      <c r="J1433">
        <v>322</v>
      </c>
      <c r="K1433">
        <v>11</v>
      </c>
      <c r="L1433">
        <v>2</v>
      </c>
      <c r="M1433" t="s">
        <v>0</v>
      </c>
      <c r="N1433" t="s">
        <v>7</v>
      </c>
      <c r="O1433">
        <v>5</v>
      </c>
    </row>
    <row r="1434" spans="1:15">
      <c r="A1434" t="str">
        <f t="shared" si="22"/>
        <v>3A_3</v>
      </c>
      <c r="B1434">
        <v>3</v>
      </c>
      <c r="C1434">
        <v>3</v>
      </c>
      <c r="D1434">
        <v>1</v>
      </c>
      <c r="E1434">
        <v>2516620.5299999998</v>
      </c>
      <c r="F1434">
        <v>6858069.5599999996</v>
      </c>
      <c r="G1434">
        <v>193.04900000000001</v>
      </c>
      <c r="H1434">
        <v>166.27999270000001</v>
      </c>
      <c r="I1434">
        <v>26.76900732</v>
      </c>
      <c r="J1434">
        <v>342</v>
      </c>
      <c r="K1434">
        <v>11</v>
      </c>
      <c r="L1434">
        <v>2</v>
      </c>
      <c r="M1434" t="s">
        <v>0</v>
      </c>
      <c r="N1434" t="s">
        <v>7</v>
      </c>
      <c r="O1434">
        <v>5</v>
      </c>
    </row>
    <row r="1435" spans="1:15">
      <c r="A1435" t="str">
        <f t="shared" si="22"/>
        <v>3A_12</v>
      </c>
      <c r="B1435">
        <v>3</v>
      </c>
      <c r="C1435">
        <v>12</v>
      </c>
      <c r="D1435">
        <v>3</v>
      </c>
      <c r="E1435">
        <v>2516614.5099999998</v>
      </c>
      <c r="F1435">
        <v>6858068.5899999999</v>
      </c>
      <c r="G1435">
        <v>191.1</v>
      </c>
      <c r="H1435">
        <v>166.1699921</v>
      </c>
      <c r="I1435">
        <v>-99</v>
      </c>
      <c r="J1435">
        <v>305</v>
      </c>
      <c r="K1435">
        <v>12</v>
      </c>
      <c r="L1435">
        <v>2</v>
      </c>
      <c r="M1435" t="s">
        <v>3</v>
      </c>
      <c r="N1435" t="s">
        <v>7</v>
      </c>
      <c r="O1435">
        <v>5</v>
      </c>
    </row>
    <row r="1436" spans="1:15">
      <c r="A1436" t="str">
        <f t="shared" si="22"/>
        <v>3A_5</v>
      </c>
      <c r="B1436">
        <v>3</v>
      </c>
      <c r="C1436">
        <v>5</v>
      </c>
      <c r="D1436">
        <v>2</v>
      </c>
      <c r="E1436">
        <v>2516617.67</v>
      </c>
      <c r="F1436">
        <v>6858074.3499999996</v>
      </c>
      <c r="G1436">
        <v>191.52099999999999</v>
      </c>
      <c r="H1436">
        <v>165.43999629999999</v>
      </c>
      <c r="I1436">
        <v>26.08100366</v>
      </c>
      <c r="J1436">
        <v>260</v>
      </c>
      <c r="K1436">
        <v>12</v>
      </c>
      <c r="L1436">
        <v>2</v>
      </c>
      <c r="M1436" t="s">
        <v>0</v>
      </c>
      <c r="N1436" t="s">
        <v>7</v>
      </c>
      <c r="O1436">
        <v>5</v>
      </c>
    </row>
    <row r="1437" spans="1:15">
      <c r="A1437" t="str">
        <f t="shared" si="22"/>
        <v>3A_6</v>
      </c>
      <c r="B1437">
        <v>3</v>
      </c>
      <c r="C1437">
        <v>6</v>
      </c>
      <c r="D1437">
        <v>2</v>
      </c>
      <c r="E1437">
        <v>2516615.4</v>
      </c>
      <c r="F1437">
        <v>6858073.8899999997</v>
      </c>
      <c r="G1437">
        <v>191.71299999999999</v>
      </c>
      <c r="H1437">
        <v>165.33999019999999</v>
      </c>
      <c r="I1437">
        <v>26.373009769999999</v>
      </c>
      <c r="J1437">
        <v>331</v>
      </c>
      <c r="K1437">
        <v>11</v>
      </c>
      <c r="L1437">
        <v>2</v>
      </c>
      <c r="M1437" t="s">
        <v>0</v>
      </c>
      <c r="N1437" t="s">
        <v>7</v>
      </c>
      <c r="O1437">
        <v>5</v>
      </c>
    </row>
    <row r="1438" spans="1:15">
      <c r="A1438" t="str">
        <f t="shared" si="22"/>
        <v>3A_7</v>
      </c>
      <c r="B1438">
        <v>3</v>
      </c>
      <c r="C1438">
        <v>7</v>
      </c>
      <c r="D1438">
        <v>2</v>
      </c>
      <c r="E1438">
        <v>2516614.2200000002</v>
      </c>
      <c r="F1438">
        <v>6858076.29</v>
      </c>
      <c r="G1438">
        <v>191.43700000000001</v>
      </c>
      <c r="H1438">
        <v>164.94999079999999</v>
      </c>
      <c r="I1438">
        <v>26.487009159999999</v>
      </c>
      <c r="J1438">
        <v>298</v>
      </c>
      <c r="K1438">
        <v>11</v>
      </c>
      <c r="L1438">
        <v>2</v>
      </c>
      <c r="M1438" t="s">
        <v>0</v>
      </c>
      <c r="N1438" t="s">
        <v>7</v>
      </c>
      <c r="O1438">
        <v>5</v>
      </c>
    </row>
    <row r="1439" spans="1:15">
      <c r="A1439" t="str">
        <f t="shared" si="22"/>
        <v>3A_4</v>
      </c>
      <c r="B1439">
        <v>3</v>
      </c>
      <c r="C1439">
        <v>4</v>
      </c>
      <c r="D1439">
        <v>2</v>
      </c>
      <c r="E1439">
        <v>2516614.79</v>
      </c>
      <c r="F1439">
        <v>6858080.4400000004</v>
      </c>
      <c r="G1439">
        <v>196.828</v>
      </c>
      <c r="H1439">
        <v>164.7599884</v>
      </c>
      <c r="I1439">
        <v>32.068011599999998</v>
      </c>
      <c r="J1439">
        <v>356</v>
      </c>
      <c r="K1439">
        <v>11</v>
      </c>
      <c r="L1439">
        <v>2</v>
      </c>
      <c r="M1439" t="s">
        <v>0</v>
      </c>
      <c r="N1439" t="s">
        <v>7</v>
      </c>
      <c r="O1439">
        <v>5</v>
      </c>
    </row>
    <row r="1440" spans="1:15">
      <c r="A1440" t="str">
        <f t="shared" si="22"/>
        <v>3A_15</v>
      </c>
      <c r="B1440">
        <v>3</v>
      </c>
      <c r="C1440">
        <v>15</v>
      </c>
      <c r="D1440">
        <v>2</v>
      </c>
      <c r="E1440">
        <v>2516609.5099999998</v>
      </c>
      <c r="F1440">
        <v>6858080.1699999999</v>
      </c>
      <c r="G1440">
        <v>193.74299999999999</v>
      </c>
      <c r="H1440">
        <v>164.48999939999999</v>
      </c>
      <c r="I1440">
        <v>29.253000610000001</v>
      </c>
      <c r="J1440">
        <v>379</v>
      </c>
      <c r="K1440">
        <v>11</v>
      </c>
      <c r="L1440">
        <v>2</v>
      </c>
      <c r="M1440" t="s">
        <v>0</v>
      </c>
      <c r="N1440" t="s">
        <v>7</v>
      </c>
      <c r="O1440">
        <v>5</v>
      </c>
    </row>
    <row r="1441" spans="1:15">
      <c r="A1441" t="str">
        <f t="shared" si="22"/>
        <v>3A_2</v>
      </c>
      <c r="B1441">
        <v>3</v>
      </c>
      <c r="C1441">
        <v>2</v>
      </c>
      <c r="D1441">
        <v>2</v>
      </c>
      <c r="E1441">
        <v>2516612.81</v>
      </c>
      <c r="F1441">
        <v>6858085.1399999997</v>
      </c>
      <c r="G1441">
        <v>189.702</v>
      </c>
      <c r="H1441">
        <v>164.33999019999999</v>
      </c>
      <c r="I1441">
        <v>25.36200977</v>
      </c>
      <c r="J1441">
        <v>308</v>
      </c>
      <c r="K1441">
        <v>21</v>
      </c>
      <c r="L1441">
        <v>2</v>
      </c>
      <c r="M1441" t="s">
        <v>0</v>
      </c>
      <c r="N1441" t="s">
        <v>7</v>
      </c>
      <c r="O1441">
        <v>5</v>
      </c>
    </row>
    <row r="1442" spans="1:15">
      <c r="A1442" t="str">
        <f t="shared" si="22"/>
        <v>3A_11</v>
      </c>
      <c r="B1442">
        <v>3</v>
      </c>
      <c r="C1442">
        <v>11</v>
      </c>
      <c r="D1442">
        <v>2</v>
      </c>
      <c r="E1442">
        <v>2516609.87</v>
      </c>
      <c r="F1442">
        <v>6858083.8700000001</v>
      </c>
      <c r="G1442">
        <v>187.48099999999999</v>
      </c>
      <c r="H1442">
        <v>164.2599884</v>
      </c>
      <c r="I1442">
        <v>23.221011600000001</v>
      </c>
      <c r="J1442">
        <v>259</v>
      </c>
      <c r="K1442">
        <v>11</v>
      </c>
      <c r="L1442">
        <v>2</v>
      </c>
      <c r="M1442" t="s">
        <v>5</v>
      </c>
      <c r="N1442" t="s">
        <v>7</v>
      </c>
      <c r="O1442">
        <v>5</v>
      </c>
    </row>
    <row r="1443" spans="1:15">
      <c r="A1443" t="str">
        <f t="shared" si="22"/>
        <v>3A_20</v>
      </c>
      <c r="B1443">
        <v>3</v>
      </c>
      <c r="C1443">
        <v>20</v>
      </c>
      <c r="D1443">
        <v>2</v>
      </c>
      <c r="E1443">
        <v>2516606.14</v>
      </c>
      <c r="F1443">
        <v>6858083.9500000002</v>
      </c>
      <c r="G1443">
        <v>190.81899999999999</v>
      </c>
      <c r="H1443">
        <v>164.18000180000001</v>
      </c>
      <c r="I1443">
        <v>26.638998170000001</v>
      </c>
      <c r="J1443">
        <v>328</v>
      </c>
      <c r="K1443">
        <v>12</v>
      </c>
      <c r="L1443">
        <v>2</v>
      </c>
      <c r="M1443" t="s">
        <v>0</v>
      </c>
      <c r="N1443" t="s">
        <v>7</v>
      </c>
      <c r="O1443">
        <v>5</v>
      </c>
    </row>
    <row r="1444" spans="1:15">
      <c r="A1444" t="str">
        <f t="shared" si="22"/>
        <v>3A_8</v>
      </c>
      <c r="B1444">
        <v>3</v>
      </c>
      <c r="C1444">
        <v>8</v>
      </c>
      <c r="D1444">
        <v>1</v>
      </c>
      <c r="E1444">
        <v>2516609.3199999998</v>
      </c>
      <c r="F1444">
        <v>6858087.1900000004</v>
      </c>
      <c r="G1444">
        <v>190.75299999999999</v>
      </c>
      <c r="H1444">
        <v>164.23999939999999</v>
      </c>
      <c r="I1444">
        <v>26.513000609999999</v>
      </c>
      <c r="J1444">
        <v>271</v>
      </c>
      <c r="K1444">
        <v>11</v>
      </c>
      <c r="L1444">
        <v>2</v>
      </c>
      <c r="M1444" t="s">
        <v>0</v>
      </c>
      <c r="N1444" t="s">
        <v>7</v>
      </c>
      <c r="O1444">
        <v>5</v>
      </c>
    </row>
    <row r="1445" spans="1:15">
      <c r="A1445" t="str">
        <f t="shared" si="22"/>
        <v>3A_13</v>
      </c>
      <c r="B1445">
        <v>3</v>
      </c>
      <c r="C1445">
        <v>13</v>
      </c>
      <c r="D1445">
        <v>2</v>
      </c>
      <c r="E1445">
        <v>2516606.85</v>
      </c>
      <c r="F1445">
        <v>6858088.9000000004</v>
      </c>
      <c r="G1445">
        <v>189.619</v>
      </c>
      <c r="H1445">
        <v>163.94999079999999</v>
      </c>
      <c r="I1445">
        <v>25.669009160000002</v>
      </c>
      <c r="J1445">
        <v>300</v>
      </c>
      <c r="K1445">
        <v>11</v>
      </c>
      <c r="L1445">
        <v>2</v>
      </c>
      <c r="M1445" t="s">
        <v>0</v>
      </c>
      <c r="N1445" t="s">
        <v>7</v>
      </c>
      <c r="O1445">
        <v>5</v>
      </c>
    </row>
    <row r="1446" spans="1:15">
      <c r="A1446" t="str">
        <f t="shared" si="22"/>
        <v>3A_10</v>
      </c>
      <c r="B1446">
        <v>3</v>
      </c>
      <c r="C1446">
        <v>10</v>
      </c>
      <c r="D1446">
        <v>1</v>
      </c>
      <c r="E1446">
        <v>2516607.1</v>
      </c>
      <c r="F1446">
        <v>6858091.8700000001</v>
      </c>
      <c r="G1446">
        <v>195.12200000000001</v>
      </c>
      <c r="H1446">
        <v>163.74999389999999</v>
      </c>
      <c r="I1446">
        <v>31.3720061</v>
      </c>
      <c r="J1446">
        <v>360</v>
      </c>
      <c r="K1446">
        <v>11</v>
      </c>
      <c r="L1446">
        <v>2</v>
      </c>
      <c r="M1446" t="s">
        <v>0</v>
      </c>
      <c r="N1446" t="s">
        <v>7</v>
      </c>
      <c r="O1446">
        <v>5</v>
      </c>
    </row>
    <row r="1447" spans="1:15">
      <c r="A1447" t="str">
        <f t="shared" si="22"/>
        <v>3A_28</v>
      </c>
      <c r="B1447">
        <v>3</v>
      </c>
      <c r="C1447">
        <v>28</v>
      </c>
      <c r="D1447">
        <v>2</v>
      </c>
      <c r="E1447">
        <v>2516599.94</v>
      </c>
      <c r="F1447">
        <v>6858091.1600000001</v>
      </c>
      <c r="G1447">
        <v>193.57900000000001</v>
      </c>
      <c r="H1447">
        <v>163.02999270000001</v>
      </c>
      <c r="I1447">
        <v>30.549007320000001</v>
      </c>
      <c r="J1447">
        <v>385</v>
      </c>
      <c r="K1447">
        <v>11</v>
      </c>
      <c r="L1447">
        <v>2</v>
      </c>
      <c r="M1447" t="s">
        <v>0</v>
      </c>
      <c r="N1447" t="s">
        <v>7</v>
      </c>
      <c r="O1447">
        <v>5</v>
      </c>
    </row>
    <row r="1448" spans="1:15">
      <c r="A1448" t="str">
        <f t="shared" si="22"/>
        <v>3A_1</v>
      </c>
      <c r="B1448">
        <v>3</v>
      </c>
      <c r="C1448">
        <v>1</v>
      </c>
      <c r="D1448">
        <v>2</v>
      </c>
      <c r="E1448">
        <v>2516606.81</v>
      </c>
      <c r="F1448">
        <v>6858097.6299999999</v>
      </c>
      <c r="G1448">
        <v>190.77699999999999</v>
      </c>
      <c r="H1448">
        <v>163.49999389999999</v>
      </c>
      <c r="I1448">
        <v>27.277006100000001</v>
      </c>
      <c r="J1448">
        <v>315</v>
      </c>
      <c r="K1448">
        <v>11</v>
      </c>
      <c r="L1448">
        <v>2</v>
      </c>
      <c r="M1448" t="s">
        <v>0</v>
      </c>
      <c r="N1448" t="s">
        <v>7</v>
      </c>
      <c r="O1448">
        <v>5</v>
      </c>
    </row>
    <row r="1449" spans="1:15">
      <c r="A1449" t="str">
        <f t="shared" si="22"/>
        <v>3A_17</v>
      </c>
      <c r="B1449">
        <v>3</v>
      </c>
      <c r="C1449">
        <v>17</v>
      </c>
      <c r="D1449">
        <v>2</v>
      </c>
      <c r="E1449">
        <v>2516602.64</v>
      </c>
      <c r="F1449">
        <v>6858099.0999999996</v>
      </c>
      <c r="G1449">
        <v>190.20400000000001</v>
      </c>
      <c r="H1449">
        <v>163.4600006</v>
      </c>
      <c r="I1449">
        <v>26.743999389999999</v>
      </c>
      <c r="J1449">
        <v>350</v>
      </c>
      <c r="K1449">
        <v>11</v>
      </c>
      <c r="L1449">
        <v>2</v>
      </c>
      <c r="M1449" t="s">
        <v>0</v>
      </c>
      <c r="N1449" t="s">
        <v>7</v>
      </c>
      <c r="O1449">
        <v>5</v>
      </c>
    </row>
    <row r="1450" spans="1:15">
      <c r="A1450" t="str">
        <f t="shared" si="22"/>
        <v>3A_40</v>
      </c>
      <c r="B1450">
        <v>3</v>
      </c>
      <c r="C1450">
        <v>40</v>
      </c>
      <c r="D1450">
        <v>2</v>
      </c>
      <c r="E1450">
        <v>2516597.08</v>
      </c>
      <c r="F1450">
        <v>6858099.0700000003</v>
      </c>
      <c r="G1450">
        <v>194.67500000000001</v>
      </c>
      <c r="H1450">
        <v>163.35</v>
      </c>
      <c r="I1450">
        <v>31.324999999999999</v>
      </c>
      <c r="J1450">
        <v>430</v>
      </c>
      <c r="K1450">
        <v>11</v>
      </c>
      <c r="L1450">
        <v>2</v>
      </c>
      <c r="M1450" t="s">
        <v>0</v>
      </c>
      <c r="N1450" t="s">
        <v>7</v>
      </c>
      <c r="O1450">
        <v>5</v>
      </c>
    </row>
    <row r="1451" spans="1:15">
      <c r="A1451" t="str">
        <f t="shared" si="22"/>
        <v>3A_66</v>
      </c>
      <c r="B1451">
        <v>3</v>
      </c>
      <c r="C1451">
        <v>66</v>
      </c>
      <c r="D1451">
        <v>2</v>
      </c>
      <c r="E1451">
        <v>2516595.79</v>
      </c>
      <c r="F1451">
        <v>6858107.1399999997</v>
      </c>
      <c r="G1451">
        <v>192.684</v>
      </c>
      <c r="H1451">
        <v>164.0499969</v>
      </c>
      <c r="I1451">
        <v>28.63400305</v>
      </c>
      <c r="J1451">
        <v>345</v>
      </c>
      <c r="K1451">
        <v>11</v>
      </c>
      <c r="L1451">
        <v>2</v>
      </c>
      <c r="M1451" t="s">
        <v>0</v>
      </c>
      <c r="N1451" t="s">
        <v>7</v>
      </c>
      <c r="O1451">
        <v>5</v>
      </c>
    </row>
    <row r="1452" spans="1:15">
      <c r="A1452" t="str">
        <f t="shared" si="22"/>
        <v>3A_90</v>
      </c>
      <c r="B1452">
        <v>3</v>
      </c>
      <c r="C1452">
        <v>90</v>
      </c>
      <c r="D1452">
        <v>1</v>
      </c>
      <c r="E1452">
        <v>2516592.06</v>
      </c>
      <c r="F1452">
        <v>6858108.2000000002</v>
      </c>
      <c r="G1452">
        <v>190.142</v>
      </c>
      <c r="H1452">
        <v>164.619989</v>
      </c>
      <c r="I1452">
        <v>25.522010989999998</v>
      </c>
      <c r="J1452">
        <v>343</v>
      </c>
      <c r="K1452">
        <v>11</v>
      </c>
      <c r="L1452">
        <v>2</v>
      </c>
      <c r="M1452" t="s">
        <v>0</v>
      </c>
      <c r="N1452" t="s">
        <v>7</v>
      </c>
      <c r="O1452">
        <v>5</v>
      </c>
    </row>
    <row r="1453" spans="1:15">
      <c r="A1453" t="str">
        <f t="shared" si="22"/>
        <v>3A_94</v>
      </c>
      <c r="B1453">
        <v>3</v>
      </c>
      <c r="C1453">
        <v>94</v>
      </c>
      <c r="D1453">
        <v>2</v>
      </c>
      <c r="E1453">
        <v>2516594.15</v>
      </c>
      <c r="F1453">
        <v>6858110.3899999997</v>
      </c>
      <c r="G1453">
        <v>190.602</v>
      </c>
      <c r="H1453">
        <v>164.2999969</v>
      </c>
      <c r="I1453">
        <v>26.30200305</v>
      </c>
      <c r="J1453">
        <v>334</v>
      </c>
      <c r="K1453">
        <v>11</v>
      </c>
      <c r="L1453">
        <v>2</v>
      </c>
      <c r="M1453" t="s">
        <v>0</v>
      </c>
      <c r="N1453" t="s">
        <v>7</v>
      </c>
      <c r="O1453">
        <v>5</v>
      </c>
    </row>
    <row r="1454" spans="1:15">
      <c r="A1454" t="str">
        <f t="shared" si="22"/>
        <v>3A_705</v>
      </c>
      <c r="B1454">
        <v>3</v>
      </c>
      <c r="C1454">
        <v>705</v>
      </c>
      <c r="D1454">
        <v>2</v>
      </c>
      <c r="E1454">
        <v>2516576.5</v>
      </c>
      <c r="F1454">
        <v>6858052.9900000002</v>
      </c>
      <c r="G1454">
        <v>168.309</v>
      </c>
      <c r="H1454">
        <v>159.0100037</v>
      </c>
      <c r="I1454">
        <v>9.2989963380000003</v>
      </c>
      <c r="J1454">
        <v>178</v>
      </c>
      <c r="K1454">
        <v>12</v>
      </c>
      <c r="L1454">
        <v>3</v>
      </c>
      <c r="M1454" t="s">
        <v>5</v>
      </c>
      <c r="N1454" t="s">
        <v>7</v>
      </c>
      <c r="O1454">
        <v>1</v>
      </c>
    </row>
    <row r="1455" spans="1:15">
      <c r="A1455" t="str">
        <f t="shared" si="22"/>
        <v>3A_702</v>
      </c>
      <c r="B1455">
        <v>3</v>
      </c>
      <c r="C1455">
        <v>702</v>
      </c>
      <c r="D1455">
        <v>2</v>
      </c>
      <c r="E1455">
        <v>2516579.98</v>
      </c>
      <c r="F1455">
        <v>6858064.1900000004</v>
      </c>
      <c r="G1455">
        <v>187.42500000000001</v>
      </c>
      <c r="H1455">
        <v>159.29000239999999</v>
      </c>
      <c r="I1455">
        <v>28.134997559999999</v>
      </c>
      <c r="J1455">
        <v>298</v>
      </c>
      <c r="K1455">
        <v>11</v>
      </c>
      <c r="L1455">
        <v>3</v>
      </c>
      <c r="M1455" t="s">
        <v>0</v>
      </c>
      <c r="N1455" t="s">
        <v>7</v>
      </c>
      <c r="O1455">
        <v>1</v>
      </c>
    </row>
    <row r="1456" spans="1:15">
      <c r="A1456" t="str">
        <f t="shared" si="22"/>
        <v>3A_704</v>
      </c>
      <c r="B1456">
        <v>3</v>
      </c>
      <c r="C1456">
        <v>704</v>
      </c>
      <c r="D1456">
        <v>2</v>
      </c>
      <c r="E1456">
        <v>2516589.88</v>
      </c>
      <c r="F1456">
        <v>6858053.9800000004</v>
      </c>
      <c r="G1456">
        <v>178.245</v>
      </c>
      <c r="H1456">
        <v>163.02999270000001</v>
      </c>
      <c r="I1456">
        <v>-99</v>
      </c>
      <c r="J1456">
        <v>148</v>
      </c>
      <c r="K1456">
        <v>11</v>
      </c>
      <c r="L1456">
        <v>3</v>
      </c>
      <c r="M1456" t="s">
        <v>4</v>
      </c>
      <c r="N1456" t="s">
        <v>7</v>
      </c>
      <c r="O1456">
        <v>2</v>
      </c>
    </row>
    <row r="1457" spans="1:15">
      <c r="A1457" t="str">
        <f t="shared" si="22"/>
        <v>3A_710</v>
      </c>
      <c r="B1457">
        <v>3</v>
      </c>
      <c r="C1457">
        <v>710</v>
      </c>
      <c r="D1457">
        <v>2</v>
      </c>
      <c r="E1457">
        <v>2516577.2599999998</v>
      </c>
      <c r="F1457">
        <v>6858077.3899999997</v>
      </c>
      <c r="G1457">
        <v>175.37899999999999</v>
      </c>
      <c r="H1457">
        <v>160.57999570000001</v>
      </c>
      <c r="I1457">
        <v>-99</v>
      </c>
      <c r="J1457">
        <v>153</v>
      </c>
      <c r="K1457">
        <v>22</v>
      </c>
      <c r="L1457">
        <v>3</v>
      </c>
      <c r="M1457" t="s">
        <v>2</v>
      </c>
      <c r="N1457" t="s">
        <v>7</v>
      </c>
      <c r="O1457">
        <v>2</v>
      </c>
    </row>
    <row r="1458" spans="1:15">
      <c r="A1458" t="str">
        <f t="shared" si="22"/>
        <v>3A_706</v>
      </c>
      <c r="B1458">
        <v>3</v>
      </c>
      <c r="C1458">
        <v>706</v>
      </c>
      <c r="D1458">
        <v>2</v>
      </c>
      <c r="E1458">
        <v>2516573.29</v>
      </c>
      <c r="F1458">
        <v>6858078.3099999996</v>
      </c>
      <c r="G1458">
        <v>183.971</v>
      </c>
      <c r="H1458">
        <v>160.43999629999999</v>
      </c>
      <c r="I1458">
        <v>-99</v>
      </c>
      <c r="J1458">
        <v>265</v>
      </c>
      <c r="K1458">
        <v>12</v>
      </c>
      <c r="L1458">
        <v>3</v>
      </c>
      <c r="M1458" t="s">
        <v>4</v>
      </c>
      <c r="N1458" t="s">
        <v>7</v>
      </c>
      <c r="O1458">
        <v>2</v>
      </c>
    </row>
    <row r="1459" spans="1:15">
      <c r="A1459" t="str">
        <f t="shared" si="22"/>
        <v>3A_708</v>
      </c>
      <c r="B1459">
        <v>3</v>
      </c>
      <c r="C1459">
        <v>708</v>
      </c>
      <c r="D1459">
        <v>2</v>
      </c>
      <c r="E1459">
        <v>2516574.96</v>
      </c>
      <c r="F1459">
        <v>6858086.46</v>
      </c>
      <c r="G1459">
        <v>179.94300000000001</v>
      </c>
      <c r="H1459">
        <v>162.57999570000001</v>
      </c>
      <c r="I1459">
        <v>-99</v>
      </c>
      <c r="J1459">
        <v>189</v>
      </c>
      <c r="K1459">
        <v>11</v>
      </c>
      <c r="L1459">
        <v>3</v>
      </c>
      <c r="M1459" t="s">
        <v>4</v>
      </c>
      <c r="N1459" t="s">
        <v>7</v>
      </c>
      <c r="O1459">
        <v>2</v>
      </c>
    </row>
    <row r="1460" spans="1:15">
      <c r="A1460" t="str">
        <f t="shared" si="22"/>
        <v>3A_709</v>
      </c>
      <c r="B1460">
        <v>3</v>
      </c>
      <c r="C1460">
        <v>709</v>
      </c>
      <c r="D1460">
        <v>2</v>
      </c>
      <c r="E1460">
        <v>2516567.59</v>
      </c>
      <c r="F1460">
        <v>6858092.7999999998</v>
      </c>
      <c r="G1460">
        <v>186.672</v>
      </c>
      <c r="H1460">
        <v>164.0099884</v>
      </c>
      <c r="I1460">
        <v>22.6620116</v>
      </c>
      <c r="J1460">
        <v>196</v>
      </c>
      <c r="K1460">
        <v>12</v>
      </c>
      <c r="L1460">
        <v>3</v>
      </c>
      <c r="M1460" t="s">
        <v>0</v>
      </c>
      <c r="N1460" t="s">
        <v>7</v>
      </c>
      <c r="O1460">
        <v>2</v>
      </c>
    </row>
    <row r="1461" spans="1:15">
      <c r="A1461" t="str">
        <f t="shared" si="22"/>
        <v>3A_701</v>
      </c>
      <c r="B1461">
        <v>3</v>
      </c>
      <c r="C1461">
        <v>701</v>
      </c>
      <c r="D1461">
        <v>2</v>
      </c>
      <c r="E1461">
        <v>2516589.15</v>
      </c>
      <c r="F1461">
        <v>6858074.9699999997</v>
      </c>
      <c r="G1461">
        <v>189.59299999999999</v>
      </c>
      <c r="H1461">
        <v>161.1699921</v>
      </c>
      <c r="I1461">
        <v>28.423007930000001</v>
      </c>
      <c r="J1461">
        <v>360</v>
      </c>
      <c r="K1461">
        <v>12</v>
      </c>
      <c r="L1461">
        <v>3</v>
      </c>
      <c r="M1461" t="s">
        <v>0</v>
      </c>
      <c r="N1461" t="s">
        <v>7</v>
      </c>
      <c r="O1461">
        <v>3</v>
      </c>
    </row>
    <row r="1462" spans="1:15">
      <c r="A1462" t="str">
        <f t="shared" si="22"/>
        <v>3A_718</v>
      </c>
      <c r="B1462">
        <v>3</v>
      </c>
      <c r="C1462">
        <v>718</v>
      </c>
      <c r="D1462">
        <v>3</v>
      </c>
      <c r="E1462">
        <v>2516584.2999999998</v>
      </c>
      <c r="F1462">
        <v>6858085.9100000001</v>
      </c>
      <c r="G1462">
        <v>188.53800000000001</v>
      </c>
      <c r="H1462">
        <v>161.5099884</v>
      </c>
      <c r="I1462">
        <v>-99</v>
      </c>
      <c r="J1462">
        <v>429</v>
      </c>
      <c r="K1462">
        <v>22</v>
      </c>
      <c r="L1462">
        <v>3</v>
      </c>
      <c r="M1462" t="s">
        <v>2</v>
      </c>
      <c r="N1462" t="s">
        <v>7</v>
      </c>
      <c r="O1462">
        <v>3</v>
      </c>
    </row>
    <row r="1463" spans="1:15">
      <c r="A1463" t="str">
        <f t="shared" si="22"/>
        <v>3A_711</v>
      </c>
      <c r="B1463">
        <v>3</v>
      </c>
      <c r="C1463">
        <v>711</v>
      </c>
      <c r="D1463">
        <v>2</v>
      </c>
      <c r="E1463">
        <v>2516580.17</v>
      </c>
      <c r="F1463">
        <v>6858086.1100000003</v>
      </c>
      <c r="G1463">
        <v>171.75200000000001</v>
      </c>
      <c r="H1463">
        <v>161.8099915</v>
      </c>
      <c r="I1463">
        <v>-99</v>
      </c>
      <c r="J1463">
        <v>101</v>
      </c>
      <c r="K1463">
        <v>11</v>
      </c>
      <c r="L1463">
        <v>3</v>
      </c>
      <c r="M1463" t="s">
        <v>2</v>
      </c>
      <c r="N1463" t="s">
        <v>7</v>
      </c>
      <c r="O1463">
        <v>3</v>
      </c>
    </row>
    <row r="1464" spans="1:15">
      <c r="A1464" t="str">
        <f t="shared" si="22"/>
        <v>3A_715</v>
      </c>
      <c r="B1464">
        <v>3</v>
      </c>
      <c r="C1464">
        <v>715</v>
      </c>
      <c r="D1464">
        <v>2</v>
      </c>
      <c r="E1464">
        <v>2516580.16</v>
      </c>
      <c r="F1464">
        <v>6858097.8200000003</v>
      </c>
      <c r="G1464">
        <v>180.501</v>
      </c>
      <c r="H1464">
        <v>165.07999570000001</v>
      </c>
      <c r="I1464">
        <v>15.421004269999999</v>
      </c>
      <c r="J1464">
        <v>160</v>
      </c>
      <c r="K1464">
        <v>11</v>
      </c>
      <c r="L1464">
        <v>3</v>
      </c>
      <c r="M1464" t="s">
        <v>0</v>
      </c>
      <c r="N1464" t="s">
        <v>7</v>
      </c>
      <c r="O1464">
        <v>3</v>
      </c>
    </row>
    <row r="1465" spans="1:15">
      <c r="A1465" t="str">
        <f t="shared" si="22"/>
        <v>3A_716</v>
      </c>
      <c r="B1465">
        <v>3</v>
      </c>
      <c r="C1465">
        <v>716</v>
      </c>
      <c r="D1465">
        <v>2</v>
      </c>
      <c r="E1465">
        <v>2516611.15</v>
      </c>
      <c r="F1465">
        <v>6858069.7800000003</v>
      </c>
      <c r="G1465">
        <v>184.31399999999999</v>
      </c>
      <c r="H1465">
        <v>165.32999570000001</v>
      </c>
      <c r="I1465">
        <v>18.98400427</v>
      </c>
      <c r="J1465">
        <v>197</v>
      </c>
      <c r="K1465">
        <v>11</v>
      </c>
      <c r="L1465">
        <v>3</v>
      </c>
      <c r="M1465" t="s">
        <v>0</v>
      </c>
      <c r="N1465" t="s">
        <v>7</v>
      </c>
      <c r="O1465">
        <v>4</v>
      </c>
    </row>
    <row r="1466" spans="1:15">
      <c r="A1466" t="str">
        <f t="shared" si="22"/>
        <v>3A_712</v>
      </c>
      <c r="B1466">
        <v>3</v>
      </c>
      <c r="C1466">
        <v>712</v>
      </c>
      <c r="D1466">
        <v>2</v>
      </c>
      <c r="E1466">
        <v>2516596.5499999998</v>
      </c>
      <c r="F1466">
        <v>6858092.1399999997</v>
      </c>
      <c r="G1466">
        <v>184.98599999999999</v>
      </c>
      <c r="H1466">
        <v>162.97998960000001</v>
      </c>
      <c r="I1466">
        <v>22.006010379999999</v>
      </c>
      <c r="J1466">
        <v>220</v>
      </c>
      <c r="K1466">
        <v>12</v>
      </c>
      <c r="L1466">
        <v>3</v>
      </c>
      <c r="M1466" t="s">
        <v>1</v>
      </c>
      <c r="N1466" t="s">
        <v>7</v>
      </c>
      <c r="O1466">
        <v>4</v>
      </c>
    </row>
    <row r="1467" spans="1:15">
      <c r="A1467" t="str">
        <f t="shared" si="22"/>
        <v>3A_714</v>
      </c>
      <c r="B1467">
        <v>3</v>
      </c>
      <c r="C1467">
        <v>714</v>
      </c>
      <c r="D1467">
        <v>2</v>
      </c>
      <c r="E1467">
        <v>2516582.37</v>
      </c>
      <c r="F1467">
        <v>6858103.7400000002</v>
      </c>
      <c r="G1467">
        <v>171.59100000000001</v>
      </c>
      <c r="H1467">
        <v>166.6599976</v>
      </c>
      <c r="I1467">
        <v>-99</v>
      </c>
      <c r="J1467">
        <v>72</v>
      </c>
      <c r="K1467">
        <v>11</v>
      </c>
      <c r="L1467">
        <v>3</v>
      </c>
      <c r="M1467" t="s">
        <v>2</v>
      </c>
      <c r="N1467" t="s">
        <v>7</v>
      </c>
      <c r="O1467">
        <v>4</v>
      </c>
    </row>
    <row r="1468" spans="1:15">
      <c r="A1468" t="str">
        <f t="shared" si="22"/>
        <v>3B_102</v>
      </c>
      <c r="B1468">
        <v>3</v>
      </c>
      <c r="C1468">
        <v>102</v>
      </c>
      <c r="D1468">
        <v>1</v>
      </c>
      <c r="E1468">
        <v>2516560.85</v>
      </c>
      <c r="F1468">
        <v>6858093.9800000004</v>
      </c>
      <c r="G1468">
        <v>180.642</v>
      </c>
      <c r="H1468">
        <v>163.97998960000001</v>
      </c>
      <c r="I1468">
        <v>16.662010380000002</v>
      </c>
      <c r="J1468">
        <v>260</v>
      </c>
      <c r="K1468">
        <v>12</v>
      </c>
      <c r="L1468">
        <v>2</v>
      </c>
      <c r="M1468" t="s">
        <v>5</v>
      </c>
      <c r="N1468" t="s">
        <v>8</v>
      </c>
      <c r="O1468">
        <v>1</v>
      </c>
    </row>
    <row r="1469" spans="1:15">
      <c r="A1469" t="str">
        <f t="shared" si="22"/>
        <v>3B_105</v>
      </c>
      <c r="B1469">
        <v>3</v>
      </c>
      <c r="C1469">
        <v>105</v>
      </c>
      <c r="D1469">
        <v>2</v>
      </c>
      <c r="E1469">
        <v>2516557.64</v>
      </c>
      <c r="F1469">
        <v>6858092.9199999999</v>
      </c>
      <c r="G1469">
        <v>189.02600000000001</v>
      </c>
      <c r="H1469">
        <v>163.46999510000001</v>
      </c>
      <c r="I1469">
        <v>25.55600488</v>
      </c>
      <c r="J1469">
        <v>269</v>
      </c>
      <c r="K1469">
        <v>11</v>
      </c>
      <c r="L1469">
        <v>2</v>
      </c>
      <c r="M1469" t="s">
        <v>0</v>
      </c>
      <c r="N1469" t="s">
        <v>8</v>
      </c>
      <c r="O1469">
        <v>1</v>
      </c>
    </row>
    <row r="1470" spans="1:15">
      <c r="A1470" t="str">
        <f t="shared" si="22"/>
        <v>3B_107</v>
      </c>
      <c r="B1470">
        <v>3</v>
      </c>
      <c r="C1470">
        <v>107</v>
      </c>
      <c r="D1470">
        <v>2</v>
      </c>
      <c r="E1470">
        <v>2516560.39</v>
      </c>
      <c r="F1470">
        <v>6858096.2400000002</v>
      </c>
      <c r="G1470">
        <v>174.88200000000001</v>
      </c>
      <c r="H1470">
        <v>164.02999270000001</v>
      </c>
      <c r="I1470">
        <v>10.85200732</v>
      </c>
      <c r="J1470">
        <v>237</v>
      </c>
      <c r="K1470">
        <v>12</v>
      </c>
      <c r="L1470">
        <v>2</v>
      </c>
      <c r="M1470" t="s">
        <v>5</v>
      </c>
      <c r="N1470" t="s">
        <v>8</v>
      </c>
      <c r="O1470">
        <v>1</v>
      </c>
    </row>
    <row r="1471" spans="1:15">
      <c r="A1471" t="str">
        <f t="shared" si="22"/>
        <v>3B_113</v>
      </c>
      <c r="B1471">
        <v>3</v>
      </c>
      <c r="C1471">
        <v>113</v>
      </c>
      <c r="D1471">
        <v>2</v>
      </c>
      <c r="E1471">
        <v>2516553.5299999998</v>
      </c>
      <c r="F1471">
        <v>6858099.9299999997</v>
      </c>
      <c r="G1471">
        <v>188.39699999999999</v>
      </c>
      <c r="H1471">
        <v>163.119989</v>
      </c>
      <c r="I1471">
        <v>25.277010990000001</v>
      </c>
      <c r="J1471">
        <v>302</v>
      </c>
      <c r="K1471">
        <v>11</v>
      </c>
      <c r="L1471">
        <v>2</v>
      </c>
      <c r="M1471" t="s">
        <v>0</v>
      </c>
      <c r="N1471" t="s">
        <v>8</v>
      </c>
      <c r="O1471">
        <v>1</v>
      </c>
    </row>
    <row r="1472" spans="1:15">
      <c r="A1472" t="str">
        <f t="shared" si="22"/>
        <v>3B_116</v>
      </c>
      <c r="B1472">
        <v>3</v>
      </c>
      <c r="C1472">
        <v>116</v>
      </c>
      <c r="D1472">
        <v>2</v>
      </c>
      <c r="E1472">
        <v>2516555.92</v>
      </c>
      <c r="F1472">
        <v>6858104.8099999996</v>
      </c>
      <c r="G1472">
        <v>188.92099999999999</v>
      </c>
      <c r="H1472">
        <v>163.68999629999999</v>
      </c>
      <c r="I1472">
        <v>25.231003659999999</v>
      </c>
      <c r="J1472">
        <v>250</v>
      </c>
      <c r="K1472">
        <v>11</v>
      </c>
      <c r="L1472">
        <v>2</v>
      </c>
      <c r="M1472" t="s">
        <v>0</v>
      </c>
      <c r="N1472" t="s">
        <v>8</v>
      </c>
      <c r="O1472">
        <v>1</v>
      </c>
    </row>
    <row r="1473" spans="1:15">
      <c r="A1473" t="str">
        <f t="shared" si="22"/>
        <v>3B_115</v>
      </c>
      <c r="B1473">
        <v>3</v>
      </c>
      <c r="C1473">
        <v>115</v>
      </c>
      <c r="D1473">
        <v>2</v>
      </c>
      <c r="E1473">
        <v>2516552.08</v>
      </c>
      <c r="F1473">
        <v>6858102.9800000004</v>
      </c>
      <c r="G1473">
        <v>189.613</v>
      </c>
      <c r="H1473">
        <v>163.22998960000001</v>
      </c>
      <c r="I1473">
        <v>26.383010380000002</v>
      </c>
      <c r="J1473">
        <v>385</v>
      </c>
      <c r="K1473">
        <v>11</v>
      </c>
      <c r="L1473">
        <v>2</v>
      </c>
      <c r="M1473" t="s">
        <v>0</v>
      </c>
      <c r="N1473" t="s">
        <v>8</v>
      </c>
      <c r="O1473">
        <v>1</v>
      </c>
    </row>
    <row r="1474" spans="1:15">
      <c r="A1474" t="str">
        <f t="shared" si="22"/>
        <v>3B_125</v>
      </c>
      <c r="B1474">
        <v>3</v>
      </c>
      <c r="C1474">
        <v>125</v>
      </c>
      <c r="D1474">
        <v>2</v>
      </c>
      <c r="E1474">
        <v>2516552.1800000002</v>
      </c>
      <c r="F1474">
        <v>6858111.21</v>
      </c>
      <c r="G1474">
        <v>172.87899999999999</v>
      </c>
      <c r="H1474">
        <v>162.96999510000001</v>
      </c>
      <c r="I1474">
        <v>9.9090048829999997</v>
      </c>
      <c r="J1474">
        <v>196</v>
      </c>
      <c r="K1474">
        <v>11</v>
      </c>
      <c r="L1474">
        <v>2</v>
      </c>
      <c r="M1474" t="s">
        <v>5</v>
      </c>
      <c r="N1474" t="s">
        <v>8</v>
      </c>
      <c r="O1474">
        <v>1</v>
      </c>
    </row>
    <row r="1475" spans="1:15">
      <c r="A1475" t="str">
        <f t="shared" ref="A1475:A1538" si="23">IF(N1475&lt;&gt;1,CONCATENATE(B1475,N1475,"_",C1475),CONCATENATE(B1475,"_",C1475))</f>
        <v>3B_126</v>
      </c>
      <c r="B1475">
        <v>3</v>
      </c>
      <c r="C1475">
        <v>126</v>
      </c>
      <c r="D1475">
        <v>2</v>
      </c>
      <c r="E1475">
        <v>2516549.75</v>
      </c>
      <c r="F1475">
        <v>6858111.1399999997</v>
      </c>
      <c r="G1475">
        <v>174.40100000000001</v>
      </c>
      <c r="H1475">
        <v>162.0599915</v>
      </c>
      <c r="I1475">
        <v>12.341008540000001</v>
      </c>
      <c r="J1475">
        <v>228</v>
      </c>
      <c r="K1475">
        <v>11</v>
      </c>
      <c r="L1475">
        <v>2</v>
      </c>
      <c r="M1475" t="s">
        <v>5</v>
      </c>
      <c r="N1475" t="s">
        <v>8</v>
      </c>
      <c r="O1475">
        <v>1</v>
      </c>
    </row>
    <row r="1476" spans="1:15">
      <c r="A1476" t="str">
        <f t="shared" si="23"/>
        <v>3B_122</v>
      </c>
      <c r="B1476">
        <v>3</v>
      </c>
      <c r="C1476">
        <v>122</v>
      </c>
      <c r="D1476">
        <v>2</v>
      </c>
      <c r="E1476">
        <v>2516546.7000000002</v>
      </c>
      <c r="F1476">
        <v>6858109.8600000003</v>
      </c>
      <c r="G1476">
        <v>186.57599999999999</v>
      </c>
      <c r="H1476">
        <v>161.7599884</v>
      </c>
      <c r="I1476">
        <v>24.8160116</v>
      </c>
      <c r="J1476">
        <v>288</v>
      </c>
      <c r="K1476">
        <v>11</v>
      </c>
      <c r="L1476">
        <v>2</v>
      </c>
      <c r="M1476" t="s">
        <v>0</v>
      </c>
      <c r="N1476" t="s">
        <v>8</v>
      </c>
      <c r="O1476">
        <v>1</v>
      </c>
    </row>
    <row r="1477" spans="1:15">
      <c r="A1477" t="str">
        <f t="shared" si="23"/>
        <v>3B_131</v>
      </c>
      <c r="B1477">
        <v>3</v>
      </c>
      <c r="C1477">
        <v>131</v>
      </c>
      <c r="D1477">
        <v>2</v>
      </c>
      <c r="E1477">
        <v>2516549.2599999998</v>
      </c>
      <c r="F1477">
        <v>6858114.2199999997</v>
      </c>
      <c r="G1477">
        <v>181.05699999999999</v>
      </c>
      <c r="H1477">
        <v>161.97998960000001</v>
      </c>
      <c r="I1477">
        <v>19.077010380000001</v>
      </c>
      <c r="J1477">
        <v>214</v>
      </c>
      <c r="K1477">
        <v>12</v>
      </c>
      <c r="L1477">
        <v>2</v>
      </c>
      <c r="M1477" t="s">
        <v>0</v>
      </c>
      <c r="N1477" t="s">
        <v>8</v>
      </c>
      <c r="O1477">
        <v>1</v>
      </c>
    </row>
    <row r="1478" spans="1:15">
      <c r="A1478" t="str">
        <f t="shared" si="23"/>
        <v>3B_129</v>
      </c>
      <c r="B1478">
        <v>3</v>
      </c>
      <c r="C1478">
        <v>129</v>
      </c>
      <c r="D1478">
        <v>2</v>
      </c>
      <c r="E1478">
        <v>2516546.37</v>
      </c>
      <c r="F1478">
        <v>6858113.7599999998</v>
      </c>
      <c r="G1478">
        <v>183.41300000000001</v>
      </c>
      <c r="H1478">
        <v>161.57999570000001</v>
      </c>
      <c r="I1478">
        <v>21.83300427</v>
      </c>
      <c r="J1478">
        <v>242</v>
      </c>
      <c r="K1478">
        <v>11</v>
      </c>
      <c r="L1478">
        <v>2</v>
      </c>
      <c r="M1478" t="s">
        <v>0</v>
      </c>
      <c r="N1478" t="s">
        <v>8</v>
      </c>
      <c r="O1478">
        <v>1</v>
      </c>
    </row>
    <row r="1479" spans="1:15">
      <c r="A1479" t="str">
        <f t="shared" si="23"/>
        <v>3B_135</v>
      </c>
      <c r="B1479">
        <v>3</v>
      </c>
      <c r="C1479">
        <v>135</v>
      </c>
      <c r="D1479">
        <v>2</v>
      </c>
      <c r="E1479">
        <v>2516548.27</v>
      </c>
      <c r="F1479">
        <v>6858116.04</v>
      </c>
      <c r="G1479">
        <v>185.27500000000001</v>
      </c>
      <c r="H1479">
        <v>161.69999079999999</v>
      </c>
      <c r="I1479">
        <v>23.57500916</v>
      </c>
      <c r="J1479">
        <v>207</v>
      </c>
      <c r="K1479">
        <v>11</v>
      </c>
      <c r="L1479">
        <v>2</v>
      </c>
      <c r="M1479" t="s">
        <v>0</v>
      </c>
      <c r="N1479" t="s">
        <v>8</v>
      </c>
      <c r="O1479">
        <v>1</v>
      </c>
    </row>
    <row r="1480" spans="1:15">
      <c r="A1480" t="str">
        <f t="shared" si="23"/>
        <v>3B_137</v>
      </c>
      <c r="B1480">
        <v>3</v>
      </c>
      <c r="C1480">
        <v>137</v>
      </c>
      <c r="D1480">
        <v>2</v>
      </c>
      <c r="E1480">
        <v>2516545.42</v>
      </c>
      <c r="F1480">
        <v>6858118.0700000003</v>
      </c>
      <c r="G1480">
        <v>182.256</v>
      </c>
      <c r="H1480">
        <v>161.4600006</v>
      </c>
      <c r="I1480">
        <v>20.795999389999999</v>
      </c>
      <c r="J1480">
        <v>231</v>
      </c>
      <c r="K1480">
        <v>11</v>
      </c>
      <c r="L1480">
        <v>2</v>
      </c>
      <c r="M1480" t="s">
        <v>0</v>
      </c>
      <c r="N1480" t="s">
        <v>8</v>
      </c>
      <c r="O1480">
        <v>1</v>
      </c>
    </row>
    <row r="1481" spans="1:15">
      <c r="A1481" t="str">
        <f t="shared" si="23"/>
        <v>3B_147</v>
      </c>
      <c r="B1481">
        <v>3</v>
      </c>
      <c r="C1481">
        <v>147</v>
      </c>
      <c r="D1481">
        <v>1</v>
      </c>
      <c r="E1481">
        <v>2516547.4300000002</v>
      </c>
      <c r="F1481">
        <v>6858121.5</v>
      </c>
      <c r="G1481">
        <v>178.33600000000001</v>
      </c>
      <c r="H1481">
        <v>161.7699982</v>
      </c>
      <c r="I1481">
        <v>16.566001830000001</v>
      </c>
      <c r="J1481">
        <v>306</v>
      </c>
      <c r="K1481">
        <v>11</v>
      </c>
      <c r="L1481">
        <v>2</v>
      </c>
      <c r="M1481" t="s">
        <v>5</v>
      </c>
      <c r="N1481" t="s">
        <v>8</v>
      </c>
      <c r="O1481">
        <v>1</v>
      </c>
    </row>
    <row r="1482" spans="1:15">
      <c r="A1482" t="str">
        <f t="shared" si="23"/>
        <v>3B_146</v>
      </c>
      <c r="B1482">
        <v>3</v>
      </c>
      <c r="C1482">
        <v>146</v>
      </c>
      <c r="D1482">
        <v>2</v>
      </c>
      <c r="E1482">
        <v>2516540.3199999998</v>
      </c>
      <c r="F1482">
        <v>6858121.75</v>
      </c>
      <c r="G1482">
        <v>181.23099999999999</v>
      </c>
      <c r="H1482">
        <v>161.44999079999999</v>
      </c>
      <c r="I1482">
        <v>19.78100916</v>
      </c>
      <c r="J1482">
        <v>230</v>
      </c>
      <c r="K1482">
        <v>11</v>
      </c>
      <c r="L1482">
        <v>2</v>
      </c>
      <c r="M1482" t="s">
        <v>0</v>
      </c>
      <c r="N1482" t="s">
        <v>8</v>
      </c>
      <c r="O1482">
        <v>1</v>
      </c>
    </row>
    <row r="1483" spans="1:15">
      <c r="A1483" t="str">
        <f t="shared" si="23"/>
        <v>3B_154</v>
      </c>
      <c r="B1483">
        <v>3</v>
      </c>
      <c r="C1483">
        <v>154</v>
      </c>
      <c r="D1483">
        <v>2</v>
      </c>
      <c r="E1483">
        <v>2516542.12</v>
      </c>
      <c r="F1483">
        <v>6858125.9199999999</v>
      </c>
      <c r="G1483">
        <v>175.982</v>
      </c>
      <c r="H1483">
        <v>161.4099976</v>
      </c>
      <c r="I1483">
        <v>14.57200244</v>
      </c>
      <c r="J1483">
        <v>205</v>
      </c>
      <c r="K1483">
        <v>11</v>
      </c>
      <c r="L1483">
        <v>2</v>
      </c>
      <c r="M1483" t="s">
        <v>5</v>
      </c>
      <c r="N1483" t="s">
        <v>8</v>
      </c>
      <c r="O1483">
        <v>1</v>
      </c>
    </row>
    <row r="1484" spans="1:15">
      <c r="A1484" t="str">
        <f t="shared" si="23"/>
        <v>3B_159</v>
      </c>
      <c r="B1484">
        <v>3</v>
      </c>
      <c r="C1484">
        <v>159</v>
      </c>
      <c r="D1484">
        <v>2</v>
      </c>
      <c r="E1484">
        <v>2516538.9300000002</v>
      </c>
      <c r="F1484">
        <v>6858128.79</v>
      </c>
      <c r="G1484">
        <v>182.67400000000001</v>
      </c>
      <c r="H1484">
        <v>161.68000180000001</v>
      </c>
      <c r="I1484">
        <v>20.993998170000001</v>
      </c>
      <c r="J1484">
        <v>225</v>
      </c>
      <c r="K1484">
        <v>12</v>
      </c>
      <c r="L1484">
        <v>2</v>
      </c>
      <c r="M1484" t="s">
        <v>0</v>
      </c>
      <c r="N1484" t="s">
        <v>8</v>
      </c>
      <c r="O1484">
        <v>1</v>
      </c>
    </row>
    <row r="1485" spans="1:15">
      <c r="A1485" t="str">
        <f t="shared" si="23"/>
        <v>3B_167</v>
      </c>
      <c r="B1485">
        <v>3</v>
      </c>
      <c r="C1485">
        <v>167</v>
      </c>
      <c r="D1485">
        <v>2</v>
      </c>
      <c r="E1485">
        <v>2516540.2000000002</v>
      </c>
      <c r="F1485">
        <v>6858130.9400000004</v>
      </c>
      <c r="G1485">
        <v>181.88499999999999</v>
      </c>
      <c r="H1485">
        <v>161.8099915</v>
      </c>
      <c r="I1485">
        <v>20.075008539999999</v>
      </c>
      <c r="J1485">
        <v>267</v>
      </c>
      <c r="K1485">
        <v>11</v>
      </c>
      <c r="L1485">
        <v>2</v>
      </c>
      <c r="M1485" t="s">
        <v>5</v>
      </c>
      <c r="N1485" t="s">
        <v>8</v>
      </c>
      <c r="O1485">
        <v>1</v>
      </c>
    </row>
    <row r="1486" spans="1:15">
      <c r="A1486" t="str">
        <f t="shared" si="23"/>
        <v>3B_160</v>
      </c>
      <c r="B1486">
        <v>3</v>
      </c>
      <c r="C1486">
        <v>160</v>
      </c>
      <c r="D1486">
        <v>2</v>
      </c>
      <c r="E1486">
        <v>2516536.87</v>
      </c>
      <c r="F1486">
        <v>6858129.4699999997</v>
      </c>
      <c r="G1486">
        <v>179.35599999999999</v>
      </c>
      <c r="H1486">
        <v>161.6699921</v>
      </c>
      <c r="I1486">
        <v>17.686007929999999</v>
      </c>
      <c r="J1486">
        <v>235</v>
      </c>
      <c r="K1486">
        <v>11</v>
      </c>
      <c r="L1486">
        <v>2</v>
      </c>
      <c r="M1486" t="s">
        <v>5</v>
      </c>
      <c r="N1486" t="s">
        <v>8</v>
      </c>
      <c r="O1486">
        <v>1</v>
      </c>
    </row>
    <row r="1487" spans="1:15">
      <c r="A1487" t="str">
        <f t="shared" si="23"/>
        <v>3B_101</v>
      </c>
      <c r="B1487">
        <v>3</v>
      </c>
      <c r="C1487">
        <v>101</v>
      </c>
      <c r="D1487">
        <v>3</v>
      </c>
      <c r="E1487">
        <v>2516570.0499999998</v>
      </c>
      <c r="F1487">
        <v>6858097.6500000004</v>
      </c>
      <c r="G1487">
        <v>189.166</v>
      </c>
      <c r="H1487">
        <v>165.0599915</v>
      </c>
      <c r="I1487">
        <v>24.106008540000001</v>
      </c>
      <c r="J1487">
        <v>340</v>
      </c>
      <c r="K1487">
        <v>11</v>
      </c>
      <c r="L1487">
        <v>2</v>
      </c>
      <c r="M1487" t="s">
        <v>0</v>
      </c>
      <c r="N1487" t="s">
        <v>8</v>
      </c>
      <c r="O1487">
        <v>2</v>
      </c>
    </row>
    <row r="1488" spans="1:15">
      <c r="A1488" t="str">
        <f t="shared" si="23"/>
        <v>3B_103</v>
      </c>
      <c r="B1488">
        <v>3</v>
      </c>
      <c r="C1488">
        <v>103</v>
      </c>
      <c r="D1488">
        <v>2</v>
      </c>
      <c r="E1488">
        <v>2516565.19</v>
      </c>
      <c r="F1488">
        <v>6858096.5300000003</v>
      </c>
      <c r="G1488">
        <v>188.227</v>
      </c>
      <c r="H1488">
        <v>164.619989</v>
      </c>
      <c r="I1488">
        <v>23.607010989999999</v>
      </c>
      <c r="J1488">
        <v>245</v>
      </c>
      <c r="K1488">
        <v>11</v>
      </c>
      <c r="L1488">
        <v>2</v>
      </c>
      <c r="M1488" t="s">
        <v>0</v>
      </c>
      <c r="N1488" t="s">
        <v>8</v>
      </c>
      <c r="O1488">
        <v>2</v>
      </c>
    </row>
    <row r="1489" spans="1:15">
      <c r="A1489" t="str">
        <f t="shared" si="23"/>
        <v>3B_109</v>
      </c>
      <c r="B1489">
        <v>3</v>
      </c>
      <c r="C1489">
        <v>109</v>
      </c>
      <c r="D1489">
        <v>1</v>
      </c>
      <c r="E1489">
        <v>2516567.0099999998</v>
      </c>
      <c r="F1489">
        <v>6858100.6399999997</v>
      </c>
      <c r="G1489">
        <v>189.85</v>
      </c>
      <c r="H1489">
        <v>165.119989</v>
      </c>
      <c r="I1489">
        <v>-99</v>
      </c>
      <c r="J1489">
        <v>270</v>
      </c>
      <c r="K1489">
        <v>12</v>
      </c>
      <c r="L1489">
        <v>2</v>
      </c>
      <c r="M1489" t="s">
        <v>3</v>
      </c>
      <c r="N1489" t="s">
        <v>8</v>
      </c>
      <c r="O1489">
        <v>2</v>
      </c>
    </row>
    <row r="1490" spans="1:15">
      <c r="A1490" t="str">
        <f t="shared" si="23"/>
        <v>3B_112</v>
      </c>
      <c r="B1490">
        <v>3</v>
      </c>
      <c r="C1490">
        <v>112</v>
      </c>
      <c r="D1490">
        <v>2</v>
      </c>
      <c r="E1490">
        <v>2516568.42</v>
      </c>
      <c r="F1490">
        <v>6858102.5099999998</v>
      </c>
      <c r="G1490">
        <v>190.73</v>
      </c>
      <c r="H1490">
        <v>165.13999329999999</v>
      </c>
      <c r="I1490">
        <v>25.590006710000001</v>
      </c>
      <c r="J1490">
        <v>273</v>
      </c>
      <c r="K1490">
        <v>11</v>
      </c>
      <c r="L1490">
        <v>2</v>
      </c>
      <c r="M1490" t="s">
        <v>0</v>
      </c>
      <c r="N1490" t="s">
        <v>8</v>
      </c>
      <c r="O1490">
        <v>2</v>
      </c>
    </row>
    <row r="1491" spans="1:15">
      <c r="A1491" t="str">
        <f t="shared" si="23"/>
        <v>3B_118</v>
      </c>
      <c r="B1491">
        <v>3</v>
      </c>
      <c r="C1491">
        <v>118</v>
      </c>
      <c r="D1491">
        <v>2</v>
      </c>
      <c r="E1491">
        <v>2516560.64</v>
      </c>
      <c r="F1491">
        <v>6858107.3899999997</v>
      </c>
      <c r="G1491">
        <v>185.767</v>
      </c>
      <c r="H1491">
        <v>165.2699982</v>
      </c>
      <c r="I1491">
        <v>20.497001829999999</v>
      </c>
      <c r="J1491">
        <v>250</v>
      </c>
      <c r="K1491">
        <v>11</v>
      </c>
      <c r="L1491">
        <v>2</v>
      </c>
      <c r="M1491" t="s">
        <v>0</v>
      </c>
      <c r="N1491" t="s">
        <v>8</v>
      </c>
      <c r="O1491">
        <v>2</v>
      </c>
    </row>
    <row r="1492" spans="1:15">
      <c r="A1492" t="str">
        <f t="shared" si="23"/>
        <v>3B_123</v>
      </c>
      <c r="B1492">
        <v>3</v>
      </c>
      <c r="C1492">
        <v>123</v>
      </c>
      <c r="D1492">
        <v>1</v>
      </c>
      <c r="E1492">
        <v>2516557.58</v>
      </c>
      <c r="F1492">
        <v>6858110.7000000002</v>
      </c>
      <c r="G1492">
        <v>186.32</v>
      </c>
      <c r="H1492">
        <v>165.23999939999999</v>
      </c>
      <c r="I1492">
        <v>21.080000609999999</v>
      </c>
      <c r="J1492">
        <v>243</v>
      </c>
      <c r="K1492">
        <v>11</v>
      </c>
      <c r="L1492">
        <v>2</v>
      </c>
      <c r="M1492" t="s">
        <v>0</v>
      </c>
      <c r="N1492" t="s">
        <v>8</v>
      </c>
      <c r="O1492">
        <v>2</v>
      </c>
    </row>
    <row r="1493" spans="1:15">
      <c r="A1493" t="str">
        <f t="shared" si="23"/>
        <v>3B_128</v>
      </c>
      <c r="B1493">
        <v>3</v>
      </c>
      <c r="C1493">
        <v>128</v>
      </c>
      <c r="D1493">
        <v>2</v>
      </c>
      <c r="E1493">
        <v>2516561.7200000002</v>
      </c>
      <c r="F1493">
        <v>6858113.54</v>
      </c>
      <c r="G1493">
        <v>185.214</v>
      </c>
      <c r="H1493">
        <v>165.4600006</v>
      </c>
      <c r="I1493">
        <v>19.753999390000001</v>
      </c>
      <c r="J1493">
        <v>232</v>
      </c>
      <c r="K1493">
        <v>11</v>
      </c>
      <c r="L1493">
        <v>2</v>
      </c>
      <c r="M1493" t="s">
        <v>0</v>
      </c>
      <c r="N1493" t="s">
        <v>8</v>
      </c>
      <c r="O1493">
        <v>2</v>
      </c>
    </row>
    <row r="1494" spans="1:15">
      <c r="A1494" t="str">
        <f t="shared" si="23"/>
        <v>3B_138</v>
      </c>
      <c r="B1494">
        <v>3</v>
      </c>
      <c r="C1494">
        <v>138</v>
      </c>
      <c r="D1494">
        <v>2</v>
      </c>
      <c r="E1494">
        <v>2516558.0699999998</v>
      </c>
      <c r="F1494">
        <v>6858117.1500000004</v>
      </c>
      <c r="G1494">
        <v>181.012</v>
      </c>
      <c r="H1494">
        <v>165.6699921</v>
      </c>
      <c r="I1494">
        <v>15.342007929999999</v>
      </c>
      <c r="J1494">
        <v>161</v>
      </c>
      <c r="K1494">
        <v>11</v>
      </c>
      <c r="L1494">
        <v>2</v>
      </c>
      <c r="M1494" t="s">
        <v>0</v>
      </c>
      <c r="N1494" t="s">
        <v>8</v>
      </c>
      <c r="O1494">
        <v>2</v>
      </c>
    </row>
    <row r="1495" spans="1:15">
      <c r="A1495" t="str">
        <f t="shared" si="23"/>
        <v>3B_145</v>
      </c>
      <c r="B1495">
        <v>3</v>
      </c>
      <c r="C1495">
        <v>145</v>
      </c>
      <c r="D1495">
        <v>2</v>
      </c>
      <c r="E1495">
        <v>2516553.2599999998</v>
      </c>
      <c r="F1495">
        <v>6858119.7699999996</v>
      </c>
      <c r="G1495">
        <v>188.018</v>
      </c>
      <c r="H1495">
        <v>162.57000120000001</v>
      </c>
      <c r="I1495">
        <v>25.447998779999999</v>
      </c>
      <c r="J1495">
        <v>289</v>
      </c>
      <c r="K1495">
        <v>12</v>
      </c>
      <c r="L1495">
        <v>2</v>
      </c>
      <c r="M1495" t="s">
        <v>0</v>
      </c>
      <c r="N1495" t="s">
        <v>8</v>
      </c>
      <c r="O1495">
        <v>2</v>
      </c>
    </row>
    <row r="1496" spans="1:15">
      <c r="A1496" t="str">
        <f t="shared" si="23"/>
        <v>3B_140</v>
      </c>
      <c r="B1496">
        <v>3</v>
      </c>
      <c r="C1496">
        <v>140</v>
      </c>
      <c r="D1496">
        <v>2</v>
      </c>
      <c r="E1496">
        <v>2516550.65</v>
      </c>
      <c r="F1496">
        <v>6858118.5300000003</v>
      </c>
      <c r="G1496">
        <v>182.744</v>
      </c>
      <c r="H1496">
        <v>162.04000239999999</v>
      </c>
      <c r="I1496">
        <v>20.703997560000001</v>
      </c>
      <c r="J1496">
        <v>273</v>
      </c>
      <c r="K1496">
        <v>11</v>
      </c>
      <c r="L1496">
        <v>2</v>
      </c>
      <c r="M1496" t="s">
        <v>5</v>
      </c>
      <c r="N1496" t="s">
        <v>8</v>
      </c>
      <c r="O1496">
        <v>2</v>
      </c>
    </row>
    <row r="1497" spans="1:15">
      <c r="A1497" t="str">
        <f t="shared" si="23"/>
        <v>3B_150</v>
      </c>
      <c r="B1497">
        <v>3</v>
      </c>
      <c r="C1497">
        <v>150</v>
      </c>
      <c r="D1497">
        <v>2</v>
      </c>
      <c r="E1497">
        <v>2516554.59</v>
      </c>
      <c r="F1497">
        <v>6858122.29</v>
      </c>
      <c r="G1497">
        <v>184.99199999999999</v>
      </c>
      <c r="H1497">
        <v>162.6599976</v>
      </c>
      <c r="I1497">
        <v>22.33200244</v>
      </c>
      <c r="J1497">
        <v>213</v>
      </c>
      <c r="K1497">
        <v>11</v>
      </c>
      <c r="L1497">
        <v>2</v>
      </c>
      <c r="M1497" t="s">
        <v>0</v>
      </c>
      <c r="N1497" t="s">
        <v>8</v>
      </c>
      <c r="O1497">
        <v>2</v>
      </c>
    </row>
    <row r="1498" spans="1:15">
      <c r="A1498" t="str">
        <f t="shared" si="23"/>
        <v>3B_161</v>
      </c>
      <c r="B1498">
        <v>3</v>
      </c>
      <c r="C1498">
        <v>161</v>
      </c>
      <c r="D1498">
        <v>2</v>
      </c>
      <c r="E1498">
        <v>2516556.25</v>
      </c>
      <c r="F1498">
        <v>6858124.6200000001</v>
      </c>
      <c r="G1498">
        <v>175.84299999999999</v>
      </c>
      <c r="H1498">
        <v>162.87999880000001</v>
      </c>
      <c r="I1498">
        <v>12.963001220000001</v>
      </c>
      <c r="J1498">
        <v>207</v>
      </c>
      <c r="K1498">
        <v>12</v>
      </c>
      <c r="L1498">
        <v>2</v>
      </c>
      <c r="M1498" t="s">
        <v>5</v>
      </c>
      <c r="N1498" t="s">
        <v>8</v>
      </c>
      <c r="O1498">
        <v>2</v>
      </c>
    </row>
    <row r="1499" spans="1:15">
      <c r="A1499" t="str">
        <f t="shared" si="23"/>
        <v>3B_151</v>
      </c>
      <c r="B1499">
        <v>3</v>
      </c>
      <c r="C1499">
        <v>151</v>
      </c>
      <c r="D1499">
        <v>2</v>
      </c>
      <c r="E1499">
        <v>2516549.88</v>
      </c>
      <c r="F1499">
        <v>6858123.2699999996</v>
      </c>
      <c r="G1499">
        <v>183.762</v>
      </c>
      <c r="H1499">
        <v>162.02999270000001</v>
      </c>
      <c r="I1499">
        <v>21.732007320000001</v>
      </c>
      <c r="J1499">
        <v>230</v>
      </c>
      <c r="K1499">
        <v>12</v>
      </c>
      <c r="L1499">
        <v>2</v>
      </c>
      <c r="M1499" t="s">
        <v>0</v>
      </c>
      <c r="N1499" t="s">
        <v>8</v>
      </c>
      <c r="O1499">
        <v>2</v>
      </c>
    </row>
    <row r="1500" spans="1:15">
      <c r="A1500" t="str">
        <f t="shared" si="23"/>
        <v>3B_157</v>
      </c>
      <c r="B1500">
        <v>3</v>
      </c>
      <c r="C1500">
        <v>157</v>
      </c>
      <c r="D1500">
        <v>2</v>
      </c>
      <c r="E1500">
        <v>2516552.1</v>
      </c>
      <c r="F1500">
        <v>6858124.79</v>
      </c>
      <c r="G1500">
        <v>184.27699999999999</v>
      </c>
      <c r="H1500">
        <v>162.369989</v>
      </c>
      <c r="I1500">
        <v>21.90701099</v>
      </c>
      <c r="J1500">
        <v>198</v>
      </c>
      <c r="K1500">
        <v>12</v>
      </c>
      <c r="L1500">
        <v>2</v>
      </c>
      <c r="M1500" t="s">
        <v>0</v>
      </c>
      <c r="N1500" t="s">
        <v>8</v>
      </c>
      <c r="O1500">
        <v>2</v>
      </c>
    </row>
    <row r="1501" spans="1:15">
      <c r="A1501" t="str">
        <f t="shared" si="23"/>
        <v>3B_168</v>
      </c>
      <c r="B1501">
        <v>3</v>
      </c>
      <c r="C1501">
        <v>168</v>
      </c>
      <c r="D1501">
        <v>2</v>
      </c>
      <c r="E1501">
        <v>2516554.7999999998</v>
      </c>
      <c r="F1501">
        <v>6858126.6500000004</v>
      </c>
      <c r="G1501">
        <v>185.82300000000001</v>
      </c>
      <c r="H1501">
        <v>162.82000120000001</v>
      </c>
      <c r="I1501">
        <v>23.002998779999999</v>
      </c>
      <c r="J1501">
        <v>217</v>
      </c>
      <c r="K1501">
        <v>11</v>
      </c>
      <c r="L1501">
        <v>2</v>
      </c>
      <c r="M1501" t="s">
        <v>0</v>
      </c>
      <c r="N1501" t="s">
        <v>8</v>
      </c>
      <c r="O1501">
        <v>2</v>
      </c>
    </row>
    <row r="1502" spans="1:15">
      <c r="A1502" t="str">
        <f t="shared" si="23"/>
        <v>3B_163</v>
      </c>
      <c r="B1502">
        <v>3</v>
      </c>
      <c r="C1502">
        <v>163</v>
      </c>
      <c r="D1502">
        <v>2</v>
      </c>
      <c r="E1502">
        <v>2516551.13</v>
      </c>
      <c r="F1502">
        <v>6858126.9100000001</v>
      </c>
      <c r="G1502">
        <v>185.173</v>
      </c>
      <c r="H1502">
        <v>162.3599945</v>
      </c>
      <c r="I1502">
        <v>22.813005489999998</v>
      </c>
      <c r="J1502">
        <v>246</v>
      </c>
      <c r="K1502">
        <v>11</v>
      </c>
      <c r="L1502">
        <v>2</v>
      </c>
      <c r="M1502" t="s">
        <v>0</v>
      </c>
      <c r="N1502" t="s">
        <v>8</v>
      </c>
      <c r="O1502">
        <v>2</v>
      </c>
    </row>
    <row r="1503" spans="1:15">
      <c r="A1503" t="str">
        <f t="shared" si="23"/>
        <v>3B_171</v>
      </c>
      <c r="B1503">
        <v>3</v>
      </c>
      <c r="C1503">
        <v>171</v>
      </c>
      <c r="D1503">
        <v>2</v>
      </c>
      <c r="E1503">
        <v>2516553.7000000002</v>
      </c>
      <c r="F1503">
        <v>6858128.8600000003</v>
      </c>
      <c r="G1503">
        <v>182.292</v>
      </c>
      <c r="H1503">
        <v>162.9099976</v>
      </c>
      <c r="I1503">
        <v>19.382002440000001</v>
      </c>
      <c r="J1503">
        <v>171</v>
      </c>
      <c r="K1503">
        <v>11</v>
      </c>
      <c r="L1503">
        <v>2</v>
      </c>
      <c r="M1503" t="s">
        <v>0</v>
      </c>
      <c r="N1503" t="s">
        <v>8</v>
      </c>
      <c r="O1503">
        <v>2</v>
      </c>
    </row>
    <row r="1504" spans="1:15">
      <c r="A1504" t="str">
        <f t="shared" si="23"/>
        <v>3B_162</v>
      </c>
      <c r="B1504">
        <v>3</v>
      </c>
      <c r="C1504">
        <v>162</v>
      </c>
      <c r="D1504">
        <v>2</v>
      </c>
      <c r="E1504">
        <v>2516545.89</v>
      </c>
      <c r="F1504">
        <v>6858127.6600000001</v>
      </c>
      <c r="G1504">
        <v>185.67699999999999</v>
      </c>
      <c r="H1504">
        <v>161.90000309999999</v>
      </c>
      <c r="I1504">
        <v>23.776996950000001</v>
      </c>
      <c r="J1504">
        <v>312</v>
      </c>
      <c r="K1504">
        <v>12</v>
      </c>
      <c r="L1504">
        <v>2</v>
      </c>
      <c r="M1504" t="s">
        <v>0</v>
      </c>
      <c r="N1504" t="s">
        <v>8</v>
      </c>
      <c r="O1504">
        <v>2</v>
      </c>
    </row>
    <row r="1505" spans="1:15">
      <c r="A1505" t="str">
        <f t="shared" si="23"/>
        <v>3B_165</v>
      </c>
      <c r="B1505">
        <v>3</v>
      </c>
      <c r="C1505">
        <v>165</v>
      </c>
      <c r="D1505">
        <v>2</v>
      </c>
      <c r="E1505">
        <v>2516546.6800000002</v>
      </c>
      <c r="F1505">
        <v>6858128.79</v>
      </c>
      <c r="G1505">
        <v>186.828</v>
      </c>
      <c r="H1505">
        <v>162.119989</v>
      </c>
      <c r="I1505">
        <v>24.708010989999998</v>
      </c>
      <c r="J1505">
        <v>268</v>
      </c>
      <c r="K1505">
        <v>12</v>
      </c>
      <c r="L1505">
        <v>2</v>
      </c>
      <c r="M1505" t="s">
        <v>0</v>
      </c>
      <c r="N1505" t="s">
        <v>8</v>
      </c>
      <c r="O1505">
        <v>2</v>
      </c>
    </row>
    <row r="1506" spans="1:15">
      <c r="A1506" t="str">
        <f t="shared" si="23"/>
        <v>3B_173</v>
      </c>
      <c r="B1506">
        <v>3</v>
      </c>
      <c r="C1506">
        <v>173</v>
      </c>
      <c r="D1506">
        <v>2</v>
      </c>
      <c r="E1506">
        <v>2516548.7400000002</v>
      </c>
      <c r="F1506">
        <v>6858130.7000000002</v>
      </c>
      <c r="G1506">
        <v>180.85499999999999</v>
      </c>
      <c r="H1506">
        <v>162.43999629999999</v>
      </c>
      <c r="I1506">
        <v>18.41500366</v>
      </c>
      <c r="J1506">
        <v>228</v>
      </c>
      <c r="K1506">
        <v>11</v>
      </c>
      <c r="L1506">
        <v>2</v>
      </c>
      <c r="M1506" t="s">
        <v>5</v>
      </c>
      <c r="N1506" t="s">
        <v>8</v>
      </c>
      <c r="O1506">
        <v>2</v>
      </c>
    </row>
    <row r="1507" spans="1:15">
      <c r="A1507" t="str">
        <f t="shared" si="23"/>
        <v>3B_176</v>
      </c>
      <c r="B1507">
        <v>3</v>
      </c>
      <c r="C1507">
        <v>176</v>
      </c>
      <c r="D1507">
        <v>2</v>
      </c>
      <c r="E1507">
        <v>2516545.16</v>
      </c>
      <c r="F1507">
        <v>6858133.2599999998</v>
      </c>
      <c r="G1507">
        <v>184.36199999999999</v>
      </c>
      <c r="H1507">
        <v>162.15000309999999</v>
      </c>
      <c r="I1507">
        <v>22.21199695</v>
      </c>
      <c r="J1507">
        <v>220</v>
      </c>
      <c r="K1507">
        <v>12</v>
      </c>
      <c r="L1507">
        <v>2</v>
      </c>
      <c r="M1507" t="s">
        <v>0</v>
      </c>
      <c r="N1507" t="s">
        <v>8</v>
      </c>
      <c r="O1507">
        <v>2</v>
      </c>
    </row>
    <row r="1508" spans="1:15">
      <c r="A1508" t="str">
        <f t="shared" si="23"/>
        <v>3B_182</v>
      </c>
      <c r="B1508">
        <v>3</v>
      </c>
      <c r="C1508">
        <v>182</v>
      </c>
      <c r="D1508">
        <v>2</v>
      </c>
      <c r="E1508">
        <v>2516544.14</v>
      </c>
      <c r="F1508">
        <v>6858134.9900000002</v>
      </c>
      <c r="G1508">
        <v>186.13499999999999</v>
      </c>
      <c r="H1508">
        <v>162.18999629999999</v>
      </c>
      <c r="I1508">
        <v>23.945003660000001</v>
      </c>
      <c r="J1508">
        <v>270</v>
      </c>
      <c r="K1508">
        <v>11</v>
      </c>
      <c r="L1508">
        <v>2</v>
      </c>
      <c r="M1508" t="s">
        <v>0</v>
      </c>
      <c r="N1508" t="s">
        <v>8</v>
      </c>
      <c r="O1508">
        <v>2</v>
      </c>
    </row>
    <row r="1509" spans="1:15">
      <c r="A1509" t="str">
        <f t="shared" si="23"/>
        <v>3B_193</v>
      </c>
      <c r="B1509">
        <v>3</v>
      </c>
      <c r="C1509">
        <v>193</v>
      </c>
      <c r="D1509">
        <v>1</v>
      </c>
      <c r="E1509">
        <v>2516548.65</v>
      </c>
      <c r="F1509">
        <v>6858139.0800000001</v>
      </c>
      <c r="G1509">
        <v>189.31899999999999</v>
      </c>
      <c r="H1509">
        <v>162.93999629999999</v>
      </c>
      <c r="I1509">
        <v>26.379003659999999</v>
      </c>
      <c r="J1509">
        <v>382</v>
      </c>
      <c r="K1509">
        <v>12</v>
      </c>
      <c r="L1509">
        <v>2</v>
      </c>
      <c r="M1509" t="s">
        <v>0</v>
      </c>
      <c r="N1509" t="s">
        <v>8</v>
      </c>
      <c r="O1509">
        <v>2</v>
      </c>
    </row>
    <row r="1510" spans="1:15">
      <c r="A1510" t="str">
        <f t="shared" si="23"/>
        <v>3B_190</v>
      </c>
      <c r="B1510">
        <v>3</v>
      </c>
      <c r="C1510">
        <v>190</v>
      </c>
      <c r="D1510">
        <v>2</v>
      </c>
      <c r="E1510">
        <v>2516546.38</v>
      </c>
      <c r="F1510">
        <v>6858138.3700000001</v>
      </c>
      <c r="G1510">
        <v>186.39699999999999</v>
      </c>
      <c r="H1510">
        <v>162.68000180000001</v>
      </c>
      <c r="I1510">
        <v>23.71699817</v>
      </c>
      <c r="J1510">
        <v>321</v>
      </c>
      <c r="K1510">
        <v>11</v>
      </c>
      <c r="L1510">
        <v>2</v>
      </c>
      <c r="M1510" t="s">
        <v>0</v>
      </c>
      <c r="N1510" t="s">
        <v>8</v>
      </c>
      <c r="O1510">
        <v>2</v>
      </c>
    </row>
    <row r="1511" spans="1:15">
      <c r="A1511" t="str">
        <f t="shared" si="23"/>
        <v>3B_178</v>
      </c>
      <c r="B1511">
        <v>3</v>
      </c>
      <c r="C1511">
        <v>178</v>
      </c>
      <c r="D1511">
        <v>2</v>
      </c>
      <c r="E1511">
        <v>2516540.59</v>
      </c>
      <c r="F1511">
        <v>6858135.1699999999</v>
      </c>
      <c r="G1511">
        <v>173.55600000000001</v>
      </c>
      <c r="H1511">
        <v>162.04000239999999</v>
      </c>
      <c r="I1511">
        <v>11.515997560000001</v>
      </c>
      <c r="J1511">
        <v>191</v>
      </c>
      <c r="K1511">
        <v>11</v>
      </c>
      <c r="L1511">
        <v>2</v>
      </c>
      <c r="M1511" t="s">
        <v>5</v>
      </c>
      <c r="N1511" t="s">
        <v>8</v>
      </c>
      <c r="O1511">
        <v>2</v>
      </c>
    </row>
    <row r="1512" spans="1:15">
      <c r="A1512" t="str">
        <f t="shared" si="23"/>
        <v>3B_104</v>
      </c>
      <c r="B1512">
        <v>3</v>
      </c>
      <c r="C1512">
        <v>104</v>
      </c>
      <c r="D1512">
        <v>2</v>
      </c>
      <c r="E1512">
        <v>2516579.0299999998</v>
      </c>
      <c r="F1512">
        <v>6858103.5499999998</v>
      </c>
      <c r="G1512">
        <v>185.04499999999999</v>
      </c>
      <c r="H1512">
        <v>166.69999079999999</v>
      </c>
      <c r="I1512">
        <v>18.34500916</v>
      </c>
      <c r="J1512">
        <v>218</v>
      </c>
      <c r="K1512">
        <v>11</v>
      </c>
      <c r="L1512">
        <v>2</v>
      </c>
      <c r="M1512" t="s">
        <v>0</v>
      </c>
      <c r="N1512" t="s">
        <v>8</v>
      </c>
      <c r="O1512">
        <v>3</v>
      </c>
    </row>
    <row r="1513" spans="1:15">
      <c r="A1513" t="str">
        <f t="shared" si="23"/>
        <v>3B_110</v>
      </c>
      <c r="B1513">
        <v>3</v>
      </c>
      <c r="C1513">
        <v>110</v>
      </c>
      <c r="D1513">
        <v>1</v>
      </c>
      <c r="E1513">
        <v>2516572.0499999998</v>
      </c>
      <c r="F1513">
        <v>6858102.7000000002</v>
      </c>
      <c r="G1513">
        <v>192.917</v>
      </c>
      <c r="H1513">
        <v>165.7100006</v>
      </c>
      <c r="I1513">
        <v>27.20699939</v>
      </c>
      <c r="J1513">
        <v>354</v>
      </c>
      <c r="K1513">
        <v>12</v>
      </c>
      <c r="L1513">
        <v>2</v>
      </c>
      <c r="M1513" t="s">
        <v>0</v>
      </c>
      <c r="N1513" t="s">
        <v>8</v>
      </c>
      <c r="O1513">
        <v>3</v>
      </c>
    </row>
    <row r="1514" spans="1:15">
      <c r="A1514" t="str">
        <f t="shared" si="23"/>
        <v>3B_121</v>
      </c>
      <c r="B1514">
        <v>3</v>
      </c>
      <c r="C1514">
        <v>121</v>
      </c>
      <c r="D1514">
        <v>1</v>
      </c>
      <c r="E1514">
        <v>2516574.42</v>
      </c>
      <c r="F1514">
        <v>6858110.9900000002</v>
      </c>
      <c r="G1514">
        <v>187.999</v>
      </c>
      <c r="H1514">
        <v>165.65000309999999</v>
      </c>
      <c r="I1514">
        <v>22.34899695</v>
      </c>
      <c r="J1514">
        <v>320</v>
      </c>
      <c r="K1514">
        <v>12</v>
      </c>
      <c r="L1514">
        <v>2</v>
      </c>
      <c r="M1514" t="s">
        <v>0</v>
      </c>
      <c r="N1514" t="s">
        <v>8</v>
      </c>
      <c r="O1514">
        <v>3</v>
      </c>
    </row>
    <row r="1515" spans="1:15">
      <c r="A1515" t="str">
        <f t="shared" si="23"/>
        <v>3B_117</v>
      </c>
      <c r="B1515">
        <v>3</v>
      </c>
      <c r="C1515">
        <v>117</v>
      </c>
      <c r="D1515">
        <v>2</v>
      </c>
      <c r="E1515">
        <v>2516568.42</v>
      </c>
      <c r="F1515">
        <v>6858108.3700000001</v>
      </c>
      <c r="G1515">
        <v>187.45099999999999</v>
      </c>
      <c r="H1515">
        <v>165.33999019999999</v>
      </c>
      <c r="I1515">
        <v>22.111009769999999</v>
      </c>
      <c r="J1515">
        <v>259</v>
      </c>
      <c r="K1515">
        <v>11</v>
      </c>
      <c r="L1515">
        <v>2</v>
      </c>
      <c r="M1515" t="s">
        <v>0</v>
      </c>
      <c r="N1515" t="s">
        <v>8</v>
      </c>
      <c r="O1515">
        <v>3</v>
      </c>
    </row>
    <row r="1516" spans="1:15">
      <c r="A1516" t="str">
        <f t="shared" si="23"/>
        <v>3B_133</v>
      </c>
      <c r="B1516">
        <v>3</v>
      </c>
      <c r="C1516">
        <v>133</v>
      </c>
      <c r="D1516">
        <v>2</v>
      </c>
      <c r="E1516">
        <v>2516573.7200000002</v>
      </c>
      <c r="F1516">
        <v>6858114.1299999999</v>
      </c>
      <c r="G1516">
        <v>189.667</v>
      </c>
      <c r="H1516">
        <v>165.27999270000001</v>
      </c>
      <c r="I1516">
        <v>24.387007319999999</v>
      </c>
      <c r="J1516">
        <v>262</v>
      </c>
      <c r="K1516">
        <v>11</v>
      </c>
      <c r="L1516">
        <v>2</v>
      </c>
      <c r="M1516" t="s">
        <v>0</v>
      </c>
      <c r="N1516" t="s">
        <v>8</v>
      </c>
      <c r="O1516">
        <v>3</v>
      </c>
    </row>
    <row r="1517" spans="1:15">
      <c r="A1517" t="str">
        <f t="shared" si="23"/>
        <v>3B_127</v>
      </c>
      <c r="B1517">
        <v>3</v>
      </c>
      <c r="C1517">
        <v>127</v>
      </c>
      <c r="D1517">
        <v>2</v>
      </c>
      <c r="E1517">
        <v>2516569.4500000002</v>
      </c>
      <c r="F1517">
        <v>6858112.5599999996</v>
      </c>
      <c r="G1517">
        <v>188.572</v>
      </c>
      <c r="H1517">
        <v>165.29000239999999</v>
      </c>
      <c r="I1517">
        <v>23.281997560000001</v>
      </c>
      <c r="J1517">
        <v>253</v>
      </c>
      <c r="K1517">
        <v>12</v>
      </c>
      <c r="L1517">
        <v>2</v>
      </c>
      <c r="M1517" t="s">
        <v>0</v>
      </c>
      <c r="N1517" t="s">
        <v>8</v>
      </c>
      <c r="O1517">
        <v>3</v>
      </c>
    </row>
    <row r="1518" spans="1:15">
      <c r="A1518" t="str">
        <f t="shared" si="23"/>
        <v>3B_143</v>
      </c>
      <c r="B1518">
        <v>3</v>
      </c>
      <c r="C1518">
        <v>143</v>
      </c>
      <c r="D1518">
        <v>2</v>
      </c>
      <c r="E1518">
        <v>2516570.2799999998</v>
      </c>
      <c r="F1518">
        <v>6858117.0599999996</v>
      </c>
      <c r="G1518">
        <v>189.00800000000001</v>
      </c>
      <c r="H1518">
        <v>165.0099884</v>
      </c>
      <c r="I1518">
        <v>23.998011600000002</v>
      </c>
      <c r="J1518">
        <v>343</v>
      </c>
      <c r="K1518">
        <v>11</v>
      </c>
      <c r="L1518">
        <v>2</v>
      </c>
      <c r="M1518" t="s">
        <v>0</v>
      </c>
      <c r="N1518" t="s">
        <v>8</v>
      </c>
      <c r="O1518">
        <v>3</v>
      </c>
    </row>
    <row r="1519" spans="1:15">
      <c r="A1519" t="str">
        <f t="shared" si="23"/>
        <v>3B_139</v>
      </c>
      <c r="B1519">
        <v>3</v>
      </c>
      <c r="C1519">
        <v>139</v>
      </c>
      <c r="D1519">
        <v>2</v>
      </c>
      <c r="E1519">
        <v>2516567.27</v>
      </c>
      <c r="F1519">
        <v>6858116.5300000003</v>
      </c>
      <c r="G1519">
        <v>183.209</v>
      </c>
      <c r="H1519">
        <v>165.32000120000001</v>
      </c>
      <c r="I1519">
        <v>17.888998780000001</v>
      </c>
      <c r="J1519">
        <v>265</v>
      </c>
      <c r="K1519">
        <v>12</v>
      </c>
      <c r="L1519">
        <v>2</v>
      </c>
      <c r="M1519" t="s">
        <v>5</v>
      </c>
      <c r="N1519" t="s">
        <v>8</v>
      </c>
      <c r="O1519">
        <v>3</v>
      </c>
    </row>
    <row r="1520" spans="1:15">
      <c r="A1520" t="str">
        <f t="shared" si="23"/>
        <v>3B_134</v>
      </c>
      <c r="B1520">
        <v>3</v>
      </c>
      <c r="C1520">
        <v>134</v>
      </c>
      <c r="D1520">
        <v>1</v>
      </c>
      <c r="E1520">
        <v>2516563.09</v>
      </c>
      <c r="F1520">
        <v>6858114.5800000001</v>
      </c>
      <c r="G1520">
        <v>188.018</v>
      </c>
      <c r="H1520">
        <v>165.63999329999999</v>
      </c>
      <c r="I1520">
        <v>22.378006710000001</v>
      </c>
      <c r="J1520">
        <v>215</v>
      </c>
      <c r="K1520">
        <v>11</v>
      </c>
      <c r="L1520">
        <v>2</v>
      </c>
      <c r="M1520" t="s">
        <v>0</v>
      </c>
      <c r="N1520" t="s">
        <v>8</v>
      </c>
      <c r="O1520">
        <v>3</v>
      </c>
    </row>
    <row r="1521" spans="1:15">
      <c r="A1521" t="str">
        <f t="shared" si="23"/>
        <v>3B_142</v>
      </c>
      <c r="B1521">
        <v>3</v>
      </c>
      <c r="C1521">
        <v>142</v>
      </c>
      <c r="D1521">
        <v>2</v>
      </c>
      <c r="E1521">
        <v>2516562.84</v>
      </c>
      <c r="F1521">
        <v>6858117.6699999999</v>
      </c>
      <c r="G1521">
        <v>184.43</v>
      </c>
      <c r="H1521">
        <v>165.9099976</v>
      </c>
      <c r="I1521">
        <v>18.520002439999999</v>
      </c>
      <c r="J1521">
        <v>193</v>
      </c>
      <c r="K1521">
        <v>11</v>
      </c>
      <c r="L1521">
        <v>2</v>
      </c>
      <c r="M1521" t="s">
        <v>0</v>
      </c>
      <c r="N1521" t="s">
        <v>8</v>
      </c>
      <c r="O1521">
        <v>3</v>
      </c>
    </row>
    <row r="1522" spans="1:15">
      <c r="A1522" t="str">
        <f t="shared" si="23"/>
        <v>3B_155</v>
      </c>
      <c r="B1522">
        <v>3</v>
      </c>
      <c r="C1522">
        <v>155</v>
      </c>
      <c r="D1522">
        <v>2</v>
      </c>
      <c r="E1522">
        <v>2516566.66</v>
      </c>
      <c r="F1522">
        <v>6858120.6799999997</v>
      </c>
      <c r="G1522">
        <v>190.83</v>
      </c>
      <c r="H1522">
        <v>165.27999270000001</v>
      </c>
      <c r="I1522">
        <v>25.550007319999999</v>
      </c>
      <c r="J1522">
        <v>354</v>
      </c>
      <c r="K1522">
        <v>11</v>
      </c>
      <c r="L1522">
        <v>2</v>
      </c>
      <c r="M1522" t="s">
        <v>0</v>
      </c>
      <c r="N1522" t="s">
        <v>8</v>
      </c>
      <c r="O1522">
        <v>3</v>
      </c>
    </row>
    <row r="1523" spans="1:15">
      <c r="A1523" t="str">
        <f t="shared" si="23"/>
        <v>3B_153</v>
      </c>
      <c r="B1523">
        <v>3</v>
      </c>
      <c r="C1523">
        <v>153</v>
      </c>
      <c r="D1523">
        <v>2</v>
      </c>
      <c r="E1523">
        <v>2516563.13</v>
      </c>
      <c r="F1523">
        <v>6858121.0199999996</v>
      </c>
      <c r="G1523">
        <v>182.93799999999999</v>
      </c>
      <c r="H1523">
        <v>165.58999019999999</v>
      </c>
      <c r="I1523">
        <v>17.348009770000001</v>
      </c>
      <c r="J1523">
        <v>206</v>
      </c>
      <c r="K1523">
        <v>12</v>
      </c>
      <c r="L1523">
        <v>2</v>
      </c>
      <c r="M1523" t="s">
        <v>0</v>
      </c>
      <c r="N1523" t="s">
        <v>8</v>
      </c>
      <c r="O1523">
        <v>3</v>
      </c>
    </row>
    <row r="1524" spans="1:15">
      <c r="A1524" t="str">
        <f t="shared" si="23"/>
        <v>3B_172</v>
      </c>
      <c r="B1524">
        <v>3</v>
      </c>
      <c r="C1524">
        <v>172</v>
      </c>
      <c r="D1524">
        <v>2</v>
      </c>
      <c r="E1524">
        <v>2516567.34</v>
      </c>
      <c r="F1524">
        <v>6858124.1500000004</v>
      </c>
      <c r="G1524">
        <v>182.886</v>
      </c>
      <c r="H1524">
        <v>164.68000180000001</v>
      </c>
      <c r="I1524">
        <v>18.205998170000001</v>
      </c>
      <c r="J1524">
        <v>231</v>
      </c>
      <c r="K1524">
        <v>11</v>
      </c>
      <c r="L1524">
        <v>2</v>
      </c>
      <c r="M1524" t="s">
        <v>5</v>
      </c>
      <c r="N1524" t="s">
        <v>8</v>
      </c>
      <c r="O1524">
        <v>3</v>
      </c>
    </row>
    <row r="1525" spans="1:15">
      <c r="A1525" t="str">
        <f t="shared" si="23"/>
        <v>3B_188</v>
      </c>
      <c r="B1525">
        <v>3</v>
      </c>
      <c r="C1525">
        <v>188</v>
      </c>
      <c r="D1525">
        <v>2</v>
      </c>
      <c r="E1525">
        <v>2516565.21</v>
      </c>
      <c r="F1525">
        <v>6858129.1200000001</v>
      </c>
      <c r="G1525">
        <v>173.33500000000001</v>
      </c>
      <c r="H1525">
        <v>164.73999939999999</v>
      </c>
      <c r="I1525">
        <v>8.5950006099999996</v>
      </c>
      <c r="J1525">
        <v>173</v>
      </c>
      <c r="K1525">
        <v>11</v>
      </c>
      <c r="L1525">
        <v>2</v>
      </c>
      <c r="M1525" t="s">
        <v>5</v>
      </c>
      <c r="N1525" t="s">
        <v>8</v>
      </c>
      <c r="O1525">
        <v>3</v>
      </c>
    </row>
    <row r="1526" spans="1:15">
      <c r="A1526" t="str">
        <f t="shared" si="23"/>
        <v>3B_181</v>
      </c>
      <c r="B1526">
        <v>3</v>
      </c>
      <c r="C1526">
        <v>181</v>
      </c>
      <c r="D1526">
        <v>2</v>
      </c>
      <c r="E1526">
        <v>2516561.8199999998</v>
      </c>
      <c r="F1526">
        <v>6858127.8899999997</v>
      </c>
      <c r="G1526">
        <v>184.53100000000001</v>
      </c>
      <c r="H1526">
        <v>164.35</v>
      </c>
      <c r="I1526">
        <v>20.181000000000001</v>
      </c>
      <c r="J1526">
        <v>216</v>
      </c>
      <c r="K1526">
        <v>11</v>
      </c>
      <c r="L1526">
        <v>2</v>
      </c>
      <c r="M1526" t="s">
        <v>0</v>
      </c>
      <c r="N1526" t="s">
        <v>8</v>
      </c>
      <c r="O1526">
        <v>3</v>
      </c>
    </row>
    <row r="1527" spans="1:15">
      <c r="A1527" t="str">
        <f t="shared" si="23"/>
        <v>3B_170</v>
      </c>
      <c r="B1527">
        <v>3</v>
      </c>
      <c r="C1527">
        <v>170</v>
      </c>
      <c r="D1527">
        <v>1</v>
      </c>
      <c r="E1527">
        <v>2516557.11</v>
      </c>
      <c r="F1527">
        <v>6858127.6699999999</v>
      </c>
      <c r="G1527">
        <v>179.61600000000001</v>
      </c>
      <c r="H1527">
        <v>163.18000180000001</v>
      </c>
      <c r="I1527">
        <v>16.435998170000001</v>
      </c>
      <c r="J1527">
        <v>245</v>
      </c>
      <c r="K1527">
        <v>11</v>
      </c>
      <c r="L1527">
        <v>2</v>
      </c>
      <c r="M1527" t="s">
        <v>5</v>
      </c>
      <c r="N1527" t="s">
        <v>8</v>
      </c>
      <c r="O1527">
        <v>3</v>
      </c>
    </row>
    <row r="1528" spans="1:15">
      <c r="A1528" t="str">
        <f t="shared" si="23"/>
        <v>3B_183</v>
      </c>
      <c r="B1528">
        <v>3</v>
      </c>
      <c r="C1528">
        <v>183</v>
      </c>
      <c r="D1528">
        <v>1</v>
      </c>
      <c r="E1528">
        <v>2516559.31</v>
      </c>
      <c r="F1528">
        <v>6858129.8799999999</v>
      </c>
      <c r="G1528">
        <v>187.22800000000001</v>
      </c>
      <c r="H1528">
        <v>163.37999880000001</v>
      </c>
      <c r="I1528">
        <v>23.84800122</v>
      </c>
      <c r="J1528">
        <v>329</v>
      </c>
      <c r="K1528">
        <v>11</v>
      </c>
      <c r="L1528">
        <v>2</v>
      </c>
      <c r="M1528" t="s">
        <v>0</v>
      </c>
      <c r="N1528" t="s">
        <v>8</v>
      </c>
      <c r="O1528">
        <v>3</v>
      </c>
    </row>
    <row r="1529" spans="1:15">
      <c r="A1529" t="str">
        <f t="shared" si="23"/>
        <v>3B_194</v>
      </c>
      <c r="B1529">
        <v>3</v>
      </c>
      <c r="C1529">
        <v>194</v>
      </c>
      <c r="D1529">
        <v>2</v>
      </c>
      <c r="E1529">
        <v>2516561.4500000002</v>
      </c>
      <c r="F1529">
        <v>6858132.7599999998</v>
      </c>
      <c r="G1529">
        <v>184.34</v>
      </c>
      <c r="H1529">
        <v>163.3599945</v>
      </c>
      <c r="I1529">
        <v>-99</v>
      </c>
      <c r="J1529">
        <v>203</v>
      </c>
      <c r="K1529">
        <v>11</v>
      </c>
      <c r="L1529">
        <v>2</v>
      </c>
      <c r="M1529" t="s">
        <v>3</v>
      </c>
      <c r="N1529" t="s">
        <v>8</v>
      </c>
      <c r="O1529">
        <v>3</v>
      </c>
    </row>
    <row r="1530" spans="1:15">
      <c r="A1530" t="str">
        <f t="shared" si="23"/>
        <v>3B_184</v>
      </c>
      <c r="B1530">
        <v>3</v>
      </c>
      <c r="C1530">
        <v>184</v>
      </c>
      <c r="D1530">
        <v>2</v>
      </c>
      <c r="E1530">
        <v>2516556.2200000002</v>
      </c>
      <c r="F1530">
        <v>6858131.3399999999</v>
      </c>
      <c r="G1530">
        <v>178.48099999999999</v>
      </c>
      <c r="H1530">
        <v>163.18999629999999</v>
      </c>
      <c r="I1530">
        <v>15.291003659999999</v>
      </c>
      <c r="J1530">
        <v>221</v>
      </c>
      <c r="K1530">
        <v>11</v>
      </c>
      <c r="L1530">
        <v>2</v>
      </c>
      <c r="M1530" t="s">
        <v>5</v>
      </c>
      <c r="N1530" t="s">
        <v>8</v>
      </c>
      <c r="O1530">
        <v>3</v>
      </c>
    </row>
    <row r="1531" spans="1:15">
      <c r="A1531" t="str">
        <f t="shared" si="23"/>
        <v>3B_191</v>
      </c>
      <c r="B1531">
        <v>3</v>
      </c>
      <c r="C1531">
        <v>191</v>
      </c>
      <c r="D1531">
        <v>2</v>
      </c>
      <c r="E1531">
        <v>2516557.69</v>
      </c>
      <c r="F1531">
        <v>6858133.7599999998</v>
      </c>
      <c r="G1531">
        <v>185.00800000000001</v>
      </c>
      <c r="H1531">
        <v>163.2599884</v>
      </c>
      <c r="I1531">
        <v>21.748011600000002</v>
      </c>
      <c r="J1531">
        <v>240</v>
      </c>
      <c r="K1531">
        <v>12</v>
      </c>
      <c r="L1531">
        <v>2</v>
      </c>
      <c r="M1531" t="s">
        <v>0</v>
      </c>
      <c r="N1531" t="s">
        <v>8</v>
      </c>
      <c r="O1531">
        <v>3</v>
      </c>
    </row>
    <row r="1532" spans="1:15">
      <c r="A1532" t="str">
        <f t="shared" si="23"/>
        <v>3B_195</v>
      </c>
      <c r="B1532">
        <v>3</v>
      </c>
      <c r="C1532">
        <v>195</v>
      </c>
      <c r="D1532">
        <v>2</v>
      </c>
      <c r="E1532">
        <v>2516557.9500000002</v>
      </c>
      <c r="F1532">
        <v>6858135.6299999999</v>
      </c>
      <c r="G1532">
        <v>186.30699999999999</v>
      </c>
      <c r="H1532">
        <v>163.18999629999999</v>
      </c>
      <c r="I1532">
        <v>23.117003660000002</v>
      </c>
      <c r="J1532">
        <v>258</v>
      </c>
      <c r="K1532">
        <v>12</v>
      </c>
      <c r="L1532">
        <v>2</v>
      </c>
      <c r="M1532" t="s">
        <v>0</v>
      </c>
      <c r="N1532" t="s">
        <v>8</v>
      </c>
      <c r="O1532">
        <v>3</v>
      </c>
    </row>
    <row r="1533" spans="1:15">
      <c r="A1533" t="str">
        <f t="shared" si="23"/>
        <v>3B_201</v>
      </c>
      <c r="B1533">
        <v>3</v>
      </c>
      <c r="C1533">
        <v>201</v>
      </c>
      <c r="D1533">
        <v>2</v>
      </c>
      <c r="E1533">
        <v>2516558.6800000002</v>
      </c>
      <c r="F1533">
        <v>6858137.5499999998</v>
      </c>
      <c r="G1533">
        <v>185.136</v>
      </c>
      <c r="H1533">
        <v>162.97998960000001</v>
      </c>
      <c r="I1533">
        <v>22.156010380000001</v>
      </c>
      <c r="J1533">
        <v>218</v>
      </c>
      <c r="K1533">
        <v>11</v>
      </c>
      <c r="L1533">
        <v>2</v>
      </c>
      <c r="M1533" t="s">
        <v>0</v>
      </c>
      <c r="N1533" t="s">
        <v>8</v>
      </c>
      <c r="O1533">
        <v>3</v>
      </c>
    </row>
    <row r="1534" spans="1:15">
      <c r="A1534" t="str">
        <f t="shared" si="23"/>
        <v>3B_189</v>
      </c>
      <c r="B1534">
        <v>3</v>
      </c>
      <c r="C1534">
        <v>189</v>
      </c>
      <c r="D1534">
        <v>2</v>
      </c>
      <c r="E1534">
        <v>2516552.02</v>
      </c>
      <c r="F1534">
        <v>6858135.4299999997</v>
      </c>
      <c r="G1534">
        <v>185.81100000000001</v>
      </c>
      <c r="H1534">
        <v>163.21999510000001</v>
      </c>
      <c r="I1534">
        <v>22.59100488</v>
      </c>
      <c r="J1534">
        <v>275</v>
      </c>
      <c r="K1534">
        <v>11</v>
      </c>
      <c r="L1534">
        <v>2</v>
      </c>
      <c r="M1534" t="s">
        <v>0</v>
      </c>
      <c r="N1534" t="s">
        <v>8</v>
      </c>
      <c r="O1534">
        <v>3</v>
      </c>
    </row>
    <row r="1535" spans="1:15">
      <c r="A1535" t="str">
        <f t="shared" si="23"/>
        <v>3B_196</v>
      </c>
      <c r="B1535">
        <v>3</v>
      </c>
      <c r="C1535">
        <v>196</v>
      </c>
      <c r="D1535">
        <v>2</v>
      </c>
      <c r="E1535">
        <v>2516554.58</v>
      </c>
      <c r="F1535">
        <v>6858138.0199999996</v>
      </c>
      <c r="G1535">
        <v>185.197</v>
      </c>
      <c r="H1535">
        <v>163.1599976</v>
      </c>
      <c r="I1535">
        <v>22.037002439999998</v>
      </c>
      <c r="J1535">
        <v>250</v>
      </c>
      <c r="K1535">
        <v>11</v>
      </c>
      <c r="L1535">
        <v>2</v>
      </c>
      <c r="M1535" t="s">
        <v>0</v>
      </c>
      <c r="N1535" t="s">
        <v>8</v>
      </c>
      <c r="O1535">
        <v>3</v>
      </c>
    </row>
    <row r="1536" spans="1:15">
      <c r="A1536" t="str">
        <f t="shared" si="23"/>
        <v>3B_206</v>
      </c>
      <c r="B1536">
        <v>3</v>
      </c>
      <c r="C1536">
        <v>206</v>
      </c>
      <c r="D1536">
        <v>2</v>
      </c>
      <c r="E1536">
        <v>2516556.48</v>
      </c>
      <c r="F1536">
        <v>6858141.9699999997</v>
      </c>
      <c r="G1536">
        <v>184.06399999999999</v>
      </c>
      <c r="H1536">
        <v>163.0199982</v>
      </c>
      <c r="I1536">
        <v>21.044001829999999</v>
      </c>
      <c r="J1536">
        <v>218</v>
      </c>
      <c r="K1536">
        <v>11</v>
      </c>
      <c r="L1536">
        <v>2</v>
      </c>
      <c r="M1536" t="s">
        <v>0</v>
      </c>
      <c r="N1536" t="s">
        <v>8</v>
      </c>
      <c r="O1536">
        <v>3</v>
      </c>
    </row>
    <row r="1537" spans="1:15">
      <c r="A1537" t="str">
        <f t="shared" si="23"/>
        <v>3B_198</v>
      </c>
      <c r="B1537">
        <v>3</v>
      </c>
      <c r="C1537">
        <v>198</v>
      </c>
      <c r="D1537">
        <v>2</v>
      </c>
      <c r="E1537">
        <v>2516552.12</v>
      </c>
      <c r="F1537">
        <v>6858140.0300000003</v>
      </c>
      <c r="G1537">
        <v>185.471</v>
      </c>
      <c r="H1537">
        <v>163.15000309999999</v>
      </c>
      <c r="I1537">
        <v>22.320996950000001</v>
      </c>
      <c r="J1537">
        <v>253</v>
      </c>
      <c r="K1537">
        <v>11</v>
      </c>
      <c r="L1537">
        <v>2</v>
      </c>
      <c r="M1537" t="s">
        <v>0</v>
      </c>
      <c r="N1537" t="s">
        <v>8</v>
      </c>
      <c r="O1537">
        <v>3</v>
      </c>
    </row>
    <row r="1538" spans="1:15">
      <c r="A1538" t="str">
        <f t="shared" si="23"/>
        <v>3B_199</v>
      </c>
      <c r="B1538">
        <v>3</v>
      </c>
      <c r="C1538">
        <v>199</v>
      </c>
      <c r="D1538">
        <v>2</v>
      </c>
      <c r="E1538">
        <v>2516549.2400000002</v>
      </c>
      <c r="F1538">
        <v>6858141.7000000002</v>
      </c>
      <c r="G1538">
        <v>184.82599999999999</v>
      </c>
      <c r="H1538">
        <v>162.9099976</v>
      </c>
      <c r="I1538">
        <v>21.91600244</v>
      </c>
      <c r="J1538">
        <v>222</v>
      </c>
      <c r="K1538">
        <v>11</v>
      </c>
      <c r="L1538">
        <v>2</v>
      </c>
      <c r="M1538" t="s">
        <v>0</v>
      </c>
      <c r="N1538" t="s">
        <v>8</v>
      </c>
      <c r="O1538">
        <v>3</v>
      </c>
    </row>
    <row r="1539" spans="1:15">
      <c r="A1539" t="str">
        <f t="shared" ref="A1539:A1602" si="24">IF(N1539&lt;&gt;1,CONCATENATE(B1539,N1539,"_",C1539),CONCATENATE(B1539,"_",C1539))</f>
        <v>3B_203</v>
      </c>
      <c r="B1539">
        <v>3</v>
      </c>
      <c r="C1539">
        <v>203</v>
      </c>
      <c r="D1539">
        <v>2</v>
      </c>
      <c r="E1539">
        <v>2516552.27</v>
      </c>
      <c r="F1539">
        <v>6858143.8300000001</v>
      </c>
      <c r="G1539">
        <v>183.601</v>
      </c>
      <c r="H1539">
        <v>163.08999019999999</v>
      </c>
      <c r="I1539">
        <v>20.511009770000001</v>
      </c>
      <c r="J1539">
        <v>234</v>
      </c>
      <c r="K1539">
        <v>11</v>
      </c>
      <c r="L1539">
        <v>2</v>
      </c>
      <c r="M1539" t="s">
        <v>0</v>
      </c>
      <c r="N1539" t="s">
        <v>8</v>
      </c>
      <c r="O1539">
        <v>3</v>
      </c>
    </row>
    <row r="1540" spans="1:15">
      <c r="A1540" t="str">
        <f t="shared" si="24"/>
        <v>3B_120</v>
      </c>
      <c r="B1540">
        <v>3</v>
      </c>
      <c r="C1540">
        <v>120</v>
      </c>
      <c r="D1540">
        <v>2</v>
      </c>
      <c r="E1540">
        <v>2516586.5499999998</v>
      </c>
      <c r="F1540">
        <v>6858111.8899999997</v>
      </c>
      <c r="G1540">
        <v>188.36500000000001</v>
      </c>
      <c r="H1540">
        <v>164.88999329999999</v>
      </c>
      <c r="I1540">
        <v>23.475006709999999</v>
      </c>
      <c r="J1540">
        <v>304</v>
      </c>
      <c r="K1540">
        <v>12</v>
      </c>
      <c r="L1540">
        <v>2</v>
      </c>
      <c r="M1540" t="s">
        <v>0</v>
      </c>
      <c r="N1540" t="s">
        <v>8</v>
      </c>
      <c r="O1540">
        <v>4</v>
      </c>
    </row>
    <row r="1541" spans="1:15">
      <c r="A1541" t="str">
        <f t="shared" si="24"/>
        <v>3B_124</v>
      </c>
      <c r="B1541">
        <v>3</v>
      </c>
      <c r="C1541">
        <v>124</v>
      </c>
      <c r="D1541">
        <v>2</v>
      </c>
      <c r="E1541">
        <v>2516577.58</v>
      </c>
      <c r="F1541">
        <v>6858111.9900000002</v>
      </c>
      <c r="G1541">
        <v>189.215</v>
      </c>
      <c r="H1541">
        <v>165.9099976</v>
      </c>
      <c r="I1541">
        <v>23.305002439999999</v>
      </c>
      <c r="J1541">
        <v>293</v>
      </c>
      <c r="K1541">
        <v>12</v>
      </c>
      <c r="L1541">
        <v>2</v>
      </c>
      <c r="M1541" t="s">
        <v>0</v>
      </c>
      <c r="N1541" t="s">
        <v>8</v>
      </c>
      <c r="O1541">
        <v>4</v>
      </c>
    </row>
    <row r="1542" spans="1:15">
      <c r="A1542" t="str">
        <f t="shared" si="24"/>
        <v>3B_158</v>
      </c>
      <c r="B1542">
        <v>3</v>
      </c>
      <c r="C1542">
        <v>158</v>
      </c>
      <c r="D1542">
        <v>2</v>
      </c>
      <c r="E1542">
        <v>2516583.75</v>
      </c>
      <c r="F1542">
        <v>6858117.0199999996</v>
      </c>
      <c r="G1542">
        <v>179.571</v>
      </c>
      <c r="H1542">
        <v>164.44999079999999</v>
      </c>
      <c r="I1542">
        <v>15.12100916</v>
      </c>
      <c r="J1542">
        <v>255</v>
      </c>
      <c r="K1542">
        <v>12</v>
      </c>
      <c r="L1542">
        <v>2</v>
      </c>
      <c r="M1542" t="s">
        <v>5</v>
      </c>
      <c r="N1542" t="s">
        <v>8</v>
      </c>
      <c r="O1542">
        <v>4</v>
      </c>
    </row>
    <row r="1543" spans="1:15">
      <c r="A1543" t="str">
        <f t="shared" si="24"/>
        <v>3B_144</v>
      </c>
      <c r="B1543">
        <v>3</v>
      </c>
      <c r="C1543">
        <v>144</v>
      </c>
      <c r="D1543">
        <v>4</v>
      </c>
      <c r="E1543">
        <v>2516577.65</v>
      </c>
      <c r="F1543">
        <v>6858116.0800000001</v>
      </c>
      <c r="G1543">
        <v>184.33099999999999</v>
      </c>
      <c r="H1543">
        <v>165.13999329999999</v>
      </c>
      <c r="I1543">
        <v>19.19100671</v>
      </c>
      <c r="J1543">
        <v>226</v>
      </c>
      <c r="K1543">
        <v>11</v>
      </c>
      <c r="L1543">
        <v>2</v>
      </c>
      <c r="M1543" t="s">
        <v>0</v>
      </c>
      <c r="N1543" t="s">
        <v>8</v>
      </c>
      <c r="O1543">
        <v>4</v>
      </c>
    </row>
    <row r="1544" spans="1:15">
      <c r="A1544" t="str">
        <f t="shared" si="24"/>
        <v>3B_174</v>
      </c>
      <c r="B1544">
        <v>3</v>
      </c>
      <c r="C1544">
        <v>174</v>
      </c>
      <c r="D1544">
        <v>2</v>
      </c>
      <c r="E1544">
        <v>2516580.04</v>
      </c>
      <c r="F1544">
        <v>6858119.8099999996</v>
      </c>
      <c r="G1544">
        <v>188.267</v>
      </c>
      <c r="H1544">
        <v>163.93000180000001</v>
      </c>
      <c r="I1544">
        <v>24.336998170000001</v>
      </c>
      <c r="J1544">
        <v>285</v>
      </c>
      <c r="K1544">
        <v>11</v>
      </c>
      <c r="L1544">
        <v>2</v>
      </c>
      <c r="M1544" t="s">
        <v>0</v>
      </c>
      <c r="N1544" t="s">
        <v>8</v>
      </c>
      <c r="O1544">
        <v>4</v>
      </c>
    </row>
    <row r="1545" spans="1:15">
      <c r="A1545" t="str">
        <f t="shared" si="24"/>
        <v>3B_180</v>
      </c>
      <c r="B1545">
        <v>3</v>
      </c>
      <c r="C1545">
        <v>180</v>
      </c>
      <c r="D1545">
        <v>1</v>
      </c>
      <c r="E1545">
        <v>2516574.42</v>
      </c>
      <c r="F1545">
        <v>6858122.8399999999</v>
      </c>
      <c r="G1545">
        <v>191.23500000000001</v>
      </c>
      <c r="H1545">
        <v>163.73999939999999</v>
      </c>
      <c r="I1545">
        <v>27.495000610000002</v>
      </c>
      <c r="J1545">
        <v>329</v>
      </c>
      <c r="K1545">
        <v>11</v>
      </c>
      <c r="L1545">
        <v>2</v>
      </c>
      <c r="M1545" t="s">
        <v>0</v>
      </c>
      <c r="N1545" t="s">
        <v>8</v>
      </c>
      <c r="O1545">
        <v>4</v>
      </c>
    </row>
    <row r="1546" spans="1:15">
      <c r="A1546" t="str">
        <f t="shared" si="24"/>
        <v>3B_164</v>
      </c>
      <c r="B1546">
        <v>3</v>
      </c>
      <c r="C1546">
        <v>164</v>
      </c>
      <c r="D1546">
        <v>2</v>
      </c>
      <c r="E1546">
        <v>2516570.96</v>
      </c>
      <c r="F1546">
        <v>6858121.2599999998</v>
      </c>
      <c r="G1546">
        <v>172.964</v>
      </c>
      <c r="H1546">
        <v>164.57999570000001</v>
      </c>
      <c r="I1546">
        <v>8.3840042720000003</v>
      </c>
      <c r="J1546">
        <v>189</v>
      </c>
      <c r="K1546">
        <v>11</v>
      </c>
      <c r="L1546">
        <v>2</v>
      </c>
      <c r="M1546" t="s">
        <v>5</v>
      </c>
      <c r="N1546" t="s">
        <v>8</v>
      </c>
      <c r="O1546">
        <v>4</v>
      </c>
    </row>
    <row r="1547" spans="1:15">
      <c r="A1547" t="str">
        <f t="shared" si="24"/>
        <v>3B_205</v>
      </c>
      <c r="B1547">
        <v>3</v>
      </c>
      <c r="C1547">
        <v>205</v>
      </c>
      <c r="D1547">
        <v>1</v>
      </c>
      <c r="E1547">
        <v>2516577.8199999998</v>
      </c>
      <c r="F1547">
        <v>6858127.0899999999</v>
      </c>
      <c r="G1547">
        <v>191.78100000000001</v>
      </c>
      <c r="H1547">
        <v>163.0599915</v>
      </c>
      <c r="I1547">
        <v>28.72100854</v>
      </c>
      <c r="J1547">
        <v>413</v>
      </c>
      <c r="K1547">
        <v>11</v>
      </c>
      <c r="L1547">
        <v>2</v>
      </c>
      <c r="M1547" t="s">
        <v>0</v>
      </c>
      <c r="N1547" t="s">
        <v>8</v>
      </c>
      <c r="O1547">
        <v>4</v>
      </c>
    </row>
    <row r="1548" spans="1:15">
      <c r="A1548" t="str">
        <f t="shared" si="24"/>
        <v>3B_197</v>
      </c>
      <c r="B1548">
        <v>3</v>
      </c>
      <c r="C1548">
        <v>197</v>
      </c>
      <c r="D1548">
        <v>1</v>
      </c>
      <c r="E1548">
        <v>2516572.96</v>
      </c>
      <c r="F1548">
        <v>6858127.6600000001</v>
      </c>
      <c r="G1548">
        <v>189.65700000000001</v>
      </c>
      <c r="H1548">
        <v>163.2999969</v>
      </c>
      <c r="I1548">
        <v>26.357003049999999</v>
      </c>
      <c r="J1548">
        <v>314</v>
      </c>
      <c r="K1548">
        <v>11</v>
      </c>
      <c r="L1548">
        <v>2</v>
      </c>
      <c r="M1548" t="s">
        <v>0</v>
      </c>
      <c r="N1548" t="s">
        <v>8</v>
      </c>
      <c r="O1548">
        <v>4</v>
      </c>
    </row>
    <row r="1549" spans="1:15">
      <c r="A1549" t="str">
        <f t="shared" si="24"/>
        <v>3B_187</v>
      </c>
      <c r="B1549">
        <v>3</v>
      </c>
      <c r="C1549">
        <v>187</v>
      </c>
      <c r="D1549">
        <v>1</v>
      </c>
      <c r="E1549">
        <v>2516570.1</v>
      </c>
      <c r="F1549">
        <v>6858126.4199999999</v>
      </c>
      <c r="G1549">
        <v>188.78</v>
      </c>
      <c r="H1549">
        <v>164.08999019999999</v>
      </c>
      <c r="I1549">
        <v>24.69000977</v>
      </c>
      <c r="J1549">
        <v>415</v>
      </c>
      <c r="K1549">
        <v>12</v>
      </c>
      <c r="L1549">
        <v>2</v>
      </c>
      <c r="M1549" t="s">
        <v>0</v>
      </c>
      <c r="N1549" t="s">
        <v>8</v>
      </c>
      <c r="O1549">
        <v>4</v>
      </c>
    </row>
    <row r="1550" spans="1:15">
      <c r="A1550" t="str">
        <f t="shared" si="24"/>
        <v>3B_207</v>
      </c>
      <c r="B1550">
        <v>3</v>
      </c>
      <c r="C1550">
        <v>207</v>
      </c>
      <c r="D1550">
        <v>2</v>
      </c>
      <c r="E1550">
        <v>2516571.37</v>
      </c>
      <c r="F1550">
        <v>6858132.2300000004</v>
      </c>
      <c r="G1550">
        <v>181.60900000000001</v>
      </c>
      <c r="H1550">
        <v>162.8599945</v>
      </c>
      <c r="I1550">
        <v>18.749005489999998</v>
      </c>
      <c r="J1550">
        <v>194</v>
      </c>
      <c r="K1550">
        <v>11</v>
      </c>
      <c r="L1550">
        <v>2</v>
      </c>
      <c r="M1550" t="s">
        <v>0</v>
      </c>
      <c r="N1550" t="s">
        <v>8</v>
      </c>
      <c r="O1550">
        <v>4</v>
      </c>
    </row>
    <row r="1551" spans="1:15">
      <c r="A1551" t="str">
        <f t="shared" si="24"/>
        <v>3B_200</v>
      </c>
      <c r="B1551">
        <v>3</v>
      </c>
      <c r="C1551">
        <v>200</v>
      </c>
      <c r="D1551">
        <v>2</v>
      </c>
      <c r="E1551">
        <v>2516565.8199999998</v>
      </c>
      <c r="F1551">
        <v>6858132.2699999996</v>
      </c>
      <c r="G1551">
        <v>178.85900000000001</v>
      </c>
      <c r="H1551">
        <v>164.2100006</v>
      </c>
      <c r="I1551">
        <v>14.64899939</v>
      </c>
      <c r="J1551">
        <v>143</v>
      </c>
      <c r="K1551">
        <v>11</v>
      </c>
      <c r="L1551">
        <v>2</v>
      </c>
      <c r="M1551" t="s">
        <v>0</v>
      </c>
      <c r="N1551" t="s">
        <v>8</v>
      </c>
      <c r="O1551">
        <v>4</v>
      </c>
    </row>
    <row r="1552" spans="1:15">
      <c r="A1552" t="str">
        <f t="shared" si="24"/>
        <v>3B_211</v>
      </c>
      <c r="B1552">
        <v>3</v>
      </c>
      <c r="C1552">
        <v>211</v>
      </c>
      <c r="D1552">
        <v>2</v>
      </c>
      <c r="E1552">
        <v>2516568.4</v>
      </c>
      <c r="F1552">
        <v>6858135.4699999997</v>
      </c>
      <c r="G1552">
        <v>185.18700000000001</v>
      </c>
      <c r="H1552">
        <v>162.73999939999999</v>
      </c>
      <c r="I1552">
        <v>22.44700061</v>
      </c>
      <c r="J1552">
        <v>250</v>
      </c>
      <c r="K1552">
        <v>11</v>
      </c>
      <c r="L1552">
        <v>2</v>
      </c>
      <c r="M1552" t="s">
        <v>0</v>
      </c>
      <c r="N1552" t="s">
        <v>8</v>
      </c>
      <c r="O1552">
        <v>4</v>
      </c>
    </row>
    <row r="1553" spans="1:15">
      <c r="A1553" t="str">
        <f t="shared" si="24"/>
        <v>3B_202</v>
      </c>
      <c r="B1553">
        <v>3</v>
      </c>
      <c r="C1553">
        <v>202</v>
      </c>
      <c r="D1553">
        <v>2</v>
      </c>
      <c r="E1553">
        <v>2516562.5299999998</v>
      </c>
      <c r="F1553">
        <v>6858136.3700000001</v>
      </c>
      <c r="G1553">
        <v>186.48400000000001</v>
      </c>
      <c r="H1553">
        <v>163.1099945</v>
      </c>
      <c r="I1553">
        <v>23.374005489999998</v>
      </c>
      <c r="J1553">
        <v>323</v>
      </c>
      <c r="K1553">
        <v>12</v>
      </c>
      <c r="L1553">
        <v>2</v>
      </c>
      <c r="M1553" t="s">
        <v>0</v>
      </c>
      <c r="N1553" t="s">
        <v>8</v>
      </c>
      <c r="O1553">
        <v>4</v>
      </c>
    </row>
    <row r="1554" spans="1:15">
      <c r="A1554" t="str">
        <f t="shared" si="24"/>
        <v>3B_214</v>
      </c>
      <c r="B1554">
        <v>3</v>
      </c>
      <c r="C1554">
        <v>214</v>
      </c>
      <c r="D1554">
        <v>1</v>
      </c>
      <c r="E1554">
        <v>2516565.33</v>
      </c>
      <c r="F1554">
        <v>6858140.0599999996</v>
      </c>
      <c r="G1554">
        <v>175.447</v>
      </c>
      <c r="H1554">
        <v>162.69999079999999</v>
      </c>
      <c r="I1554">
        <v>12.747009159999999</v>
      </c>
      <c r="J1554">
        <v>223</v>
      </c>
      <c r="K1554">
        <v>21</v>
      </c>
      <c r="L1554">
        <v>2</v>
      </c>
      <c r="M1554" t="s">
        <v>0</v>
      </c>
      <c r="N1554" t="s">
        <v>8</v>
      </c>
      <c r="O1554">
        <v>4</v>
      </c>
    </row>
    <row r="1555" spans="1:15">
      <c r="A1555" t="str">
        <f t="shared" si="24"/>
        <v>3B_208</v>
      </c>
      <c r="B1555">
        <v>3</v>
      </c>
      <c r="C1555">
        <v>208</v>
      </c>
      <c r="D1555">
        <v>2</v>
      </c>
      <c r="E1555">
        <v>2516562.5299999998</v>
      </c>
      <c r="F1555">
        <v>6858138.6399999997</v>
      </c>
      <c r="G1555">
        <v>188.333</v>
      </c>
      <c r="H1555">
        <v>163.15000309999999</v>
      </c>
      <c r="I1555">
        <v>25.18299695</v>
      </c>
      <c r="J1555">
        <v>284</v>
      </c>
      <c r="K1555">
        <v>12</v>
      </c>
      <c r="L1555">
        <v>2</v>
      </c>
      <c r="M1555" t="s">
        <v>0</v>
      </c>
      <c r="N1555" t="s">
        <v>8</v>
      </c>
      <c r="O1555">
        <v>4</v>
      </c>
    </row>
    <row r="1556" spans="1:15">
      <c r="A1556" t="str">
        <f t="shared" si="24"/>
        <v>3B_220</v>
      </c>
      <c r="B1556">
        <v>3</v>
      </c>
      <c r="C1556">
        <v>220</v>
      </c>
      <c r="D1556">
        <v>1</v>
      </c>
      <c r="E1556">
        <v>2516568.65</v>
      </c>
      <c r="F1556">
        <v>6858142.2599999998</v>
      </c>
      <c r="G1556">
        <v>187.11099999999999</v>
      </c>
      <c r="H1556">
        <v>162.57999570000001</v>
      </c>
      <c r="I1556">
        <v>24.53100427</v>
      </c>
      <c r="J1556">
        <v>360</v>
      </c>
      <c r="K1556">
        <v>11</v>
      </c>
      <c r="L1556">
        <v>2</v>
      </c>
      <c r="M1556" t="s">
        <v>0</v>
      </c>
      <c r="N1556" t="s">
        <v>8</v>
      </c>
      <c r="O1556">
        <v>4</v>
      </c>
    </row>
    <row r="1557" spans="1:15">
      <c r="A1557" t="str">
        <f t="shared" si="24"/>
        <v>3B_224</v>
      </c>
      <c r="B1557">
        <v>3</v>
      </c>
      <c r="C1557">
        <v>224</v>
      </c>
      <c r="D1557">
        <v>2</v>
      </c>
      <c r="E1557">
        <v>2516564.77</v>
      </c>
      <c r="F1557">
        <v>6858147.5199999996</v>
      </c>
      <c r="G1557">
        <v>185.982</v>
      </c>
      <c r="H1557">
        <v>162.52999270000001</v>
      </c>
      <c r="I1557">
        <v>23.45200732</v>
      </c>
      <c r="J1557">
        <v>310</v>
      </c>
      <c r="K1557">
        <v>11</v>
      </c>
      <c r="L1557">
        <v>2</v>
      </c>
      <c r="M1557" t="s">
        <v>0</v>
      </c>
      <c r="N1557" t="s">
        <v>8</v>
      </c>
      <c r="O1557">
        <v>4</v>
      </c>
    </row>
    <row r="1558" spans="1:15">
      <c r="A1558" t="str">
        <f t="shared" si="24"/>
        <v>3B_212</v>
      </c>
      <c r="B1558">
        <v>3</v>
      </c>
      <c r="C1558">
        <v>212</v>
      </c>
      <c r="D1558">
        <v>2</v>
      </c>
      <c r="E1558">
        <v>2516557.48</v>
      </c>
      <c r="F1558">
        <v>6858144.5700000003</v>
      </c>
      <c r="G1558">
        <v>176.7</v>
      </c>
      <c r="H1558">
        <v>162.98999939999999</v>
      </c>
      <c r="I1558">
        <v>13.71000061</v>
      </c>
      <c r="J1558">
        <v>251</v>
      </c>
      <c r="K1558">
        <v>11</v>
      </c>
      <c r="L1558">
        <v>2</v>
      </c>
      <c r="M1558" t="s">
        <v>5</v>
      </c>
      <c r="N1558" t="s">
        <v>8</v>
      </c>
      <c r="O1558">
        <v>4</v>
      </c>
    </row>
    <row r="1559" spans="1:15">
      <c r="A1559" t="str">
        <f t="shared" si="24"/>
        <v>3B_215</v>
      </c>
      <c r="B1559">
        <v>3</v>
      </c>
      <c r="C1559">
        <v>215</v>
      </c>
      <c r="D1559">
        <v>2</v>
      </c>
      <c r="E1559">
        <v>2516557.3199999998</v>
      </c>
      <c r="F1559">
        <v>6858147.2400000002</v>
      </c>
      <c r="G1559">
        <v>184.774</v>
      </c>
      <c r="H1559">
        <v>162.93000180000001</v>
      </c>
      <c r="I1559">
        <v>21.843998169999999</v>
      </c>
      <c r="J1559">
        <v>229</v>
      </c>
      <c r="K1559">
        <v>11</v>
      </c>
      <c r="L1559">
        <v>2</v>
      </c>
      <c r="M1559" t="s">
        <v>0</v>
      </c>
      <c r="N1559" t="s">
        <v>8</v>
      </c>
      <c r="O1559">
        <v>4</v>
      </c>
    </row>
    <row r="1560" spans="1:15">
      <c r="A1560" t="str">
        <f t="shared" si="24"/>
        <v>3B_130</v>
      </c>
      <c r="B1560">
        <v>3</v>
      </c>
      <c r="C1560">
        <v>130</v>
      </c>
      <c r="D1560">
        <v>2</v>
      </c>
      <c r="E1560">
        <v>2516590.11</v>
      </c>
      <c r="F1560">
        <v>6858113.4000000004</v>
      </c>
      <c r="G1560">
        <v>188.60900000000001</v>
      </c>
      <c r="H1560">
        <v>164.32999570000001</v>
      </c>
      <c r="I1560">
        <v>24.279004270000001</v>
      </c>
      <c r="J1560">
        <v>275</v>
      </c>
      <c r="K1560">
        <v>11</v>
      </c>
      <c r="L1560">
        <v>2</v>
      </c>
      <c r="M1560" t="s">
        <v>0</v>
      </c>
      <c r="N1560" t="s">
        <v>8</v>
      </c>
      <c r="O1560">
        <v>5</v>
      </c>
    </row>
    <row r="1561" spans="1:15">
      <c r="A1561" t="str">
        <f t="shared" si="24"/>
        <v>3B_149</v>
      </c>
      <c r="B1561">
        <v>3</v>
      </c>
      <c r="C1561">
        <v>149</v>
      </c>
      <c r="D1561">
        <v>2</v>
      </c>
      <c r="E1561">
        <v>2516587.14</v>
      </c>
      <c r="F1561">
        <v>6858115.4500000002</v>
      </c>
      <c r="G1561">
        <v>183.38300000000001</v>
      </c>
      <c r="H1561">
        <v>164.04000239999999</v>
      </c>
      <c r="I1561">
        <v>19.342997560000001</v>
      </c>
      <c r="J1561">
        <v>287</v>
      </c>
      <c r="K1561">
        <v>11</v>
      </c>
      <c r="L1561">
        <v>2</v>
      </c>
      <c r="M1561" t="s">
        <v>5</v>
      </c>
      <c r="N1561" t="s">
        <v>8</v>
      </c>
      <c r="O1561">
        <v>5</v>
      </c>
    </row>
    <row r="1562" spans="1:15">
      <c r="A1562" t="str">
        <f t="shared" si="24"/>
        <v>3B_177</v>
      </c>
      <c r="B1562">
        <v>3</v>
      </c>
      <c r="C1562">
        <v>177</v>
      </c>
      <c r="D1562">
        <v>2</v>
      </c>
      <c r="E1562">
        <v>2516587.08</v>
      </c>
      <c r="F1562">
        <v>6858117.54</v>
      </c>
      <c r="G1562">
        <v>189.3</v>
      </c>
      <c r="H1562">
        <v>163.65000309999999</v>
      </c>
      <c r="I1562">
        <v>25.649996949999998</v>
      </c>
      <c r="J1562">
        <v>294</v>
      </c>
      <c r="K1562">
        <v>11</v>
      </c>
      <c r="L1562">
        <v>2</v>
      </c>
      <c r="M1562" t="s">
        <v>0</v>
      </c>
      <c r="N1562" t="s">
        <v>8</v>
      </c>
      <c r="O1562">
        <v>5</v>
      </c>
    </row>
    <row r="1563" spans="1:15">
      <c r="A1563" t="str">
        <f t="shared" si="24"/>
        <v>3B_233</v>
      </c>
      <c r="B1563">
        <v>3</v>
      </c>
      <c r="C1563">
        <v>233</v>
      </c>
      <c r="D1563">
        <v>1</v>
      </c>
      <c r="E1563">
        <v>2516592.83</v>
      </c>
      <c r="F1563">
        <v>6858122.5999999996</v>
      </c>
      <c r="G1563">
        <v>191.50299999999999</v>
      </c>
      <c r="H1563">
        <v>163.63999329999999</v>
      </c>
      <c r="I1563">
        <v>27.863006710000001</v>
      </c>
      <c r="J1563">
        <v>326</v>
      </c>
      <c r="K1563">
        <v>11</v>
      </c>
      <c r="L1563">
        <v>2</v>
      </c>
      <c r="M1563" t="s">
        <v>0</v>
      </c>
      <c r="N1563" t="s">
        <v>8</v>
      </c>
      <c r="O1563">
        <v>5</v>
      </c>
    </row>
    <row r="1564" spans="1:15">
      <c r="A1564" t="str">
        <f t="shared" si="24"/>
        <v>3B_217</v>
      </c>
      <c r="B1564">
        <v>3</v>
      </c>
      <c r="C1564">
        <v>217</v>
      </c>
      <c r="D1564">
        <v>1</v>
      </c>
      <c r="E1564">
        <v>2516588.69</v>
      </c>
      <c r="F1564">
        <v>6858121.5</v>
      </c>
      <c r="G1564">
        <v>191.76300000000001</v>
      </c>
      <c r="H1564">
        <v>163.22998960000001</v>
      </c>
      <c r="I1564">
        <v>28.53301038</v>
      </c>
      <c r="J1564">
        <v>422</v>
      </c>
      <c r="K1564">
        <v>11</v>
      </c>
      <c r="L1564">
        <v>2</v>
      </c>
      <c r="M1564" t="s">
        <v>0</v>
      </c>
      <c r="N1564" t="s">
        <v>8</v>
      </c>
      <c r="O1564">
        <v>5</v>
      </c>
    </row>
    <row r="1565" spans="1:15">
      <c r="A1565" t="str">
        <f t="shared" si="24"/>
        <v>3B_230</v>
      </c>
      <c r="B1565">
        <v>3</v>
      </c>
      <c r="C1565">
        <v>230</v>
      </c>
      <c r="D1565">
        <v>1</v>
      </c>
      <c r="E1565">
        <v>2516589.94</v>
      </c>
      <c r="F1565">
        <v>6858126.1600000001</v>
      </c>
      <c r="G1565">
        <v>188.04900000000001</v>
      </c>
      <c r="H1565">
        <v>162.9600006</v>
      </c>
      <c r="I1565">
        <v>25.088999390000001</v>
      </c>
      <c r="J1565">
        <v>295</v>
      </c>
      <c r="K1565">
        <v>11</v>
      </c>
      <c r="L1565">
        <v>2</v>
      </c>
      <c r="M1565" t="s">
        <v>0</v>
      </c>
      <c r="N1565" t="s">
        <v>8</v>
      </c>
      <c r="O1565">
        <v>5</v>
      </c>
    </row>
    <row r="1566" spans="1:15">
      <c r="A1566" t="str">
        <f t="shared" si="24"/>
        <v>3B_218</v>
      </c>
      <c r="B1566">
        <v>3</v>
      </c>
      <c r="C1566">
        <v>218</v>
      </c>
      <c r="D1566">
        <v>2</v>
      </c>
      <c r="E1566">
        <v>2516585.08</v>
      </c>
      <c r="F1566">
        <v>6858125.3399999999</v>
      </c>
      <c r="G1566">
        <v>182.02</v>
      </c>
      <c r="H1566">
        <v>162.83999019999999</v>
      </c>
      <c r="I1566">
        <v>19.180009770000002</v>
      </c>
      <c r="J1566">
        <v>212</v>
      </c>
      <c r="K1566">
        <v>11</v>
      </c>
      <c r="L1566">
        <v>2</v>
      </c>
      <c r="M1566" t="s">
        <v>0</v>
      </c>
      <c r="N1566" t="s">
        <v>8</v>
      </c>
      <c r="O1566">
        <v>5</v>
      </c>
    </row>
    <row r="1567" spans="1:15">
      <c r="A1567" t="str">
        <f t="shared" si="24"/>
        <v>3B_221</v>
      </c>
      <c r="B1567">
        <v>3</v>
      </c>
      <c r="C1567">
        <v>221</v>
      </c>
      <c r="D1567">
        <v>2</v>
      </c>
      <c r="E1567">
        <v>2516578.7200000002</v>
      </c>
      <c r="F1567">
        <v>6858132.5599999996</v>
      </c>
      <c r="G1567">
        <v>181.042</v>
      </c>
      <c r="H1567">
        <v>162.619989</v>
      </c>
      <c r="I1567">
        <v>18.42201099</v>
      </c>
      <c r="J1567">
        <v>202</v>
      </c>
      <c r="K1567">
        <v>11</v>
      </c>
      <c r="L1567">
        <v>2</v>
      </c>
      <c r="M1567" t="s">
        <v>1</v>
      </c>
      <c r="N1567" t="s">
        <v>8</v>
      </c>
      <c r="O1567">
        <v>5</v>
      </c>
    </row>
    <row r="1568" spans="1:15">
      <c r="A1568" t="str">
        <f t="shared" si="24"/>
        <v>3B_216</v>
      </c>
      <c r="B1568">
        <v>3</v>
      </c>
      <c r="C1568">
        <v>216</v>
      </c>
      <c r="D1568">
        <v>4</v>
      </c>
      <c r="E1568">
        <v>2516576.2599999998</v>
      </c>
      <c r="F1568">
        <v>6858131.8600000003</v>
      </c>
      <c r="G1568">
        <v>182.55799999999999</v>
      </c>
      <c r="H1568">
        <v>162.82999570000001</v>
      </c>
      <c r="I1568">
        <v>19.72800427</v>
      </c>
      <c r="J1568">
        <v>233</v>
      </c>
      <c r="K1568">
        <v>11</v>
      </c>
      <c r="L1568">
        <v>2</v>
      </c>
      <c r="M1568" t="s">
        <v>0</v>
      </c>
      <c r="N1568" t="s">
        <v>8</v>
      </c>
      <c r="O1568">
        <v>5</v>
      </c>
    </row>
    <row r="1569" spans="1:15">
      <c r="A1569" t="str">
        <f t="shared" si="24"/>
        <v>3B_222</v>
      </c>
      <c r="B1569">
        <v>3</v>
      </c>
      <c r="C1569">
        <v>222</v>
      </c>
      <c r="D1569">
        <v>1</v>
      </c>
      <c r="E1569">
        <v>2516575.9700000002</v>
      </c>
      <c r="F1569">
        <v>6858135.2800000003</v>
      </c>
      <c r="G1569">
        <v>179.42400000000001</v>
      </c>
      <c r="H1569">
        <v>162.68000180000001</v>
      </c>
      <c r="I1569">
        <v>16.743998170000001</v>
      </c>
      <c r="J1569">
        <v>214</v>
      </c>
      <c r="K1569">
        <v>11</v>
      </c>
      <c r="L1569">
        <v>2</v>
      </c>
      <c r="M1569" t="s">
        <v>5</v>
      </c>
      <c r="N1569" t="s">
        <v>8</v>
      </c>
      <c r="O1569">
        <v>5</v>
      </c>
    </row>
    <row r="1570" spans="1:15">
      <c r="A1570" t="str">
        <f t="shared" si="24"/>
        <v>3B_225</v>
      </c>
      <c r="B1570">
        <v>3</v>
      </c>
      <c r="C1570">
        <v>225</v>
      </c>
      <c r="D1570">
        <v>4</v>
      </c>
      <c r="E1570">
        <v>2516576.88</v>
      </c>
      <c r="F1570">
        <v>6858138.5999999996</v>
      </c>
      <c r="G1570">
        <v>179.01599999999999</v>
      </c>
      <c r="H1570">
        <v>162.54000239999999</v>
      </c>
      <c r="I1570">
        <v>16.47599756</v>
      </c>
      <c r="J1570">
        <v>220</v>
      </c>
      <c r="K1570">
        <v>11</v>
      </c>
      <c r="L1570">
        <v>2</v>
      </c>
      <c r="M1570" t="s">
        <v>0</v>
      </c>
      <c r="N1570" t="s">
        <v>8</v>
      </c>
      <c r="O1570">
        <v>5</v>
      </c>
    </row>
    <row r="1571" spans="1:15">
      <c r="A1571" t="str">
        <f t="shared" si="24"/>
        <v>3B_223</v>
      </c>
      <c r="B1571">
        <v>3</v>
      </c>
      <c r="C1571">
        <v>223</v>
      </c>
      <c r="D1571">
        <v>1</v>
      </c>
      <c r="E1571">
        <v>2516572.5099999998</v>
      </c>
      <c r="F1571">
        <v>6858139.4699999997</v>
      </c>
      <c r="G1571">
        <v>185.995</v>
      </c>
      <c r="H1571">
        <v>162.6099945</v>
      </c>
      <c r="I1571">
        <v>23.385005490000001</v>
      </c>
      <c r="J1571">
        <v>320</v>
      </c>
      <c r="K1571">
        <v>11</v>
      </c>
      <c r="L1571">
        <v>2</v>
      </c>
      <c r="M1571" t="s">
        <v>0</v>
      </c>
      <c r="N1571" t="s">
        <v>8</v>
      </c>
      <c r="O1571">
        <v>5</v>
      </c>
    </row>
    <row r="1572" spans="1:15">
      <c r="A1572" t="str">
        <f t="shared" si="24"/>
        <v>3B_228</v>
      </c>
      <c r="B1572">
        <v>3</v>
      </c>
      <c r="C1572">
        <v>228</v>
      </c>
      <c r="D1572">
        <v>2</v>
      </c>
      <c r="E1572">
        <v>2516574.73</v>
      </c>
      <c r="F1572">
        <v>6858143.6900000004</v>
      </c>
      <c r="G1572">
        <v>181.78</v>
      </c>
      <c r="H1572">
        <v>162.5199982</v>
      </c>
      <c r="I1572">
        <v>19.26000183</v>
      </c>
      <c r="J1572">
        <v>213</v>
      </c>
      <c r="K1572">
        <v>11</v>
      </c>
      <c r="L1572">
        <v>2</v>
      </c>
      <c r="M1572" t="s">
        <v>0</v>
      </c>
      <c r="N1572" t="s">
        <v>8</v>
      </c>
      <c r="O1572">
        <v>5</v>
      </c>
    </row>
    <row r="1573" spans="1:15">
      <c r="A1573" t="str">
        <f t="shared" si="24"/>
        <v>3B_227</v>
      </c>
      <c r="B1573">
        <v>3</v>
      </c>
      <c r="C1573">
        <v>227</v>
      </c>
      <c r="D1573">
        <v>2</v>
      </c>
      <c r="E1573">
        <v>2516570.54</v>
      </c>
      <c r="F1573">
        <v>6858147.29</v>
      </c>
      <c r="G1573">
        <v>182.30099999999999</v>
      </c>
      <c r="H1573">
        <v>162.65000309999999</v>
      </c>
      <c r="I1573">
        <v>19.65099695</v>
      </c>
      <c r="J1573">
        <v>226</v>
      </c>
      <c r="K1573">
        <v>11</v>
      </c>
      <c r="L1573">
        <v>2</v>
      </c>
      <c r="M1573" t="s">
        <v>0</v>
      </c>
      <c r="N1573" t="s">
        <v>8</v>
      </c>
      <c r="O1573">
        <v>5</v>
      </c>
    </row>
    <row r="1574" spans="1:15">
      <c r="A1574" t="str">
        <f t="shared" si="24"/>
        <v>3B_229</v>
      </c>
      <c r="B1574">
        <v>3</v>
      </c>
      <c r="C1574">
        <v>229</v>
      </c>
      <c r="D1574">
        <v>2</v>
      </c>
      <c r="E1574">
        <v>2516568.6</v>
      </c>
      <c r="F1574">
        <v>6858151.8899999997</v>
      </c>
      <c r="G1574">
        <v>186.11099999999999</v>
      </c>
      <c r="H1574">
        <v>162.7599884</v>
      </c>
      <c r="I1574">
        <v>23.3510116</v>
      </c>
      <c r="J1574">
        <v>307</v>
      </c>
      <c r="K1574">
        <v>11</v>
      </c>
      <c r="L1574">
        <v>2</v>
      </c>
      <c r="M1574" t="s">
        <v>0</v>
      </c>
      <c r="N1574" t="s">
        <v>8</v>
      </c>
      <c r="O1574">
        <v>5</v>
      </c>
    </row>
    <row r="1575" spans="1:15">
      <c r="A1575" t="str">
        <f t="shared" si="24"/>
        <v>3B_232</v>
      </c>
      <c r="B1575">
        <v>3</v>
      </c>
      <c r="C1575">
        <v>232</v>
      </c>
      <c r="D1575">
        <v>2</v>
      </c>
      <c r="E1575">
        <v>2516573.34</v>
      </c>
      <c r="F1575">
        <v>6858155.2599999998</v>
      </c>
      <c r="G1575">
        <v>183.07</v>
      </c>
      <c r="H1575">
        <v>162.79000239999999</v>
      </c>
      <c r="I1575">
        <v>20.279997560000002</v>
      </c>
      <c r="J1575">
        <v>200</v>
      </c>
      <c r="K1575">
        <v>11</v>
      </c>
      <c r="L1575">
        <v>2</v>
      </c>
      <c r="M1575" t="s">
        <v>0</v>
      </c>
      <c r="N1575" t="s">
        <v>8</v>
      </c>
      <c r="O1575">
        <v>5</v>
      </c>
    </row>
    <row r="1576" spans="1:15">
      <c r="A1576" t="str">
        <f t="shared" si="24"/>
        <v>3B_703</v>
      </c>
      <c r="B1576">
        <v>3</v>
      </c>
      <c r="C1576">
        <v>703</v>
      </c>
      <c r="D1576">
        <v>1</v>
      </c>
      <c r="E1576">
        <v>2516554.9300000002</v>
      </c>
      <c r="F1576">
        <v>6858090.2000000002</v>
      </c>
      <c r="G1576">
        <v>184.71700000000001</v>
      </c>
      <c r="H1576">
        <v>162.98999939999999</v>
      </c>
      <c r="I1576">
        <v>21.727000610000001</v>
      </c>
      <c r="J1576">
        <v>205</v>
      </c>
      <c r="K1576">
        <v>13</v>
      </c>
      <c r="L1576">
        <v>3</v>
      </c>
      <c r="M1576" t="s">
        <v>0</v>
      </c>
      <c r="N1576" t="s">
        <v>8</v>
      </c>
      <c r="O1576">
        <v>1</v>
      </c>
    </row>
    <row r="1577" spans="1:15">
      <c r="A1577" t="str">
        <f t="shared" si="24"/>
        <v>3B_709</v>
      </c>
      <c r="B1577">
        <v>3</v>
      </c>
      <c r="C1577">
        <v>709</v>
      </c>
      <c r="D1577">
        <v>2</v>
      </c>
      <c r="E1577">
        <v>2516557.54</v>
      </c>
      <c r="F1577">
        <v>6858094.6600000001</v>
      </c>
      <c r="G1577">
        <v>184.142</v>
      </c>
      <c r="H1577">
        <v>163.5099884</v>
      </c>
      <c r="I1577">
        <v>-99</v>
      </c>
      <c r="J1577">
        <v>229</v>
      </c>
      <c r="K1577">
        <v>12</v>
      </c>
      <c r="L1577">
        <v>3</v>
      </c>
      <c r="M1577" t="s">
        <v>4</v>
      </c>
      <c r="N1577" t="s">
        <v>8</v>
      </c>
      <c r="O1577">
        <v>1</v>
      </c>
    </row>
    <row r="1578" spans="1:15">
      <c r="A1578" t="str">
        <f t="shared" si="24"/>
        <v>3B_704</v>
      </c>
      <c r="B1578">
        <v>3</v>
      </c>
      <c r="C1578">
        <v>704</v>
      </c>
      <c r="D1578">
        <v>2</v>
      </c>
      <c r="E1578">
        <v>2516555.56</v>
      </c>
      <c r="F1578">
        <v>6858093.8200000003</v>
      </c>
      <c r="G1578">
        <v>185.75200000000001</v>
      </c>
      <c r="H1578">
        <v>163.1699921</v>
      </c>
      <c r="I1578">
        <v>22.58200793</v>
      </c>
      <c r="J1578">
        <v>216</v>
      </c>
      <c r="K1578">
        <v>12</v>
      </c>
      <c r="L1578">
        <v>3</v>
      </c>
      <c r="M1578" t="s">
        <v>1</v>
      </c>
      <c r="N1578" t="s">
        <v>8</v>
      </c>
      <c r="O1578">
        <v>1</v>
      </c>
    </row>
    <row r="1579" spans="1:15">
      <c r="A1579" t="str">
        <f t="shared" si="24"/>
        <v>3B_708</v>
      </c>
      <c r="B1579">
        <v>3</v>
      </c>
      <c r="C1579">
        <v>708</v>
      </c>
      <c r="D1579">
        <v>2</v>
      </c>
      <c r="E1579">
        <v>2516551.77</v>
      </c>
      <c r="F1579">
        <v>6858107.3399999999</v>
      </c>
      <c r="G1579">
        <v>187.23</v>
      </c>
      <c r="H1579">
        <v>163.07999570000001</v>
      </c>
      <c r="I1579">
        <v>-99</v>
      </c>
      <c r="J1579">
        <v>292</v>
      </c>
      <c r="K1579">
        <v>22</v>
      </c>
      <c r="L1579">
        <v>3</v>
      </c>
      <c r="M1579" t="s">
        <v>2</v>
      </c>
      <c r="N1579" t="s">
        <v>8</v>
      </c>
      <c r="O1579">
        <v>1</v>
      </c>
    </row>
    <row r="1580" spans="1:15">
      <c r="A1580" t="str">
        <f t="shared" si="24"/>
        <v>3B_707</v>
      </c>
      <c r="B1580">
        <v>3</v>
      </c>
      <c r="C1580">
        <v>707</v>
      </c>
      <c r="D1580">
        <v>2</v>
      </c>
      <c r="E1580">
        <v>2516535.59</v>
      </c>
      <c r="F1580">
        <v>6858133.1600000001</v>
      </c>
      <c r="G1580">
        <v>178.315</v>
      </c>
      <c r="H1580">
        <v>161.71999510000001</v>
      </c>
      <c r="I1580">
        <v>16.595004880000001</v>
      </c>
      <c r="J1580">
        <v>170</v>
      </c>
      <c r="K1580">
        <v>11</v>
      </c>
      <c r="L1580">
        <v>3</v>
      </c>
      <c r="M1580" t="s">
        <v>0</v>
      </c>
      <c r="N1580" t="s">
        <v>8</v>
      </c>
      <c r="O1580">
        <v>1</v>
      </c>
    </row>
    <row r="1581" spans="1:15">
      <c r="A1581" t="str">
        <f t="shared" si="24"/>
        <v>3B_701</v>
      </c>
      <c r="B1581">
        <v>3</v>
      </c>
      <c r="C1581">
        <v>701</v>
      </c>
      <c r="D1581">
        <v>2</v>
      </c>
      <c r="E1581">
        <v>2516558.02</v>
      </c>
      <c r="F1581">
        <v>6858120.79</v>
      </c>
      <c r="G1581">
        <v>172.50399999999999</v>
      </c>
      <c r="H1581">
        <v>164.72998960000001</v>
      </c>
      <c r="I1581">
        <v>7.7740103759999997</v>
      </c>
      <c r="J1581">
        <v>119</v>
      </c>
      <c r="K1581">
        <v>11</v>
      </c>
      <c r="L1581">
        <v>3</v>
      </c>
      <c r="M1581" t="s">
        <v>5</v>
      </c>
      <c r="N1581" t="s">
        <v>8</v>
      </c>
      <c r="O1581">
        <v>2</v>
      </c>
    </row>
    <row r="1582" spans="1:15">
      <c r="A1582" t="str">
        <f t="shared" si="24"/>
        <v>3B_702</v>
      </c>
      <c r="B1582">
        <v>3</v>
      </c>
      <c r="C1582">
        <v>702</v>
      </c>
      <c r="D1582">
        <v>2</v>
      </c>
      <c r="E1582">
        <v>2516566.54</v>
      </c>
      <c r="F1582">
        <v>6858108.96</v>
      </c>
      <c r="G1582">
        <v>180.15700000000001</v>
      </c>
      <c r="H1582">
        <v>165.37999880000001</v>
      </c>
      <c r="I1582">
        <v>14.777001220000001</v>
      </c>
      <c r="J1582">
        <v>197</v>
      </c>
      <c r="K1582">
        <v>12</v>
      </c>
      <c r="L1582">
        <v>3</v>
      </c>
      <c r="M1582" t="s">
        <v>5</v>
      </c>
      <c r="N1582" t="s">
        <v>8</v>
      </c>
      <c r="O1582">
        <v>3</v>
      </c>
    </row>
    <row r="1583" spans="1:15">
      <c r="A1583" t="str">
        <f t="shared" si="24"/>
        <v>3B_713</v>
      </c>
      <c r="B1583">
        <v>3</v>
      </c>
      <c r="C1583">
        <v>713</v>
      </c>
      <c r="D1583">
        <v>1</v>
      </c>
      <c r="E1583">
        <v>2516584.9900000002</v>
      </c>
      <c r="F1583">
        <v>6858108.0700000003</v>
      </c>
      <c r="G1583">
        <v>182.17599999999999</v>
      </c>
      <c r="H1583">
        <v>166.43999629999999</v>
      </c>
      <c r="I1583">
        <v>-99</v>
      </c>
      <c r="J1583">
        <v>170</v>
      </c>
      <c r="K1583">
        <v>21</v>
      </c>
      <c r="L1583">
        <v>3</v>
      </c>
      <c r="M1583" t="s">
        <v>4</v>
      </c>
      <c r="N1583" t="s">
        <v>8</v>
      </c>
      <c r="O1583">
        <v>4</v>
      </c>
    </row>
    <row r="1584" spans="1:15">
      <c r="A1584" t="str">
        <f t="shared" si="24"/>
        <v>3B_712</v>
      </c>
      <c r="B1584">
        <v>3</v>
      </c>
      <c r="C1584">
        <v>712</v>
      </c>
      <c r="D1584">
        <v>1</v>
      </c>
      <c r="E1584">
        <v>2516580.12</v>
      </c>
      <c r="F1584">
        <v>6858109.1699999999</v>
      </c>
      <c r="G1584">
        <v>175.14500000000001</v>
      </c>
      <c r="H1584">
        <v>166.93999629999999</v>
      </c>
      <c r="I1584">
        <v>-99</v>
      </c>
      <c r="J1584">
        <v>139</v>
      </c>
      <c r="K1584">
        <v>21</v>
      </c>
      <c r="L1584">
        <v>3</v>
      </c>
      <c r="M1584" t="s">
        <v>2</v>
      </c>
      <c r="N1584" t="s">
        <v>8</v>
      </c>
      <c r="O1584">
        <v>4</v>
      </c>
    </row>
    <row r="1585" spans="1:15">
      <c r="A1585" t="str">
        <f t="shared" si="24"/>
        <v>3B_711</v>
      </c>
      <c r="B1585">
        <v>3</v>
      </c>
      <c r="C1585">
        <v>711</v>
      </c>
      <c r="D1585">
        <v>2</v>
      </c>
      <c r="E1585">
        <v>2516575.23</v>
      </c>
      <c r="F1585">
        <v>6858113.4299999997</v>
      </c>
      <c r="G1585">
        <v>189.01300000000001</v>
      </c>
      <c r="H1585">
        <v>165.38999329999999</v>
      </c>
      <c r="I1585">
        <v>23.623006709999999</v>
      </c>
      <c r="J1585">
        <v>232</v>
      </c>
      <c r="K1585">
        <v>12</v>
      </c>
      <c r="L1585">
        <v>3</v>
      </c>
      <c r="M1585" t="s">
        <v>0</v>
      </c>
      <c r="N1585" t="s">
        <v>8</v>
      </c>
      <c r="O1585">
        <v>4</v>
      </c>
    </row>
    <row r="1586" spans="1:15">
      <c r="A1586" t="str">
        <f t="shared" si="24"/>
        <v>3B_710</v>
      </c>
      <c r="B1586">
        <v>3</v>
      </c>
      <c r="C1586">
        <v>710</v>
      </c>
      <c r="D1586">
        <v>1</v>
      </c>
      <c r="E1586">
        <v>2516576.1</v>
      </c>
      <c r="F1586">
        <v>6858122.3200000003</v>
      </c>
      <c r="G1586">
        <v>185.82499999999999</v>
      </c>
      <c r="H1586">
        <v>163.65000309999999</v>
      </c>
      <c r="I1586">
        <v>22.174996950000001</v>
      </c>
      <c r="J1586">
        <v>329</v>
      </c>
      <c r="K1586">
        <v>12</v>
      </c>
      <c r="L1586">
        <v>3</v>
      </c>
      <c r="M1586" t="s">
        <v>1</v>
      </c>
      <c r="N1586" t="s">
        <v>8</v>
      </c>
      <c r="O1586">
        <v>4</v>
      </c>
    </row>
    <row r="1587" spans="1:15">
      <c r="A1587" t="str">
        <f t="shared" si="24"/>
        <v>3B_724</v>
      </c>
      <c r="B1587">
        <v>3</v>
      </c>
      <c r="C1587">
        <v>724</v>
      </c>
      <c r="D1587">
        <v>2</v>
      </c>
      <c r="E1587">
        <v>2516570.2999999998</v>
      </c>
      <c r="F1587">
        <v>6858128.7300000004</v>
      </c>
      <c r="G1587">
        <v>184.458</v>
      </c>
      <c r="H1587">
        <v>163.8099915</v>
      </c>
      <c r="I1587">
        <v>20.648008539999999</v>
      </c>
      <c r="J1587">
        <v>229</v>
      </c>
      <c r="K1587">
        <v>11</v>
      </c>
      <c r="L1587">
        <v>3</v>
      </c>
      <c r="M1587" t="s">
        <v>1</v>
      </c>
      <c r="N1587" t="s">
        <v>8</v>
      </c>
      <c r="O1587">
        <v>4</v>
      </c>
    </row>
    <row r="1588" spans="1:15">
      <c r="A1588" t="str">
        <f t="shared" si="24"/>
        <v>3B_722</v>
      </c>
      <c r="B1588">
        <v>3</v>
      </c>
      <c r="C1588">
        <v>722</v>
      </c>
      <c r="D1588">
        <v>2</v>
      </c>
      <c r="E1588">
        <v>2516568.1</v>
      </c>
      <c r="F1588">
        <v>6858142.2999999998</v>
      </c>
      <c r="G1588">
        <v>166.553</v>
      </c>
      <c r="H1588">
        <v>162.57999570000001</v>
      </c>
      <c r="I1588">
        <v>-99</v>
      </c>
      <c r="J1588">
        <v>50</v>
      </c>
      <c r="K1588">
        <v>13</v>
      </c>
      <c r="L1588">
        <v>3</v>
      </c>
      <c r="M1588" t="s">
        <v>2</v>
      </c>
      <c r="N1588" t="s">
        <v>8</v>
      </c>
      <c r="O1588">
        <v>4</v>
      </c>
    </row>
    <row r="1589" spans="1:15">
      <c r="A1589" t="str">
        <f t="shared" si="24"/>
        <v>3B_725</v>
      </c>
      <c r="B1589">
        <v>3</v>
      </c>
      <c r="C1589">
        <v>725</v>
      </c>
      <c r="D1589">
        <v>4</v>
      </c>
      <c r="E1589">
        <v>2516564.64</v>
      </c>
      <c r="F1589">
        <v>6858140.4000000004</v>
      </c>
      <c r="G1589">
        <v>170.96299999999999</v>
      </c>
      <c r="H1589">
        <v>162.869989</v>
      </c>
      <c r="I1589">
        <v>-99</v>
      </c>
      <c r="J1589">
        <v>65</v>
      </c>
      <c r="K1589">
        <v>14</v>
      </c>
      <c r="L1589">
        <v>3</v>
      </c>
      <c r="M1589" t="s">
        <v>2</v>
      </c>
      <c r="N1589" t="s">
        <v>8</v>
      </c>
      <c r="O1589">
        <v>4</v>
      </c>
    </row>
    <row r="1590" spans="1:15">
      <c r="A1590" t="str">
        <f t="shared" si="24"/>
        <v>3B_723</v>
      </c>
      <c r="B1590">
        <v>3</v>
      </c>
      <c r="C1590">
        <v>723</v>
      </c>
      <c r="D1590">
        <v>2</v>
      </c>
      <c r="E1590">
        <v>2516567.14</v>
      </c>
      <c r="F1590">
        <v>6858143.5300000003</v>
      </c>
      <c r="G1590">
        <v>167.203</v>
      </c>
      <c r="H1590">
        <v>162.5199982</v>
      </c>
      <c r="I1590">
        <v>-99</v>
      </c>
      <c r="J1590">
        <v>56</v>
      </c>
      <c r="K1590">
        <v>13</v>
      </c>
      <c r="L1590">
        <v>3</v>
      </c>
      <c r="M1590" t="s">
        <v>2</v>
      </c>
      <c r="N1590" t="s">
        <v>8</v>
      </c>
      <c r="O1590">
        <v>4</v>
      </c>
    </row>
    <row r="1591" spans="1:15">
      <c r="A1591" t="str">
        <f t="shared" si="24"/>
        <v>3B_718</v>
      </c>
      <c r="B1591">
        <v>3</v>
      </c>
      <c r="C1591">
        <v>718</v>
      </c>
      <c r="D1591">
        <v>2</v>
      </c>
      <c r="E1591">
        <v>2516577.21</v>
      </c>
      <c r="F1591">
        <v>6858138.7300000004</v>
      </c>
      <c r="G1591">
        <v>167.72</v>
      </c>
      <c r="H1591">
        <v>162.5499969</v>
      </c>
      <c r="I1591">
        <v>-99</v>
      </c>
      <c r="J1591">
        <v>60</v>
      </c>
      <c r="K1591">
        <v>11</v>
      </c>
      <c r="L1591">
        <v>3</v>
      </c>
      <c r="M1591" t="s">
        <v>2</v>
      </c>
      <c r="N1591" t="s">
        <v>8</v>
      </c>
      <c r="O1591">
        <v>5</v>
      </c>
    </row>
    <row r="1592" spans="1:15">
      <c r="A1592" t="str">
        <f t="shared" si="24"/>
        <v>3B_719</v>
      </c>
      <c r="B1592">
        <v>3</v>
      </c>
      <c r="C1592">
        <v>719</v>
      </c>
      <c r="D1592">
        <v>2</v>
      </c>
      <c r="E1592">
        <v>2516574.84</v>
      </c>
      <c r="F1592">
        <v>6858139.75</v>
      </c>
      <c r="G1592">
        <v>166.52699999999999</v>
      </c>
      <c r="H1592">
        <v>162.5599915</v>
      </c>
      <c r="I1592">
        <v>-99</v>
      </c>
      <c r="J1592">
        <v>50</v>
      </c>
      <c r="K1592">
        <v>13</v>
      </c>
      <c r="L1592">
        <v>3</v>
      </c>
      <c r="M1592" t="s">
        <v>2</v>
      </c>
      <c r="N1592" t="s">
        <v>8</v>
      </c>
      <c r="O1592">
        <v>5</v>
      </c>
    </row>
    <row r="1593" spans="1:15">
      <c r="A1593" t="str">
        <f t="shared" si="24"/>
        <v>3B_716</v>
      </c>
      <c r="B1593">
        <v>3</v>
      </c>
      <c r="C1593">
        <v>716</v>
      </c>
      <c r="D1593">
        <v>2</v>
      </c>
      <c r="E1593">
        <v>2516574.2799999998</v>
      </c>
      <c r="F1593">
        <v>6858142.04</v>
      </c>
      <c r="G1593">
        <v>166.76400000000001</v>
      </c>
      <c r="H1593">
        <v>162.57000120000001</v>
      </c>
      <c r="I1593">
        <v>-99</v>
      </c>
      <c r="J1593">
        <v>52</v>
      </c>
      <c r="K1593">
        <v>11</v>
      </c>
      <c r="L1593">
        <v>3</v>
      </c>
      <c r="M1593" t="s">
        <v>2</v>
      </c>
      <c r="N1593" t="s">
        <v>8</v>
      </c>
      <c r="O1593">
        <v>5</v>
      </c>
    </row>
    <row r="1594" spans="1:15">
      <c r="A1594" t="str">
        <f t="shared" si="24"/>
        <v>3B_720</v>
      </c>
      <c r="B1594">
        <v>3</v>
      </c>
      <c r="C1594">
        <v>720</v>
      </c>
      <c r="D1594">
        <v>2</v>
      </c>
      <c r="E1594">
        <v>2516571.7400000002</v>
      </c>
      <c r="F1594">
        <v>6858141.5599999996</v>
      </c>
      <c r="G1594">
        <v>169.149</v>
      </c>
      <c r="H1594">
        <v>162.62999880000001</v>
      </c>
      <c r="I1594">
        <v>-99</v>
      </c>
      <c r="J1594">
        <v>72</v>
      </c>
      <c r="K1594">
        <v>13</v>
      </c>
      <c r="L1594">
        <v>3</v>
      </c>
      <c r="M1594" t="s">
        <v>2</v>
      </c>
      <c r="N1594" t="s">
        <v>8</v>
      </c>
      <c r="O1594">
        <v>5</v>
      </c>
    </row>
    <row r="1595" spans="1:15">
      <c r="A1595" t="str">
        <f t="shared" si="24"/>
        <v>3B_714</v>
      </c>
      <c r="B1595">
        <v>3</v>
      </c>
      <c r="C1595">
        <v>714</v>
      </c>
      <c r="D1595">
        <v>2</v>
      </c>
      <c r="E1595">
        <v>2516592.71</v>
      </c>
      <c r="F1595">
        <v>6858123.3200000003</v>
      </c>
      <c r="G1595">
        <v>169.32400000000001</v>
      </c>
      <c r="H1595">
        <v>163.3599945</v>
      </c>
      <c r="I1595">
        <v>-99</v>
      </c>
      <c r="J1595">
        <v>65</v>
      </c>
      <c r="K1595">
        <v>11</v>
      </c>
      <c r="L1595">
        <v>3</v>
      </c>
      <c r="M1595" t="s">
        <v>2</v>
      </c>
      <c r="N1595" t="s">
        <v>8</v>
      </c>
      <c r="O1595">
        <v>6</v>
      </c>
    </row>
    <row r="1596" spans="1:15">
      <c r="A1596" t="str">
        <f t="shared" si="24"/>
        <v>3C_314</v>
      </c>
      <c r="B1596">
        <v>3</v>
      </c>
      <c r="C1596">
        <v>314</v>
      </c>
      <c r="D1596">
        <v>1</v>
      </c>
      <c r="E1596">
        <v>2516594.73</v>
      </c>
      <c r="F1596">
        <v>6858119.5199999996</v>
      </c>
      <c r="G1596">
        <v>190.548</v>
      </c>
      <c r="H1596">
        <v>163.93000180000001</v>
      </c>
      <c r="I1596">
        <v>26.61799817</v>
      </c>
      <c r="J1596">
        <v>327</v>
      </c>
      <c r="K1596">
        <v>11</v>
      </c>
      <c r="L1596">
        <v>2</v>
      </c>
      <c r="M1596" t="s">
        <v>0</v>
      </c>
      <c r="N1596" t="s">
        <v>9</v>
      </c>
      <c r="O1596">
        <v>5</v>
      </c>
    </row>
    <row r="1597" spans="1:15">
      <c r="A1597" t="str">
        <f t="shared" si="24"/>
        <v>3C_308</v>
      </c>
      <c r="B1597">
        <v>3</v>
      </c>
      <c r="C1597">
        <v>308</v>
      </c>
      <c r="D1597">
        <v>2</v>
      </c>
      <c r="E1597">
        <v>2516603.9</v>
      </c>
      <c r="F1597">
        <v>6858116.96</v>
      </c>
      <c r="G1597">
        <v>190.64099999999999</v>
      </c>
      <c r="H1597">
        <v>164.69999079999999</v>
      </c>
      <c r="I1597">
        <v>25.94100916</v>
      </c>
      <c r="J1597">
        <v>300</v>
      </c>
      <c r="K1597">
        <v>11</v>
      </c>
      <c r="L1597">
        <v>2</v>
      </c>
      <c r="M1597" t="s">
        <v>0</v>
      </c>
      <c r="N1597" t="s">
        <v>9</v>
      </c>
      <c r="O1597">
        <v>6</v>
      </c>
    </row>
    <row r="1598" spans="1:15">
      <c r="A1598" t="str">
        <f t="shared" si="24"/>
        <v>3C_268</v>
      </c>
      <c r="B1598">
        <v>3</v>
      </c>
      <c r="C1598">
        <v>268</v>
      </c>
      <c r="D1598">
        <v>2</v>
      </c>
      <c r="E1598">
        <v>2516598.6</v>
      </c>
      <c r="F1598">
        <v>6858113.9699999997</v>
      </c>
      <c r="G1598">
        <v>179.37700000000001</v>
      </c>
      <c r="H1598">
        <v>164.1</v>
      </c>
      <c r="I1598">
        <v>15.276999999999999</v>
      </c>
      <c r="J1598">
        <v>295</v>
      </c>
      <c r="K1598">
        <v>11</v>
      </c>
      <c r="L1598">
        <v>2</v>
      </c>
      <c r="M1598" t="s">
        <v>5</v>
      </c>
      <c r="N1598" t="s">
        <v>9</v>
      </c>
      <c r="O1598">
        <v>6</v>
      </c>
    </row>
    <row r="1599" spans="1:15">
      <c r="A1599" t="str">
        <f t="shared" si="24"/>
        <v>3C_323</v>
      </c>
      <c r="B1599">
        <v>3</v>
      </c>
      <c r="C1599">
        <v>323</v>
      </c>
      <c r="D1599">
        <v>1</v>
      </c>
      <c r="E1599">
        <v>2516596.64</v>
      </c>
      <c r="F1599">
        <v>6858116.9500000002</v>
      </c>
      <c r="G1599">
        <v>188.178</v>
      </c>
      <c r="H1599">
        <v>164.07000120000001</v>
      </c>
      <c r="I1599">
        <v>24.107998779999999</v>
      </c>
      <c r="J1599">
        <v>247</v>
      </c>
      <c r="K1599">
        <v>11</v>
      </c>
      <c r="L1599">
        <v>2</v>
      </c>
      <c r="M1599" t="s">
        <v>0</v>
      </c>
      <c r="N1599" t="s">
        <v>9</v>
      </c>
      <c r="O1599">
        <v>6</v>
      </c>
    </row>
    <row r="1600" spans="1:15">
      <c r="A1600" t="str">
        <f t="shared" si="24"/>
        <v>3C_257</v>
      </c>
      <c r="B1600">
        <v>3</v>
      </c>
      <c r="C1600">
        <v>257</v>
      </c>
      <c r="D1600">
        <v>1</v>
      </c>
      <c r="E1600">
        <v>2516600.7999999998</v>
      </c>
      <c r="F1600">
        <v>6858121.2000000002</v>
      </c>
      <c r="G1600">
        <v>192.023</v>
      </c>
      <c r="H1600">
        <v>165.08999019999999</v>
      </c>
      <c r="I1600">
        <v>26.933009770000002</v>
      </c>
      <c r="J1600">
        <v>360</v>
      </c>
      <c r="K1600">
        <v>11</v>
      </c>
      <c r="L1600">
        <v>2</v>
      </c>
      <c r="M1600" t="s">
        <v>0</v>
      </c>
      <c r="N1600" t="s">
        <v>9</v>
      </c>
      <c r="O1600">
        <v>6</v>
      </c>
    </row>
    <row r="1601" spans="1:15">
      <c r="A1601" t="str">
        <f t="shared" si="24"/>
        <v>3C_240</v>
      </c>
      <c r="B1601">
        <v>3</v>
      </c>
      <c r="C1601">
        <v>240</v>
      </c>
      <c r="D1601">
        <v>1</v>
      </c>
      <c r="E1601">
        <v>2516600.7200000002</v>
      </c>
      <c r="F1601">
        <v>6858127.0300000003</v>
      </c>
      <c r="G1601">
        <v>186.17599999999999</v>
      </c>
      <c r="H1601">
        <v>165.82999570000001</v>
      </c>
      <c r="I1601">
        <v>20.346004270000002</v>
      </c>
      <c r="J1601">
        <v>315</v>
      </c>
      <c r="K1601">
        <v>11</v>
      </c>
      <c r="L1601">
        <v>2</v>
      </c>
      <c r="M1601" t="s">
        <v>0</v>
      </c>
      <c r="N1601" t="s">
        <v>9</v>
      </c>
      <c r="O1601">
        <v>6</v>
      </c>
    </row>
    <row r="1602" spans="1:15">
      <c r="A1602" t="str">
        <f t="shared" si="24"/>
        <v>3C_357</v>
      </c>
      <c r="B1602">
        <v>3</v>
      </c>
      <c r="C1602">
        <v>357</v>
      </c>
      <c r="D1602">
        <v>2</v>
      </c>
      <c r="E1602">
        <v>2516598.4900000002</v>
      </c>
      <c r="F1602">
        <v>6858130.0099999998</v>
      </c>
      <c r="G1602">
        <v>180.09299999999999</v>
      </c>
      <c r="H1602">
        <v>165.7999969</v>
      </c>
      <c r="I1602">
        <v>14.293003049999999</v>
      </c>
      <c r="J1602">
        <v>286</v>
      </c>
      <c r="K1602">
        <v>11</v>
      </c>
      <c r="L1602">
        <v>2</v>
      </c>
      <c r="M1602" t="s">
        <v>5</v>
      </c>
      <c r="N1602" t="s">
        <v>9</v>
      </c>
      <c r="O1602">
        <v>6</v>
      </c>
    </row>
    <row r="1603" spans="1:15">
      <c r="A1603" t="str">
        <f t="shared" ref="A1603:A1666" si="25">IF(N1603&lt;&gt;1,CONCATENATE(B1603,N1603,"_",C1603),CONCATENATE(B1603,"_",C1603))</f>
        <v>3C_315</v>
      </c>
      <c r="B1603">
        <v>3</v>
      </c>
      <c r="C1603">
        <v>315</v>
      </c>
      <c r="D1603">
        <v>2</v>
      </c>
      <c r="E1603">
        <v>2516588.75</v>
      </c>
      <c r="F1603">
        <v>6858130.04</v>
      </c>
      <c r="G1603">
        <v>186.47900000000001</v>
      </c>
      <c r="H1603">
        <v>162.85</v>
      </c>
      <c r="I1603">
        <v>23.629000000000001</v>
      </c>
      <c r="J1603">
        <v>305</v>
      </c>
      <c r="K1603">
        <v>11</v>
      </c>
      <c r="L1603">
        <v>2</v>
      </c>
      <c r="M1603" t="s">
        <v>0</v>
      </c>
      <c r="N1603" t="s">
        <v>9</v>
      </c>
      <c r="O1603">
        <v>6</v>
      </c>
    </row>
    <row r="1604" spans="1:15">
      <c r="A1604" t="str">
        <f t="shared" si="25"/>
        <v>3C_325</v>
      </c>
      <c r="B1604">
        <v>3</v>
      </c>
      <c r="C1604">
        <v>325</v>
      </c>
      <c r="D1604">
        <v>2</v>
      </c>
      <c r="E1604">
        <v>2516591.08</v>
      </c>
      <c r="F1604">
        <v>6858133.1100000003</v>
      </c>
      <c r="G1604">
        <v>189.32499999999999</v>
      </c>
      <c r="H1604">
        <v>163.32999570000001</v>
      </c>
      <c r="I1604">
        <v>25.995004269999999</v>
      </c>
      <c r="J1604">
        <v>347</v>
      </c>
      <c r="K1604">
        <v>11</v>
      </c>
      <c r="L1604">
        <v>2</v>
      </c>
      <c r="M1604" t="s">
        <v>0</v>
      </c>
      <c r="N1604" t="s">
        <v>9</v>
      </c>
      <c r="O1604">
        <v>6</v>
      </c>
    </row>
    <row r="1605" spans="1:15">
      <c r="A1605" t="str">
        <f t="shared" si="25"/>
        <v>3C_339</v>
      </c>
      <c r="B1605">
        <v>3</v>
      </c>
      <c r="C1605">
        <v>339</v>
      </c>
      <c r="D1605">
        <v>2</v>
      </c>
      <c r="E1605">
        <v>2516594.08</v>
      </c>
      <c r="F1605">
        <v>6858135.0999999996</v>
      </c>
      <c r="G1605">
        <v>180.626</v>
      </c>
      <c r="H1605">
        <v>163.99999389999999</v>
      </c>
      <c r="I1605">
        <v>16.626006100000001</v>
      </c>
      <c r="J1605">
        <v>361</v>
      </c>
      <c r="K1605">
        <v>11</v>
      </c>
      <c r="L1605">
        <v>2</v>
      </c>
      <c r="M1605" t="s">
        <v>5</v>
      </c>
      <c r="N1605" t="s">
        <v>9</v>
      </c>
      <c r="O1605">
        <v>6</v>
      </c>
    </row>
    <row r="1606" spans="1:15">
      <c r="A1606" t="str">
        <f t="shared" si="25"/>
        <v>3C_343</v>
      </c>
      <c r="B1606">
        <v>3</v>
      </c>
      <c r="C1606">
        <v>343</v>
      </c>
      <c r="D1606">
        <v>1</v>
      </c>
      <c r="E1606">
        <v>2516595.21</v>
      </c>
      <c r="F1606">
        <v>6858137.9500000002</v>
      </c>
      <c r="G1606">
        <v>191.97800000000001</v>
      </c>
      <c r="H1606">
        <v>164.4600006</v>
      </c>
      <c r="I1606">
        <v>27.51799939</v>
      </c>
      <c r="J1606">
        <v>390</v>
      </c>
      <c r="K1606">
        <v>11</v>
      </c>
      <c r="L1606">
        <v>2</v>
      </c>
      <c r="M1606" t="s">
        <v>0</v>
      </c>
      <c r="N1606" t="s">
        <v>9</v>
      </c>
      <c r="O1606">
        <v>6</v>
      </c>
    </row>
    <row r="1607" spans="1:15">
      <c r="A1607" t="str">
        <f t="shared" si="25"/>
        <v>3C_336</v>
      </c>
      <c r="B1607">
        <v>3</v>
      </c>
      <c r="C1607">
        <v>336</v>
      </c>
      <c r="D1607">
        <v>2</v>
      </c>
      <c r="E1607">
        <v>2516592.21</v>
      </c>
      <c r="F1607">
        <v>6858139.4699999997</v>
      </c>
      <c r="G1607">
        <v>182.696</v>
      </c>
      <c r="H1607">
        <v>163.48999939999999</v>
      </c>
      <c r="I1607">
        <v>19.20600061</v>
      </c>
      <c r="J1607">
        <v>211</v>
      </c>
      <c r="K1607">
        <v>12</v>
      </c>
      <c r="L1607">
        <v>2</v>
      </c>
      <c r="M1607" t="s">
        <v>0</v>
      </c>
      <c r="N1607" t="s">
        <v>9</v>
      </c>
      <c r="O1607">
        <v>6</v>
      </c>
    </row>
    <row r="1608" spans="1:15">
      <c r="A1608" t="str">
        <f t="shared" si="25"/>
        <v>3C_337</v>
      </c>
      <c r="B1608">
        <v>3</v>
      </c>
      <c r="C1608">
        <v>337</v>
      </c>
      <c r="D1608">
        <v>2</v>
      </c>
      <c r="E1608">
        <v>2516591.2000000002</v>
      </c>
      <c r="F1608">
        <v>6858144.4000000004</v>
      </c>
      <c r="G1608">
        <v>186.304</v>
      </c>
      <c r="H1608">
        <v>162.87999880000001</v>
      </c>
      <c r="I1608">
        <v>23.424001220000001</v>
      </c>
      <c r="J1608">
        <v>257</v>
      </c>
      <c r="K1608">
        <v>11</v>
      </c>
      <c r="L1608">
        <v>2</v>
      </c>
      <c r="M1608" t="s">
        <v>0</v>
      </c>
      <c r="N1608" t="s">
        <v>9</v>
      </c>
      <c r="O1608">
        <v>6</v>
      </c>
    </row>
    <row r="1609" spans="1:15">
      <c r="A1609" t="str">
        <f t="shared" si="25"/>
        <v>3C_322</v>
      </c>
      <c r="B1609">
        <v>3</v>
      </c>
      <c r="C1609">
        <v>322</v>
      </c>
      <c r="D1609">
        <v>1</v>
      </c>
      <c r="E1609">
        <v>2516585.0699999998</v>
      </c>
      <c r="F1609">
        <v>6858142.0800000001</v>
      </c>
      <c r="G1609">
        <v>181.86600000000001</v>
      </c>
      <c r="H1609">
        <v>162.68000180000001</v>
      </c>
      <c r="I1609">
        <v>19.185998170000001</v>
      </c>
      <c r="J1609">
        <v>225</v>
      </c>
      <c r="K1609">
        <v>21</v>
      </c>
      <c r="L1609">
        <v>2</v>
      </c>
      <c r="M1609" t="s">
        <v>0</v>
      </c>
      <c r="N1609" t="s">
        <v>9</v>
      </c>
      <c r="O1609">
        <v>6</v>
      </c>
    </row>
    <row r="1610" spans="1:15">
      <c r="A1610" t="str">
        <f t="shared" si="25"/>
        <v>3C_326</v>
      </c>
      <c r="B1610">
        <v>3</v>
      </c>
      <c r="C1610">
        <v>326</v>
      </c>
      <c r="D1610">
        <v>1</v>
      </c>
      <c r="E1610">
        <v>2516587.3199999998</v>
      </c>
      <c r="F1610">
        <v>6858143.7000000002</v>
      </c>
      <c r="G1610">
        <v>185.15</v>
      </c>
      <c r="H1610">
        <v>162.7999969</v>
      </c>
      <c r="I1610">
        <v>-99</v>
      </c>
      <c r="J1610">
        <v>206</v>
      </c>
      <c r="K1610">
        <v>11</v>
      </c>
      <c r="L1610">
        <v>2</v>
      </c>
      <c r="M1610" t="s">
        <v>3</v>
      </c>
      <c r="N1610" t="s">
        <v>9</v>
      </c>
      <c r="O1610">
        <v>6</v>
      </c>
    </row>
    <row r="1611" spans="1:15">
      <c r="A1611" t="str">
        <f t="shared" si="25"/>
        <v>3C_330</v>
      </c>
      <c r="B1611">
        <v>3</v>
      </c>
      <c r="C1611">
        <v>330</v>
      </c>
      <c r="D1611">
        <v>2</v>
      </c>
      <c r="E1611">
        <v>2516587.75</v>
      </c>
      <c r="F1611">
        <v>6858146.96</v>
      </c>
      <c r="G1611">
        <v>177.791</v>
      </c>
      <c r="H1611">
        <v>162.82999570000001</v>
      </c>
      <c r="I1611">
        <v>14.96100427</v>
      </c>
      <c r="J1611">
        <v>213</v>
      </c>
      <c r="K1611">
        <v>11</v>
      </c>
      <c r="L1611">
        <v>2</v>
      </c>
      <c r="M1611" t="s">
        <v>5</v>
      </c>
      <c r="N1611" t="s">
        <v>9</v>
      </c>
      <c r="O1611">
        <v>6</v>
      </c>
    </row>
    <row r="1612" spans="1:15">
      <c r="A1612" t="str">
        <f t="shared" si="25"/>
        <v>3C_317</v>
      </c>
      <c r="B1612">
        <v>3</v>
      </c>
      <c r="C1612">
        <v>317</v>
      </c>
      <c r="D1612">
        <v>2</v>
      </c>
      <c r="E1612">
        <v>2516582.13</v>
      </c>
      <c r="F1612">
        <v>6858143.7999999998</v>
      </c>
      <c r="G1612">
        <v>186.19</v>
      </c>
      <c r="H1612">
        <v>162.77999270000001</v>
      </c>
      <c r="I1612">
        <v>23.410007319999998</v>
      </c>
      <c r="J1612">
        <v>307</v>
      </c>
      <c r="K1612">
        <v>11</v>
      </c>
      <c r="L1612">
        <v>2</v>
      </c>
      <c r="M1612" t="s">
        <v>0</v>
      </c>
      <c r="N1612" t="s">
        <v>9</v>
      </c>
      <c r="O1612">
        <v>6</v>
      </c>
    </row>
    <row r="1613" spans="1:15">
      <c r="A1613" t="str">
        <f t="shared" si="25"/>
        <v>3C_319</v>
      </c>
      <c r="B1613">
        <v>3</v>
      </c>
      <c r="C1613">
        <v>319</v>
      </c>
      <c r="D1613">
        <v>2</v>
      </c>
      <c r="E1613">
        <v>2516581.8199999998</v>
      </c>
      <c r="F1613">
        <v>6858146.4100000001</v>
      </c>
      <c r="G1613">
        <v>181.16200000000001</v>
      </c>
      <c r="H1613">
        <v>162.7699982</v>
      </c>
      <c r="I1613">
        <v>18.392001830000002</v>
      </c>
      <c r="J1613">
        <v>206</v>
      </c>
      <c r="K1613">
        <v>11</v>
      </c>
      <c r="L1613">
        <v>2</v>
      </c>
      <c r="M1613" t="s">
        <v>0</v>
      </c>
      <c r="N1613" t="s">
        <v>9</v>
      </c>
      <c r="O1613">
        <v>6</v>
      </c>
    </row>
    <row r="1614" spans="1:15">
      <c r="A1614" t="str">
        <f t="shared" si="25"/>
        <v>3C_333</v>
      </c>
      <c r="B1614">
        <v>3</v>
      </c>
      <c r="C1614">
        <v>333</v>
      </c>
      <c r="D1614">
        <v>2</v>
      </c>
      <c r="E1614">
        <v>2516588.0499999998</v>
      </c>
      <c r="F1614">
        <v>6858150.2300000004</v>
      </c>
      <c r="G1614">
        <v>184.761</v>
      </c>
      <c r="H1614">
        <v>163.0599915</v>
      </c>
      <c r="I1614">
        <v>21.70100854</v>
      </c>
      <c r="J1614">
        <v>260</v>
      </c>
      <c r="K1614">
        <v>11</v>
      </c>
      <c r="L1614">
        <v>2</v>
      </c>
      <c r="M1614" t="s">
        <v>0</v>
      </c>
      <c r="N1614" t="s">
        <v>9</v>
      </c>
      <c r="O1614">
        <v>6</v>
      </c>
    </row>
    <row r="1615" spans="1:15">
      <c r="A1615" t="str">
        <f t="shared" si="25"/>
        <v>3C_318</v>
      </c>
      <c r="B1615">
        <v>3</v>
      </c>
      <c r="C1615">
        <v>318</v>
      </c>
      <c r="D1615">
        <v>2</v>
      </c>
      <c r="E1615">
        <v>2516579.71</v>
      </c>
      <c r="F1615">
        <v>6858150.3899999997</v>
      </c>
      <c r="G1615">
        <v>186.74799999999999</v>
      </c>
      <c r="H1615">
        <v>162.72998960000001</v>
      </c>
      <c r="I1615">
        <v>24.01801038</v>
      </c>
      <c r="J1615">
        <v>332</v>
      </c>
      <c r="K1615">
        <v>12</v>
      </c>
      <c r="L1615">
        <v>2</v>
      </c>
      <c r="M1615" t="s">
        <v>0</v>
      </c>
      <c r="N1615" t="s">
        <v>9</v>
      </c>
      <c r="O1615">
        <v>6</v>
      </c>
    </row>
    <row r="1616" spans="1:15">
      <c r="A1616" t="str">
        <f t="shared" si="25"/>
        <v>3C_329</v>
      </c>
      <c r="B1616">
        <v>3</v>
      </c>
      <c r="C1616">
        <v>329</v>
      </c>
      <c r="D1616">
        <v>2</v>
      </c>
      <c r="E1616">
        <v>2516584.19</v>
      </c>
      <c r="F1616">
        <v>6858155.6699999999</v>
      </c>
      <c r="G1616">
        <v>185.91900000000001</v>
      </c>
      <c r="H1616">
        <v>163.1</v>
      </c>
      <c r="I1616">
        <v>22.818999999999999</v>
      </c>
      <c r="J1616">
        <v>276</v>
      </c>
      <c r="K1616">
        <v>11</v>
      </c>
      <c r="L1616">
        <v>2</v>
      </c>
      <c r="M1616" t="s">
        <v>0</v>
      </c>
      <c r="N1616" t="s">
        <v>9</v>
      </c>
      <c r="O1616">
        <v>6</v>
      </c>
    </row>
    <row r="1617" spans="1:15">
      <c r="A1617" t="str">
        <f t="shared" si="25"/>
        <v>3C_320</v>
      </c>
      <c r="B1617">
        <v>3</v>
      </c>
      <c r="C1617">
        <v>320</v>
      </c>
      <c r="D1617">
        <v>2</v>
      </c>
      <c r="E1617">
        <v>2516578.2400000002</v>
      </c>
      <c r="F1617">
        <v>6858154.1100000003</v>
      </c>
      <c r="G1617">
        <v>182.101</v>
      </c>
      <c r="H1617">
        <v>162.87999880000001</v>
      </c>
      <c r="I1617">
        <v>19.221001220000002</v>
      </c>
      <c r="J1617">
        <v>286</v>
      </c>
      <c r="K1617">
        <v>12</v>
      </c>
      <c r="L1617">
        <v>2</v>
      </c>
      <c r="M1617" t="s">
        <v>5</v>
      </c>
      <c r="N1617" t="s">
        <v>9</v>
      </c>
      <c r="O1617">
        <v>6</v>
      </c>
    </row>
    <row r="1618" spans="1:15">
      <c r="A1618" t="str">
        <f t="shared" si="25"/>
        <v>3C_290</v>
      </c>
      <c r="B1618">
        <v>3</v>
      </c>
      <c r="C1618">
        <v>290</v>
      </c>
      <c r="D1618">
        <v>2</v>
      </c>
      <c r="E1618">
        <v>2516607.71</v>
      </c>
      <c r="F1618">
        <v>6858125.21</v>
      </c>
      <c r="G1618">
        <v>183.4</v>
      </c>
      <c r="H1618">
        <v>167.0099884</v>
      </c>
      <c r="I1618">
        <v>-99</v>
      </c>
      <c r="J1618">
        <v>169</v>
      </c>
      <c r="K1618">
        <v>11</v>
      </c>
      <c r="L1618">
        <v>2</v>
      </c>
      <c r="M1618" t="s">
        <v>3</v>
      </c>
      <c r="N1618" t="s">
        <v>9</v>
      </c>
      <c r="O1618">
        <v>7</v>
      </c>
    </row>
    <row r="1619" spans="1:15">
      <c r="A1619" t="str">
        <f t="shared" si="25"/>
        <v>3C_276</v>
      </c>
      <c r="B1619">
        <v>3</v>
      </c>
      <c r="C1619">
        <v>276</v>
      </c>
      <c r="D1619">
        <v>1</v>
      </c>
      <c r="E1619">
        <v>2516604.08</v>
      </c>
      <c r="F1619">
        <v>6858123.8300000001</v>
      </c>
      <c r="G1619">
        <v>189.417</v>
      </c>
      <c r="H1619">
        <v>166.52999270000001</v>
      </c>
      <c r="I1619">
        <v>22.887007319999999</v>
      </c>
      <c r="J1619">
        <v>307</v>
      </c>
      <c r="K1619">
        <v>11</v>
      </c>
      <c r="L1619">
        <v>2</v>
      </c>
      <c r="M1619" t="s">
        <v>0</v>
      </c>
      <c r="N1619" t="s">
        <v>9</v>
      </c>
      <c r="O1619">
        <v>7</v>
      </c>
    </row>
    <row r="1620" spans="1:15">
      <c r="A1620" t="str">
        <f t="shared" si="25"/>
        <v>3C_288</v>
      </c>
      <c r="B1620">
        <v>3</v>
      </c>
      <c r="C1620">
        <v>288</v>
      </c>
      <c r="D1620">
        <v>2</v>
      </c>
      <c r="E1620">
        <v>2516610.14</v>
      </c>
      <c r="F1620">
        <v>6858128.5</v>
      </c>
      <c r="G1620">
        <v>188.42699999999999</v>
      </c>
      <c r="H1620">
        <v>167.0599915</v>
      </c>
      <c r="I1620">
        <v>21.36700854</v>
      </c>
      <c r="J1620">
        <v>250</v>
      </c>
      <c r="K1620">
        <v>11</v>
      </c>
      <c r="L1620">
        <v>2</v>
      </c>
      <c r="M1620" t="s">
        <v>0</v>
      </c>
      <c r="N1620" t="s">
        <v>9</v>
      </c>
      <c r="O1620">
        <v>7</v>
      </c>
    </row>
    <row r="1621" spans="1:15">
      <c r="A1621" t="str">
        <f t="shared" si="25"/>
        <v>3C_279</v>
      </c>
      <c r="B1621">
        <v>3</v>
      </c>
      <c r="C1621">
        <v>279</v>
      </c>
      <c r="D1621">
        <v>2</v>
      </c>
      <c r="E1621">
        <v>2516606.73</v>
      </c>
      <c r="F1621">
        <v>6858127.8099999996</v>
      </c>
      <c r="G1621">
        <v>180.56299999999999</v>
      </c>
      <c r="H1621">
        <v>166.93999629999999</v>
      </c>
      <c r="I1621">
        <v>13.62300366</v>
      </c>
      <c r="J1621">
        <v>245</v>
      </c>
      <c r="K1621">
        <v>11</v>
      </c>
      <c r="L1621">
        <v>2</v>
      </c>
      <c r="M1621" t="s">
        <v>5</v>
      </c>
      <c r="N1621" t="s">
        <v>9</v>
      </c>
      <c r="O1621">
        <v>7</v>
      </c>
    </row>
    <row r="1622" spans="1:15">
      <c r="A1622" t="str">
        <f t="shared" si="25"/>
        <v>3C_259</v>
      </c>
      <c r="B1622">
        <v>3</v>
      </c>
      <c r="C1622">
        <v>259</v>
      </c>
      <c r="D1622">
        <v>2</v>
      </c>
      <c r="E1622">
        <v>2516603.15</v>
      </c>
      <c r="F1622">
        <v>6858126.8499999996</v>
      </c>
      <c r="G1622">
        <v>189.191</v>
      </c>
      <c r="H1622">
        <v>166.18999629999999</v>
      </c>
      <c r="I1622">
        <v>23.001003659999999</v>
      </c>
      <c r="J1622">
        <v>225</v>
      </c>
      <c r="K1622">
        <v>11</v>
      </c>
      <c r="L1622">
        <v>2</v>
      </c>
      <c r="M1622" t="s">
        <v>0</v>
      </c>
      <c r="N1622" t="s">
        <v>9</v>
      </c>
      <c r="O1622">
        <v>7</v>
      </c>
    </row>
    <row r="1623" spans="1:15">
      <c r="A1623" t="str">
        <f t="shared" si="25"/>
        <v>3C_271</v>
      </c>
      <c r="B1623">
        <v>3</v>
      </c>
      <c r="C1623">
        <v>271</v>
      </c>
      <c r="D1623">
        <v>1</v>
      </c>
      <c r="E1623">
        <v>2516606.83</v>
      </c>
      <c r="F1623">
        <v>6858131.4100000001</v>
      </c>
      <c r="G1623">
        <v>183.935</v>
      </c>
      <c r="H1623">
        <v>167.0199982</v>
      </c>
      <c r="I1623">
        <v>16.915001830000001</v>
      </c>
      <c r="J1623">
        <v>392</v>
      </c>
      <c r="K1623">
        <v>11</v>
      </c>
      <c r="L1623">
        <v>2</v>
      </c>
      <c r="M1623" t="s">
        <v>5</v>
      </c>
      <c r="N1623" t="s">
        <v>9</v>
      </c>
      <c r="O1623">
        <v>7</v>
      </c>
    </row>
    <row r="1624" spans="1:15">
      <c r="A1624" t="str">
        <f t="shared" si="25"/>
        <v>3C_263</v>
      </c>
      <c r="B1624">
        <v>3</v>
      </c>
      <c r="C1624">
        <v>263</v>
      </c>
      <c r="D1624">
        <v>2</v>
      </c>
      <c r="E1624">
        <v>2516606.42</v>
      </c>
      <c r="F1624">
        <v>6858134.7300000004</v>
      </c>
      <c r="G1624">
        <v>189.262</v>
      </c>
      <c r="H1624">
        <v>166.82999570000001</v>
      </c>
      <c r="I1624">
        <v>22.43200427</v>
      </c>
      <c r="J1624">
        <v>249</v>
      </c>
      <c r="K1624">
        <v>11</v>
      </c>
      <c r="L1624">
        <v>2</v>
      </c>
      <c r="M1624" t="s">
        <v>0</v>
      </c>
      <c r="N1624" t="s">
        <v>9</v>
      </c>
      <c r="O1624">
        <v>7</v>
      </c>
    </row>
    <row r="1625" spans="1:15">
      <c r="A1625" t="str">
        <f t="shared" si="25"/>
        <v>3C_236</v>
      </c>
      <c r="B1625">
        <v>3</v>
      </c>
      <c r="C1625">
        <v>236</v>
      </c>
      <c r="D1625">
        <v>1</v>
      </c>
      <c r="E1625">
        <v>2516600.83</v>
      </c>
      <c r="F1625">
        <v>6858132.4500000002</v>
      </c>
      <c r="G1625">
        <v>188.75800000000001</v>
      </c>
      <c r="H1625">
        <v>165.82999570000001</v>
      </c>
      <c r="I1625">
        <v>22.928004269999999</v>
      </c>
      <c r="J1625">
        <v>266</v>
      </c>
      <c r="K1625">
        <v>11</v>
      </c>
      <c r="L1625">
        <v>2</v>
      </c>
      <c r="M1625" t="s">
        <v>0</v>
      </c>
      <c r="N1625" t="s">
        <v>9</v>
      </c>
      <c r="O1625">
        <v>7</v>
      </c>
    </row>
    <row r="1626" spans="1:15">
      <c r="A1626" t="str">
        <f t="shared" si="25"/>
        <v>3C_248</v>
      </c>
      <c r="B1626">
        <v>3</v>
      </c>
      <c r="C1626">
        <v>248</v>
      </c>
      <c r="D1626">
        <v>2</v>
      </c>
      <c r="E1626">
        <v>2516603.48</v>
      </c>
      <c r="F1626">
        <v>6858134.04</v>
      </c>
      <c r="G1626">
        <v>183.715</v>
      </c>
      <c r="H1626">
        <v>166.52999270000001</v>
      </c>
      <c r="I1626">
        <v>17.18500732</v>
      </c>
      <c r="J1626">
        <v>262</v>
      </c>
      <c r="K1626">
        <v>11</v>
      </c>
      <c r="L1626">
        <v>2</v>
      </c>
      <c r="M1626" t="s">
        <v>5</v>
      </c>
      <c r="N1626" t="s">
        <v>9</v>
      </c>
      <c r="O1626">
        <v>7</v>
      </c>
    </row>
    <row r="1627" spans="1:15">
      <c r="A1627" t="str">
        <f t="shared" si="25"/>
        <v>3C_353</v>
      </c>
      <c r="B1627">
        <v>3</v>
      </c>
      <c r="C1627">
        <v>353</v>
      </c>
      <c r="D1627">
        <v>2</v>
      </c>
      <c r="E1627">
        <v>2516598.04</v>
      </c>
      <c r="F1627">
        <v>6858135.7400000002</v>
      </c>
      <c r="G1627">
        <v>188.16499999999999</v>
      </c>
      <c r="H1627">
        <v>164.94999079999999</v>
      </c>
      <c r="I1627">
        <v>23.215009160000001</v>
      </c>
      <c r="J1627">
        <v>313</v>
      </c>
      <c r="K1627">
        <v>11</v>
      </c>
      <c r="L1627">
        <v>2</v>
      </c>
      <c r="M1627" t="s">
        <v>0</v>
      </c>
      <c r="N1627" t="s">
        <v>9</v>
      </c>
      <c r="O1627">
        <v>7</v>
      </c>
    </row>
    <row r="1628" spans="1:15">
      <c r="A1628" t="str">
        <f t="shared" si="25"/>
        <v>3C_243</v>
      </c>
      <c r="B1628">
        <v>3</v>
      </c>
      <c r="C1628">
        <v>243</v>
      </c>
      <c r="D1628">
        <v>2</v>
      </c>
      <c r="E1628">
        <v>2516603.58</v>
      </c>
      <c r="F1628">
        <v>6858139.6299999999</v>
      </c>
      <c r="G1628">
        <v>177.179</v>
      </c>
      <c r="H1628">
        <v>166.29000239999999</v>
      </c>
      <c r="I1628">
        <v>10.88899756</v>
      </c>
      <c r="J1628">
        <v>228</v>
      </c>
      <c r="K1628">
        <v>11</v>
      </c>
      <c r="L1628">
        <v>2</v>
      </c>
      <c r="M1628" t="s">
        <v>5</v>
      </c>
      <c r="N1628" t="s">
        <v>9</v>
      </c>
      <c r="O1628">
        <v>7</v>
      </c>
    </row>
    <row r="1629" spans="1:15">
      <c r="A1629" t="str">
        <f t="shared" si="25"/>
        <v>3C_356</v>
      </c>
      <c r="B1629">
        <v>3</v>
      </c>
      <c r="C1629">
        <v>356</v>
      </c>
      <c r="D1629">
        <v>2</v>
      </c>
      <c r="E1629">
        <v>2516598.4500000002</v>
      </c>
      <c r="F1629">
        <v>6858138.96</v>
      </c>
      <c r="G1629">
        <v>187.22800000000001</v>
      </c>
      <c r="H1629">
        <v>165.02999270000001</v>
      </c>
      <c r="I1629">
        <v>22.198007319999999</v>
      </c>
      <c r="J1629">
        <v>300</v>
      </c>
      <c r="K1629">
        <v>11</v>
      </c>
      <c r="L1629">
        <v>2</v>
      </c>
      <c r="M1629" t="s">
        <v>5</v>
      </c>
      <c r="N1629" t="s">
        <v>9</v>
      </c>
      <c r="O1629">
        <v>7</v>
      </c>
    </row>
    <row r="1630" spans="1:15">
      <c r="A1630" t="str">
        <f t="shared" si="25"/>
        <v>3C_372</v>
      </c>
      <c r="B1630">
        <v>3</v>
      </c>
      <c r="C1630">
        <v>372</v>
      </c>
      <c r="D1630">
        <v>2</v>
      </c>
      <c r="E1630">
        <v>2516601.15</v>
      </c>
      <c r="F1630">
        <v>6858141</v>
      </c>
      <c r="G1630">
        <v>186.66</v>
      </c>
      <c r="H1630">
        <v>165.6699921</v>
      </c>
      <c r="I1630">
        <v>20.990007930000001</v>
      </c>
      <c r="J1630">
        <v>205</v>
      </c>
      <c r="K1630">
        <v>11</v>
      </c>
      <c r="L1630">
        <v>2</v>
      </c>
      <c r="M1630" t="s">
        <v>0</v>
      </c>
      <c r="N1630" t="s">
        <v>9</v>
      </c>
      <c r="O1630">
        <v>7</v>
      </c>
    </row>
    <row r="1631" spans="1:15">
      <c r="A1631" t="str">
        <f t="shared" si="25"/>
        <v>3C_366</v>
      </c>
      <c r="B1631">
        <v>3</v>
      </c>
      <c r="C1631">
        <v>366</v>
      </c>
      <c r="D1631">
        <v>2</v>
      </c>
      <c r="E1631">
        <v>2516600.5499999998</v>
      </c>
      <c r="F1631">
        <v>6858144.3099999996</v>
      </c>
      <c r="G1631">
        <v>190.64599999999999</v>
      </c>
      <c r="H1631">
        <v>165.07000120000001</v>
      </c>
      <c r="I1631">
        <v>25.575998779999999</v>
      </c>
      <c r="J1631">
        <v>308</v>
      </c>
      <c r="K1631">
        <v>11</v>
      </c>
      <c r="L1631">
        <v>2</v>
      </c>
      <c r="M1631" t="s">
        <v>0</v>
      </c>
      <c r="N1631" t="s">
        <v>9</v>
      </c>
      <c r="O1631">
        <v>7</v>
      </c>
    </row>
    <row r="1632" spans="1:15">
      <c r="A1632" t="str">
        <f t="shared" si="25"/>
        <v>3C_344</v>
      </c>
      <c r="B1632">
        <v>3</v>
      </c>
      <c r="C1632">
        <v>344</v>
      </c>
      <c r="D1632">
        <v>1</v>
      </c>
      <c r="E1632">
        <v>2516594.85</v>
      </c>
      <c r="F1632">
        <v>6858141.6900000004</v>
      </c>
      <c r="G1632">
        <v>189.87100000000001</v>
      </c>
      <c r="H1632">
        <v>163.65000309999999</v>
      </c>
      <c r="I1632">
        <v>26.22099695</v>
      </c>
      <c r="J1632">
        <v>286</v>
      </c>
      <c r="K1632">
        <v>11</v>
      </c>
      <c r="L1632">
        <v>2</v>
      </c>
      <c r="M1632" t="s">
        <v>0</v>
      </c>
      <c r="N1632" t="s">
        <v>9</v>
      </c>
      <c r="O1632">
        <v>7</v>
      </c>
    </row>
    <row r="1633" spans="1:15">
      <c r="A1633" t="str">
        <f t="shared" si="25"/>
        <v>3C_350</v>
      </c>
      <c r="B1633">
        <v>3</v>
      </c>
      <c r="C1633">
        <v>350</v>
      </c>
      <c r="D1633">
        <v>2</v>
      </c>
      <c r="E1633">
        <v>2516596.88</v>
      </c>
      <c r="F1633">
        <v>6858143.1399999997</v>
      </c>
      <c r="G1633">
        <v>177.83099999999999</v>
      </c>
      <c r="H1633">
        <v>164.62999880000001</v>
      </c>
      <c r="I1633">
        <v>13.20100122</v>
      </c>
      <c r="J1633">
        <v>209</v>
      </c>
      <c r="K1633">
        <v>11</v>
      </c>
      <c r="L1633">
        <v>2</v>
      </c>
      <c r="M1633" t="s">
        <v>5</v>
      </c>
      <c r="N1633" t="s">
        <v>9</v>
      </c>
      <c r="O1633">
        <v>7</v>
      </c>
    </row>
    <row r="1634" spans="1:15">
      <c r="A1634" t="str">
        <f t="shared" si="25"/>
        <v>3C_364</v>
      </c>
      <c r="B1634">
        <v>3</v>
      </c>
      <c r="C1634">
        <v>364</v>
      </c>
      <c r="D1634">
        <v>2</v>
      </c>
      <c r="E1634">
        <v>2516600.0099999998</v>
      </c>
      <c r="F1634">
        <v>6858148.0099999998</v>
      </c>
      <c r="G1634">
        <v>189.78100000000001</v>
      </c>
      <c r="H1634">
        <v>164.9199921</v>
      </c>
      <c r="I1634">
        <v>24.86100793</v>
      </c>
      <c r="J1634">
        <v>270</v>
      </c>
      <c r="K1634">
        <v>11</v>
      </c>
      <c r="L1634">
        <v>2</v>
      </c>
      <c r="M1634" t="s">
        <v>0</v>
      </c>
      <c r="N1634" t="s">
        <v>9</v>
      </c>
      <c r="O1634">
        <v>7</v>
      </c>
    </row>
    <row r="1635" spans="1:15">
      <c r="A1635" t="str">
        <f t="shared" si="25"/>
        <v>3C_345</v>
      </c>
      <c r="B1635">
        <v>3</v>
      </c>
      <c r="C1635">
        <v>345</v>
      </c>
      <c r="D1635">
        <v>1</v>
      </c>
      <c r="E1635">
        <v>2516594.8199999998</v>
      </c>
      <c r="F1635">
        <v>6858146.5</v>
      </c>
      <c r="G1635">
        <v>189.32</v>
      </c>
      <c r="H1635">
        <v>163.8099915</v>
      </c>
      <c r="I1635">
        <v>25.510008540000001</v>
      </c>
      <c r="J1635">
        <v>340</v>
      </c>
      <c r="K1635">
        <v>11</v>
      </c>
      <c r="L1635">
        <v>2</v>
      </c>
      <c r="M1635" t="s">
        <v>0</v>
      </c>
      <c r="N1635" t="s">
        <v>9</v>
      </c>
      <c r="O1635">
        <v>7</v>
      </c>
    </row>
    <row r="1636" spans="1:15">
      <c r="A1636" t="str">
        <f t="shared" si="25"/>
        <v>3C_349</v>
      </c>
      <c r="B1636">
        <v>3</v>
      </c>
      <c r="C1636">
        <v>349</v>
      </c>
      <c r="D1636">
        <v>2</v>
      </c>
      <c r="E1636">
        <v>2516596.4300000002</v>
      </c>
      <c r="F1636">
        <v>6858149.7599999998</v>
      </c>
      <c r="G1636">
        <v>187.464</v>
      </c>
      <c r="H1636">
        <v>163.68999629999999</v>
      </c>
      <c r="I1636">
        <v>23.774003660000002</v>
      </c>
      <c r="J1636">
        <v>215</v>
      </c>
      <c r="K1636">
        <v>12</v>
      </c>
      <c r="L1636">
        <v>2</v>
      </c>
      <c r="M1636" t="s">
        <v>0</v>
      </c>
      <c r="N1636" t="s">
        <v>9</v>
      </c>
      <c r="O1636">
        <v>7</v>
      </c>
    </row>
    <row r="1637" spans="1:15">
      <c r="A1637" t="str">
        <f t="shared" si="25"/>
        <v>3C_338</v>
      </c>
      <c r="B1637">
        <v>3</v>
      </c>
      <c r="C1637">
        <v>338</v>
      </c>
      <c r="D1637">
        <v>2</v>
      </c>
      <c r="E1637">
        <v>2516590.2999999998</v>
      </c>
      <c r="F1637">
        <v>6858151.1900000004</v>
      </c>
      <c r="G1637">
        <v>184.29300000000001</v>
      </c>
      <c r="H1637">
        <v>162.869989</v>
      </c>
      <c r="I1637">
        <v>21.423010990000002</v>
      </c>
      <c r="J1637">
        <v>215</v>
      </c>
      <c r="K1637">
        <v>11</v>
      </c>
      <c r="L1637">
        <v>2</v>
      </c>
      <c r="M1637" t="s">
        <v>0</v>
      </c>
      <c r="N1637" t="s">
        <v>9</v>
      </c>
      <c r="O1637">
        <v>7</v>
      </c>
    </row>
    <row r="1638" spans="1:15">
      <c r="A1638" t="str">
        <f t="shared" si="25"/>
        <v>3C_346</v>
      </c>
      <c r="B1638">
        <v>3</v>
      </c>
      <c r="C1638">
        <v>346</v>
      </c>
      <c r="D1638">
        <v>2</v>
      </c>
      <c r="E1638">
        <v>2516594.1800000002</v>
      </c>
      <c r="F1638">
        <v>6858154.1100000003</v>
      </c>
      <c r="G1638">
        <v>187.423</v>
      </c>
      <c r="H1638">
        <v>163.47998960000001</v>
      </c>
      <c r="I1638">
        <v>23.94301038</v>
      </c>
      <c r="J1638">
        <v>274</v>
      </c>
      <c r="K1638">
        <v>12</v>
      </c>
      <c r="L1638">
        <v>2</v>
      </c>
      <c r="M1638" t="s">
        <v>0</v>
      </c>
      <c r="N1638" t="s">
        <v>9</v>
      </c>
      <c r="O1638">
        <v>7</v>
      </c>
    </row>
    <row r="1639" spans="1:15">
      <c r="A1639" t="str">
        <f t="shared" si="25"/>
        <v>3C_348</v>
      </c>
      <c r="B1639">
        <v>3</v>
      </c>
      <c r="C1639">
        <v>348</v>
      </c>
      <c r="D1639">
        <v>2</v>
      </c>
      <c r="E1639">
        <v>2516594.87</v>
      </c>
      <c r="F1639">
        <v>6858157.2000000002</v>
      </c>
      <c r="G1639">
        <v>187.52699999999999</v>
      </c>
      <c r="H1639">
        <v>163.83999019999999</v>
      </c>
      <c r="I1639">
        <v>23.68700977</v>
      </c>
      <c r="J1639">
        <v>235</v>
      </c>
      <c r="K1639">
        <v>11</v>
      </c>
      <c r="L1639">
        <v>2</v>
      </c>
      <c r="M1639" t="s">
        <v>0</v>
      </c>
      <c r="N1639" t="s">
        <v>9</v>
      </c>
      <c r="O1639">
        <v>7</v>
      </c>
    </row>
    <row r="1640" spans="1:15">
      <c r="A1640" t="str">
        <f t="shared" si="25"/>
        <v>3C_342</v>
      </c>
      <c r="B1640">
        <v>3</v>
      </c>
      <c r="C1640">
        <v>342</v>
      </c>
      <c r="D1640">
        <v>1</v>
      </c>
      <c r="E1640">
        <v>2516591.4900000002</v>
      </c>
      <c r="F1640">
        <v>6858158.1799999997</v>
      </c>
      <c r="G1640">
        <v>187.03</v>
      </c>
      <c r="H1640">
        <v>163.6599976</v>
      </c>
      <c r="I1640">
        <v>-99</v>
      </c>
      <c r="J1640">
        <v>287</v>
      </c>
      <c r="K1640">
        <v>11</v>
      </c>
      <c r="L1640">
        <v>2</v>
      </c>
      <c r="M1640" t="s">
        <v>3</v>
      </c>
      <c r="N1640" t="s">
        <v>9</v>
      </c>
      <c r="O1640">
        <v>7</v>
      </c>
    </row>
    <row r="1641" spans="1:15">
      <c r="A1641" t="str">
        <f t="shared" si="25"/>
        <v>3C_332</v>
      </c>
      <c r="B1641">
        <v>3</v>
      </c>
      <c r="C1641">
        <v>332</v>
      </c>
      <c r="D1641">
        <v>2</v>
      </c>
      <c r="E1641">
        <v>2516585.21</v>
      </c>
      <c r="F1641">
        <v>6858160.0999999996</v>
      </c>
      <c r="G1641">
        <v>189.041</v>
      </c>
      <c r="H1641">
        <v>164.22998960000001</v>
      </c>
      <c r="I1641">
        <v>24.811010379999999</v>
      </c>
      <c r="J1641">
        <v>234</v>
      </c>
      <c r="K1641">
        <v>12</v>
      </c>
      <c r="L1641">
        <v>2</v>
      </c>
      <c r="M1641" t="s">
        <v>0</v>
      </c>
      <c r="N1641" t="s">
        <v>9</v>
      </c>
      <c r="O1641">
        <v>7</v>
      </c>
    </row>
    <row r="1642" spans="1:15">
      <c r="A1642" t="str">
        <f t="shared" si="25"/>
        <v>3C_340</v>
      </c>
      <c r="B1642">
        <v>3</v>
      </c>
      <c r="C1642">
        <v>340</v>
      </c>
      <c r="D1642">
        <v>1</v>
      </c>
      <c r="E1642">
        <v>2516588.7599999998</v>
      </c>
      <c r="F1642">
        <v>6858163.2599999998</v>
      </c>
      <c r="G1642">
        <v>187.75200000000001</v>
      </c>
      <c r="H1642">
        <v>164.6599976</v>
      </c>
      <c r="I1642">
        <v>23.092002440000002</v>
      </c>
      <c r="J1642">
        <v>295</v>
      </c>
      <c r="K1642">
        <v>11</v>
      </c>
      <c r="L1642">
        <v>2</v>
      </c>
      <c r="M1642" t="s">
        <v>0</v>
      </c>
      <c r="N1642" t="s">
        <v>9</v>
      </c>
      <c r="O1642">
        <v>7</v>
      </c>
    </row>
    <row r="1643" spans="1:15">
      <c r="A1643" t="str">
        <f t="shared" si="25"/>
        <v>3C_331</v>
      </c>
      <c r="B1643">
        <v>3</v>
      </c>
      <c r="C1643">
        <v>331</v>
      </c>
      <c r="D1643">
        <v>2</v>
      </c>
      <c r="E1643">
        <v>2516583.83</v>
      </c>
      <c r="F1643">
        <v>6858161.0300000003</v>
      </c>
      <c r="G1643">
        <v>187.83500000000001</v>
      </c>
      <c r="H1643">
        <v>164.32999570000001</v>
      </c>
      <c r="I1643">
        <v>23.505004270000001</v>
      </c>
      <c r="J1643">
        <v>250</v>
      </c>
      <c r="K1643">
        <v>11</v>
      </c>
      <c r="L1643">
        <v>2</v>
      </c>
      <c r="M1643" t="s">
        <v>0</v>
      </c>
      <c r="N1643" t="s">
        <v>9</v>
      </c>
      <c r="O1643">
        <v>7</v>
      </c>
    </row>
    <row r="1644" spans="1:15">
      <c r="A1644" t="str">
        <f t="shared" si="25"/>
        <v>3C_309</v>
      </c>
      <c r="B1644">
        <v>3</v>
      </c>
      <c r="C1644">
        <v>309</v>
      </c>
      <c r="D1644">
        <v>2</v>
      </c>
      <c r="E1644">
        <v>2516618.63</v>
      </c>
      <c r="F1644">
        <v>6858126.4500000002</v>
      </c>
      <c r="G1644">
        <v>188.36500000000001</v>
      </c>
      <c r="H1644">
        <v>166.94999079999999</v>
      </c>
      <c r="I1644">
        <v>21.41500916</v>
      </c>
      <c r="J1644">
        <v>235</v>
      </c>
      <c r="K1644">
        <v>11</v>
      </c>
      <c r="L1644">
        <v>2</v>
      </c>
      <c r="M1644" t="s">
        <v>0</v>
      </c>
      <c r="N1644" t="s">
        <v>9</v>
      </c>
      <c r="O1644">
        <v>8</v>
      </c>
    </row>
    <row r="1645" spans="1:15">
      <c r="A1645" t="str">
        <f t="shared" si="25"/>
        <v>3C_300</v>
      </c>
      <c r="B1645">
        <v>3</v>
      </c>
      <c r="C1645">
        <v>300</v>
      </c>
      <c r="D1645">
        <v>2</v>
      </c>
      <c r="E1645">
        <v>2516616.83</v>
      </c>
      <c r="F1645">
        <v>6858129.2800000003</v>
      </c>
      <c r="G1645">
        <v>187.667</v>
      </c>
      <c r="H1645">
        <v>167.1</v>
      </c>
      <c r="I1645">
        <v>20.567</v>
      </c>
      <c r="J1645">
        <v>223</v>
      </c>
      <c r="K1645">
        <v>11</v>
      </c>
      <c r="L1645">
        <v>2</v>
      </c>
      <c r="M1645" t="s">
        <v>0</v>
      </c>
      <c r="N1645" t="s">
        <v>9</v>
      </c>
      <c r="O1645">
        <v>8</v>
      </c>
    </row>
    <row r="1646" spans="1:15">
      <c r="A1646" t="str">
        <f t="shared" si="25"/>
        <v>3C_298</v>
      </c>
      <c r="B1646">
        <v>3</v>
      </c>
      <c r="C1646">
        <v>298</v>
      </c>
      <c r="D1646">
        <v>2</v>
      </c>
      <c r="E1646">
        <v>2516619.7999999998</v>
      </c>
      <c r="F1646">
        <v>6858132.2599999998</v>
      </c>
      <c r="G1646">
        <v>180.84299999999999</v>
      </c>
      <c r="H1646">
        <v>166.65000309999999</v>
      </c>
      <c r="I1646">
        <v>14.19299695</v>
      </c>
      <c r="J1646">
        <v>221</v>
      </c>
      <c r="K1646">
        <v>11</v>
      </c>
      <c r="L1646">
        <v>2</v>
      </c>
      <c r="M1646" t="s">
        <v>5</v>
      </c>
      <c r="N1646" t="s">
        <v>9</v>
      </c>
      <c r="O1646">
        <v>8</v>
      </c>
    </row>
    <row r="1647" spans="1:15">
      <c r="A1647" t="str">
        <f t="shared" si="25"/>
        <v>3C_286</v>
      </c>
      <c r="B1647">
        <v>3</v>
      </c>
      <c r="C1647">
        <v>286</v>
      </c>
      <c r="D1647">
        <v>2</v>
      </c>
      <c r="E1647">
        <v>2516612.58</v>
      </c>
      <c r="F1647">
        <v>6858132.5999999996</v>
      </c>
      <c r="G1647">
        <v>182.87899999999999</v>
      </c>
      <c r="H1647">
        <v>167.12999880000001</v>
      </c>
      <c r="I1647">
        <v>15.74900122</v>
      </c>
      <c r="J1647">
        <v>206</v>
      </c>
      <c r="K1647">
        <v>12</v>
      </c>
      <c r="L1647">
        <v>2</v>
      </c>
      <c r="M1647" t="s">
        <v>5</v>
      </c>
      <c r="N1647" t="s">
        <v>9</v>
      </c>
      <c r="O1647">
        <v>8</v>
      </c>
    </row>
    <row r="1648" spans="1:15">
      <c r="A1648" t="str">
        <f t="shared" si="25"/>
        <v>3C_292</v>
      </c>
      <c r="B1648">
        <v>3</v>
      </c>
      <c r="C1648">
        <v>292</v>
      </c>
      <c r="D1648">
        <v>2</v>
      </c>
      <c r="E1648">
        <v>2516618.09</v>
      </c>
      <c r="F1648">
        <v>6858135.96</v>
      </c>
      <c r="G1648">
        <v>181.131</v>
      </c>
      <c r="H1648">
        <v>166.7999969</v>
      </c>
      <c r="I1648">
        <v>14.33100305</v>
      </c>
      <c r="J1648">
        <v>289</v>
      </c>
      <c r="K1648">
        <v>11</v>
      </c>
      <c r="L1648">
        <v>2</v>
      </c>
      <c r="M1648" t="s">
        <v>5</v>
      </c>
      <c r="N1648" t="s">
        <v>9</v>
      </c>
      <c r="O1648">
        <v>8</v>
      </c>
    </row>
    <row r="1649" spans="1:15">
      <c r="A1649" t="str">
        <f t="shared" si="25"/>
        <v>3C_280</v>
      </c>
      <c r="B1649">
        <v>3</v>
      </c>
      <c r="C1649">
        <v>280</v>
      </c>
      <c r="D1649">
        <v>2</v>
      </c>
      <c r="E1649">
        <v>2516612.7400000002</v>
      </c>
      <c r="F1649">
        <v>6858135.7699999996</v>
      </c>
      <c r="G1649">
        <v>175.852</v>
      </c>
      <c r="H1649">
        <v>166.99999389999999</v>
      </c>
      <c r="I1649">
        <v>8.8520061040000009</v>
      </c>
      <c r="J1649">
        <v>246</v>
      </c>
      <c r="K1649">
        <v>11</v>
      </c>
      <c r="L1649">
        <v>2</v>
      </c>
      <c r="M1649" t="s">
        <v>5</v>
      </c>
      <c r="N1649" t="s">
        <v>9</v>
      </c>
      <c r="O1649">
        <v>8</v>
      </c>
    </row>
    <row r="1650" spans="1:15">
      <c r="A1650" t="str">
        <f t="shared" si="25"/>
        <v>3C_270</v>
      </c>
      <c r="B1650">
        <v>3</v>
      </c>
      <c r="C1650">
        <v>270</v>
      </c>
      <c r="D1650">
        <v>2</v>
      </c>
      <c r="E1650">
        <v>2516608.88</v>
      </c>
      <c r="F1650">
        <v>6858136.2199999997</v>
      </c>
      <c r="G1650">
        <v>176.09299999999999</v>
      </c>
      <c r="H1650">
        <v>167.119989</v>
      </c>
      <c r="I1650">
        <v>8.9730109860000002</v>
      </c>
      <c r="J1650">
        <v>208</v>
      </c>
      <c r="K1650">
        <v>11</v>
      </c>
      <c r="L1650">
        <v>2</v>
      </c>
      <c r="M1650" t="s">
        <v>5</v>
      </c>
      <c r="N1650" t="s">
        <v>9</v>
      </c>
      <c r="O1650">
        <v>8</v>
      </c>
    </row>
    <row r="1651" spans="1:15">
      <c r="A1651" t="str">
        <f t="shared" si="25"/>
        <v>3C_275</v>
      </c>
      <c r="B1651">
        <v>3</v>
      </c>
      <c r="C1651">
        <v>275</v>
      </c>
      <c r="D1651">
        <v>1</v>
      </c>
      <c r="E1651">
        <v>2516613.14</v>
      </c>
      <c r="F1651">
        <v>6858140.9400000004</v>
      </c>
      <c r="G1651">
        <v>191.458</v>
      </c>
      <c r="H1651">
        <v>167.15000309999999</v>
      </c>
      <c r="I1651">
        <v>24.30799695</v>
      </c>
      <c r="J1651">
        <v>334</v>
      </c>
      <c r="K1651">
        <v>11</v>
      </c>
      <c r="L1651">
        <v>2</v>
      </c>
      <c r="M1651" t="s">
        <v>0</v>
      </c>
      <c r="N1651" t="s">
        <v>9</v>
      </c>
      <c r="O1651">
        <v>8</v>
      </c>
    </row>
    <row r="1652" spans="1:15">
      <c r="A1652" t="str">
        <f t="shared" si="25"/>
        <v>3C_261</v>
      </c>
      <c r="B1652">
        <v>3</v>
      </c>
      <c r="C1652">
        <v>261</v>
      </c>
      <c r="D1652">
        <v>2</v>
      </c>
      <c r="E1652">
        <v>2516608.92</v>
      </c>
      <c r="F1652">
        <v>6858141.7599999998</v>
      </c>
      <c r="G1652">
        <v>189.41800000000001</v>
      </c>
      <c r="H1652">
        <v>166.85</v>
      </c>
      <c r="I1652">
        <v>22.568000000000001</v>
      </c>
      <c r="J1652">
        <v>233</v>
      </c>
      <c r="K1652">
        <v>11</v>
      </c>
      <c r="L1652">
        <v>2</v>
      </c>
      <c r="M1652" t="s">
        <v>0</v>
      </c>
      <c r="N1652" t="s">
        <v>9</v>
      </c>
      <c r="O1652">
        <v>8</v>
      </c>
    </row>
    <row r="1653" spans="1:15">
      <c r="A1653" t="str">
        <f t="shared" si="25"/>
        <v>3C_266</v>
      </c>
      <c r="B1653">
        <v>3</v>
      </c>
      <c r="C1653">
        <v>266</v>
      </c>
      <c r="D1653">
        <v>1</v>
      </c>
      <c r="E1653">
        <v>2516612.5299999998</v>
      </c>
      <c r="F1653">
        <v>6858146.2599999998</v>
      </c>
      <c r="G1653">
        <v>190.20699999999999</v>
      </c>
      <c r="H1653">
        <v>167.15000309999999</v>
      </c>
      <c r="I1653">
        <v>23.056996949999998</v>
      </c>
      <c r="J1653">
        <v>337</v>
      </c>
      <c r="K1653">
        <v>11</v>
      </c>
      <c r="L1653">
        <v>2</v>
      </c>
      <c r="M1653" t="s">
        <v>0</v>
      </c>
      <c r="N1653" t="s">
        <v>9</v>
      </c>
      <c r="O1653">
        <v>8</v>
      </c>
    </row>
    <row r="1654" spans="1:15">
      <c r="A1654" t="str">
        <f t="shared" si="25"/>
        <v>3C_249</v>
      </c>
      <c r="B1654">
        <v>3</v>
      </c>
      <c r="C1654">
        <v>249</v>
      </c>
      <c r="D1654">
        <v>2</v>
      </c>
      <c r="E1654">
        <v>2516605.9500000002</v>
      </c>
      <c r="F1654">
        <v>6858142.8499999996</v>
      </c>
      <c r="G1654">
        <v>176.863</v>
      </c>
      <c r="H1654">
        <v>166.5599915</v>
      </c>
      <c r="I1654">
        <v>10.30300854</v>
      </c>
      <c r="J1654">
        <v>202</v>
      </c>
      <c r="K1654">
        <v>11</v>
      </c>
      <c r="L1654">
        <v>2</v>
      </c>
      <c r="M1654" t="s">
        <v>5</v>
      </c>
      <c r="N1654" t="s">
        <v>9</v>
      </c>
      <c r="O1654">
        <v>8</v>
      </c>
    </row>
    <row r="1655" spans="1:15">
      <c r="A1655" t="str">
        <f t="shared" si="25"/>
        <v>3C_252</v>
      </c>
      <c r="B1655">
        <v>3</v>
      </c>
      <c r="C1655">
        <v>252</v>
      </c>
      <c r="D1655">
        <v>1</v>
      </c>
      <c r="E1655">
        <v>2516608.79</v>
      </c>
      <c r="F1655">
        <v>6858149.1699999999</v>
      </c>
      <c r="G1655">
        <v>189.785</v>
      </c>
      <c r="H1655">
        <v>166.58999019999999</v>
      </c>
      <c r="I1655">
        <v>23.195009769999999</v>
      </c>
      <c r="J1655">
        <v>286</v>
      </c>
      <c r="K1655">
        <v>11</v>
      </c>
      <c r="L1655">
        <v>2</v>
      </c>
      <c r="M1655" t="s">
        <v>0</v>
      </c>
      <c r="N1655" t="s">
        <v>9</v>
      </c>
      <c r="O1655">
        <v>8</v>
      </c>
    </row>
    <row r="1656" spans="1:15">
      <c r="A1656" t="str">
        <f t="shared" si="25"/>
        <v>3C_244</v>
      </c>
      <c r="B1656">
        <v>3</v>
      </c>
      <c r="C1656">
        <v>244</v>
      </c>
      <c r="D1656">
        <v>1</v>
      </c>
      <c r="E1656">
        <v>2516605.34</v>
      </c>
      <c r="F1656">
        <v>6858147.5599999996</v>
      </c>
      <c r="G1656">
        <v>191.53</v>
      </c>
      <c r="H1656">
        <v>166.13999329999999</v>
      </c>
      <c r="I1656">
        <v>25.390006710000002</v>
      </c>
      <c r="J1656">
        <v>322</v>
      </c>
      <c r="K1656">
        <v>11</v>
      </c>
      <c r="L1656">
        <v>2</v>
      </c>
      <c r="M1656" t="s">
        <v>0</v>
      </c>
      <c r="N1656" t="s">
        <v>9</v>
      </c>
      <c r="O1656">
        <v>8</v>
      </c>
    </row>
    <row r="1657" spans="1:15">
      <c r="A1657" t="str">
        <f t="shared" si="25"/>
        <v>3C_247</v>
      </c>
      <c r="B1657">
        <v>3</v>
      </c>
      <c r="C1657">
        <v>247</v>
      </c>
      <c r="D1657">
        <v>2</v>
      </c>
      <c r="E1657">
        <v>2516606.4</v>
      </c>
      <c r="F1657">
        <v>6858151.1299999999</v>
      </c>
      <c r="G1657">
        <v>187.00899999999999</v>
      </c>
      <c r="H1657">
        <v>166.02999270000001</v>
      </c>
      <c r="I1657">
        <v>20.979007320000001</v>
      </c>
      <c r="J1657">
        <v>208</v>
      </c>
      <c r="K1657">
        <v>11</v>
      </c>
      <c r="L1657">
        <v>2</v>
      </c>
      <c r="M1657" t="s">
        <v>0</v>
      </c>
      <c r="N1657" t="s">
        <v>9</v>
      </c>
      <c r="O1657">
        <v>8</v>
      </c>
    </row>
    <row r="1658" spans="1:15">
      <c r="A1658" t="str">
        <f t="shared" si="25"/>
        <v>3C_237</v>
      </c>
      <c r="B1658">
        <v>3</v>
      </c>
      <c r="C1658">
        <v>237</v>
      </c>
      <c r="D1658">
        <v>2</v>
      </c>
      <c r="E1658">
        <v>2516603.83</v>
      </c>
      <c r="F1658">
        <v>6858150.1200000001</v>
      </c>
      <c r="G1658">
        <v>189.261</v>
      </c>
      <c r="H1658">
        <v>165.62999880000001</v>
      </c>
      <c r="I1658">
        <v>23.631001220000002</v>
      </c>
      <c r="J1658">
        <v>257</v>
      </c>
      <c r="K1658">
        <v>11</v>
      </c>
      <c r="L1658">
        <v>2</v>
      </c>
      <c r="M1658" t="s">
        <v>0</v>
      </c>
      <c r="N1658" t="s">
        <v>9</v>
      </c>
      <c r="O1658">
        <v>8</v>
      </c>
    </row>
    <row r="1659" spans="1:15">
      <c r="A1659" t="str">
        <f t="shared" si="25"/>
        <v>3C_239</v>
      </c>
      <c r="B1659">
        <v>3</v>
      </c>
      <c r="C1659">
        <v>239</v>
      </c>
      <c r="D1659">
        <v>2</v>
      </c>
      <c r="E1659">
        <v>2516604.59</v>
      </c>
      <c r="F1659">
        <v>6858153.4199999999</v>
      </c>
      <c r="G1659">
        <v>190.221</v>
      </c>
      <c r="H1659">
        <v>165.54000239999999</v>
      </c>
      <c r="I1659">
        <v>24.680997560000002</v>
      </c>
      <c r="J1659">
        <v>259</v>
      </c>
      <c r="K1659">
        <v>11</v>
      </c>
      <c r="L1659">
        <v>2</v>
      </c>
      <c r="M1659" t="s">
        <v>0</v>
      </c>
      <c r="N1659" t="s">
        <v>9</v>
      </c>
      <c r="O1659">
        <v>8</v>
      </c>
    </row>
    <row r="1660" spans="1:15">
      <c r="A1660" t="str">
        <f t="shared" si="25"/>
        <v>3C_361</v>
      </c>
      <c r="B1660">
        <v>3</v>
      </c>
      <c r="C1660">
        <v>361</v>
      </c>
      <c r="D1660">
        <v>2</v>
      </c>
      <c r="E1660">
        <v>2516599.89</v>
      </c>
      <c r="F1660">
        <v>6858150.9000000004</v>
      </c>
      <c r="G1660">
        <v>189.096</v>
      </c>
      <c r="H1660">
        <v>164.6599976</v>
      </c>
      <c r="I1660">
        <v>24.436002439999999</v>
      </c>
      <c r="J1660">
        <v>280</v>
      </c>
      <c r="K1660">
        <v>11</v>
      </c>
      <c r="L1660">
        <v>2</v>
      </c>
      <c r="M1660" t="s">
        <v>0</v>
      </c>
      <c r="N1660" t="s">
        <v>9</v>
      </c>
      <c r="O1660">
        <v>8</v>
      </c>
    </row>
    <row r="1661" spans="1:15">
      <c r="A1661" t="str">
        <f t="shared" si="25"/>
        <v>3C_370</v>
      </c>
      <c r="B1661">
        <v>3</v>
      </c>
      <c r="C1661">
        <v>370</v>
      </c>
      <c r="D1661">
        <v>2</v>
      </c>
      <c r="E1661">
        <v>2516602.5699999998</v>
      </c>
      <c r="F1661">
        <v>6858155.6299999999</v>
      </c>
      <c r="G1661">
        <v>176.791</v>
      </c>
      <c r="H1661">
        <v>164.90000309999999</v>
      </c>
      <c r="I1661">
        <v>11.89099695</v>
      </c>
      <c r="J1661">
        <v>190</v>
      </c>
      <c r="K1661">
        <v>11</v>
      </c>
      <c r="L1661">
        <v>2</v>
      </c>
      <c r="M1661" t="s">
        <v>5</v>
      </c>
      <c r="N1661" t="s">
        <v>9</v>
      </c>
      <c r="O1661">
        <v>8</v>
      </c>
    </row>
    <row r="1662" spans="1:15">
      <c r="A1662" t="str">
        <f t="shared" si="25"/>
        <v>3C_241</v>
      </c>
      <c r="B1662">
        <v>3</v>
      </c>
      <c r="C1662">
        <v>241</v>
      </c>
      <c r="D1662">
        <v>2</v>
      </c>
      <c r="E1662">
        <v>2516606.79</v>
      </c>
      <c r="F1662">
        <v>6858158.21</v>
      </c>
      <c r="G1662">
        <v>190.23500000000001</v>
      </c>
      <c r="H1662">
        <v>165.5199982</v>
      </c>
      <c r="I1662">
        <v>24.715001829999999</v>
      </c>
      <c r="J1662">
        <v>278</v>
      </c>
      <c r="K1662">
        <v>11</v>
      </c>
      <c r="L1662">
        <v>2</v>
      </c>
      <c r="M1662" t="s">
        <v>0</v>
      </c>
      <c r="N1662" t="s">
        <v>9</v>
      </c>
      <c r="O1662">
        <v>8</v>
      </c>
    </row>
    <row r="1663" spans="1:15">
      <c r="A1663" t="str">
        <f t="shared" si="25"/>
        <v>3C_363</v>
      </c>
      <c r="B1663">
        <v>3</v>
      </c>
      <c r="C1663">
        <v>363</v>
      </c>
      <c r="D1663">
        <v>2</v>
      </c>
      <c r="E1663">
        <v>2516600.1800000002</v>
      </c>
      <c r="F1663">
        <v>6858154.8799999999</v>
      </c>
      <c r="G1663">
        <v>188.29599999999999</v>
      </c>
      <c r="H1663">
        <v>164.4600006</v>
      </c>
      <c r="I1663">
        <v>23.835999390000001</v>
      </c>
      <c r="J1663">
        <v>258</v>
      </c>
      <c r="K1663">
        <v>12</v>
      </c>
      <c r="L1663">
        <v>2</v>
      </c>
      <c r="M1663" t="s">
        <v>0</v>
      </c>
      <c r="N1663" t="s">
        <v>9</v>
      </c>
      <c r="O1663">
        <v>8</v>
      </c>
    </row>
    <row r="1664" spans="1:15">
      <c r="A1664" t="str">
        <f t="shared" si="25"/>
        <v>3C_360</v>
      </c>
      <c r="B1664">
        <v>3</v>
      </c>
      <c r="C1664">
        <v>360</v>
      </c>
      <c r="D1664">
        <v>2</v>
      </c>
      <c r="E1664">
        <v>2516599.7799999998</v>
      </c>
      <c r="F1664">
        <v>6858156.9400000004</v>
      </c>
      <c r="G1664">
        <v>182.45099999999999</v>
      </c>
      <c r="H1664">
        <v>164.23999939999999</v>
      </c>
      <c r="I1664">
        <v>18.211000609999999</v>
      </c>
      <c r="J1664">
        <v>261</v>
      </c>
      <c r="K1664">
        <v>11</v>
      </c>
      <c r="L1664">
        <v>2</v>
      </c>
      <c r="M1664" t="s">
        <v>5</v>
      </c>
      <c r="N1664" t="s">
        <v>9</v>
      </c>
      <c r="O1664">
        <v>8</v>
      </c>
    </row>
    <row r="1665" spans="1:15">
      <c r="A1665" t="str">
        <f t="shared" si="25"/>
        <v>3C_371</v>
      </c>
      <c r="B1665">
        <v>3</v>
      </c>
      <c r="C1665">
        <v>371</v>
      </c>
      <c r="D1665">
        <v>2</v>
      </c>
      <c r="E1665">
        <v>2516603.0299999998</v>
      </c>
      <c r="F1665">
        <v>6858160.0999999996</v>
      </c>
      <c r="G1665">
        <v>185.64599999999999</v>
      </c>
      <c r="H1665">
        <v>164.5499969</v>
      </c>
      <c r="I1665">
        <v>21.09600305</v>
      </c>
      <c r="J1665">
        <v>219</v>
      </c>
      <c r="K1665">
        <v>11</v>
      </c>
      <c r="L1665">
        <v>2</v>
      </c>
      <c r="M1665" t="s">
        <v>0</v>
      </c>
      <c r="N1665" t="s">
        <v>9</v>
      </c>
      <c r="O1665">
        <v>8</v>
      </c>
    </row>
    <row r="1666" spans="1:15">
      <c r="A1666" t="str">
        <f t="shared" si="25"/>
        <v>3C_352</v>
      </c>
      <c r="B1666">
        <v>3</v>
      </c>
      <c r="C1666">
        <v>352</v>
      </c>
      <c r="D1666">
        <v>2</v>
      </c>
      <c r="E1666">
        <v>2516597.5</v>
      </c>
      <c r="F1666">
        <v>6858158.8399999999</v>
      </c>
      <c r="G1666">
        <v>188.57</v>
      </c>
      <c r="H1666">
        <v>163.93000180000001</v>
      </c>
      <c r="I1666">
        <v>24.639998169999998</v>
      </c>
      <c r="J1666">
        <v>291</v>
      </c>
      <c r="K1666">
        <v>11</v>
      </c>
      <c r="L1666">
        <v>2</v>
      </c>
      <c r="M1666" t="s">
        <v>0</v>
      </c>
      <c r="N1666" t="s">
        <v>9</v>
      </c>
      <c r="O1666">
        <v>8</v>
      </c>
    </row>
    <row r="1667" spans="1:15">
      <c r="A1667" t="str">
        <f t="shared" ref="A1667:A1730" si="26">IF(N1667&lt;&gt;1,CONCATENATE(B1667,N1667,"_",C1667),CONCATENATE(B1667,"_",C1667))</f>
        <v>3C_358</v>
      </c>
      <c r="B1667">
        <v>3</v>
      </c>
      <c r="C1667">
        <v>358</v>
      </c>
      <c r="D1667">
        <v>2</v>
      </c>
      <c r="E1667">
        <v>2516599.13</v>
      </c>
      <c r="F1667">
        <v>6858163.4199999999</v>
      </c>
      <c r="G1667">
        <v>189.04900000000001</v>
      </c>
      <c r="H1667">
        <v>164.0099884</v>
      </c>
      <c r="I1667">
        <v>25.039011599999998</v>
      </c>
      <c r="J1667">
        <v>280</v>
      </c>
      <c r="K1667">
        <v>11</v>
      </c>
      <c r="L1667">
        <v>2</v>
      </c>
      <c r="M1667" t="s">
        <v>0</v>
      </c>
      <c r="N1667" t="s">
        <v>9</v>
      </c>
      <c r="O1667">
        <v>8</v>
      </c>
    </row>
    <row r="1668" spans="1:15">
      <c r="A1668" t="str">
        <f t="shared" si="26"/>
        <v>3C_354</v>
      </c>
      <c r="B1668">
        <v>3</v>
      </c>
      <c r="C1668">
        <v>354</v>
      </c>
      <c r="D1668">
        <v>2</v>
      </c>
      <c r="E1668">
        <v>2516597.84</v>
      </c>
      <c r="F1668">
        <v>6858165.4199999999</v>
      </c>
      <c r="G1668">
        <v>186.53</v>
      </c>
      <c r="H1668">
        <v>164.12999880000001</v>
      </c>
      <c r="I1668">
        <v>22.40000122</v>
      </c>
      <c r="J1668">
        <v>262</v>
      </c>
      <c r="K1668">
        <v>11</v>
      </c>
      <c r="L1668">
        <v>2</v>
      </c>
      <c r="M1668" t="s">
        <v>5</v>
      </c>
      <c r="N1668" t="s">
        <v>9</v>
      </c>
      <c r="O1668">
        <v>8</v>
      </c>
    </row>
    <row r="1669" spans="1:15">
      <c r="A1669" t="str">
        <f t="shared" si="26"/>
        <v>3C_351</v>
      </c>
      <c r="B1669">
        <v>3</v>
      </c>
      <c r="C1669">
        <v>351</v>
      </c>
      <c r="D1669">
        <v>1</v>
      </c>
      <c r="E1669">
        <v>2516596.96</v>
      </c>
      <c r="F1669">
        <v>6858168.3899999997</v>
      </c>
      <c r="G1669">
        <v>190.93799999999999</v>
      </c>
      <c r="H1669">
        <v>164.04000239999999</v>
      </c>
      <c r="I1669">
        <v>26.89799756</v>
      </c>
      <c r="J1669">
        <v>331</v>
      </c>
      <c r="K1669">
        <v>11</v>
      </c>
      <c r="L1669">
        <v>2</v>
      </c>
      <c r="M1669" t="s">
        <v>0</v>
      </c>
      <c r="N1669" t="s">
        <v>9</v>
      </c>
      <c r="O1669">
        <v>8</v>
      </c>
    </row>
    <row r="1670" spans="1:15">
      <c r="A1670" t="str">
        <f t="shared" si="26"/>
        <v>3C_306</v>
      </c>
      <c r="B1670">
        <v>3</v>
      </c>
      <c r="C1670">
        <v>306</v>
      </c>
      <c r="D1670">
        <v>2</v>
      </c>
      <c r="E1670">
        <v>2516628.02</v>
      </c>
      <c r="F1670">
        <v>6858132.9800000004</v>
      </c>
      <c r="G1670">
        <v>190.18100000000001</v>
      </c>
      <c r="H1670">
        <v>165.7599884</v>
      </c>
      <c r="I1670">
        <v>24.4210116</v>
      </c>
      <c r="J1670">
        <v>236</v>
      </c>
      <c r="K1670">
        <v>11</v>
      </c>
      <c r="L1670">
        <v>2</v>
      </c>
      <c r="M1670" t="s">
        <v>0</v>
      </c>
      <c r="N1670" t="s">
        <v>9</v>
      </c>
      <c r="O1670">
        <v>9</v>
      </c>
    </row>
    <row r="1671" spans="1:15">
      <c r="A1671" t="str">
        <f t="shared" si="26"/>
        <v>3C_305</v>
      </c>
      <c r="B1671">
        <v>3</v>
      </c>
      <c r="C1671">
        <v>305</v>
      </c>
      <c r="D1671">
        <v>2</v>
      </c>
      <c r="E1671">
        <v>2516624.2400000002</v>
      </c>
      <c r="F1671">
        <v>6858131.1500000004</v>
      </c>
      <c r="G1671">
        <v>190.85499999999999</v>
      </c>
      <c r="H1671">
        <v>166.32999570000001</v>
      </c>
      <c r="I1671">
        <v>24.52500427</v>
      </c>
      <c r="J1671">
        <v>265</v>
      </c>
      <c r="K1671">
        <v>11</v>
      </c>
      <c r="L1671">
        <v>2</v>
      </c>
      <c r="M1671" t="s">
        <v>0</v>
      </c>
      <c r="N1671" t="s">
        <v>9</v>
      </c>
      <c r="O1671">
        <v>9</v>
      </c>
    </row>
    <row r="1672" spans="1:15">
      <c r="A1672" t="str">
        <f t="shared" si="26"/>
        <v>3C_302</v>
      </c>
      <c r="B1672">
        <v>3</v>
      </c>
      <c r="C1672">
        <v>302</v>
      </c>
      <c r="D1672">
        <v>2</v>
      </c>
      <c r="E1672">
        <v>2516625.9900000002</v>
      </c>
      <c r="F1672">
        <v>6858135.0199999996</v>
      </c>
      <c r="G1672">
        <v>191.69</v>
      </c>
      <c r="H1672">
        <v>166.1099945</v>
      </c>
      <c r="I1672">
        <v>25.580005490000001</v>
      </c>
      <c r="J1672">
        <v>304</v>
      </c>
      <c r="K1672">
        <v>11</v>
      </c>
      <c r="L1672">
        <v>2</v>
      </c>
      <c r="M1672" t="s">
        <v>0</v>
      </c>
      <c r="N1672" t="s">
        <v>9</v>
      </c>
      <c r="O1672">
        <v>9</v>
      </c>
    </row>
    <row r="1673" spans="1:15">
      <c r="A1673" t="str">
        <f t="shared" si="26"/>
        <v>3C_294</v>
      </c>
      <c r="B1673">
        <v>3</v>
      </c>
      <c r="C1673">
        <v>294</v>
      </c>
      <c r="D1673">
        <v>2</v>
      </c>
      <c r="E1673">
        <v>2516620.79</v>
      </c>
      <c r="F1673">
        <v>6858136.9699999997</v>
      </c>
      <c r="G1673">
        <v>187.65600000000001</v>
      </c>
      <c r="H1673">
        <v>166.6699921</v>
      </c>
      <c r="I1673">
        <v>20.98600793</v>
      </c>
      <c r="J1673">
        <v>206</v>
      </c>
      <c r="K1673">
        <v>11</v>
      </c>
      <c r="L1673">
        <v>2</v>
      </c>
      <c r="M1673" t="s">
        <v>0</v>
      </c>
      <c r="N1673" t="s">
        <v>9</v>
      </c>
      <c r="O1673">
        <v>9</v>
      </c>
    </row>
    <row r="1674" spans="1:15">
      <c r="A1674" t="str">
        <f t="shared" si="26"/>
        <v>3C_296</v>
      </c>
      <c r="B1674">
        <v>3</v>
      </c>
      <c r="C1674">
        <v>296</v>
      </c>
      <c r="D1674">
        <v>2</v>
      </c>
      <c r="E1674">
        <v>2516624.5</v>
      </c>
      <c r="F1674">
        <v>6858140.2999999998</v>
      </c>
      <c r="G1674">
        <v>190.35499999999999</v>
      </c>
      <c r="H1674">
        <v>166.3599945</v>
      </c>
      <c r="I1674">
        <v>23.99500549</v>
      </c>
      <c r="J1674">
        <v>290</v>
      </c>
      <c r="K1674">
        <v>11</v>
      </c>
      <c r="L1674">
        <v>2</v>
      </c>
      <c r="M1674" t="s">
        <v>0</v>
      </c>
      <c r="N1674" t="s">
        <v>9</v>
      </c>
      <c r="O1674">
        <v>9</v>
      </c>
    </row>
    <row r="1675" spans="1:15">
      <c r="A1675" t="str">
        <f t="shared" si="26"/>
        <v>3C_285</v>
      </c>
      <c r="B1675">
        <v>3</v>
      </c>
      <c r="C1675">
        <v>285</v>
      </c>
      <c r="D1675">
        <v>2</v>
      </c>
      <c r="E1675">
        <v>2516617.52</v>
      </c>
      <c r="F1675">
        <v>6858140.1900000004</v>
      </c>
      <c r="G1675">
        <v>186.61799999999999</v>
      </c>
      <c r="H1675">
        <v>166.93000180000001</v>
      </c>
      <c r="I1675">
        <v>19.68799817</v>
      </c>
      <c r="J1675">
        <v>193</v>
      </c>
      <c r="K1675">
        <v>11</v>
      </c>
      <c r="L1675">
        <v>2</v>
      </c>
      <c r="M1675" t="s">
        <v>0</v>
      </c>
      <c r="N1675" t="s">
        <v>9</v>
      </c>
      <c r="O1675">
        <v>9</v>
      </c>
    </row>
    <row r="1676" spans="1:15">
      <c r="A1676" t="str">
        <f t="shared" si="26"/>
        <v>3C_289</v>
      </c>
      <c r="B1676">
        <v>3</v>
      </c>
      <c r="C1676">
        <v>289</v>
      </c>
      <c r="D1676">
        <v>1</v>
      </c>
      <c r="E1676">
        <v>2516622.5299999998</v>
      </c>
      <c r="F1676">
        <v>6858144.1299999999</v>
      </c>
      <c r="G1676">
        <v>190.227</v>
      </c>
      <c r="H1676">
        <v>166.58999019999999</v>
      </c>
      <c r="I1676">
        <v>23.637009769999999</v>
      </c>
      <c r="J1676">
        <v>323</v>
      </c>
      <c r="K1676">
        <v>11</v>
      </c>
      <c r="L1676">
        <v>2</v>
      </c>
      <c r="M1676" t="s">
        <v>0</v>
      </c>
      <c r="N1676" t="s">
        <v>9</v>
      </c>
      <c r="O1676">
        <v>9</v>
      </c>
    </row>
    <row r="1677" spans="1:15">
      <c r="A1677" t="str">
        <f t="shared" si="26"/>
        <v>3C_284</v>
      </c>
      <c r="B1677">
        <v>3</v>
      </c>
      <c r="C1677">
        <v>284</v>
      </c>
      <c r="D1677">
        <v>2</v>
      </c>
      <c r="E1677">
        <v>2516621.2000000002</v>
      </c>
      <c r="F1677">
        <v>6858146.0700000003</v>
      </c>
      <c r="G1677">
        <v>190.22200000000001</v>
      </c>
      <c r="H1677">
        <v>166.49999389999999</v>
      </c>
      <c r="I1677">
        <v>23.722006100000002</v>
      </c>
      <c r="J1677">
        <v>286</v>
      </c>
      <c r="K1677">
        <v>11</v>
      </c>
      <c r="L1677">
        <v>2</v>
      </c>
      <c r="M1677" t="s">
        <v>0</v>
      </c>
      <c r="N1677" t="s">
        <v>9</v>
      </c>
      <c r="O1677">
        <v>9</v>
      </c>
    </row>
    <row r="1678" spans="1:15">
      <c r="A1678" t="str">
        <f t="shared" si="26"/>
        <v>3C_272</v>
      </c>
      <c r="B1678">
        <v>3</v>
      </c>
      <c r="C1678">
        <v>272</v>
      </c>
      <c r="D1678">
        <v>2</v>
      </c>
      <c r="E1678">
        <v>2516617.21</v>
      </c>
      <c r="F1678">
        <v>6858149.6200000001</v>
      </c>
      <c r="G1678">
        <v>188.661</v>
      </c>
      <c r="H1678">
        <v>166.98999939999999</v>
      </c>
      <c r="I1678">
        <v>21.67100061</v>
      </c>
      <c r="J1678">
        <v>268</v>
      </c>
      <c r="K1678">
        <v>12</v>
      </c>
      <c r="L1678">
        <v>2</v>
      </c>
      <c r="M1678" t="s">
        <v>0</v>
      </c>
      <c r="N1678" t="s">
        <v>9</v>
      </c>
      <c r="O1678">
        <v>9</v>
      </c>
    </row>
    <row r="1679" spans="1:15">
      <c r="A1679" t="str">
        <f t="shared" si="26"/>
        <v>3C_277</v>
      </c>
      <c r="B1679">
        <v>3</v>
      </c>
      <c r="C1679">
        <v>277</v>
      </c>
      <c r="D1679">
        <v>2</v>
      </c>
      <c r="E1679">
        <v>2516620.11</v>
      </c>
      <c r="F1679">
        <v>6858152.5</v>
      </c>
      <c r="G1679">
        <v>189.73400000000001</v>
      </c>
      <c r="H1679">
        <v>166.88999329999999</v>
      </c>
      <c r="I1679">
        <v>22.844006709999999</v>
      </c>
      <c r="J1679">
        <v>272</v>
      </c>
      <c r="K1679">
        <v>11</v>
      </c>
      <c r="L1679">
        <v>2</v>
      </c>
      <c r="M1679" t="s">
        <v>0</v>
      </c>
      <c r="N1679" t="s">
        <v>9</v>
      </c>
      <c r="O1679">
        <v>9</v>
      </c>
    </row>
    <row r="1680" spans="1:15">
      <c r="A1680" t="str">
        <f t="shared" si="26"/>
        <v>3C_269</v>
      </c>
      <c r="B1680">
        <v>3</v>
      </c>
      <c r="C1680">
        <v>269</v>
      </c>
      <c r="D1680">
        <v>1</v>
      </c>
      <c r="E1680">
        <v>2516615.27</v>
      </c>
      <c r="F1680">
        <v>6858150.8200000003</v>
      </c>
      <c r="G1680">
        <v>190.99199999999999</v>
      </c>
      <c r="H1680">
        <v>167.19999079999999</v>
      </c>
      <c r="I1680">
        <v>23.792009159999999</v>
      </c>
      <c r="J1680">
        <v>298</v>
      </c>
      <c r="K1680">
        <v>11</v>
      </c>
      <c r="L1680">
        <v>2</v>
      </c>
      <c r="M1680" t="s">
        <v>0</v>
      </c>
      <c r="N1680" t="s">
        <v>9</v>
      </c>
      <c r="O1680">
        <v>9</v>
      </c>
    </row>
    <row r="1681" spans="1:15">
      <c r="A1681" t="str">
        <f t="shared" si="26"/>
        <v>3C_262</v>
      </c>
      <c r="B1681">
        <v>3</v>
      </c>
      <c r="C1681">
        <v>262</v>
      </c>
      <c r="D1681">
        <v>2</v>
      </c>
      <c r="E1681">
        <v>2516613.0699999998</v>
      </c>
      <c r="F1681">
        <v>6858152.29</v>
      </c>
      <c r="G1681">
        <v>190.648</v>
      </c>
      <c r="H1681">
        <v>166.93999629999999</v>
      </c>
      <c r="I1681">
        <v>23.708003659999999</v>
      </c>
      <c r="J1681">
        <v>299</v>
      </c>
      <c r="K1681">
        <v>11</v>
      </c>
      <c r="L1681">
        <v>2</v>
      </c>
      <c r="M1681" t="s">
        <v>0</v>
      </c>
      <c r="N1681" t="s">
        <v>9</v>
      </c>
      <c r="O1681">
        <v>9</v>
      </c>
    </row>
    <row r="1682" spans="1:15">
      <c r="A1682" t="str">
        <f t="shared" si="26"/>
        <v>3C_258</v>
      </c>
      <c r="B1682">
        <v>3</v>
      </c>
      <c r="C1682">
        <v>258</v>
      </c>
      <c r="D1682">
        <v>2</v>
      </c>
      <c r="E1682">
        <v>2516612.17</v>
      </c>
      <c r="F1682">
        <v>6858154.9299999997</v>
      </c>
      <c r="G1682">
        <v>178.30600000000001</v>
      </c>
      <c r="H1682">
        <v>166.77999270000001</v>
      </c>
      <c r="I1682">
        <v>11.52600732</v>
      </c>
      <c r="J1682">
        <v>209</v>
      </c>
      <c r="K1682">
        <v>11</v>
      </c>
      <c r="L1682">
        <v>2</v>
      </c>
      <c r="M1682" t="s">
        <v>5</v>
      </c>
      <c r="N1682" t="s">
        <v>9</v>
      </c>
      <c r="O1682">
        <v>9</v>
      </c>
    </row>
    <row r="1683" spans="1:15">
      <c r="A1683" t="str">
        <f t="shared" si="26"/>
        <v>3C_260</v>
      </c>
      <c r="B1683">
        <v>3</v>
      </c>
      <c r="C1683">
        <v>260</v>
      </c>
      <c r="D1683">
        <v>2</v>
      </c>
      <c r="E1683">
        <v>2516614.65</v>
      </c>
      <c r="F1683">
        <v>6858158.7400000002</v>
      </c>
      <c r="G1683">
        <v>188.55600000000001</v>
      </c>
      <c r="H1683">
        <v>167.22998960000001</v>
      </c>
      <c r="I1683">
        <v>21.32601038</v>
      </c>
      <c r="J1683">
        <v>227</v>
      </c>
      <c r="K1683">
        <v>11</v>
      </c>
      <c r="L1683">
        <v>2</v>
      </c>
      <c r="M1683" t="s">
        <v>0</v>
      </c>
      <c r="N1683" t="s">
        <v>9</v>
      </c>
      <c r="O1683">
        <v>9</v>
      </c>
    </row>
    <row r="1684" spans="1:15">
      <c r="A1684" t="str">
        <f t="shared" si="26"/>
        <v>3C_253</v>
      </c>
      <c r="B1684">
        <v>3</v>
      </c>
      <c r="C1684">
        <v>253</v>
      </c>
      <c r="D1684">
        <v>2</v>
      </c>
      <c r="E1684">
        <v>2516612.4300000002</v>
      </c>
      <c r="F1684">
        <v>6858160.21</v>
      </c>
      <c r="G1684">
        <v>182.76300000000001</v>
      </c>
      <c r="H1684">
        <v>166.68999629999999</v>
      </c>
      <c r="I1684">
        <v>16.073003660000001</v>
      </c>
      <c r="J1684">
        <v>170</v>
      </c>
      <c r="K1684">
        <v>21</v>
      </c>
      <c r="L1684">
        <v>2</v>
      </c>
      <c r="M1684" t="s">
        <v>0</v>
      </c>
      <c r="N1684" t="s">
        <v>9</v>
      </c>
      <c r="O1684">
        <v>9</v>
      </c>
    </row>
    <row r="1685" spans="1:15">
      <c r="A1685" t="str">
        <f t="shared" si="26"/>
        <v>3C_242</v>
      </c>
      <c r="B1685">
        <v>3</v>
      </c>
      <c r="C1685">
        <v>242</v>
      </c>
      <c r="D1685">
        <v>2</v>
      </c>
      <c r="E1685">
        <v>2516607.65</v>
      </c>
      <c r="F1685">
        <v>6858161.0899999999</v>
      </c>
      <c r="G1685">
        <v>185.262</v>
      </c>
      <c r="H1685">
        <v>165.57000120000001</v>
      </c>
      <c r="I1685">
        <v>19.691998779999999</v>
      </c>
      <c r="J1685">
        <v>248</v>
      </c>
      <c r="K1685">
        <v>11</v>
      </c>
      <c r="L1685">
        <v>2</v>
      </c>
      <c r="M1685" t="s">
        <v>0</v>
      </c>
      <c r="N1685" t="s">
        <v>9</v>
      </c>
      <c r="O1685">
        <v>9</v>
      </c>
    </row>
    <row r="1686" spans="1:15">
      <c r="A1686" t="str">
        <f t="shared" si="26"/>
        <v>3C_251</v>
      </c>
      <c r="B1686">
        <v>3</v>
      </c>
      <c r="C1686">
        <v>251</v>
      </c>
      <c r="D1686">
        <v>2</v>
      </c>
      <c r="E1686">
        <v>2516612.4700000002</v>
      </c>
      <c r="F1686">
        <v>6858163.8799999999</v>
      </c>
      <c r="G1686">
        <v>185.69800000000001</v>
      </c>
      <c r="H1686">
        <v>166.5499969</v>
      </c>
      <c r="I1686">
        <v>19.14800305</v>
      </c>
      <c r="J1686">
        <v>202</v>
      </c>
      <c r="K1686">
        <v>11</v>
      </c>
      <c r="L1686">
        <v>2</v>
      </c>
      <c r="M1686" t="s">
        <v>0</v>
      </c>
      <c r="N1686" t="s">
        <v>9</v>
      </c>
      <c r="O1686">
        <v>9</v>
      </c>
    </row>
    <row r="1687" spans="1:15">
      <c r="A1687" t="str">
        <f t="shared" si="26"/>
        <v>3C_246</v>
      </c>
      <c r="B1687">
        <v>3</v>
      </c>
      <c r="C1687">
        <v>246</v>
      </c>
      <c r="D1687">
        <v>2</v>
      </c>
      <c r="E1687">
        <v>2516608.79</v>
      </c>
      <c r="F1687">
        <v>6858162.3300000001</v>
      </c>
      <c r="G1687">
        <v>188.14099999999999</v>
      </c>
      <c r="H1687">
        <v>165.7699982</v>
      </c>
      <c r="I1687">
        <v>22.371001830000001</v>
      </c>
      <c r="J1687">
        <v>231</v>
      </c>
      <c r="K1687">
        <v>12</v>
      </c>
      <c r="L1687">
        <v>2</v>
      </c>
      <c r="M1687" t="s">
        <v>0</v>
      </c>
      <c r="N1687" t="s">
        <v>9</v>
      </c>
      <c r="O1687">
        <v>9</v>
      </c>
    </row>
    <row r="1688" spans="1:15">
      <c r="A1688" t="str">
        <f t="shared" si="26"/>
        <v>3C_245</v>
      </c>
      <c r="B1688">
        <v>3</v>
      </c>
      <c r="C1688">
        <v>245</v>
      </c>
      <c r="D1688">
        <v>3</v>
      </c>
      <c r="E1688">
        <v>2516609.52</v>
      </c>
      <c r="F1688">
        <v>6858167.8399999999</v>
      </c>
      <c r="G1688">
        <v>185.07</v>
      </c>
      <c r="H1688">
        <v>165.57000120000001</v>
      </c>
      <c r="I1688">
        <v>19.499998779999999</v>
      </c>
      <c r="J1688">
        <v>255</v>
      </c>
      <c r="K1688">
        <v>11</v>
      </c>
      <c r="L1688">
        <v>2</v>
      </c>
      <c r="M1688" t="s">
        <v>5</v>
      </c>
      <c r="N1688" t="s">
        <v>9</v>
      </c>
      <c r="O1688">
        <v>9</v>
      </c>
    </row>
    <row r="1689" spans="1:15">
      <c r="A1689" t="str">
        <f t="shared" si="26"/>
        <v>3C_368</v>
      </c>
      <c r="B1689">
        <v>3</v>
      </c>
      <c r="C1689">
        <v>368</v>
      </c>
      <c r="D1689">
        <v>1</v>
      </c>
      <c r="E1689">
        <v>2516603.2599999998</v>
      </c>
      <c r="F1689">
        <v>6858164.8799999999</v>
      </c>
      <c r="G1689">
        <v>190.36600000000001</v>
      </c>
      <c r="H1689">
        <v>164.44999079999999</v>
      </c>
      <c r="I1689">
        <v>25.916009160000002</v>
      </c>
      <c r="J1689">
        <v>295</v>
      </c>
      <c r="K1689">
        <v>11</v>
      </c>
      <c r="L1689">
        <v>2</v>
      </c>
      <c r="M1689" t="s">
        <v>0</v>
      </c>
      <c r="N1689" t="s">
        <v>9</v>
      </c>
      <c r="O1689">
        <v>9</v>
      </c>
    </row>
    <row r="1690" spans="1:15">
      <c r="A1690" t="str">
        <f t="shared" si="26"/>
        <v>3C_367</v>
      </c>
      <c r="B1690">
        <v>3</v>
      </c>
      <c r="C1690">
        <v>367</v>
      </c>
      <c r="D1690">
        <v>2</v>
      </c>
      <c r="E1690">
        <v>2516602.92</v>
      </c>
      <c r="F1690">
        <v>6858166.9800000004</v>
      </c>
      <c r="G1690">
        <v>185.68199999999999</v>
      </c>
      <c r="H1690">
        <v>164.29000239999999</v>
      </c>
      <c r="I1690">
        <v>21.39199756</v>
      </c>
      <c r="J1690">
        <v>221</v>
      </c>
      <c r="K1690">
        <v>11</v>
      </c>
      <c r="L1690">
        <v>2</v>
      </c>
      <c r="M1690" t="s">
        <v>0</v>
      </c>
      <c r="N1690" t="s">
        <v>9</v>
      </c>
      <c r="O1690">
        <v>9</v>
      </c>
    </row>
    <row r="1691" spans="1:15">
      <c r="A1691" t="str">
        <f t="shared" si="26"/>
        <v>3C_369</v>
      </c>
      <c r="B1691">
        <v>3</v>
      </c>
      <c r="C1691">
        <v>369</v>
      </c>
      <c r="D1691">
        <v>2</v>
      </c>
      <c r="E1691">
        <v>2516603.92</v>
      </c>
      <c r="F1691">
        <v>6858169.4699999997</v>
      </c>
      <c r="G1691">
        <v>189.87700000000001</v>
      </c>
      <c r="H1691">
        <v>164.369989</v>
      </c>
      <c r="I1691">
        <v>25.507010990000001</v>
      </c>
      <c r="J1691">
        <v>286</v>
      </c>
      <c r="K1691">
        <v>11</v>
      </c>
      <c r="L1691">
        <v>2</v>
      </c>
      <c r="M1691" t="s">
        <v>0</v>
      </c>
      <c r="N1691" t="s">
        <v>9</v>
      </c>
      <c r="O1691">
        <v>9</v>
      </c>
    </row>
    <row r="1692" spans="1:15">
      <c r="A1692" t="str">
        <f t="shared" si="26"/>
        <v>3C_365</v>
      </c>
      <c r="B1692">
        <v>3</v>
      </c>
      <c r="C1692">
        <v>365</v>
      </c>
      <c r="D1692">
        <v>1</v>
      </c>
      <c r="E1692">
        <v>2516601.06</v>
      </c>
      <c r="F1692">
        <v>6858169.0700000003</v>
      </c>
      <c r="G1692">
        <v>187.434</v>
      </c>
      <c r="H1692">
        <v>164.0099884</v>
      </c>
      <c r="I1692">
        <v>23.4240116</v>
      </c>
      <c r="J1692">
        <v>227</v>
      </c>
      <c r="K1692">
        <v>11</v>
      </c>
      <c r="L1692">
        <v>2</v>
      </c>
      <c r="M1692" t="s">
        <v>0</v>
      </c>
      <c r="N1692" t="s">
        <v>9</v>
      </c>
      <c r="O1692">
        <v>9</v>
      </c>
    </row>
    <row r="1693" spans="1:15">
      <c r="A1693" t="str">
        <f t="shared" si="26"/>
        <v>3C_235</v>
      </c>
      <c r="B1693">
        <v>3</v>
      </c>
      <c r="C1693">
        <v>235</v>
      </c>
      <c r="D1693">
        <v>2</v>
      </c>
      <c r="E1693">
        <v>2516605.69</v>
      </c>
      <c r="F1693">
        <v>6858171.9100000001</v>
      </c>
      <c r="G1693">
        <v>186.08600000000001</v>
      </c>
      <c r="H1693">
        <v>164.2599884</v>
      </c>
      <c r="I1693">
        <v>21.826011600000001</v>
      </c>
      <c r="J1693">
        <v>240</v>
      </c>
      <c r="K1693">
        <v>12</v>
      </c>
      <c r="L1693">
        <v>2</v>
      </c>
      <c r="M1693" t="s">
        <v>0</v>
      </c>
      <c r="N1693" t="s">
        <v>9</v>
      </c>
      <c r="O1693">
        <v>9</v>
      </c>
    </row>
    <row r="1694" spans="1:15">
      <c r="A1694" t="str">
        <f t="shared" si="26"/>
        <v>3C_234</v>
      </c>
      <c r="B1694">
        <v>3</v>
      </c>
      <c r="C1694">
        <v>234</v>
      </c>
      <c r="D1694">
        <v>2</v>
      </c>
      <c r="E1694">
        <v>2516605.35</v>
      </c>
      <c r="F1694">
        <v>6858174.1500000004</v>
      </c>
      <c r="G1694">
        <v>188.017</v>
      </c>
      <c r="H1694">
        <v>163.7699982</v>
      </c>
      <c r="I1694">
        <v>24.247001829999999</v>
      </c>
      <c r="J1694">
        <v>272</v>
      </c>
      <c r="K1694">
        <v>11</v>
      </c>
      <c r="L1694">
        <v>2</v>
      </c>
      <c r="M1694" t="s">
        <v>0</v>
      </c>
      <c r="N1694" t="s">
        <v>9</v>
      </c>
      <c r="O1694">
        <v>9</v>
      </c>
    </row>
    <row r="1695" spans="1:15">
      <c r="A1695" t="str">
        <f t="shared" si="26"/>
        <v>3C_238</v>
      </c>
      <c r="B1695">
        <v>3</v>
      </c>
      <c r="C1695">
        <v>238</v>
      </c>
      <c r="D1695">
        <v>2</v>
      </c>
      <c r="E1695">
        <v>2516607.7200000002</v>
      </c>
      <c r="F1695">
        <v>6858175.79</v>
      </c>
      <c r="G1695">
        <v>188.226</v>
      </c>
      <c r="H1695">
        <v>164.2599884</v>
      </c>
      <c r="I1695">
        <v>23.966011600000002</v>
      </c>
      <c r="J1695">
        <v>283</v>
      </c>
      <c r="K1695">
        <v>11</v>
      </c>
      <c r="L1695">
        <v>2</v>
      </c>
      <c r="M1695" t="s">
        <v>0</v>
      </c>
      <c r="N1695" t="s">
        <v>9</v>
      </c>
      <c r="O1695">
        <v>9</v>
      </c>
    </row>
    <row r="1696" spans="1:15">
      <c r="A1696" t="str">
        <f t="shared" si="26"/>
        <v>3C_313</v>
      </c>
      <c r="B1696">
        <v>3</v>
      </c>
      <c r="C1696">
        <v>313</v>
      </c>
      <c r="D1696">
        <v>2</v>
      </c>
      <c r="E1696">
        <v>2516634.11</v>
      </c>
      <c r="F1696">
        <v>6858134.2300000004</v>
      </c>
      <c r="G1696">
        <v>180.86199999999999</v>
      </c>
      <c r="H1696">
        <v>165.43999629999999</v>
      </c>
      <c r="I1696">
        <v>15.42200366</v>
      </c>
      <c r="J1696">
        <v>253</v>
      </c>
      <c r="K1696">
        <v>12</v>
      </c>
      <c r="L1696">
        <v>2</v>
      </c>
      <c r="M1696" t="s">
        <v>5</v>
      </c>
      <c r="N1696" t="s">
        <v>9</v>
      </c>
      <c r="O1696">
        <v>10</v>
      </c>
    </row>
    <row r="1697" spans="1:15">
      <c r="A1697" t="str">
        <f t="shared" si="26"/>
        <v>3C_311</v>
      </c>
      <c r="B1697">
        <v>3</v>
      </c>
      <c r="C1697">
        <v>311</v>
      </c>
      <c r="D1697">
        <v>2</v>
      </c>
      <c r="E1697">
        <v>2516635.5</v>
      </c>
      <c r="F1697">
        <v>6858137</v>
      </c>
      <c r="G1697">
        <v>190.53</v>
      </c>
      <c r="H1697">
        <v>165.0499969</v>
      </c>
      <c r="I1697">
        <v>-99</v>
      </c>
      <c r="J1697">
        <v>264</v>
      </c>
      <c r="K1697">
        <v>12</v>
      </c>
      <c r="L1697">
        <v>2</v>
      </c>
      <c r="M1697" t="s">
        <v>3</v>
      </c>
      <c r="N1697" t="s">
        <v>9</v>
      </c>
      <c r="O1697">
        <v>10</v>
      </c>
    </row>
    <row r="1698" spans="1:15">
      <c r="A1698" t="str">
        <f t="shared" si="26"/>
        <v>3C_310</v>
      </c>
      <c r="B1698">
        <v>3</v>
      </c>
      <c r="C1698">
        <v>310</v>
      </c>
      <c r="D1698">
        <v>2</v>
      </c>
      <c r="E1698">
        <v>2516637.69</v>
      </c>
      <c r="F1698">
        <v>6858138.4900000002</v>
      </c>
      <c r="G1698">
        <v>193.506</v>
      </c>
      <c r="H1698">
        <v>164.6699921</v>
      </c>
      <c r="I1698">
        <v>28.836007930000001</v>
      </c>
      <c r="J1698">
        <v>433</v>
      </c>
      <c r="K1698">
        <v>11</v>
      </c>
      <c r="L1698">
        <v>2</v>
      </c>
      <c r="M1698" t="s">
        <v>0</v>
      </c>
      <c r="N1698" t="s">
        <v>9</v>
      </c>
      <c r="O1698">
        <v>10</v>
      </c>
    </row>
    <row r="1699" spans="1:15">
      <c r="A1699" t="str">
        <f t="shared" si="26"/>
        <v>3C_307</v>
      </c>
      <c r="B1699">
        <v>3</v>
      </c>
      <c r="C1699">
        <v>307</v>
      </c>
      <c r="D1699">
        <v>2</v>
      </c>
      <c r="E1699">
        <v>2516632.4900000002</v>
      </c>
      <c r="F1699">
        <v>6858135.8200000003</v>
      </c>
      <c r="G1699">
        <v>179.50800000000001</v>
      </c>
      <c r="H1699">
        <v>165.48999939999999</v>
      </c>
      <c r="I1699">
        <v>14.01800061</v>
      </c>
      <c r="J1699">
        <v>268</v>
      </c>
      <c r="K1699">
        <v>12</v>
      </c>
      <c r="L1699">
        <v>2</v>
      </c>
      <c r="M1699" t="s">
        <v>5</v>
      </c>
      <c r="N1699" t="s">
        <v>9</v>
      </c>
      <c r="O1699">
        <v>10</v>
      </c>
    </row>
    <row r="1700" spans="1:15">
      <c r="A1700" t="str">
        <f t="shared" si="26"/>
        <v>3C_301</v>
      </c>
      <c r="B1700">
        <v>3</v>
      </c>
      <c r="C1700">
        <v>301</v>
      </c>
      <c r="D1700">
        <v>2</v>
      </c>
      <c r="E1700">
        <v>2516636.84</v>
      </c>
      <c r="F1700">
        <v>6858143.8399999999</v>
      </c>
      <c r="G1700">
        <v>192.80799999999999</v>
      </c>
      <c r="H1700">
        <v>164.2999969</v>
      </c>
      <c r="I1700">
        <v>28.508003049999999</v>
      </c>
      <c r="J1700">
        <v>366</v>
      </c>
      <c r="K1700">
        <v>12</v>
      </c>
      <c r="L1700">
        <v>2</v>
      </c>
      <c r="M1700" t="s">
        <v>0</v>
      </c>
      <c r="N1700" t="s">
        <v>9</v>
      </c>
      <c r="O1700">
        <v>10</v>
      </c>
    </row>
    <row r="1701" spans="1:15">
      <c r="A1701" t="str">
        <f t="shared" si="26"/>
        <v>3C_297</v>
      </c>
      <c r="B1701">
        <v>3</v>
      </c>
      <c r="C1701">
        <v>297</v>
      </c>
      <c r="D1701">
        <v>2</v>
      </c>
      <c r="E1701">
        <v>2516634.44</v>
      </c>
      <c r="F1701">
        <v>6858147.2400000002</v>
      </c>
      <c r="G1701">
        <v>192.86500000000001</v>
      </c>
      <c r="H1701">
        <v>164.2599884</v>
      </c>
      <c r="I1701">
        <v>28.605011600000001</v>
      </c>
      <c r="J1701">
        <v>298</v>
      </c>
      <c r="K1701">
        <v>11</v>
      </c>
      <c r="L1701">
        <v>2</v>
      </c>
      <c r="M1701" t="s">
        <v>0</v>
      </c>
      <c r="N1701" t="s">
        <v>9</v>
      </c>
      <c r="O1701">
        <v>10</v>
      </c>
    </row>
    <row r="1702" spans="1:15">
      <c r="A1702" t="str">
        <f t="shared" si="26"/>
        <v>3C_295</v>
      </c>
      <c r="B1702">
        <v>3</v>
      </c>
      <c r="C1702">
        <v>295</v>
      </c>
      <c r="D1702">
        <v>2</v>
      </c>
      <c r="E1702">
        <v>2516631.73</v>
      </c>
      <c r="F1702">
        <v>6858147.9000000004</v>
      </c>
      <c r="G1702">
        <v>188.679</v>
      </c>
      <c r="H1702">
        <v>164.9099976</v>
      </c>
      <c r="I1702">
        <v>23.769002440000001</v>
      </c>
      <c r="J1702">
        <v>250</v>
      </c>
      <c r="K1702">
        <v>11</v>
      </c>
      <c r="L1702">
        <v>2</v>
      </c>
      <c r="M1702" t="s">
        <v>0</v>
      </c>
      <c r="N1702" t="s">
        <v>9</v>
      </c>
      <c r="O1702">
        <v>10</v>
      </c>
    </row>
    <row r="1703" spans="1:15">
      <c r="A1703" t="str">
        <f t="shared" si="26"/>
        <v>3C_293</v>
      </c>
      <c r="B1703">
        <v>3</v>
      </c>
      <c r="C1703">
        <v>293</v>
      </c>
      <c r="D1703">
        <v>2</v>
      </c>
      <c r="E1703">
        <v>2516628.29</v>
      </c>
      <c r="F1703">
        <v>6858146.6399999997</v>
      </c>
      <c r="G1703">
        <v>189.53</v>
      </c>
      <c r="H1703">
        <v>166.18000180000001</v>
      </c>
      <c r="I1703">
        <v>23.349998169999999</v>
      </c>
      <c r="J1703">
        <v>329</v>
      </c>
      <c r="K1703">
        <v>11</v>
      </c>
      <c r="L1703">
        <v>2</v>
      </c>
      <c r="M1703" t="s">
        <v>0</v>
      </c>
      <c r="N1703" t="s">
        <v>9</v>
      </c>
      <c r="O1703">
        <v>10</v>
      </c>
    </row>
    <row r="1704" spans="1:15">
      <c r="A1704" t="str">
        <f t="shared" si="26"/>
        <v>3C_291</v>
      </c>
      <c r="B1704">
        <v>3</v>
      </c>
      <c r="C1704">
        <v>291</v>
      </c>
      <c r="D1704">
        <v>2</v>
      </c>
      <c r="E1704">
        <v>2516631.27</v>
      </c>
      <c r="F1704">
        <v>6858153.71</v>
      </c>
      <c r="G1704">
        <v>187.87700000000001</v>
      </c>
      <c r="H1704">
        <v>164.4600006</v>
      </c>
      <c r="I1704">
        <v>23.416999390000001</v>
      </c>
      <c r="J1704">
        <v>270</v>
      </c>
      <c r="K1704">
        <v>11</v>
      </c>
      <c r="L1704">
        <v>2</v>
      </c>
      <c r="M1704" t="s">
        <v>0</v>
      </c>
      <c r="N1704" t="s">
        <v>9</v>
      </c>
      <c r="O1704">
        <v>10</v>
      </c>
    </row>
    <row r="1705" spans="1:15">
      <c r="A1705" t="str">
        <f t="shared" si="26"/>
        <v>3C_282</v>
      </c>
      <c r="B1705">
        <v>3</v>
      </c>
      <c r="C1705">
        <v>282</v>
      </c>
      <c r="D1705">
        <v>2</v>
      </c>
      <c r="E1705">
        <v>2516628.5</v>
      </c>
      <c r="F1705">
        <v>6858156.9699999997</v>
      </c>
      <c r="G1705">
        <v>178.43899999999999</v>
      </c>
      <c r="H1705">
        <v>163.7999969</v>
      </c>
      <c r="I1705">
        <v>14.639003049999999</v>
      </c>
      <c r="J1705">
        <v>293</v>
      </c>
      <c r="K1705">
        <v>12</v>
      </c>
      <c r="L1705">
        <v>2</v>
      </c>
      <c r="M1705" t="s">
        <v>5</v>
      </c>
      <c r="N1705" t="s">
        <v>9</v>
      </c>
      <c r="O1705">
        <v>10</v>
      </c>
    </row>
    <row r="1706" spans="1:15">
      <c r="A1706" t="str">
        <f t="shared" si="26"/>
        <v>3C_274</v>
      </c>
      <c r="B1706">
        <v>3</v>
      </c>
      <c r="C1706">
        <v>274</v>
      </c>
      <c r="D1706">
        <v>2</v>
      </c>
      <c r="E1706">
        <v>2516624.4700000002</v>
      </c>
      <c r="F1706">
        <v>6858162.25</v>
      </c>
      <c r="G1706">
        <v>188.30099999999999</v>
      </c>
      <c r="H1706">
        <v>163.7699982</v>
      </c>
      <c r="I1706">
        <v>24.531001830000001</v>
      </c>
      <c r="J1706">
        <v>308</v>
      </c>
      <c r="K1706">
        <v>12</v>
      </c>
      <c r="L1706">
        <v>2</v>
      </c>
      <c r="M1706" t="s">
        <v>0</v>
      </c>
      <c r="N1706" t="s">
        <v>9</v>
      </c>
      <c r="O1706">
        <v>10</v>
      </c>
    </row>
    <row r="1707" spans="1:15">
      <c r="A1707" t="str">
        <f t="shared" si="26"/>
        <v>3C_273</v>
      </c>
      <c r="B1707">
        <v>3</v>
      </c>
      <c r="C1707">
        <v>273</v>
      </c>
      <c r="D1707">
        <v>2</v>
      </c>
      <c r="E1707">
        <v>2516625.83</v>
      </c>
      <c r="F1707">
        <v>6858165.8700000001</v>
      </c>
      <c r="G1707">
        <v>185.751</v>
      </c>
      <c r="H1707">
        <v>162.93999629999999</v>
      </c>
      <c r="I1707">
        <v>22.811003660000001</v>
      </c>
      <c r="J1707">
        <v>238</v>
      </c>
      <c r="K1707">
        <v>11</v>
      </c>
      <c r="L1707">
        <v>2</v>
      </c>
      <c r="M1707" t="s">
        <v>0</v>
      </c>
      <c r="N1707" t="s">
        <v>9</v>
      </c>
      <c r="O1707">
        <v>10</v>
      </c>
    </row>
    <row r="1708" spans="1:15">
      <c r="A1708" t="str">
        <f t="shared" si="26"/>
        <v>3C_265</v>
      </c>
      <c r="B1708">
        <v>3</v>
      </c>
      <c r="C1708">
        <v>265</v>
      </c>
      <c r="D1708">
        <v>2</v>
      </c>
      <c r="E1708">
        <v>2516620.9</v>
      </c>
      <c r="F1708">
        <v>6858166.1299999999</v>
      </c>
      <c r="G1708">
        <v>187.84</v>
      </c>
      <c r="H1708">
        <v>164.19999079999999</v>
      </c>
      <c r="I1708">
        <v>23.640009160000002</v>
      </c>
      <c r="J1708">
        <v>295</v>
      </c>
      <c r="K1708">
        <v>12</v>
      </c>
      <c r="L1708">
        <v>2</v>
      </c>
      <c r="M1708" t="s">
        <v>0</v>
      </c>
      <c r="N1708" t="s">
        <v>9</v>
      </c>
      <c r="O1708">
        <v>10</v>
      </c>
    </row>
    <row r="1709" spans="1:15">
      <c r="A1709" t="str">
        <f t="shared" si="26"/>
        <v>3C_264</v>
      </c>
      <c r="B1709">
        <v>3</v>
      </c>
      <c r="C1709">
        <v>264</v>
      </c>
      <c r="D1709">
        <v>2</v>
      </c>
      <c r="E1709">
        <v>2516620.19</v>
      </c>
      <c r="F1709">
        <v>6858168</v>
      </c>
      <c r="G1709">
        <v>189.78299999999999</v>
      </c>
      <c r="H1709">
        <v>163.97998960000001</v>
      </c>
      <c r="I1709">
        <v>25.80301038</v>
      </c>
      <c r="J1709">
        <v>337</v>
      </c>
      <c r="K1709">
        <v>11</v>
      </c>
      <c r="L1709">
        <v>2</v>
      </c>
      <c r="M1709" t="s">
        <v>0</v>
      </c>
      <c r="N1709" t="s">
        <v>9</v>
      </c>
      <c r="O1709">
        <v>10</v>
      </c>
    </row>
    <row r="1710" spans="1:15">
      <c r="A1710" t="str">
        <f t="shared" si="26"/>
        <v>3C_254</v>
      </c>
      <c r="B1710">
        <v>3</v>
      </c>
      <c r="C1710">
        <v>254</v>
      </c>
      <c r="D1710">
        <v>2</v>
      </c>
      <c r="E1710">
        <v>2516616.34</v>
      </c>
      <c r="F1710">
        <v>6858172.7699999996</v>
      </c>
      <c r="G1710">
        <v>191.21299999999999</v>
      </c>
      <c r="H1710">
        <v>164.33999019999999</v>
      </c>
      <c r="I1710">
        <v>26.873009769999999</v>
      </c>
      <c r="J1710">
        <v>412</v>
      </c>
      <c r="K1710">
        <v>11</v>
      </c>
      <c r="L1710">
        <v>2</v>
      </c>
      <c r="M1710" t="s">
        <v>0</v>
      </c>
      <c r="N1710" t="s">
        <v>9</v>
      </c>
      <c r="O1710">
        <v>10</v>
      </c>
    </row>
    <row r="1711" spans="1:15">
      <c r="A1711" t="str">
        <f t="shared" si="26"/>
        <v>3C_255</v>
      </c>
      <c r="B1711">
        <v>3</v>
      </c>
      <c r="C1711">
        <v>255</v>
      </c>
      <c r="D1711">
        <v>2</v>
      </c>
      <c r="E1711">
        <v>2516617.66</v>
      </c>
      <c r="F1711">
        <v>6858176.7699999996</v>
      </c>
      <c r="G1711">
        <v>188.18600000000001</v>
      </c>
      <c r="H1711">
        <v>163.68000180000001</v>
      </c>
      <c r="I1711">
        <v>24.505998170000002</v>
      </c>
      <c r="J1711">
        <v>292</v>
      </c>
      <c r="K1711">
        <v>11</v>
      </c>
      <c r="L1711">
        <v>2</v>
      </c>
      <c r="M1711" t="s">
        <v>0</v>
      </c>
      <c r="N1711" t="s">
        <v>9</v>
      </c>
      <c r="O1711">
        <v>10</v>
      </c>
    </row>
    <row r="1712" spans="1:15">
      <c r="A1712" t="str">
        <f t="shared" si="26"/>
        <v>3C_702</v>
      </c>
      <c r="B1712">
        <v>3</v>
      </c>
      <c r="C1712">
        <v>702</v>
      </c>
      <c r="D1712">
        <v>4</v>
      </c>
      <c r="E1712">
        <v>2516597.09</v>
      </c>
      <c r="F1712">
        <v>6858125.8799999999</v>
      </c>
      <c r="G1712">
        <v>183.66900000000001</v>
      </c>
      <c r="H1712">
        <v>165.13999329999999</v>
      </c>
      <c r="I1712">
        <v>18.529006710000001</v>
      </c>
      <c r="J1712">
        <v>194</v>
      </c>
      <c r="K1712">
        <v>11</v>
      </c>
      <c r="L1712">
        <v>3</v>
      </c>
      <c r="M1712" t="s">
        <v>0</v>
      </c>
      <c r="N1712" t="s">
        <v>9</v>
      </c>
      <c r="O1712">
        <v>6</v>
      </c>
    </row>
    <row r="1713" spans="1:15">
      <c r="A1713" t="str">
        <f t="shared" si="26"/>
        <v>3C_703</v>
      </c>
      <c r="B1713">
        <v>3</v>
      </c>
      <c r="C1713">
        <v>703</v>
      </c>
      <c r="D1713">
        <v>2</v>
      </c>
      <c r="E1713">
        <v>2516589</v>
      </c>
      <c r="F1713">
        <v>6858142.0599999996</v>
      </c>
      <c r="G1713">
        <v>181.39599999999999</v>
      </c>
      <c r="H1713">
        <v>162.82000120000001</v>
      </c>
      <c r="I1713">
        <v>18.575998779999999</v>
      </c>
      <c r="J1713">
        <v>180</v>
      </c>
      <c r="K1713">
        <v>12</v>
      </c>
      <c r="L1713">
        <v>3</v>
      </c>
      <c r="M1713" t="s">
        <v>0</v>
      </c>
      <c r="N1713" t="s">
        <v>9</v>
      </c>
      <c r="O1713">
        <v>6</v>
      </c>
    </row>
    <row r="1714" spans="1:15">
      <c r="A1714" t="str">
        <f t="shared" si="26"/>
        <v>3C_705</v>
      </c>
      <c r="B1714">
        <v>3</v>
      </c>
      <c r="C1714">
        <v>705</v>
      </c>
      <c r="D1714">
        <v>2</v>
      </c>
      <c r="E1714">
        <v>2516585.5</v>
      </c>
      <c r="F1714">
        <v>6858140.4900000002</v>
      </c>
      <c r="G1714">
        <v>168.46199999999999</v>
      </c>
      <c r="H1714">
        <v>162.57999570000001</v>
      </c>
      <c r="I1714">
        <v>-99</v>
      </c>
      <c r="J1714">
        <v>67</v>
      </c>
      <c r="K1714">
        <v>11</v>
      </c>
      <c r="L1714">
        <v>3</v>
      </c>
      <c r="M1714" t="s">
        <v>2</v>
      </c>
      <c r="N1714" t="s">
        <v>9</v>
      </c>
      <c r="O1714">
        <v>6</v>
      </c>
    </row>
    <row r="1715" spans="1:15">
      <c r="A1715" t="str">
        <f t="shared" si="26"/>
        <v>3C_706</v>
      </c>
      <c r="B1715">
        <v>3</v>
      </c>
      <c r="C1715">
        <v>706</v>
      </c>
      <c r="D1715">
        <v>6</v>
      </c>
      <c r="E1715">
        <v>2516592.29</v>
      </c>
      <c r="F1715">
        <v>6858146.4900000002</v>
      </c>
      <c r="G1715">
        <v>175.107</v>
      </c>
      <c r="H1715">
        <v>163.1</v>
      </c>
      <c r="I1715">
        <v>-99</v>
      </c>
      <c r="J1715">
        <v>94</v>
      </c>
      <c r="K1715">
        <v>14</v>
      </c>
      <c r="L1715">
        <v>3</v>
      </c>
      <c r="M1715" t="s">
        <v>2</v>
      </c>
      <c r="N1715" t="s">
        <v>9</v>
      </c>
      <c r="O1715">
        <v>7</v>
      </c>
    </row>
    <row r="1716" spans="1:15">
      <c r="A1716" t="str">
        <f t="shared" si="26"/>
        <v>3C_701</v>
      </c>
      <c r="B1716">
        <v>3</v>
      </c>
      <c r="C1716">
        <v>701</v>
      </c>
      <c r="D1716">
        <v>2</v>
      </c>
      <c r="E1716">
        <v>2516622.52</v>
      </c>
      <c r="F1716">
        <v>6858128.4800000004</v>
      </c>
      <c r="G1716">
        <v>180.607</v>
      </c>
      <c r="H1716">
        <v>166.43000180000001</v>
      </c>
      <c r="I1716">
        <v>14.176998169999999</v>
      </c>
      <c r="J1716">
        <v>259</v>
      </c>
      <c r="K1716">
        <v>12</v>
      </c>
      <c r="L1716">
        <v>3</v>
      </c>
      <c r="M1716" t="s">
        <v>5</v>
      </c>
      <c r="N1716" t="s">
        <v>9</v>
      </c>
      <c r="O1716">
        <v>8</v>
      </c>
    </row>
    <row r="1717" spans="1:15">
      <c r="A1717" t="str">
        <f t="shared" si="26"/>
        <v>3C_710</v>
      </c>
      <c r="B1717">
        <v>3</v>
      </c>
      <c r="C1717">
        <v>710</v>
      </c>
      <c r="D1717">
        <v>2</v>
      </c>
      <c r="E1717">
        <v>2516592.17</v>
      </c>
      <c r="F1717">
        <v>6858166.5800000001</v>
      </c>
      <c r="G1717">
        <v>180.31100000000001</v>
      </c>
      <c r="H1717">
        <v>164.33999019999999</v>
      </c>
      <c r="I1717">
        <v>15.97100977</v>
      </c>
      <c r="J1717">
        <v>199</v>
      </c>
      <c r="K1717">
        <v>12</v>
      </c>
      <c r="L1717">
        <v>3</v>
      </c>
      <c r="M1717" t="s">
        <v>5</v>
      </c>
      <c r="N1717" t="s">
        <v>9</v>
      </c>
      <c r="O1717">
        <v>8</v>
      </c>
    </row>
    <row r="1718" spans="1:15">
      <c r="A1718" t="str">
        <f t="shared" si="26"/>
        <v>3C_717</v>
      </c>
      <c r="B1718">
        <v>3</v>
      </c>
      <c r="C1718">
        <v>717</v>
      </c>
      <c r="D1718">
        <v>2</v>
      </c>
      <c r="E1718">
        <v>2516610.52</v>
      </c>
      <c r="F1718">
        <v>6858153.3099999996</v>
      </c>
      <c r="G1718">
        <v>181.16200000000001</v>
      </c>
      <c r="H1718">
        <v>166.63999329999999</v>
      </c>
      <c r="I1718">
        <v>14.522006709999999</v>
      </c>
      <c r="J1718">
        <v>198</v>
      </c>
      <c r="K1718">
        <v>11</v>
      </c>
      <c r="L1718">
        <v>3</v>
      </c>
      <c r="M1718" t="s">
        <v>5</v>
      </c>
      <c r="N1718" t="s">
        <v>9</v>
      </c>
      <c r="O1718">
        <v>9</v>
      </c>
    </row>
    <row r="1719" spans="1:15">
      <c r="A1719" t="str">
        <f t="shared" si="26"/>
        <v>3C_711</v>
      </c>
      <c r="B1719">
        <v>3</v>
      </c>
      <c r="C1719">
        <v>711</v>
      </c>
      <c r="D1719">
        <v>2</v>
      </c>
      <c r="E1719">
        <v>2516605.17</v>
      </c>
      <c r="F1719">
        <v>6858163.0099999998</v>
      </c>
      <c r="G1719">
        <v>186.17599999999999</v>
      </c>
      <c r="H1719">
        <v>165.07999570000001</v>
      </c>
      <c r="I1719">
        <v>21.096004270000002</v>
      </c>
      <c r="J1719">
        <v>182</v>
      </c>
      <c r="K1719">
        <v>11</v>
      </c>
      <c r="L1719">
        <v>3</v>
      </c>
      <c r="M1719" t="s">
        <v>0</v>
      </c>
      <c r="N1719" t="s">
        <v>9</v>
      </c>
      <c r="O1719">
        <v>9</v>
      </c>
    </row>
    <row r="1720" spans="1:15">
      <c r="A1720" t="str">
        <f t="shared" si="26"/>
        <v>3C_716</v>
      </c>
      <c r="B1720">
        <v>3</v>
      </c>
      <c r="C1720">
        <v>716</v>
      </c>
      <c r="D1720">
        <v>2</v>
      </c>
      <c r="E1720">
        <v>2516623.0499999998</v>
      </c>
      <c r="F1720">
        <v>6858158.4100000001</v>
      </c>
      <c r="G1720">
        <v>170.11</v>
      </c>
      <c r="H1720">
        <v>166.1599976</v>
      </c>
      <c r="I1720">
        <v>-99</v>
      </c>
      <c r="J1720">
        <v>60</v>
      </c>
      <c r="K1720">
        <v>11</v>
      </c>
      <c r="L1720">
        <v>3</v>
      </c>
      <c r="M1720" t="s">
        <v>2</v>
      </c>
      <c r="N1720" t="s">
        <v>9</v>
      </c>
      <c r="O1720">
        <v>10</v>
      </c>
    </row>
    <row r="1721" spans="1:15">
      <c r="A1721" t="str">
        <f t="shared" si="26"/>
        <v>3C_712</v>
      </c>
      <c r="B1721">
        <v>3</v>
      </c>
      <c r="C1721">
        <v>712</v>
      </c>
      <c r="D1721">
        <v>7</v>
      </c>
      <c r="E1721">
        <v>2516616.13</v>
      </c>
      <c r="F1721">
        <v>6858165.3099999996</v>
      </c>
      <c r="G1721">
        <v>172.28899999999999</v>
      </c>
      <c r="H1721">
        <v>166.15000309999999</v>
      </c>
      <c r="I1721">
        <v>-99</v>
      </c>
      <c r="J1721">
        <v>62</v>
      </c>
      <c r="K1721">
        <v>11</v>
      </c>
      <c r="L1721">
        <v>3</v>
      </c>
      <c r="M1721" t="s">
        <v>2</v>
      </c>
      <c r="N1721" t="s">
        <v>9</v>
      </c>
      <c r="O1721">
        <v>10</v>
      </c>
    </row>
    <row r="1722" spans="1:15">
      <c r="A1722" t="str">
        <f t="shared" si="26"/>
        <v>3C_713</v>
      </c>
      <c r="B1722">
        <v>3</v>
      </c>
      <c r="C1722">
        <v>713</v>
      </c>
      <c r="D1722">
        <v>2</v>
      </c>
      <c r="E1722">
        <v>2516614.48</v>
      </c>
      <c r="F1722">
        <v>6858170.1600000001</v>
      </c>
      <c r="G1722">
        <v>170.4</v>
      </c>
      <c r="H1722">
        <v>164.87999880000001</v>
      </c>
      <c r="I1722">
        <v>-99</v>
      </c>
      <c r="J1722">
        <v>63</v>
      </c>
      <c r="K1722">
        <v>11</v>
      </c>
      <c r="L1722">
        <v>3</v>
      </c>
      <c r="M1722" t="s">
        <v>2</v>
      </c>
      <c r="N1722" t="s">
        <v>9</v>
      </c>
      <c r="O1722">
        <v>10</v>
      </c>
    </row>
    <row r="1723" spans="1:15">
      <c r="A1723" t="str">
        <f t="shared" si="26"/>
        <v>3D_491</v>
      </c>
      <c r="B1723">
        <v>3</v>
      </c>
      <c r="C1723">
        <v>491</v>
      </c>
      <c r="D1723">
        <v>2</v>
      </c>
      <c r="E1723">
        <v>2516630.71</v>
      </c>
      <c r="F1723">
        <v>6858074.1100000003</v>
      </c>
      <c r="G1723">
        <v>189.61600000000001</v>
      </c>
      <c r="H1723">
        <v>166.619989</v>
      </c>
      <c r="I1723">
        <v>22.996010989999998</v>
      </c>
      <c r="J1723">
        <v>268</v>
      </c>
      <c r="K1723">
        <v>11</v>
      </c>
      <c r="L1723">
        <v>2</v>
      </c>
      <c r="M1723" t="s">
        <v>0</v>
      </c>
      <c r="N1723" t="s">
        <v>10</v>
      </c>
      <c r="O1723">
        <v>6</v>
      </c>
    </row>
    <row r="1724" spans="1:15">
      <c r="A1724" t="str">
        <f t="shared" si="26"/>
        <v>3D_502</v>
      </c>
      <c r="B1724">
        <v>3</v>
      </c>
      <c r="C1724">
        <v>502</v>
      </c>
      <c r="D1724">
        <v>2</v>
      </c>
      <c r="E1724">
        <v>2516623.12</v>
      </c>
      <c r="F1724">
        <v>6858072.9500000002</v>
      </c>
      <c r="G1724">
        <v>191.74199999999999</v>
      </c>
      <c r="H1724">
        <v>166.2100006</v>
      </c>
      <c r="I1724">
        <v>25.531999389999999</v>
      </c>
      <c r="J1724">
        <v>273</v>
      </c>
      <c r="K1724">
        <v>12</v>
      </c>
      <c r="L1724">
        <v>2</v>
      </c>
      <c r="M1724" t="s">
        <v>0</v>
      </c>
      <c r="N1724" t="s">
        <v>10</v>
      </c>
      <c r="O1724">
        <v>6</v>
      </c>
    </row>
    <row r="1725" spans="1:15">
      <c r="A1725" t="str">
        <f t="shared" si="26"/>
        <v>3D_485</v>
      </c>
      <c r="B1725">
        <v>3</v>
      </c>
      <c r="C1725">
        <v>485</v>
      </c>
      <c r="D1725">
        <v>1</v>
      </c>
      <c r="E1725">
        <v>2516630.1</v>
      </c>
      <c r="F1725">
        <v>6858077.5999999996</v>
      </c>
      <c r="G1725">
        <v>189.31200000000001</v>
      </c>
      <c r="H1725">
        <v>166.1099945</v>
      </c>
      <c r="I1725">
        <v>23.202005490000001</v>
      </c>
      <c r="J1725">
        <v>339</v>
      </c>
      <c r="K1725">
        <v>11</v>
      </c>
      <c r="L1725">
        <v>2</v>
      </c>
      <c r="M1725" t="s">
        <v>5</v>
      </c>
      <c r="N1725" t="s">
        <v>10</v>
      </c>
      <c r="O1725">
        <v>6</v>
      </c>
    </row>
    <row r="1726" spans="1:15">
      <c r="A1726" t="str">
        <f t="shared" si="26"/>
        <v>3D_496</v>
      </c>
      <c r="B1726">
        <v>3</v>
      </c>
      <c r="C1726">
        <v>496</v>
      </c>
      <c r="D1726">
        <v>2</v>
      </c>
      <c r="E1726">
        <v>2516625.31</v>
      </c>
      <c r="F1726">
        <v>6858074.8700000001</v>
      </c>
      <c r="G1726">
        <v>191.203</v>
      </c>
      <c r="H1726">
        <v>165.90000309999999</v>
      </c>
      <c r="I1726">
        <v>25.302996950000001</v>
      </c>
      <c r="J1726">
        <v>242</v>
      </c>
      <c r="K1726">
        <v>12</v>
      </c>
      <c r="L1726">
        <v>2</v>
      </c>
      <c r="M1726" t="s">
        <v>0</v>
      </c>
      <c r="N1726" t="s">
        <v>10</v>
      </c>
      <c r="O1726">
        <v>6</v>
      </c>
    </row>
    <row r="1727" spans="1:15">
      <c r="A1727" t="str">
        <f t="shared" si="26"/>
        <v>3D_495</v>
      </c>
      <c r="B1727">
        <v>3</v>
      </c>
      <c r="C1727">
        <v>495</v>
      </c>
      <c r="D1727">
        <v>2</v>
      </c>
      <c r="E1727">
        <v>2516624.88</v>
      </c>
      <c r="F1727">
        <v>6858077.4100000001</v>
      </c>
      <c r="G1727">
        <v>191.92599999999999</v>
      </c>
      <c r="H1727">
        <v>165.69999079999999</v>
      </c>
      <c r="I1727">
        <v>26.22600916</v>
      </c>
      <c r="J1727">
        <v>338</v>
      </c>
      <c r="K1727">
        <v>12</v>
      </c>
      <c r="L1727">
        <v>2</v>
      </c>
      <c r="M1727" t="s">
        <v>0</v>
      </c>
      <c r="N1727" t="s">
        <v>10</v>
      </c>
      <c r="O1727">
        <v>6</v>
      </c>
    </row>
    <row r="1728" spans="1:15">
      <c r="A1728" t="str">
        <f t="shared" si="26"/>
        <v>3D_506</v>
      </c>
      <c r="B1728">
        <v>3</v>
      </c>
      <c r="C1728">
        <v>506</v>
      </c>
      <c r="D1728">
        <v>2</v>
      </c>
      <c r="E1728">
        <v>2516620.61</v>
      </c>
      <c r="F1728">
        <v>6858075.4000000004</v>
      </c>
      <c r="G1728">
        <v>188.99700000000001</v>
      </c>
      <c r="H1728">
        <v>165.18000180000001</v>
      </c>
      <c r="I1728">
        <v>23.816998170000002</v>
      </c>
      <c r="J1728">
        <v>266</v>
      </c>
      <c r="K1728">
        <v>12</v>
      </c>
      <c r="L1728">
        <v>2</v>
      </c>
      <c r="M1728" t="s">
        <v>1</v>
      </c>
      <c r="N1728" t="s">
        <v>10</v>
      </c>
      <c r="O1728">
        <v>6</v>
      </c>
    </row>
    <row r="1729" spans="1:15">
      <c r="A1729" t="str">
        <f t="shared" si="26"/>
        <v>3D_500</v>
      </c>
      <c r="B1729">
        <v>3</v>
      </c>
      <c r="C1729">
        <v>500</v>
      </c>
      <c r="D1729">
        <v>2</v>
      </c>
      <c r="E1729">
        <v>2516622.11</v>
      </c>
      <c r="F1729">
        <v>6858076.8899999997</v>
      </c>
      <c r="G1729">
        <v>193.102</v>
      </c>
      <c r="H1729">
        <v>165.32000120000001</v>
      </c>
      <c r="I1729">
        <v>27.781998779999999</v>
      </c>
      <c r="J1729">
        <v>270</v>
      </c>
      <c r="K1729">
        <v>11</v>
      </c>
      <c r="L1729">
        <v>2</v>
      </c>
      <c r="M1729" t="s">
        <v>0</v>
      </c>
      <c r="N1729" t="s">
        <v>10</v>
      </c>
      <c r="O1729">
        <v>6</v>
      </c>
    </row>
    <row r="1730" spans="1:15">
      <c r="A1730" t="str">
        <f t="shared" si="26"/>
        <v>3D_489</v>
      </c>
      <c r="B1730">
        <v>3</v>
      </c>
      <c r="C1730">
        <v>489</v>
      </c>
      <c r="D1730">
        <v>2</v>
      </c>
      <c r="E1730">
        <v>2516624.5299999998</v>
      </c>
      <c r="F1730">
        <v>6858081.9500000002</v>
      </c>
      <c r="G1730">
        <v>190.6</v>
      </c>
      <c r="H1730">
        <v>164.9600006</v>
      </c>
      <c r="I1730">
        <v>25.63999939</v>
      </c>
      <c r="J1730">
        <v>251</v>
      </c>
      <c r="K1730">
        <v>12</v>
      </c>
      <c r="L1730">
        <v>2</v>
      </c>
      <c r="M1730" t="s">
        <v>0</v>
      </c>
      <c r="N1730" t="s">
        <v>10</v>
      </c>
      <c r="O1730">
        <v>6</v>
      </c>
    </row>
    <row r="1731" spans="1:15">
      <c r="A1731" t="str">
        <f t="shared" ref="A1731:A1794" si="27">IF(N1731&lt;&gt;1,CONCATENATE(B1731,N1731,"_",C1731),CONCATENATE(B1731,"_",C1731))</f>
        <v>3D_504</v>
      </c>
      <c r="B1731">
        <v>3</v>
      </c>
      <c r="C1731">
        <v>504</v>
      </c>
      <c r="D1731">
        <v>2</v>
      </c>
      <c r="E1731">
        <v>2516618.86</v>
      </c>
      <c r="F1731">
        <v>6858078.8200000003</v>
      </c>
      <c r="G1731">
        <v>191.80099999999999</v>
      </c>
      <c r="H1731">
        <v>165.0199982</v>
      </c>
      <c r="I1731">
        <v>26.781001830000001</v>
      </c>
      <c r="J1731">
        <v>267</v>
      </c>
      <c r="K1731">
        <v>11</v>
      </c>
      <c r="L1731">
        <v>2</v>
      </c>
      <c r="M1731" t="s">
        <v>0</v>
      </c>
      <c r="N1731" t="s">
        <v>10</v>
      </c>
      <c r="O1731">
        <v>6</v>
      </c>
    </row>
    <row r="1732" spans="1:15">
      <c r="A1732" t="str">
        <f t="shared" si="27"/>
        <v>3D_493</v>
      </c>
      <c r="B1732">
        <v>3</v>
      </c>
      <c r="C1732">
        <v>493</v>
      </c>
      <c r="D1732">
        <v>2</v>
      </c>
      <c r="E1732">
        <v>2516622.91</v>
      </c>
      <c r="F1732">
        <v>6858083.3099999996</v>
      </c>
      <c r="G1732">
        <v>193.34800000000001</v>
      </c>
      <c r="H1732">
        <v>164.9199921</v>
      </c>
      <c r="I1732">
        <v>28.42800793</v>
      </c>
      <c r="J1732">
        <v>328</v>
      </c>
      <c r="K1732">
        <v>11</v>
      </c>
      <c r="L1732">
        <v>2</v>
      </c>
      <c r="M1732" t="s">
        <v>0</v>
      </c>
      <c r="N1732" t="s">
        <v>10</v>
      </c>
      <c r="O1732">
        <v>6</v>
      </c>
    </row>
    <row r="1733" spans="1:15">
      <c r="A1733" t="str">
        <f t="shared" si="27"/>
        <v>3D_497</v>
      </c>
      <c r="B1733">
        <v>3</v>
      </c>
      <c r="C1733">
        <v>497</v>
      </c>
      <c r="D1733">
        <v>2</v>
      </c>
      <c r="E1733">
        <v>2516618.34</v>
      </c>
      <c r="F1733">
        <v>6858083.5899999999</v>
      </c>
      <c r="G1733">
        <v>178.43</v>
      </c>
      <c r="H1733">
        <v>164.619989</v>
      </c>
      <c r="I1733">
        <v>13.81001099</v>
      </c>
      <c r="J1733">
        <v>298</v>
      </c>
      <c r="K1733">
        <v>11</v>
      </c>
      <c r="L1733">
        <v>2</v>
      </c>
      <c r="M1733" t="s">
        <v>5</v>
      </c>
      <c r="N1733" t="s">
        <v>10</v>
      </c>
      <c r="O1733">
        <v>6</v>
      </c>
    </row>
    <row r="1734" spans="1:15">
      <c r="A1734" t="str">
        <f t="shared" si="27"/>
        <v>3D_492</v>
      </c>
      <c r="B1734">
        <v>3</v>
      </c>
      <c r="C1734">
        <v>492</v>
      </c>
      <c r="D1734">
        <v>2</v>
      </c>
      <c r="E1734">
        <v>2516618.77</v>
      </c>
      <c r="F1734">
        <v>6858088.4500000002</v>
      </c>
      <c r="G1734">
        <v>180.738</v>
      </c>
      <c r="H1734">
        <v>164.72998960000001</v>
      </c>
      <c r="I1734">
        <v>16.008010380000002</v>
      </c>
      <c r="J1734">
        <v>407</v>
      </c>
      <c r="K1734">
        <v>11</v>
      </c>
      <c r="L1734">
        <v>2</v>
      </c>
      <c r="M1734" t="s">
        <v>5</v>
      </c>
      <c r="N1734" t="s">
        <v>10</v>
      </c>
      <c r="O1734">
        <v>6</v>
      </c>
    </row>
    <row r="1735" spans="1:15">
      <c r="A1735" t="str">
        <f t="shared" si="27"/>
        <v>3D_501</v>
      </c>
      <c r="B1735">
        <v>3</v>
      </c>
      <c r="C1735">
        <v>501</v>
      </c>
      <c r="D1735">
        <v>2</v>
      </c>
      <c r="E1735">
        <v>2516614.7799999998</v>
      </c>
      <c r="F1735">
        <v>6858087.7199999997</v>
      </c>
      <c r="G1735">
        <v>186.32300000000001</v>
      </c>
      <c r="H1735">
        <v>164.35</v>
      </c>
      <c r="I1735">
        <v>21.972999999999999</v>
      </c>
      <c r="J1735">
        <v>275</v>
      </c>
      <c r="K1735">
        <v>12</v>
      </c>
      <c r="L1735">
        <v>2</v>
      </c>
      <c r="M1735" t="s">
        <v>5</v>
      </c>
      <c r="N1735" t="s">
        <v>10</v>
      </c>
      <c r="O1735">
        <v>6</v>
      </c>
    </row>
    <row r="1736" spans="1:15">
      <c r="A1736" t="str">
        <f t="shared" si="27"/>
        <v>3D_498</v>
      </c>
      <c r="B1736">
        <v>3</v>
      </c>
      <c r="C1736">
        <v>498</v>
      </c>
      <c r="D1736">
        <v>2</v>
      </c>
      <c r="E1736">
        <v>2516613.65</v>
      </c>
      <c r="F1736">
        <v>6858090.46</v>
      </c>
      <c r="G1736">
        <v>191.46199999999999</v>
      </c>
      <c r="H1736">
        <v>164.40000309999999</v>
      </c>
      <c r="I1736">
        <v>27.061996950000001</v>
      </c>
      <c r="J1736">
        <v>298</v>
      </c>
      <c r="K1736">
        <v>11</v>
      </c>
      <c r="L1736">
        <v>2</v>
      </c>
      <c r="M1736" t="s">
        <v>0</v>
      </c>
      <c r="N1736" t="s">
        <v>10</v>
      </c>
      <c r="O1736">
        <v>6</v>
      </c>
    </row>
    <row r="1737" spans="1:15">
      <c r="A1737" t="str">
        <f t="shared" si="27"/>
        <v>3D_490</v>
      </c>
      <c r="B1737">
        <v>3</v>
      </c>
      <c r="C1737">
        <v>490</v>
      </c>
      <c r="D1737">
        <v>2</v>
      </c>
      <c r="E1737">
        <v>2516616.06</v>
      </c>
      <c r="F1737">
        <v>6858092.0199999996</v>
      </c>
      <c r="G1737">
        <v>190.83099999999999</v>
      </c>
      <c r="H1737">
        <v>164.4600006</v>
      </c>
      <c r="I1737">
        <v>26.370999390000001</v>
      </c>
      <c r="J1737">
        <v>246</v>
      </c>
      <c r="K1737">
        <v>12</v>
      </c>
      <c r="L1737">
        <v>2</v>
      </c>
      <c r="M1737" t="s">
        <v>0</v>
      </c>
      <c r="N1737" t="s">
        <v>10</v>
      </c>
      <c r="O1737">
        <v>6</v>
      </c>
    </row>
    <row r="1738" spans="1:15">
      <c r="A1738" t="str">
        <f t="shared" si="27"/>
        <v>3D_479</v>
      </c>
      <c r="B1738">
        <v>3</v>
      </c>
      <c r="C1738">
        <v>479</v>
      </c>
      <c r="D1738">
        <v>2</v>
      </c>
      <c r="E1738">
        <v>2516618.48</v>
      </c>
      <c r="F1738">
        <v>6858094.9199999999</v>
      </c>
      <c r="G1738">
        <v>192.74199999999999</v>
      </c>
      <c r="H1738">
        <v>164.71999510000001</v>
      </c>
      <c r="I1738">
        <v>28.022004880000001</v>
      </c>
      <c r="J1738">
        <v>311</v>
      </c>
      <c r="K1738">
        <v>11</v>
      </c>
      <c r="L1738">
        <v>2</v>
      </c>
      <c r="M1738" t="s">
        <v>0</v>
      </c>
      <c r="N1738" t="s">
        <v>10</v>
      </c>
      <c r="O1738">
        <v>6</v>
      </c>
    </row>
    <row r="1739" spans="1:15">
      <c r="A1739" t="str">
        <f t="shared" si="27"/>
        <v>3D_494</v>
      </c>
      <c r="B1739">
        <v>3</v>
      </c>
      <c r="C1739">
        <v>494</v>
      </c>
      <c r="D1739">
        <v>2</v>
      </c>
      <c r="E1739">
        <v>2516613.21</v>
      </c>
      <c r="F1739">
        <v>6858093.4500000002</v>
      </c>
      <c r="G1739">
        <v>193.34200000000001</v>
      </c>
      <c r="H1739">
        <v>164.4199921</v>
      </c>
      <c r="I1739">
        <v>28.922007929999999</v>
      </c>
      <c r="J1739">
        <v>320</v>
      </c>
      <c r="K1739">
        <v>11</v>
      </c>
      <c r="L1739">
        <v>2</v>
      </c>
      <c r="M1739" t="s">
        <v>0</v>
      </c>
      <c r="N1739" t="s">
        <v>10</v>
      </c>
      <c r="O1739">
        <v>6</v>
      </c>
    </row>
    <row r="1740" spans="1:15">
      <c r="A1740" t="str">
        <f t="shared" si="27"/>
        <v>3D_487</v>
      </c>
      <c r="B1740">
        <v>3</v>
      </c>
      <c r="C1740">
        <v>487</v>
      </c>
      <c r="D1740">
        <v>2</v>
      </c>
      <c r="E1740">
        <v>2516611.91</v>
      </c>
      <c r="F1740">
        <v>6858097.8300000001</v>
      </c>
      <c r="G1740">
        <v>189.61099999999999</v>
      </c>
      <c r="H1740">
        <v>164.24999389999999</v>
      </c>
      <c r="I1740">
        <v>25.361006100000001</v>
      </c>
      <c r="J1740">
        <v>288</v>
      </c>
      <c r="K1740">
        <v>11</v>
      </c>
      <c r="L1740">
        <v>2</v>
      </c>
      <c r="M1740" t="s">
        <v>0</v>
      </c>
      <c r="N1740" t="s">
        <v>10</v>
      </c>
      <c r="O1740">
        <v>6</v>
      </c>
    </row>
    <row r="1741" spans="1:15">
      <c r="A1741" t="str">
        <f t="shared" si="27"/>
        <v>3D_486</v>
      </c>
      <c r="B1741">
        <v>3</v>
      </c>
      <c r="C1741">
        <v>486</v>
      </c>
      <c r="D1741">
        <v>2</v>
      </c>
      <c r="E1741">
        <v>2516610.04</v>
      </c>
      <c r="F1741">
        <v>6858100.0800000001</v>
      </c>
      <c r="G1741">
        <v>194.001</v>
      </c>
      <c r="H1741">
        <v>163.98999939999999</v>
      </c>
      <c r="I1741">
        <v>30.01100061</v>
      </c>
      <c r="J1741">
        <v>356</v>
      </c>
      <c r="K1741">
        <v>11</v>
      </c>
      <c r="L1741">
        <v>2</v>
      </c>
      <c r="M1741" t="s">
        <v>0</v>
      </c>
      <c r="N1741" t="s">
        <v>10</v>
      </c>
      <c r="O1741">
        <v>6</v>
      </c>
    </row>
    <row r="1742" spans="1:15">
      <c r="A1742" t="str">
        <f t="shared" si="27"/>
        <v>3D_451</v>
      </c>
      <c r="B1742">
        <v>3</v>
      </c>
      <c r="C1742">
        <v>451</v>
      </c>
      <c r="D1742">
        <v>2</v>
      </c>
      <c r="E1742">
        <v>2516612.9</v>
      </c>
      <c r="F1742">
        <v>6858106.3600000003</v>
      </c>
      <c r="G1742">
        <v>178.48400000000001</v>
      </c>
      <c r="H1742">
        <v>164.79000239999999</v>
      </c>
      <c r="I1742">
        <v>13.69399756</v>
      </c>
      <c r="J1742">
        <v>291</v>
      </c>
      <c r="K1742">
        <v>11</v>
      </c>
      <c r="L1742">
        <v>2</v>
      </c>
      <c r="M1742" t="s">
        <v>5</v>
      </c>
      <c r="N1742" t="s">
        <v>10</v>
      </c>
      <c r="O1742">
        <v>6</v>
      </c>
    </row>
    <row r="1743" spans="1:15">
      <c r="A1743" t="str">
        <f t="shared" si="27"/>
        <v>3D_458</v>
      </c>
      <c r="B1743">
        <v>3</v>
      </c>
      <c r="C1743">
        <v>458</v>
      </c>
      <c r="D1743">
        <v>2</v>
      </c>
      <c r="E1743">
        <v>2516610.1800000002</v>
      </c>
      <c r="F1743">
        <v>6858106.8200000003</v>
      </c>
      <c r="G1743">
        <v>189.38300000000001</v>
      </c>
      <c r="H1743">
        <v>164.12999880000001</v>
      </c>
      <c r="I1743">
        <v>25.253001220000002</v>
      </c>
      <c r="J1743">
        <v>260</v>
      </c>
      <c r="K1743">
        <v>11</v>
      </c>
      <c r="L1743">
        <v>2</v>
      </c>
      <c r="M1743" t="s">
        <v>0</v>
      </c>
      <c r="N1743" t="s">
        <v>10</v>
      </c>
      <c r="O1743">
        <v>6</v>
      </c>
    </row>
    <row r="1744" spans="1:15">
      <c r="A1744" t="str">
        <f t="shared" si="27"/>
        <v>3D_488</v>
      </c>
      <c r="B1744">
        <v>3</v>
      </c>
      <c r="C1744">
        <v>488</v>
      </c>
      <c r="D1744">
        <v>2</v>
      </c>
      <c r="E1744">
        <v>2516605.9700000002</v>
      </c>
      <c r="F1744">
        <v>6858104.5</v>
      </c>
      <c r="G1744">
        <v>192.267</v>
      </c>
      <c r="H1744">
        <v>163.85</v>
      </c>
      <c r="I1744">
        <v>28.417000000000002</v>
      </c>
      <c r="J1744">
        <v>300</v>
      </c>
      <c r="K1744">
        <v>11</v>
      </c>
      <c r="L1744">
        <v>2</v>
      </c>
      <c r="M1744" t="s">
        <v>0</v>
      </c>
      <c r="N1744" t="s">
        <v>10</v>
      </c>
      <c r="O1744">
        <v>6</v>
      </c>
    </row>
    <row r="1745" spans="1:15">
      <c r="A1745" t="str">
        <f t="shared" si="27"/>
        <v>3D_503</v>
      </c>
      <c r="B1745">
        <v>3</v>
      </c>
      <c r="C1745">
        <v>503</v>
      </c>
      <c r="D1745">
        <v>2</v>
      </c>
      <c r="E1745">
        <v>2516603.21</v>
      </c>
      <c r="F1745">
        <v>6858105.0999999996</v>
      </c>
      <c r="G1745">
        <v>191.8</v>
      </c>
      <c r="H1745">
        <v>163.57999570000001</v>
      </c>
      <c r="I1745">
        <v>28.22000427</v>
      </c>
      <c r="J1745">
        <v>321</v>
      </c>
      <c r="K1745">
        <v>12</v>
      </c>
      <c r="L1745">
        <v>2</v>
      </c>
      <c r="M1745" t="s">
        <v>0</v>
      </c>
      <c r="N1745" t="s">
        <v>10</v>
      </c>
      <c r="O1745">
        <v>6</v>
      </c>
    </row>
    <row r="1746" spans="1:15">
      <c r="A1746" t="str">
        <f t="shared" si="27"/>
        <v>3D_431</v>
      </c>
      <c r="B1746">
        <v>3</v>
      </c>
      <c r="C1746">
        <v>431</v>
      </c>
      <c r="D1746">
        <v>2</v>
      </c>
      <c r="E1746">
        <v>2516608.36</v>
      </c>
      <c r="F1746">
        <v>6858111.0599999996</v>
      </c>
      <c r="G1746">
        <v>175.84299999999999</v>
      </c>
      <c r="H1746">
        <v>164.58999019999999</v>
      </c>
      <c r="I1746">
        <v>11.25300977</v>
      </c>
      <c r="J1746">
        <v>239</v>
      </c>
      <c r="K1746">
        <v>12</v>
      </c>
      <c r="L1746">
        <v>2</v>
      </c>
      <c r="M1746" t="s">
        <v>5</v>
      </c>
      <c r="N1746" t="s">
        <v>10</v>
      </c>
      <c r="O1746">
        <v>6</v>
      </c>
    </row>
    <row r="1747" spans="1:15">
      <c r="A1747" t="str">
        <f t="shared" si="27"/>
        <v>3D_472</v>
      </c>
      <c r="B1747">
        <v>3</v>
      </c>
      <c r="C1747">
        <v>472</v>
      </c>
      <c r="D1747">
        <v>2</v>
      </c>
      <c r="E1747">
        <v>2516603.7799999998</v>
      </c>
      <c r="F1747">
        <v>6858109.0499999998</v>
      </c>
      <c r="G1747">
        <v>192.52799999999999</v>
      </c>
      <c r="H1747">
        <v>163.96999510000001</v>
      </c>
      <c r="I1747">
        <v>28.558004879999999</v>
      </c>
      <c r="J1747">
        <v>350</v>
      </c>
      <c r="K1747">
        <v>11</v>
      </c>
      <c r="L1747">
        <v>2</v>
      </c>
      <c r="M1747" t="s">
        <v>0</v>
      </c>
      <c r="N1747" t="s">
        <v>10</v>
      </c>
      <c r="O1747">
        <v>6</v>
      </c>
    </row>
    <row r="1748" spans="1:15">
      <c r="A1748" t="str">
        <f t="shared" si="27"/>
        <v>3D_435</v>
      </c>
      <c r="B1748">
        <v>3</v>
      </c>
      <c r="C1748">
        <v>435</v>
      </c>
      <c r="D1748">
        <v>2</v>
      </c>
      <c r="E1748">
        <v>2516605.2000000002</v>
      </c>
      <c r="F1748">
        <v>6858111.4900000002</v>
      </c>
      <c r="G1748">
        <v>189.262</v>
      </c>
      <c r="H1748">
        <v>164.2599884</v>
      </c>
      <c r="I1748">
        <v>25.002011599999999</v>
      </c>
      <c r="J1748">
        <v>279</v>
      </c>
      <c r="K1748">
        <v>11</v>
      </c>
      <c r="L1748">
        <v>2</v>
      </c>
      <c r="M1748" t="s">
        <v>0</v>
      </c>
      <c r="N1748" t="s">
        <v>10</v>
      </c>
      <c r="O1748">
        <v>6</v>
      </c>
    </row>
    <row r="1749" spans="1:15">
      <c r="A1749" t="str">
        <f t="shared" si="27"/>
        <v>3D_499</v>
      </c>
      <c r="B1749">
        <v>3</v>
      </c>
      <c r="C1749">
        <v>499</v>
      </c>
      <c r="D1749">
        <v>2</v>
      </c>
      <c r="E1749">
        <v>2516601.0499999998</v>
      </c>
      <c r="F1749">
        <v>6858109.1500000004</v>
      </c>
      <c r="G1749">
        <v>183.33099999999999</v>
      </c>
      <c r="H1749">
        <v>164.0099884</v>
      </c>
      <c r="I1749">
        <v>19.321011599999999</v>
      </c>
      <c r="J1749">
        <v>324</v>
      </c>
      <c r="K1749">
        <v>12</v>
      </c>
      <c r="L1749">
        <v>2</v>
      </c>
      <c r="M1749" t="s">
        <v>5</v>
      </c>
      <c r="N1749" t="s">
        <v>10</v>
      </c>
      <c r="O1749">
        <v>6</v>
      </c>
    </row>
    <row r="1750" spans="1:15">
      <c r="A1750" t="str">
        <f t="shared" si="27"/>
        <v>3D_393</v>
      </c>
      <c r="B1750">
        <v>3</v>
      </c>
      <c r="C1750">
        <v>393</v>
      </c>
      <c r="D1750">
        <v>1</v>
      </c>
      <c r="E1750">
        <v>2516606.19</v>
      </c>
      <c r="F1750">
        <v>6858114.9699999997</v>
      </c>
      <c r="G1750">
        <v>191.47499999999999</v>
      </c>
      <c r="H1750">
        <v>164.5499969</v>
      </c>
      <c r="I1750">
        <v>26.925003050000001</v>
      </c>
      <c r="J1750">
        <v>282</v>
      </c>
      <c r="K1750">
        <v>11</v>
      </c>
      <c r="L1750">
        <v>2</v>
      </c>
      <c r="M1750" t="s">
        <v>0</v>
      </c>
      <c r="N1750" t="s">
        <v>10</v>
      </c>
      <c r="O1750">
        <v>6</v>
      </c>
    </row>
    <row r="1751" spans="1:15">
      <c r="A1751" t="str">
        <f t="shared" si="27"/>
        <v>3D_383</v>
      </c>
      <c r="B1751">
        <v>3</v>
      </c>
      <c r="C1751">
        <v>383</v>
      </c>
      <c r="D1751">
        <v>2</v>
      </c>
      <c r="E1751">
        <v>2516600.98</v>
      </c>
      <c r="F1751">
        <v>6858114.2400000002</v>
      </c>
      <c r="G1751">
        <v>192.446</v>
      </c>
      <c r="H1751">
        <v>164.32999570000001</v>
      </c>
      <c r="I1751">
        <v>28.116004270000001</v>
      </c>
      <c r="J1751">
        <v>303</v>
      </c>
      <c r="K1751">
        <v>12</v>
      </c>
      <c r="L1751">
        <v>2</v>
      </c>
      <c r="M1751" t="s">
        <v>0</v>
      </c>
      <c r="N1751" t="s">
        <v>10</v>
      </c>
      <c r="O1751">
        <v>6</v>
      </c>
    </row>
    <row r="1752" spans="1:15">
      <c r="A1752" t="str">
        <f t="shared" si="27"/>
        <v>3D_484</v>
      </c>
      <c r="B1752">
        <v>3</v>
      </c>
      <c r="C1752">
        <v>484</v>
      </c>
      <c r="D1752">
        <v>2</v>
      </c>
      <c r="E1752">
        <v>2516633.42</v>
      </c>
      <c r="F1752">
        <v>6858075.25</v>
      </c>
      <c r="G1752">
        <v>191.339</v>
      </c>
      <c r="H1752">
        <v>166.57999570000001</v>
      </c>
      <c r="I1752">
        <v>24.759004269999998</v>
      </c>
      <c r="J1752">
        <v>266</v>
      </c>
      <c r="K1752">
        <v>11</v>
      </c>
      <c r="L1752">
        <v>2</v>
      </c>
      <c r="M1752" t="s">
        <v>0</v>
      </c>
      <c r="N1752" t="s">
        <v>10</v>
      </c>
      <c r="O1752">
        <v>7</v>
      </c>
    </row>
    <row r="1753" spans="1:15">
      <c r="A1753" t="str">
        <f t="shared" si="27"/>
        <v>3D_474</v>
      </c>
      <c r="B1753">
        <v>3</v>
      </c>
      <c r="C1753">
        <v>474</v>
      </c>
      <c r="D1753">
        <v>2</v>
      </c>
      <c r="E1753">
        <v>2516639.36</v>
      </c>
      <c r="F1753">
        <v>6858080.6200000001</v>
      </c>
      <c r="G1753">
        <v>188.68799999999999</v>
      </c>
      <c r="H1753">
        <v>166.18000180000001</v>
      </c>
      <c r="I1753">
        <v>22.50799817</v>
      </c>
      <c r="J1753">
        <v>244</v>
      </c>
      <c r="K1753">
        <v>11</v>
      </c>
      <c r="L1753">
        <v>2</v>
      </c>
      <c r="M1753" t="s">
        <v>0</v>
      </c>
      <c r="N1753" t="s">
        <v>10</v>
      </c>
      <c r="O1753">
        <v>7</v>
      </c>
    </row>
    <row r="1754" spans="1:15">
      <c r="A1754" t="str">
        <f t="shared" si="27"/>
        <v>3D_482</v>
      </c>
      <c r="B1754">
        <v>3</v>
      </c>
      <c r="C1754">
        <v>482</v>
      </c>
      <c r="D1754">
        <v>2</v>
      </c>
      <c r="E1754">
        <v>2516632.5699999998</v>
      </c>
      <c r="F1754">
        <v>6858077.9900000002</v>
      </c>
      <c r="G1754">
        <v>191.554</v>
      </c>
      <c r="H1754">
        <v>166.12999880000001</v>
      </c>
      <c r="I1754">
        <v>25.424001220000001</v>
      </c>
      <c r="J1754">
        <v>268</v>
      </c>
      <c r="K1754">
        <v>11</v>
      </c>
      <c r="L1754">
        <v>2</v>
      </c>
      <c r="M1754" t="s">
        <v>0</v>
      </c>
      <c r="N1754" t="s">
        <v>10</v>
      </c>
      <c r="O1754">
        <v>7</v>
      </c>
    </row>
    <row r="1755" spans="1:15">
      <c r="A1755" t="str">
        <f t="shared" si="27"/>
        <v>3D_478</v>
      </c>
      <c r="B1755">
        <v>3</v>
      </c>
      <c r="C1755">
        <v>478</v>
      </c>
      <c r="D1755">
        <v>1</v>
      </c>
      <c r="E1755">
        <v>2516634.37</v>
      </c>
      <c r="F1755">
        <v>6858081.1399999997</v>
      </c>
      <c r="G1755">
        <v>191.74</v>
      </c>
      <c r="H1755">
        <v>165.82000120000001</v>
      </c>
      <c r="I1755">
        <v>25.91999878</v>
      </c>
      <c r="J1755">
        <v>332</v>
      </c>
      <c r="K1755">
        <v>11</v>
      </c>
      <c r="L1755">
        <v>2</v>
      </c>
      <c r="M1755" t="s">
        <v>0</v>
      </c>
      <c r="N1755" t="s">
        <v>10</v>
      </c>
      <c r="O1755">
        <v>7</v>
      </c>
    </row>
    <row r="1756" spans="1:15">
      <c r="A1756" t="str">
        <f t="shared" si="27"/>
        <v>3D_481</v>
      </c>
      <c r="B1756">
        <v>3</v>
      </c>
      <c r="C1756">
        <v>481</v>
      </c>
      <c r="D1756">
        <v>2</v>
      </c>
      <c r="E1756">
        <v>2516626.62</v>
      </c>
      <c r="F1756">
        <v>6858086.6699999999</v>
      </c>
      <c r="G1756">
        <v>178.934</v>
      </c>
      <c r="H1756">
        <v>164.8099915</v>
      </c>
      <c r="I1756">
        <v>14.12400854</v>
      </c>
      <c r="J1756">
        <v>283</v>
      </c>
      <c r="K1756">
        <v>12</v>
      </c>
      <c r="L1756">
        <v>2</v>
      </c>
      <c r="M1756" t="s">
        <v>5</v>
      </c>
      <c r="N1756" t="s">
        <v>10</v>
      </c>
      <c r="O1756">
        <v>7</v>
      </c>
    </row>
    <row r="1757" spans="1:15">
      <c r="A1757" t="str">
        <f t="shared" si="27"/>
        <v>3D_462</v>
      </c>
      <c r="B1757">
        <v>3</v>
      </c>
      <c r="C1757">
        <v>462</v>
      </c>
      <c r="D1757">
        <v>2</v>
      </c>
      <c r="E1757">
        <v>2516633.35</v>
      </c>
      <c r="F1757">
        <v>6858092.54</v>
      </c>
      <c r="G1757">
        <v>194.072</v>
      </c>
      <c r="H1757">
        <v>165.35</v>
      </c>
      <c r="I1757">
        <v>28.722000000000001</v>
      </c>
      <c r="J1757">
        <v>342</v>
      </c>
      <c r="K1757">
        <v>11</v>
      </c>
      <c r="L1757">
        <v>2</v>
      </c>
      <c r="M1757" t="s">
        <v>0</v>
      </c>
      <c r="N1757" t="s">
        <v>10</v>
      </c>
      <c r="O1757">
        <v>7</v>
      </c>
    </row>
    <row r="1758" spans="1:15">
      <c r="A1758" t="str">
        <f t="shared" si="27"/>
        <v>3D_473</v>
      </c>
      <c r="B1758">
        <v>3</v>
      </c>
      <c r="C1758">
        <v>473</v>
      </c>
      <c r="D1758">
        <v>1</v>
      </c>
      <c r="E1758">
        <v>2516626.79</v>
      </c>
      <c r="F1758">
        <v>6858090.8200000003</v>
      </c>
      <c r="G1758">
        <v>181.03100000000001</v>
      </c>
      <c r="H1758">
        <v>164.85</v>
      </c>
      <c r="I1758">
        <v>16.181000000000001</v>
      </c>
      <c r="J1758">
        <v>362</v>
      </c>
      <c r="K1758">
        <v>11</v>
      </c>
      <c r="L1758">
        <v>2</v>
      </c>
      <c r="M1758" t="s">
        <v>5</v>
      </c>
      <c r="N1758" t="s">
        <v>10</v>
      </c>
      <c r="O1758">
        <v>7</v>
      </c>
    </row>
    <row r="1759" spans="1:15">
      <c r="A1759" t="str">
        <f t="shared" si="27"/>
        <v>3D_476</v>
      </c>
      <c r="B1759">
        <v>3</v>
      </c>
      <c r="C1759">
        <v>476</v>
      </c>
      <c r="D1759">
        <v>2</v>
      </c>
      <c r="E1759">
        <v>2516622.3199999998</v>
      </c>
      <c r="F1759">
        <v>6858092.3399999999</v>
      </c>
      <c r="G1759">
        <v>195.32900000000001</v>
      </c>
      <c r="H1759">
        <v>164.71999510000001</v>
      </c>
      <c r="I1759">
        <v>30.609004880000001</v>
      </c>
      <c r="J1759">
        <v>344</v>
      </c>
      <c r="K1759">
        <v>12</v>
      </c>
      <c r="L1759">
        <v>2</v>
      </c>
      <c r="M1759" t="s">
        <v>0</v>
      </c>
      <c r="N1759" t="s">
        <v>10</v>
      </c>
      <c r="O1759">
        <v>7</v>
      </c>
    </row>
    <row r="1760" spans="1:15">
      <c r="A1760" t="str">
        <f t="shared" si="27"/>
        <v>3D_460</v>
      </c>
      <c r="B1760">
        <v>3</v>
      </c>
      <c r="C1760">
        <v>460</v>
      </c>
      <c r="D1760">
        <v>1</v>
      </c>
      <c r="E1760">
        <v>2516629.12</v>
      </c>
      <c r="F1760">
        <v>6858096.3499999996</v>
      </c>
      <c r="G1760">
        <v>193.577</v>
      </c>
      <c r="H1760">
        <v>165.33999019999999</v>
      </c>
      <c r="I1760">
        <v>28.23700977</v>
      </c>
      <c r="J1760">
        <v>360</v>
      </c>
      <c r="K1760">
        <v>14</v>
      </c>
      <c r="L1760">
        <v>2</v>
      </c>
      <c r="M1760" t="s">
        <v>0</v>
      </c>
      <c r="N1760" t="s">
        <v>10</v>
      </c>
      <c r="O1760">
        <v>7</v>
      </c>
    </row>
    <row r="1761" spans="1:15">
      <c r="A1761" t="str">
        <f t="shared" si="27"/>
        <v>3D_466</v>
      </c>
      <c r="B1761">
        <v>3</v>
      </c>
      <c r="C1761">
        <v>466</v>
      </c>
      <c r="D1761">
        <v>2</v>
      </c>
      <c r="E1761">
        <v>2516624.41</v>
      </c>
      <c r="F1761">
        <v>6858096.1600000001</v>
      </c>
      <c r="G1761">
        <v>191.12</v>
      </c>
      <c r="H1761">
        <v>165.1599976</v>
      </c>
      <c r="I1761">
        <v>25.96000244</v>
      </c>
      <c r="J1761">
        <v>245</v>
      </c>
      <c r="K1761">
        <v>11</v>
      </c>
      <c r="L1761">
        <v>2</v>
      </c>
      <c r="M1761" t="s">
        <v>0</v>
      </c>
      <c r="N1761" t="s">
        <v>10</v>
      </c>
      <c r="O1761">
        <v>7</v>
      </c>
    </row>
    <row r="1762" spans="1:15">
      <c r="A1762" t="str">
        <f t="shared" si="27"/>
        <v>3D_475</v>
      </c>
      <c r="B1762">
        <v>3</v>
      </c>
      <c r="C1762">
        <v>475</v>
      </c>
      <c r="D1762">
        <v>2</v>
      </c>
      <c r="E1762">
        <v>2516621.36</v>
      </c>
      <c r="F1762">
        <v>6858094.7300000004</v>
      </c>
      <c r="G1762">
        <v>191.77699999999999</v>
      </c>
      <c r="H1762">
        <v>164.93000180000001</v>
      </c>
      <c r="I1762">
        <v>26.846998169999999</v>
      </c>
      <c r="J1762">
        <v>264</v>
      </c>
      <c r="K1762">
        <v>11</v>
      </c>
      <c r="L1762">
        <v>2</v>
      </c>
      <c r="M1762" t="s">
        <v>0</v>
      </c>
      <c r="N1762" t="s">
        <v>10</v>
      </c>
      <c r="O1762">
        <v>7</v>
      </c>
    </row>
    <row r="1763" spans="1:15">
      <c r="A1763" t="str">
        <f t="shared" si="27"/>
        <v>3D_450</v>
      </c>
      <c r="B1763">
        <v>3</v>
      </c>
      <c r="C1763">
        <v>450</v>
      </c>
      <c r="D1763">
        <v>2</v>
      </c>
      <c r="E1763">
        <v>2516625.19</v>
      </c>
      <c r="F1763">
        <v>6858100.9400000004</v>
      </c>
      <c r="G1763">
        <v>191.072</v>
      </c>
      <c r="H1763">
        <v>165.72998960000001</v>
      </c>
      <c r="I1763">
        <v>25.342010380000001</v>
      </c>
      <c r="J1763">
        <v>265</v>
      </c>
      <c r="K1763">
        <v>11</v>
      </c>
      <c r="L1763">
        <v>2</v>
      </c>
      <c r="M1763" t="s">
        <v>0</v>
      </c>
      <c r="N1763" t="s">
        <v>10</v>
      </c>
      <c r="O1763">
        <v>7</v>
      </c>
    </row>
    <row r="1764" spans="1:15">
      <c r="A1764" t="str">
        <f t="shared" si="27"/>
        <v>3D_467</v>
      </c>
      <c r="B1764">
        <v>3</v>
      </c>
      <c r="C1764">
        <v>467</v>
      </c>
      <c r="D1764">
        <v>2</v>
      </c>
      <c r="E1764">
        <v>2516619.92</v>
      </c>
      <c r="F1764">
        <v>6858099.0599999996</v>
      </c>
      <c r="G1764">
        <v>194.72800000000001</v>
      </c>
      <c r="H1764">
        <v>165.32999570000001</v>
      </c>
      <c r="I1764">
        <v>29.398004270000001</v>
      </c>
      <c r="J1764">
        <v>351</v>
      </c>
      <c r="K1764">
        <v>12</v>
      </c>
      <c r="L1764">
        <v>2</v>
      </c>
      <c r="M1764" t="s">
        <v>0</v>
      </c>
      <c r="N1764" t="s">
        <v>10</v>
      </c>
      <c r="O1764">
        <v>7</v>
      </c>
    </row>
    <row r="1765" spans="1:15">
      <c r="A1765" t="str">
        <f t="shared" si="27"/>
        <v>3D_443</v>
      </c>
      <c r="B1765">
        <v>3</v>
      </c>
      <c r="C1765">
        <v>443</v>
      </c>
      <c r="D1765">
        <v>2</v>
      </c>
      <c r="E1765">
        <v>2516623.14</v>
      </c>
      <c r="F1765">
        <v>6858104.1699999999</v>
      </c>
      <c r="G1765">
        <v>192.52099999999999</v>
      </c>
      <c r="H1765">
        <v>165.98999939999999</v>
      </c>
      <c r="I1765">
        <v>26.53100061</v>
      </c>
      <c r="J1765">
        <v>306</v>
      </c>
      <c r="K1765">
        <v>11</v>
      </c>
      <c r="L1765">
        <v>2</v>
      </c>
      <c r="M1765" t="s">
        <v>0</v>
      </c>
      <c r="N1765" t="s">
        <v>10</v>
      </c>
      <c r="O1765">
        <v>7</v>
      </c>
    </row>
    <row r="1766" spans="1:15">
      <c r="A1766" t="str">
        <f t="shared" si="27"/>
        <v>3D_457</v>
      </c>
      <c r="B1766">
        <v>3</v>
      </c>
      <c r="C1766">
        <v>457</v>
      </c>
      <c r="D1766">
        <v>2</v>
      </c>
      <c r="E1766">
        <v>2516616.9700000002</v>
      </c>
      <c r="F1766">
        <v>6858103.6200000001</v>
      </c>
      <c r="G1766">
        <v>192.99600000000001</v>
      </c>
      <c r="H1766">
        <v>165.49999389999999</v>
      </c>
      <c r="I1766">
        <v>27.496006099999999</v>
      </c>
      <c r="J1766">
        <v>281</v>
      </c>
      <c r="K1766">
        <v>11</v>
      </c>
      <c r="L1766">
        <v>2</v>
      </c>
      <c r="M1766" t="s">
        <v>0</v>
      </c>
      <c r="N1766" t="s">
        <v>10</v>
      </c>
      <c r="O1766">
        <v>7</v>
      </c>
    </row>
    <row r="1767" spans="1:15">
      <c r="A1767" t="str">
        <f t="shared" si="27"/>
        <v>3D_436</v>
      </c>
      <c r="B1767">
        <v>3</v>
      </c>
      <c r="C1767">
        <v>436</v>
      </c>
      <c r="D1767">
        <v>2</v>
      </c>
      <c r="E1767">
        <v>2516621.58</v>
      </c>
      <c r="F1767">
        <v>6858106.8300000001</v>
      </c>
      <c r="G1767">
        <v>179.565</v>
      </c>
      <c r="H1767">
        <v>166.21999510000001</v>
      </c>
      <c r="I1767">
        <v>13.345004879999999</v>
      </c>
      <c r="J1767">
        <v>261</v>
      </c>
      <c r="K1767">
        <v>11</v>
      </c>
      <c r="L1767">
        <v>2</v>
      </c>
      <c r="M1767" t="s">
        <v>5</v>
      </c>
      <c r="N1767" t="s">
        <v>10</v>
      </c>
      <c r="O1767">
        <v>7</v>
      </c>
    </row>
    <row r="1768" spans="1:15">
      <c r="A1768" t="str">
        <f t="shared" si="27"/>
        <v>3D_415</v>
      </c>
      <c r="B1768">
        <v>3</v>
      </c>
      <c r="C1768">
        <v>415</v>
      </c>
      <c r="D1768">
        <v>2</v>
      </c>
      <c r="E1768">
        <v>2516619.87</v>
      </c>
      <c r="F1768">
        <v>6858112.1699999999</v>
      </c>
      <c r="G1768">
        <v>190.45</v>
      </c>
      <c r="H1768">
        <v>166.1</v>
      </c>
      <c r="I1768">
        <v>24.35</v>
      </c>
      <c r="J1768">
        <v>281</v>
      </c>
      <c r="K1768">
        <v>11</v>
      </c>
      <c r="L1768">
        <v>2</v>
      </c>
      <c r="M1768" t="s">
        <v>0</v>
      </c>
      <c r="N1768" t="s">
        <v>10</v>
      </c>
      <c r="O1768">
        <v>7</v>
      </c>
    </row>
    <row r="1769" spans="1:15">
      <c r="A1769" t="str">
        <f t="shared" si="27"/>
        <v>3D_417</v>
      </c>
      <c r="B1769">
        <v>3</v>
      </c>
      <c r="C1769">
        <v>417</v>
      </c>
      <c r="D1769">
        <v>2</v>
      </c>
      <c r="E1769">
        <v>2516614.65</v>
      </c>
      <c r="F1769">
        <v>6858112.1799999997</v>
      </c>
      <c r="G1769">
        <v>191.09299999999999</v>
      </c>
      <c r="H1769">
        <v>165.2699982</v>
      </c>
      <c r="I1769">
        <v>25.823001829999999</v>
      </c>
      <c r="J1769">
        <v>284</v>
      </c>
      <c r="K1769">
        <v>12</v>
      </c>
      <c r="L1769">
        <v>2</v>
      </c>
      <c r="M1769" t="s">
        <v>0</v>
      </c>
      <c r="N1769" t="s">
        <v>10</v>
      </c>
      <c r="O1769">
        <v>7</v>
      </c>
    </row>
    <row r="1770" spans="1:15">
      <c r="A1770" t="str">
        <f t="shared" si="27"/>
        <v>3D_412</v>
      </c>
      <c r="B1770">
        <v>3</v>
      </c>
      <c r="C1770">
        <v>412</v>
      </c>
      <c r="D1770">
        <v>2</v>
      </c>
      <c r="E1770">
        <v>2516611.7999999998</v>
      </c>
      <c r="F1770">
        <v>6858112.9699999997</v>
      </c>
      <c r="G1770">
        <v>173.61600000000001</v>
      </c>
      <c r="H1770">
        <v>165.19999079999999</v>
      </c>
      <c r="I1770">
        <v>8.4160091549999994</v>
      </c>
      <c r="J1770">
        <v>315</v>
      </c>
      <c r="K1770">
        <v>11</v>
      </c>
      <c r="L1770">
        <v>2</v>
      </c>
      <c r="M1770" t="s">
        <v>5</v>
      </c>
      <c r="N1770" t="s">
        <v>10</v>
      </c>
      <c r="O1770">
        <v>7</v>
      </c>
    </row>
    <row r="1771" spans="1:15">
      <c r="A1771" t="str">
        <f t="shared" si="27"/>
        <v>3D_395</v>
      </c>
      <c r="B1771">
        <v>3</v>
      </c>
      <c r="C1771">
        <v>395</v>
      </c>
      <c r="D1771">
        <v>2</v>
      </c>
      <c r="E1771">
        <v>2516617.5699999998</v>
      </c>
      <c r="F1771">
        <v>6858117.2300000004</v>
      </c>
      <c r="G1771">
        <v>192.233</v>
      </c>
      <c r="H1771">
        <v>165.90000309999999</v>
      </c>
      <c r="I1771">
        <v>26.332996949999998</v>
      </c>
      <c r="J1771">
        <v>304</v>
      </c>
      <c r="K1771">
        <v>12</v>
      </c>
      <c r="L1771">
        <v>2</v>
      </c>
      <c r="M1771" t="s">
        <v>0</v>
      </c>
      <c r="N1771" t="s">
        <v>10</v>
      </c>
      <c r="O1771">
        <v>7</v>
      </c>
    </row>
    <row r="1772" spans="1:15">
      <c r="A1772" t="str">
        <f t="shared" si="27"/>
        <v>3D_391</v>
      </c>
      <c r="B1772">
        <v>3</v>
      </c>
      <c r="C1772">
        <v>391</v>
      </c>
      <c r="D1772">
        <v>2</v>
      </c>
      <c r="E1772">
        <v>2516611.4</v>
      </c>
      <c r="F1772">
        <v>6858116.2000000002</v>
      </c>
      <c r="G1772">
        <v>192.07</v>
      </c>
      <c r="H1772">
        <v>165.40000309999999</v>
      </c>
      <c r="I1772">
        <v>26.669996950000002</v>
      </c>
      <c r="J1772">
        <v>325</v>
      </c>
      <c r="K1772">
        <v>12</v>
      </c>
      <c r="L1772">
        <v>2</v>
      </c>
      <c r="M1772" t="s">
        <v>0</v>
      </c>
      <c r="N1772" t="s">
        <v>10</v>
      </c>
      <c r="O1772">
        <v>7</v>
      </c>
    </row>
    <row r="1773" spans="1:15">
      <c r="A1773" t="str">
        <f t="shared" si="27"/>
        <v>3D_387</v>
      </c>
      <c r="B1773">
        <v>3</v>
      </c>
      <c r="C1773">
        <v>387</v>
      </c>
      <c r="D1773">
        <v>2</v>
      </c>
      <c r="E1773">
        <v>2516613.9900000002</v>
      </c>
      <c r="F1773">
        <v>6858117.71</v>
      </c>
      <c r="G1773">
        <v>180.37</v>
      </c>
      <c r="H1773">
        <v>165.5599915</v>
      </c>
      <c r="I1773">
        <v>14.81000854</v>
      </c>
      <c r="J1773">
        <v>254</v>
      </c>
      <c r="K1773">
        <v>11</v>
      </c>
      <c r="L1773">
        <v>2</v>
      </c>
      <c r="M1773" t="s">
        <v>5</v>
      </c>
      <c r="N1773" t="s">
        <v>10</v>
      </c>
      <c r="O1773">
        <v>7</v>
      </c>
    </row>
    <row r="1774" spans="1:15">
      <c r="A1774" t="str">
        <f t="shared" si="27"/>
        <v>3D_469</v>
      </c>
      <c r="B1774">
        <v>3</v>
      </c>
      <c r="C1774">
        <v>469</v>
      </c>
      <c r="D1774">
        <v>2</v>
      </c>
      <c r="E1774">
        <v>2516641.98</v>
      </c>
      <c r="F1774">
        <v>6858083.2599999998</v>
      </c>
      <c r="G1774">
        <v>191.18899999999999</v>
      </c>
      <c r="H1774">
        <v>166.0599915</v>
      </c>
      <c r="I1774">
        <v>25.129008540000001</v>
      </c>
      <c r="J1774">
        <v>283</v>
      </c>
      <c r="K1774">
        <v>11</v>
      </c>
      <c r="L1774">
        <v>2</v>
      </c>
      <c r="M1774" t="s">
        <v>0</v>
      </c>
      <c r="N1774" t="s">
        <v>10</v>
      </c>
      <c r="O1774">
        <v>8</v>
      </c>
    </row>
    <row r="1775" spans="1:15">
      <c r="A1775" t="str">
        <f t="shared" si="27"/>
        <v>3D_455</v>
      </c>
      <c r="B1775">
        <v>3</v>
      </c>
      <c r="C1775">
        <v>455</v>
      </c>
      <c r="D1775">
        <v>2</v>
      </c>
      <c r="E1775">
        <v>2516646.89</v>
      </c>
      <c r="F1775">
        <v>6858088.6900000004</v>
      </c>
      <c r="G1775">
        <v>192.25</v>
      </c>
      <c r="H1775">
        <v>165.8099915</v>
      </c>
      <c r="I1775">
        <v>26.440008540000001</v>
      </c>
      <c r="J1775">
        <v>260</v>
      </c>
      <c r="K1775">
        <v>12</v>
      </c>
      <c r="L1775">
        <v>2</v>
      </c>
      <c r="M1775" t="s">
        <v>0</v>
      </c>
      <c r="N1775" t="s">
        <v>10</v>
      </c>
      <c r="O1775">
        <v>8</v>
      </c>
    </row>
    <row r="1776" spans="1:15">
      <c r="A1776" t="str">
        <f t="shared" si="27"/>
        <v>3D_464</v>
      </c>
      <c r="B1776">
        <v>3</v>
      </c>
      <c r="C1776">
        <v>464</v>
      </c>
      <c r="D1776">
        <v>2</v>
      </c>
      <c r="E1776">
        <v>2516641.21</v>
      </c>
      <c r="F1776">
        <v>6858085.7000000002</v>
      </c>
      <c r="G1776">
        <v>190.20400000000001</v>
      </c>
      <c r="H1776">
        <v>165.6599976</v>
      </c>
      <c r="I1776">
        <v>24.54400244</v>
      </c>
      <c r="J1776">
        <v>264</v>
      </c>
      <c r="K1776">
        <v>11</v>
      </c>
      <c r="L1776">
        <v>2</v>
      </c>
      <c r="M1776" t="s">
        <v>0</v>
      </c>
      <c r="N1776" t="s">
        <v>10</v>
      </c>
      <c r="O1776">
        <v>8</v>
      </c>
    </row>
    <row r="1777" spans="1:15">
      <c r="A1777" t="str">
        <f t="shared" si="27"/>
        <v>3D_470</v>
      </c>
      <c r="B1777">
        <v>3</v>
      </c>
      <c r="C1777">
        <v>470</v>
      </c>
      <c r="D1777">
        <v>2</v>
      </c>
      <c r="E1777">
        <v>2516637.4500000002</v>
      </c>
      <c r="F1777">
        <v>6858085.71</v>
      </c>
      <c r="G1777">
        <v>188.363</v>
      </c>
      <c r="H1777">
        <v>165.43999629999999</v>
      </c>
      <c r="I1777">
        <v>22.923003659999999</v>
      </c>
      <c r="J1777">
        <v>323</v>
      </c>
      <c r="K1777">
        <v>12</v>
      </c>
      <c r="L1777">
        <v>2</v>
      </c>
      <c r="M1777" t="s">
        <v>0</v>
      </c>
      <c r="N1777" t="s">
        <v>10</v>
      </c>
      <c r="O1777">
        <v>8</v>
      </c>
    </row>
    <row r="1778" spans="1:15">
      <c r="A1778" t="str">
        <f t="shared" si="27"/>
        <v>3D_452</v>
      </c>
      <c r="B1778">
        <v>3</v>
      </c>
      <c r="C1778">
        <v>452</v>
      </c>
      <c r="D1778">
        <v>2</v>
      </c>
      <c r="E1778">
        <v>2516644.86</v>
      </c>
      <c r="F1778">
        <v>6858091.1500000004</v>
      </c>
      <c r="G1778">
        <v>192.279</v>
      </c>
      <c r="H1778">
        <v>165.65000309999999</v>
      </c>
      <c r="I1778">
        <v>26.628996950000001</v>
      </c>
      <c r="J1778">
        <v>283</v>
      </c>
      <c r="K1778">
        <v>12</v>
      </c>
      <c r="L1778">
        <v>2</v>
      </c>
      <c r="M1778" t="s">
        <v>0</v>
      </c>
      <c r="N1778" t="s">
        <v>10</v>
      </c>
      <c r="O1778">
        <v>8</v>
      </c>
    </row>
    <row r="1779" spans="1:15">
      <c r="A1779" t="str">
        <f t="shared" si="27"/>
        <v>3D_465</v>
      </c>
      <c r="B1779">
        <v>3</v>
      </c>
      <c r="C1779">
        <v>465</v>
      </c>
      <c r="D1779">
        <v>1</v>
      </c>
      <c r="E1779">
        <v>2516638.2599999998</v>
      </c>
      <c r="F1779">
        <v>6858087.5599999996</v>
      </c>
      <c r="G1779">
        <v>190.75700000000001</v>
      </c>
      <c r="H1779">
        <v>165.4199921</v>
      </c>
      <c r="I1779">
        <v>25.337007929999999</v>
      </c>
      <c r="J1779">
        <v>320</v>
      </c>
      <c r="K1779">
        <v>11</v>
      </c>
      <c r="L1779">
        <v>2</v>
      </c>
      <c r="M1779" t="s">
        <v>0</v>
      </c>
      <c r="N1779" t="s">
        <v>10</v>
      </c>
      <c r="O1779">
        <v>8</v>
      </c>
    </row>
    <row r="1780" spans="1:15">
      <c r="A1780" t="str">
        <f t="shared" si="27"/>
        <v>3D_454</v>
      </c>
      <c r="B1780">
        <v>3</v>
      </c>
      <c r="C1780">
        <v>454</v>
      </c>
      <c r="D1780">
        <v>2</v>
      </c>
      <c r="E1780">
        <v>2516642.5499999998</v>
      </c>
      <c r="F1780">
        <v>6858091.0099999998</v>
      </c>
      <c r="G1780">
        <v>192.773</v>
      </c>
      <c r="H1780">
        <v>165.5599915</v>
      </c>
      <c r="I1780">
        <v>27.213008540000001</v>
      </c>
      <c r="J1780">
        <v>298</v>
      </c>
      <c r="K1780">
        <v>12</v>
      </c>
      <c r="L1780">
        <v>2</v>
      </c>
      <c r="M1780" t="s">
        <v>0</v>
      </c>
      <c r="N1780" t="s">
        <v>10</v>
      </c>
      <c r="O1780">
        <v>8</v>
      </c>
    </row>
    <row r="1781" spans="1:15">
      <c r="A1781" t="str">
        <f t="shared" si="27"/>
        <v>3D_459</v>
      </c>
      <c r="B1781">
        <v>3</v>
      </c>
      <c r="C1781">
        <v>459</v>
      </c>
      <c r="D1781">
        <v>2</v>
      </c>
      <c r="E1781">
        <v>2516637.9900000002</v>
      </c>
      <c r="F1781">
        <v>6858091.5800000001</v>
      </c>
      <c r="G1781">
        <v>190.197</v>
      </c>
      <c r="H1781">
        <v>165.2999969</v>
      </c>
      <c r="I1781">
        <v>24.897003049999999</v>
      </c>
      <c r="J1781">
        <v>308</v>
      </c>
      <c r="K1781">
        <v>11</v>
      </c>
      <c r="L1781">
        <v>2</v>
      </c>
      <c r="M1781" t="s">
        <v>0</v>
      </c>
      <c r="N1781" t="s">
        <v>10</v>
      </c>
      <c r="O1781">
        <v>8</v>
      </c>
    </row>
    <row r="1782" spans="1:15">
      <c r="A1782" t="str">
        <f t="shared" si="27"/>
        <v>3D_463</v>
      </c>
      <c r="B1782">
        <v>3</v>
      </c>
      <c r="C1782">
        <v>463</v>
      </c>
      <c r="D1782">
        <v>2</v>
      </c>
      <c r="E1782">
        <v>2516635.29</v>
      </c>
      <c r="F1782">
        <v>6858090.29</v>
      </c>
      <c r="G1782">
        <v>193.21299999999999</v>
      </c>
      <c r="H1782">
        <v>165.2599884</v>
      </c>
      <c r="I1782">
        <v>27.9530116</v>
      </c>
      <c r="J1782">
        <v>332</v>
      </c>
      <c r="K1782">
        <v>11</v>
      </c>
      <c r="L1782">
        <v>2</v>
      </c>
      <c r="M1782" t="s">
        <v>0</v>
      </c>
      <c r="N1782" t="s">
        <v>10</v>
      </c>
      <c r="O1782">
        <v>8</v>
      </c>
    </row>
    <row r="1783" spans="1:15">
      <c r="A1783" t="str">
        <f t="shared" si="27"/>
        <v>3D_446</v>
      </c>
      <c r="B1783">
        <v>3</v>
      </c>
      <c r="C1783">
        <v>446</v>
      </c>
      <c r="D1783">
        <v>2</v>
      </c>
      <c r="E1783">
        <v>2516636.9900000002</v>
      </c>
      <c r="F1783">
        <v>6858097.3099999996</v>
      </c>
      <c r="G1783">
        <v>189.15899999999999</v>
      </c>
      <c r="H1783">
        <v>165.62999880000001</v>
      </c>
      <c r="I1783">
        <v>23.529001220000001</v>
      </c>
      <c r="J1783">
        <v>293</v>
      </c>
      <c r="K1783">
        <v>21</v>
      </c>
      <c r="L1783">
        <v>2</v>
      </c>
      <c r="M1783" t="s">
        <v>0</v>
      </c>
      <c r="N1783" t="s">
        <v>10</v>
      </c>
      <c r="O1783">
        <v>8</v>
      </c>
    </row>
    <row r="1784" spans="1:15">
      <c r="A1784" t="str">
        <f t="shared" si="27"/>
        <v>3D_438</v>
      </c>
      <c r="B1784">
        <v>3</v>
      </c>
      <c r="C1784">
        <v>438</v>
      </c>
      <c r="D1784">
        <v>2</v>
      </c>
      <c r="E1784">
        <v>2516635.11</v>
      </c>
      <c r="F1784">
        <v>6858101.9000000004</v>
      </c>
      <c r="G1784">
        <v>179.76499999999999</v>
      </c>
      <c r="H1784">
        <v>165.7100006</v>
      </c>
      <c r="I1784">
        <v>14.054999390000001</v>
      </c>
      <c r="J1784">
        <v>272</v>
      </c>
      <c r="K1784">
        <v>11</v>
      </c>
      <c r="L1784">
        <v>2</v>
      </c>
      <c r="M1784" t="s">
        <v>5</v>
      </c>
      <c r="N1784" t="s">
        <v>10</v>
      </c>
      <c r="O1784">
        <v>8</v>
      </c>
    </row>
    <row r="1785" spans="1:15">
      <c r="A1785" t="str">
        <f t="shared" si="27"/>
        <v>3D_422</v>
      </c>
      <c r="B1785">
        <v>3</v>
      </c>
      <c r="C1785">
        <v>422</v>
      </c>
      <c r="D1785">
        <v>2</v>
      </c>
      <c r="E1785">
        <v>2516634.6</v>
      </c>
      <c r="F1785">
        <v>6858109.8700000001</v>
      </c>
      <c r="G1785">
        <v>183.40700000000001</v>
      </c>
      <c r="H1785">
        <v>165.71999510000001</v>
      </c>
      <c r="I1785">
        <v>17.68700488</v>
      </c>
      <c r="J1785">
        <v>295</v>
      </c>
      <c r="K1785">
        <v>12</v>
      </c>
      <c r="L1785">
        <v>2</v>
      </c>
      <c r="M1785" t="s">
        <v>5</v>
      </c>
      <c r="N1785" t="s">
        <v>10</v>
      </c>
      <c r="O1785">
        <v>8</v>
      </c>
    </row>
    <row r="1786" spans="1:15">
      <c r="A1786" t="str">
        <f t="shared" si="27"/>
        <v>3D_424</v>
      </c>
      <c r="B1786">
        <v>3</v>
      </c>
      <c r="C1786">
        <v>424</v>
      </c>
      <c r="D1786">
        <v>2</v>
      </c>
      <c r="E1786">
        <v>2516628.62</v>
      </c>
      <c r="F1786">
        <v>6858108.2800000003</v>
      </c>
      <c r="G1786">
        <v>182.81</v>
      </c>
      <c r="H1786">
        <v>166.2999969</v>
      </c>
      <c r="I1786">
        <v>-99</v>
      </c>
      <c r="J1786">
        <v>178</v>
      </c>
      <c r="K1786">
        <v>12</v>
      </c>
      <c r="L1786">
        <v>2</v>
      </c>
      <c r="M1786" t="s">
        <v>3</v>
      </c>
      <c r="N1786" t="s">
        <v>10</v>
      </c>
      <c r="O1786">
        <v>8</v>
      </c>
    </row>
    <row r="1787" spans="1:15">
      <c r="A1787" t="str">
        <f t="shared" si="27"/>
        <v>3D_430</v>
      </c>
      <c r="B1787">
        <v>3</v>
      </c>
      <c r="C1787">
        <v>430</v>
      </c>
      <c r="D1787">
        <v>1</v>
      </c>
      <c r="E1787">
        <v>2516625.39</v>
      </c>
      <c r="F1787">
        <v>6858107.46</v>
      </c>
      <c r="G1787">
        <v>192.87100000000001</v>
      </c>
      <c r="H1787">
        <v>166.3599945</v>
      </c>
      <c r="I1787">
        <v>26.511005489999999</v>
      </c>
      <c r="J1787">
        <v>330</v>
      </c>
      <c r="K1787">
        <v>11</v>
      </c>
      <c r="L1787">
        <v>2</v>
      </c>
      <c r="M1787" t="s">
        <v>0</v>
      </c>
      <c r="N1787" t="s">
        <v>10</v>
      </c>
      <c r="O1787">
        <v>8</v>
      </c>
    </row>
    <row r="1788" spans="1:15">
      <c r="A1788" t="str">
        <f t="shared" si="27"/>
        <v>3D_416</v>
      </c>
      <c r="B1788">
        <v>3</v>
      </c>
      <c r="C1788">
        <v>416</v>
      </c>
      <c r="D1788">
        <v>2</v>
      </c>
      <c r="E1788">
        <v>2516631.16</v>
      </c>
      <c r="F1788">
        <v>6858111.3600000003</v>
      </c>
      <c r="G1788">
        <v>178.749</v>
      </c>
      <c r="H1788">
        <v>165.24999389999999</v>
      </c>
      <c r="I1788">
        <v>13.499006100000001</v>
      </c>
      <c r="J1788">
        <v>285</v>
      </c>
      <c r="K1788">
        <v>12</v>
      </c>
      <c r="L1788">
        <v>2</v>
      </c>
      <c r="M1788" t="s">
        <v>5</v>
      </c>
      <c r="N1788" t="s">
        <v>10</v>
      </c>
      <c r="O1788">
        <v>8</v>
      </c>
    </row>
    <row r="1789" spans="1:15">
      <c r="A1789" t="str">
        <f t="shared" si="27"/>
        <v>3D_407</v>
      </c>
      <c r="B1789">
        <v>3</v>
      </c>
      <c r="C1789">
        <v>407</v>
      </c>
      <c r="D1789">
        <v>2</v>
      </c>
      <c r="E1789">
        <v>2516629.7599999998</v>
      </c>
      <c r="F1789">
        <v>6858114.2400000002</v>
      </c>
      <c r="G1789">
        <v>193.47499999999999</v>
      </c>
      <c r="H1789">
        <v>165.29000239999999</v>
      </c>
      <c r="I1789">
        <v>28.184997559999999</v>
      </c>
      <c r="J1789">
        <v>300</v>
      </c>
      <c r="K1789">
        <v>11</v>
      </c>
      <c r="L1789">
        <v>2</v>
      </c>
      <c r="M1789" t="s">
        <v>0</v>
      </c>
      <c r="N1789" t="s">
        <v>10</v>
      </c>
      <c r="O1789">
        <v>8</v>
      </c>
    </row>
    <row r="1790" spans="1:15">
      <c r="A1790" t="str">
        <f t="shared" si="27"/>
        <v>3D_414</v>
      </c>
      <c r="B1790">
        <v>3</v>
      </c>
      <c r="C1790">
        <v>414</v>
      </c>
      <c r="D1790">
        <v>1</v>
      </c>
      <c r="E1790">
        <v>2516625.14</v>
      </c>
      <c r="F1790">
        <v>6858112</v>
      </c>
      <c r="G1790">
        <v>177.99100000000001</v>
      </c>
      <c r="H1790">
        <v>165.9199921</v>
      </c>
      <c r="I1790">
        <v>12.07100793</v>
      </c>
      <c r="J1790">
        <v>339</v>
      </c>
      <c r="K1790">
        <v>14</v>
      </c>
      <c r="L1790">
        <v>2</v>
      </c>
      <c r="M1790" t="s">
        <v>5</v>
      </c>
      <c r="N1790" t="s">
        <v>10</v>
      </c>
      <c r="O1790">
        <v>8</v>
      </c>
    </row>
    <row r="1791" spans="1:15">
      <c r="A1791" t="str">
        <f t="shared" si="27"/>
        <v>3D_396</v>
      </c>
      <c r="B1791">
        <v>3</v>
      </c>
      <c r="C1791">
        <v>396</v>
      </c>
      <c r="D1791">
        <v>1</v>
      </c>
      <c r="E1791">
        <v>2516626.62</v>
      </c>
      <c r="F1791">
        <v>6858118.9900000002</v>
      </c>
      <c r="G1791">
        <v>182.54300000000001</v>
      </c>
      <c r="H1791">
        <v>165.44999079999999</v>
      </c>
      <c r="I1791">
        <v>17.093009160000001</v>
      </c>
      <c r="J1791">
        <v>279</v>
      </c>
      <c r="K1791">
        <v>11</v>
      </c>
      <c r="L1791">
        <v>2</v>
      </c>
      <c r="M1791" t="s">
        <v>5</v>
      </c>
      <c r="N1791" t="s">
        <v>10</v>
      </c>
      <c r="O1791">
        <v>8</v>
      </c>
    </row>
    <row r="1792" spans="1:15">
      <c r="A1792" t="str">
        <f t="shared" si="27"/>
        <v>3D_399</v>
      </c>
      <c r="B1792">
        <v>3</v>
      </c>
      <c r="C1792">
        <v>399</v>
      </c>
      <c r="D1792">
        <v>2</v>
      </c>
      <c r="E1792">
        <v>2516622.44</v>
      </c>
      <c r="F1792">
        <v>6858117</v>
      </c>
      <c r="G1792">
        <v>180.89500000000001</v>
      </c>
      <c r="H1792">
        <v>166.04000239999999</v>
      </c>
      <c r="I1792">
        <v>14.854997559999999</v>
      </c>
      <c r="J1792">
        <v>250</v>
      </c>
      <c r="K1792">
        <v>11</v>
      </c>
      <c r="L1792">
        <v>2</v>
      </c>
      <c r="M1792" t="s">
        <v>5</v>
      </c>
      <c r="N1792" t="s">
        <v>10</v>
      </c>
      <c r="O1792">
        <v>8</v>
      </c>
    </row>
    <row r="1793" spans="1:15">
      <c r="A1793" t="str">
        <f t="shared" si="27"/>
        <v>3D_379</v>
      </c>
      <c r="B1793">
        <v>3</v>
      </c>
      <c r="C1793">
        <v>379</v>
      </c>
      <c r="D1793">
        <v>2</v>
      </c>
      <c r="E1793">
        <v>2516625.04</v>
      </c>
      <c r="F1793">
        <v>6858123.3099999996</v>
      </c>
      <c r="G1793">
        <v>182.39</v>
      </c>
      <c r="H1793">
        <v>165.72998960000001</v>
      </c>
      <c r="I1793">
        <v>16.660010379999999</v>
      </c>
      <c r="J1793">
        <v>269</v>
      </c>
      <c r="K1793">
        <v>11</v>
      </c>
      <c r="L1793">
        <v>2</v>
      </c>
      <c r="M1793" t="s">
        <v>5</v>
      </c>
      <c r="N1793" t="s">
        <v>10</v>
      </c>
      <c r="O1793">
        <v>8</v>
      </c>
    </row>
    <row r="1794" spans="1:15">
      <c r="A1794" t="str">
        <f t="shared" si="27"/>
        <v>3D_384</v>
      </c>
      <c r="B1794">
        <v>3</v>
      </c>
      <c r="C1794">
        <v>384</v>
      </c>
      <c r="D1794">
        <v>2</v>
      </c>
      <c r="E1794">
        <v>2516618.0099999998</v>
      </c>
      <c r="F1794">
        <v>6858120.0099999998</v>
      </c>
      <c r="G1794">
        <v>190.05799999999999</v>
      </c>
      <c r="H1794">
        <v>165.97998960000001</v>
      </c>
      <c r="I1794">
        <v>24.078010379999998</v>
      </c>
      <c r="J1794">
        <v>264</v>
      </c>
      <c r="K1794">
        <v>11</v>
      </c>
      <c r="L1794">
        <v>2</v>
      </c>
      <c r="M1794" t="s">
        <v>0</v>
      </c>
      <c r="N1794" t="s">
        <v>10</v>
      </c>
      <c r="O1794">
        <v>8</v>
      </c>
    </row>
    <row r="1795" spans="1:15">
      <c r="A1795" t="str">
        <f t="shared" ref="A1795:A1858" si="28">IF(N1795&lt;&gt;1,CONCATENATE(B1795,N1795,"_",C1795),CONCATENATE(B1795,"_",C1795))</f>
        <v>3D_374</v>
      </c>
      <c r="B1795">
        <v>3</v>
      </c>
      <c r="C1795">
        <v>374</v>
      </c>
      <c r="D1795">
        <v>2</v>
      </c>
      <c r="E1795">
        <v>2516624.7599999998</v>
      </c>
      <c r="F1795">
        <v>6858127.0099999998</v>
      </c>
      <c r="G1795">
        <v>192.089</v>
      </c>
      <c r="H1795">
        <v>166.33999019999999</v>
      </c>
      <c r="I1795">
        <v>25.749009770000001</v>
      </c>
      <c r="J1795">
        <v>315</v>
      </c>
      <c r="K1795">
        <v>11</v>
      </c>
      <c r="L1795">
        <v>2</v>
      </c>
      <c r="M1795" t="s">
        <v>0</v>
      </c>
      <c r="N1795" t="s">
        <v>10</v>
      </c>
      <c r="O1795">
        <v>8</v>
      </c>
    </row>
    <row r="1796" spans="1:15">
      <c r="A1796" t="str">
        <f t="shared" si="28"/>
        <v>3D_456</v>
      </c>
      <c r="B1796">
        <v>3</v>
      </c>
      <c r="C1796">
        <v>456</v>
      </c>
      <c r="D1796">
        <v>2</v>
      </c>
      <c r="E1796">
        <v>2516649.7000000002</v>
      </c>
      <c r="F1796">
        <v>6858087.0800000001</v>
      </c>
      <c r="G1796">
        <v>188.595</v>
      </c>
      <c r="H1796">
        <v>165.7999969</v>
      </c>
      <c r="I1796">
        <v>22.795003049999998</v>
      </c>
      <c r="J1796">
        <v>244</v>
      </c>
      <c r="K1796">
        <v>11</v>
      </c>
      <c r="L1796">
        <v>2</v>
      </c>
      <c r="M1796" t="s">
        <v>0</v>
      </c>
      <c r="N1796" t="s">
        <v>10</v>
      </c>
      <c r="O1796">
        <v>9</v>
      </c>
    </row>
    <row r="1797" spans="1:15">
      <c r="A1797" t="str">
        <f t="shared" si="28"/>
        <v>3D_445</v>
      </c>
      <c r="B1797">
        <v>3</v>
      </c>
      <c r="C1797">
        <v>445</v>
      </c>
      <c r="D1797">
        <v>2</v>
      </c>
      <c r="E1797">
        <v>2516654.87</v>
      </c>
      <c r="F1797">
        <v>6858091.2400000002</v>
      </c>
      <c r="G1797">
        <v>193.04599999999999</v>
      </c>
      <c r="H1797">
        <v>165.3599945</v>
      </c>
      <c r="I1797">
        <v>27.686005489999999</v>
      </c>
      <c r="J1797">
        <v>255</v>
      </c>
      <c r="K1797">
        <v>11</v>
      </c>
      <c r="L1797">
        <v>2</v>
      </c>
      <c r="M1797" t="s">
        <v>0</v>
      </c>
      <c r="N1797" t="s">
        <v>10</v>
      </c>
      <c r="O1797">
        <v>9</v>
      </c>
    </row>
    <row r="1798" spans="1:15">
      <c r="A1798" t="str">
        <f t="shared" si="28"/>
        <v>3D_444</v>
      </c>
      <c r="B1798">
        <v>3</v>
      </c>
      <c r="C1798">
        <v>444</v>
      </c>
      <c r="D1798">
        <v>2</v>
      </c>
      <c r="E1798">
        <v>2516651.4300000002</v>
      </c>
      <c r="F1798">
        <v>6858092.7599999998</v>
      </c>
      <c r="G1798">
        <v>192.578</v>
      </c>
      <c r="H1798">
        <v>165.62999880000001</v>
      </c>
      <c r="I1798">
        <v>26.948001219999998</v>
      </c>
      <c r="J1798">
        <v>290</v>
      </c>
      <c r="K1798">
        <v>11</v>
      </c>
      <c r="L1798">
        <v>2</v>
      </c>
      <c r="M1798" t="s">
        <v>0</v>
      </c>
      <c r="N1798" t="s">
        <v>10</v>
      </c>
      <c r="O1798">
        <v>9</v>
      </c>
    </row>
    <row r="1799" spans="1:15">
      <c r="A1799" t="str">
        <f t="shared" si="28"/>
        <v>3D_449</v>
      </c>
      <c r="B1799">
        <v>3</v>
      </c>
      <c r="C1799">
        <v>449</v>
      </c>
      <c r="D1799">
        <v>2</v>
      </c>
      <c r="E1799">
        <v>2516647.29</v>
      </c>
      <c r="F1799">
        <v>6858090.96</v>
      </c>
      <c r="G1799">
        <v>194.00800000000001</v>
      </c>
      <c r="H1799">
        <v>165.6699921</v>
      </c>
      <c r="I1799">
        <v>28.33800793</v>
      </c>
      <c r="J1799">
        <v>338</v>
      </c>
      <c r="K1799">
        <v>12</v>
      </c>
      <c r="L1799">
        <v>2</v>
      </c>
      <c r="M1799" t="s">
        <v>0</v>
      </c>
      <c r="N1799" t="s">
        <v>10</v>
      </c>
      <c r="O1799">
        <v>9</v>
      </c>
    </row>
    <row r="1800" spans="1:15">
      <c r="A1800" t="str">
        <f t="shared" si="28"/>
        <v>3D_439</v>
      </c>
      <c r="B1800">
        <v>3</v>
      </c>
      <c r="C1800">
        <v>439</v>
      </c>
      <c r="D1800">
        <v>2</v>
      </c>
      <c r="E1800">
        <v>2516651.75</v>
      </c>
      <c r="F1800">
        <v>6858096.7199999997</v>
      </c>
      <c r="G1800">
        <v>190.25299999999999</v>
      </c>
      <c r="H1800">
        <v>165.77999270000001</v>
      </c>
      <c r="I1800">
        <v>24.473007320000001</v>
      </c>
      <c r="J1800">
        <v>258</v>
      </c>
      <c r="K1800">
        <v>12</v>
      </c>
      <c r="L1800">
        <v>2</v>
      </c>
      <c r="M1800" t="s">
        <v>0</v>
      </c>
      <c r="N1800" t="s">
        <v>10</v>
      </c>
      <c r="O1800">
        <v>9</v>
      </c>
    </row>
    <row r="1801" spans="1:15">
      <c r="A1801" t="str">
        <f t="shared" si="28"/>
        <v>3D_440</v>
      </c>
      <c r="B1801">
        <v>3</v>
      </c>
      <c r="C1801">
        <v>440</v>
      </c>
      <c r="D1801">
        <v>2</v>
      </c>
      <c r="E1801">
        <v>2516649.12</v>
      </c>
      <c r="F1801">
        <v>6858097</v>
      </c>
      <c r="G1801">
        <v>194.863</v>
      </c>
      <c r="H1801">
        <v>165.9099976</v>
      </c>
      <c r="I1801">
        <v>28.953002439999999</v>
      </c>
      <c r="J1801">
        <v>288</v>
      </c>
      <c r="K1801">
        <v>11</v>
      </c>
      <c r="L1801">
        <v>2</v>
      </c>
      <c r="M1801" t="s">
        <v>0</v>
      </c>
      <c r="N1801" t="s">
        <v>10</v>
      </c>
      <c r="O1801">
        <v>9</v>
      </c>
    </row>
    <row r="1802" spans="1:15">
      <c r="A1802" t="str">
        <f t="shared" si="28"/>
        <v>3D_428</v>
      </c>
      <c r="B1802">
        <v>3</v>
      </c>
      <c r="C1802">
        <v>428</v>
      </c>
      <c r="D1802">
        <v>2</v>
      </c>
      <c r="E1802">
        <v>2516648.94</v>
      </c>
      <c r="F1802">
        <v>6858103.2800000003</v>
      </c>
      <c r="G1802">
        <v>193.07900000000001</v>
      </c>
      <c r="H1802">
        <v>165.63999329999999</v>
      </c>
      <c r="I1802">
        <v>27.439006710000001</v>
      </c>
      <c r="J1802">
        <v>310</v>
      </c>
      <c r="K1802">
        <v>11</v>
      </c>
      <c r="L1802">
        <v>2</v>
      </c>
      <c r="M1802" t="s">
        <v>0</v>
      </c>
      <c r="N1802" t="s">
        <v>10</v>
      </c>
      <c r="O1802">
        <v>9</v>
      </c>
    </row>
    <row r="1803" spans="1:15">
      <c r="A1803" t="str">
        <f t="shared" si="28"/>
        <v>3D_427</v>
      </c>
      <c r="B1803">
        <v>3</v>
      </c>
      <c r="C1803">
        <v>427</v>
      </c>
      <c r="D1803">
        <v>2</v>
      </c>
      <c r="E1803">
        <v>2516646.35</v>
      </c>
      <c r="F1803">
        <v>6858103.9000000004</v>
      </c>
      <c r="G1803">
        <v>191.37200000000001</v>
      </c>
      <c r="H1803">
        <v>165.96999510000001</v>
      </c>
      <c r="I1803">
        <v>25.40200488</v>
      </c>
      <c r="J1803">
        <v>288</v>
      </c>
      <c r="K1803">
        <v>12</v>
      </c>
      <c r="L1803">
        <v>2</v>
      </c>
      <c r="M1803" t="s">
        <v>0</v>
      </c>
      <c r="N1803" t="s">
        <v>10</v>
      </c>
      <c r="O1803">
        <v>9</v>
      </c>
    </row>
    <row r="1804" spans="1:15">
      <c r="A1804" t="str">
        <f t="shared" si="28"/>
        <v>3D_434</v>
      </c>
      <c r="B1804">
        <v>3</v>
      </c>
      <c r="C1804">
        <v>434</v>
      </c>
      <c r="D1804">
        <v>2</v>
      </c>
      <c r="E1804">
        <v>2516639.96</v>
      </c>
      <c r="F1804">
        <v>6858103.2300000004</v>
      </c>
      <c r="G1804">
        <v>188.887</v>
      </c>
      <c r="H1804">
        <v>166.44999079999999</v>
      </c>
      <c r="I1804">
        <v>22.437009159999999</v>
      </c>
      <c r="J1804">
        <v>228</v>
      </c>
      <c r="K1804">
        <v>11</v>
      </c>
      <c r="L1804">
        <v>2</v>
      </c>
      <c r="M1804" t="s">
        <v>0</v>
      </c>
      <c r="N1804" t="s">
        <v>10</v>
      </c>
      <c r="O1804">
        <v>9</v>
      </c>
    </row>
    <row r="1805" spans="1:15">
      <c r="A1805" t="str">
        <f t="shared" si="28"/>
        <v>3D_420</v>
      </c>
      <c r="B1805">
        <v>3</v>
      </c>
      <c r="C1805">
        <v>420</v>
      </c>
      <c r="D1805">
        <v>2</v>
      </c>
      <c r="E1805">
        <v>2516641.58</v>
      </c>
      <c r="F1805">
        <v>6858109.54</v>
      </c>
      <c r="G1805">
        <v>184.87</v>
      </c>
      <c r="H1805">
        <v>166.6099945</v>
      </c>
      <c r="I1805">
        <v>-99</v>
      </c>
      <c r="J1805">
        <v>190</v>
      </c>
      <c r="K1805">
        <v>21</v>
      </c>
      <c r="L1805">
        <v>2</v>
      </c>
      <c r="M1805" t="s">
        <v>3</v>
      </c>
      <c r="N1805" t="s">
        <v>10</v>
      </c>
      <c r="O1805">
        <v>9</v>
      </c>
    </row>
    <row r="1806" spans="1:15">
      <c r="A1806" t="str">
        <f t="shared" si="28"/>
        <v>3D_410</v>
      </c>
      <c r="B1806">
        <v>3</v>
      </c>
      <c r="C1806">
        <v>410</v>
      </c>
      <c r="D1806">
        <v>2</v>
      </c>
      <c r="E1806">
        <v>2516641.42</v>
      </c>
      <c r="F1806">
        <v>6858112.9800000004</v>
      </c>
      <c r="G1806">
        <v>188.83699999999999</v>
      </c>
      <c r="H1806">
        <v>166.4099976</v>
      </c>
      <c r="I1806">
        <v>22.427002439999999</v>
      </c>
      <c r="J1806">
        <v>280</v>
      </c>
      <c r="K1806">
        <v>21</v>
      </c>
      <c r="L1806">
        <v>2</v>
      </c>
      <c r="M1806" t="s">
        <v>0</v>
      </c>
      <c r="N1806" t="s">
        <v>10</v>
      </c>
      <c r="O1806">
        <v>9</v>
      </c>
    </row>
    <row r="1807" spans="1:15">
      <c r="A1807" t="str">
        <f t="shared" si="28"/>
        <v>3D_411</v>
      </c>
      <c r="B1807">
        <v>3</v>
      </c>
      <c r="C1807">
        <v>411</v>
      </c>
      <c r="D1807">
        <v>2</v>
      </c>
      <c r="E1807">
        <v>2516634.9300000002</v>
      </c>
      <c r="F1807">
        <v>6858112.6500000004</v>
      </c>
      <c r="G1807">
        <v>192.08199999999999</v>
      </c>
      <c r="H1807">
        <v>165.49999389999999</v>
      </c>
      <c r="I1807">
        <v>26.582006100000001</v>
      </c>
      <c r="J1807">
        <v>376</v>
      </c>
      <c r="K1807">
        <v>11</v>
      </c>
      <c r="L1807">
        <v>2</v>
      </c>
      <c r="M1807" t="s">
        <v>0</v>
      </c>
      <c r="N1807" t="s">
        <v>10</v>
      </c>
      <c r="O1807">
        <v>9</v>
      </c>
    </row>
    <row r="1808" spans="1:15">
      <c r="A1808" t="str">
        <f t="shared" si="28"/>
        <v>3D_403</v>
      </c>
      <c r="B1808">
        <v>3</v>
      </c>
      <c r="C1808">
        <v>403</v>
      </c>
      <c r="D1808">
        <v>2</v>
      </c>
      <c r="E1808">
        <v>2516639.0299999998</v>
      </c>
      <c r="F1808">
        <v>6858116.6900000004</v>
      </c>
      <c r="G1808">
        <v>193.67500000000001</v>
      </c>
      <c r="H1808">
        <v>165.5599915</v>
      </c>
      <c r="I1808">
        <v>28.115008540000002</v>
      </c>
      <c r="J1808">
        <v>326</v>
      </c>
      <c r="K1808">
        <v>11</v>
      </c>
      <c r="L1808">
        <v>2</v>
      </c>
      <c r="M1808" t="s">
        <v>0</v>
      </c>
      <c r="N1808" t="s">
        <v>10</v>
      </c>
      <c r="O1808">
        <v>9</v>
      </c>
    </row>
    <row r="1809" spans="1:15">
      <c r="A1809" t="str">
        <f t="shared" si="28"/>
        <v>3D_400</v>
      </c>
      <c r="B1809">
        <v>3</v>
      </c>
      <c r="C1809">
        <v>400</v>
      </c>
      <c r="D1809">
        <v>2</v>
      </c>
      <c r="E1809">
        <v>2516635.31</v>
      </c>
      <c r="F1809">
        <v>6858117.9100000001</v>
      </c>
      <c r="G1809">
        <v>192.72499999999999</v>
      </c>
      <c r="H1809">
        <v>165.33999019999999</v>
      </c>
      <c r="I1809">
        <v>27.38500977</v>
      </c>
      <c r="J1809">
        <v>317</v>
      </c>
      <c r="K1809">
        <v>11</v>
      </c>
      <c r="L1809">
        <v>2</v>
      </c>
      <c r="M1809" t="s">
        <v>0</v>
      </c>
      <c r="N1809" t="s">
        <v>10</v>
      </c>
      <c r="O1809">
        <v>9</v>
      </c>
    </row>
    <row r="1810" spans="1:15">
      <c r="A1810" t="str">
        <f t="shared" si="28"/>
        <v>3D_394</v>
      </c>
      <c r="B1810">
        <v>3</v>
      </c>
      <c r="C1810">
        <v>394</v>
      </c>
      <c r="D1810">
        <v>2</v>
      </c>
      <c r="E1810">
        <v>2516637.94</v>
      </c>
      <c r="F1810">
        <v>6858121.6500000004</v>
      </c>
      <c r="G1810">
        <v>191.614</v>
      </c>
      <c r="H1810">
        <v>165.2599884</v>
      </c>
      <c r="I1810">
        <v>26.3540116</v>
      </c>
      <c r="J1810">
        <v>320</v>
      </c>
      <c r="K1810">
        <v>11</v>
      </c>
      <c r="L1810">
        <v>2</v>
      </c>
      <c r="M1810" t="s">
        <v>0</v>
      </c>
      <c r="N1810" t="s">
        <v>10</v>
      </c>
      <c r="O1810">
        <v>9</v>
      </c>
    </row>
    <row r="1811" spans="1:15">
      <c r="A1811" t="str">
        <f t="shared" si="28"/>
        <v>3D_385</v>
      </c>
      <c r="B1811">
        <v>3</v>
      </c>
      <c r="C1811">
        <v>385</v>
      </c>
      <c r="D1811">
        <v>2</v>
      </c>
      <c r="E1811">
        <v>2516628.5</v>
      </c>
      <c r="F1811">
        <v>6858122.9000000004</v>
      </c>
      <c r="G1811">
        <v>190.923</v>
      </c>
      <c r="H1811">
        <v>165.24999389999999</v>
      </c>
      <c r="I1811">
        <v>25.673006099999998</v>
      </c>
      <c r="J1811">
        <v>319</v>
      </c>
      <c r="K1811">
        <v>11</v>
      </c>
      <c r="L1811">
        <v>2</v>
      </c>
      <c r="M1811" t="s">
        <v>0</v>
      </c>
      <c r="N1811" t="s">
        <v>10</v>
      </c>
      <c r="O1811">
        <v>9</v>
      </c>
    </row>
    <row r="1812" spans="1:15">
      <c r="A1812" t="str">
        <f t="shared" si="28"/>
        <v>3D_378</v>
      </c>
      <c r="B1812">
        <v>3</v>
      </c>
      <c r="C1812">
        <v>378</v>
      </c>
      <c r="D1812">
        <v>2</v>
      </c>
      <c r="E1812">
        <v>2516634.96</v>
      </c>
      <c r="F1812">
        <v>6858129.1100000003</v>
      </c>
      <c r="G1812">
        <v>180.44300000000001</v>
      </c>
      <c r="H1812">
        <v>165.18000180000001</v>
      </c>
      <c r="I1812">
        <v>15.262998169999999</v>
      </c>
      <c r="J1812">
        <v>256</v>
      </c>
      <c r="K1812">
        <v>11</v>
      </c>
      <c r="L1812">
        <v>2</v>
      </c>
      <c r="M1812" t="s">
        <v>5</v>
      </c>
      <c r="N1812" t="s">
        <v>10</v>
      </c>
      <c r="O1812">
        <v>9</v>
      </c>
    </row>
    <row r="1813" spans="1:15">
      <c r="A1813" t="str">
        <f t="shared" si="28"/>
        <v>3D_375</v>
      </c>
      <c r="B1813">
        <v>3</v>
      </c>
      <c r="C1813">
        <v>375</v>
      </c>
      <c r="D1813">
        <v>2</v>
      </c>
      <c r="E1813">
        <v>2516633.56</v>
      </c>
      <c r="F1813">
        <v>6858131.1100000003</v>
      </c>
      <c r="G1813">
        <v>188.19800000000001</v>
      </c>
      <c r="H1813">
        <v>165.22998960000001</v>
      </c>
      <c r="I1813">
        <v>22.968010379999999</v>
      </c>
      <c r="J1813">
        <v>267</v>
      </c>
      <c r="K1813">
        <v>11</v>
      </c>
      <c r="L1813">
        <v>2</v>
      </c>
      <c r="M1813" t="s">
        <v>0</v>
      </c>
      <c r="N1813" t="s">
        <v>10</v>
      </c>
      <c r="O1813">
        <v>9</v>
      </c>
    </row>
    <row r="1814" spans="1:15">
      <c r="A1814" t="str">
        <f t="shared" si="28"/>
        <v>3D_376</v>
      </c>
      <c r="B1814">
        <v>3</v>
      </c>
      <c r="C1814">
        <v>376</v>
      </c>
      <c r="D1814">
        <v>2</v>
      </c>
      <c r="E1814">
        <v>2516629.58</v>
      </c>
      <c r="F1814">
        <v>6858129.0300000003</v>
      </c>
      <c r="G1814">
        <v>190.31299999999999</v>
      </c>
      <c r="H1814">
        <v>165.4199921</v>
      </c>
      <c r="I1814">
        <v>24.89300793</v>
      </c>
      <c r="J1814">
        <v>246</v>
      </c>
      <c r="K1814">
        <v>11</v>
      </c>
      <c r="L1814">
        <v>2</v>
      </c>
      <c r="M1814" t="s">
        <v>0</v>
      </c>
      <c r="N1814" t="s">
        <v>10</v>
      </c>
      <c r="O1814">
        <v>9</v>
      </c>
    </row>
    <row r="1815" spans="1:15">
      <c r="A1815" t="str">
        <f t="shared" si="28"/>
        <v>3D_442</v>
      </c>
      <c r="B1815">
        <v>3</v>
      </c>
      <c r="C1815">
        <v>442</v>
      </c>
      <c r="D1815">
        <v>2</v>
      </c>
      <c r="E1815">
        <v>2516658.63</v>
      </c>
      <c r="F1815">
        <v>6858091.1799999997</v>
      </c>
      <c r="G1815">
        <v>183.67</v>
      </c>
      <c r="H1815">
        <v>164.93999629999999</v>
      </c>
      <c r="I1815">
        <v>18.730003660000001</v>
      </c>
      <c r="J1815">
        <v>200</v>
      </c>
      <c r="K1815">
        <v>12</v>
      </c>
      <c r="L1815">
        <v>2</v>
      </c>
      <c r="M1815" t="s">
        <v>0</v>
      </c>
      <c r="N1815" t="s">
        <v>10</v>
      </c>
      <c r="O1815">
        <v>10</v>
      </c>
    </row>
    <row r="1816" spans="1:15">
      <c r="A1816" t="str">
        <f t="shared" si="28"/>
        <v>3D_437</v>
      </c>
      <c r="B1816">
        <v>3</v>
      </c>
      <c r="C1816">
        <v>437</v>
      </c>
      <c r="D1816">
        <v>2</v>
      </c>
      <c r="E1816">
        <v>2516662.9</v>
      </c>
      <c r="F1816">
        <v>6858095.0800000001</v>
      </c>
      <c r="G1816">
        <v>185.21199999999999</v>
      </c>
      <c r="H1816">
        <v>163.82000120000001</v>
      </c>
      <c r="I1816">
        <v>21.391998780000002</v>
      </c>
      <c r="J1816">
        <v>224</v>
      </c>
      <c r="K1816">
        <v>11</v>
      </c>
      <c r="L1816">
        <v>2</v>
      </c>
      <c r="M1816" t="s">
        <v>0</v>
      </c>
      <c r="N1816" t="s">
        <v>10</v>
      </c>
      <c r="O1816">
        <v>10</v>
      </c>
    </row>
    <row r="1817" spans="1:15">
      <c r="A1817" t="str">
        <f t="shared" si="28"/>
        <v>3D_433</v>
      </c>
      <c r="B1817">
        <v>3</v>
      </c>
      <c r="C1817">
        <v>433</v>
      </c>
      <c r="D1817">
        <v>2</v>
      </c>
      <c r="E1817">
        <v>2516664.94</v>
      </c>
      <c r="F1817">
        <v>6858097.6900000004</v>
      </c>
      <c r="G1817">
        <v>193.98599999999999</v>
      </c>
      <c r="H1817">
        <v>163.54000239999999</v>
      </c>
      <c r="I1817">
        <v>30.445997559999999</v>
      </c>
      <c r="J1817">
        <v>419</v>
      </c>
      <c r="K1817">
        <v>11</v>
      </c>
      <c r="L1817">
        <v>2</v>
      </c>
      <c r="M1817" t="s">
        <v>0</v>
      </c>
      <c r="N1817" t="s">
        <v>10</v>
      </c>
      <c r="O1817">
        <v>10</v>
      </c>
    </row>
    <row r="1818" spans="1:15">
      <c r="A1818" t="str">
        <f t="shared" si="28"/>
        <v>3D_426</v>
      </c>
      <c r="B1818">
        <v>3</v>
      </c>
      <c r="C1818">
        <v>426</v>
      </c>
      <c r="D1818">
        <v>2</v>
      </c>
      <c r="E1818">
        <v>2516659.38</v>
      </c>
      <c r="F1818">
        <v>6858102.54</v>
      </c>
      <c r="G1818">
        <v>192.35400000000001</v>
      </c>
      <c r="H1818">
        <v>164.07999570000001</v>
      </c>
      <c r="I1818">
        <v>28.274004269999999</v>
      </c>
      <c r="J1818">
        <v>350</v>
      </c>
      <c r="K1818">
        <v>11</v>
      </c>
      <c r="L1818">
        <v>2</v>
      </c>
      <c r="M1818" t="s">
        <v>0</v>
      </c>
      <c r="N1818" t="s">
        <v>10</v>
      </c>
      <c r="O1818">
        <v>10</v>
      </c>
    </row>
    <row r="1819" spans="1:15">
      <c r="A1819" t="str">
        <f t="shared" si="28"/>
        <v>3D_432</v>
      </c>
      <c r="B1819">
        <v>3</v>
      </c>
      <c r="C1819">
        <v>432</v>
      </c>
      <c r="D1819">
        <v>2</v>
      </c>
      <c r="E1819">
        <v>2516653.7799999998</v>
      </c>
      <c r="F1819">
        <v>6858100.5199999996</v>
      </c>
      <c r="G1819">
        <v>181.03399999999999</v>
      </c>
      <c r="H1819">
        <v>165.5499969</v>
      </c>
      <c r="I1819">
        <v>15.48400305</v>
      </c>
      <c r="J1819">
        <v>290</v>
      </c>
      <c r="K1819">
        <v>12</v>
      </c>
      <c r="L1819">
        <v>2</v>
      </c>
      <c r="M1819" t="s">
        <v>5</v>
      </c>
      <c r="N1819" t="s">
        <v>10</v>
      </c>
      <c r="O1819">
        <v>10</v>
      </c>
    </row>
    <row r="1820" spans="1:15">
      <c r="A1820" t="str">
        <f t="shared" si="28"/>
        <v>3D_423</v>
      </c>
      <c r="B1820">
        <v>3</v>
      </c>
      <c r="C1820">
        <v>423</v>
      </c>
      <c r="D1820">
        <v>2</v>
      </c>
      <c r="E1820">
        <v>2516656.4700000002</v>
      </c>
      <c r="F1820">
        <v>6858104</v>
      </c>
      <c r="G1820">
        <v>187.15600000000001</v>
      </c>
      <c r="H1820">
        <v>164.2100006</v>
      </c>
      <c r="I1820">
        <v>22.945999390000001</v>
      </c>
      <c r="J1820">
        <v>288</v>
      </c>
      <c r="K1820">
        <v>21</v>
      </c>
      <c r="L1820">
        <v>2</v>
      </c>
      <c r="M1820" t="s">
        <v>0</v>
      </c>
      <c r="N1820" t="s">
        <v>10</v>
      </c>
      <c r="O1820">
        <v>10</v>
      </c>
    </row>
    <row r="1821" spans="1:15">
      <c r="A1821" t="str">
        <f t="shared" si="28"/>
        <v>3D_429</v>
      </c>
      <c r="B1821">
        <v>3</v>
      </c>
      <c r="C1821">
        <v>429</v>
      </c>
      <c r="D1821">
        <v>2</v>
      </c>
      <c r="E1821">
        <v>2516652.15</v>
      </c>
      <c r="F1821">
        <v>6858102.5300000003</v>
      </c>
      <c r="G1821">
        <v>189.38900000000001</v>
      </c>
      <c r="H1821">
        <v>165.33999019999999</v>
      </c>
      <c r="I1821">
        <v>24.049009770000001</v>
      </c>
      <c r="J1821">
        <v>271</v>
      </c>
      <c r="K1821">
        <v>12</v>
      </c>
      <c r="L1821">
        <v>2</v>
      </c>
      <c r="M1821" t="s">
        <v>0</v>
      </c>
      <c r="N1821" t="s">
        <v>10</v>
      </c>
      <c r="O1821">
        <v>10</v>
      </c>
    </row>
    <row r="1822" spans="1:15">
      <c r="A1822" t="str">
        <f t="shared" si="28"/>
        <v>3D_419</v>
      </c>
      <c r="B1822">
        <v>3</v>
      </c>
      <c r="C1822">
        <v>419</v>
      </c>
      <c r="D1822">
        <v>1</v>
      </c>
      <c r="E1822">
        <v>2516654.4700000002</v>
      </c>
      <c r="F1822">
        <v>6858108.4400000004</v>
      </c>
      <c r="G1822">
        <v>192.82400000000001</v>
      </c>
      <c r="H1822">
        <v>164.49999389999999</v>
      </c>
      <c r="I1822">
        <v>28.324006099999998</v>
      </c>
      <c r="J1822">
        <v>403</v>
      </c>
      <c r="K1822">
        <v>11</v>
      </c>
      <c r="L1822">
        <v>2</v>
      </c>
      <c r="M1822" t="s">
        <v>0</v>
      </c>
      <c r="N1822" t="s">
        <v>10</v>
      </c>
      <c r="O1822">
        <v>10</v>
      </c>
    </row>
    <row r="1823" spans="1:15">
      <c r="A1823" t="str">
        <f t="shared" si="28"/>
        <v>3D_418</v>
      </c>
      <c r="B1823">
        <v>3</v>
      </c>
      <c r="C1823">
        <v>418</v>
      </c>
      <c r="D1823">
        <v>2</v>
      </c>
      <c r="E1823">
        <v>2516649.08</v>
      </c>
      <c r="F1823">
        <v>6858109.29</v>
      </c>
      <c r="G1823">
        <v>193.44399999999999</v>
      </c>
      <c r="H1823">
        <v>165.1599976</v>
      </c>
      <c r="I1823">
        <v>28.284002439999998</v>
      </c>
      <c r="J1823">
        <v>339</v>
      </c>
      <c r="K1823">
        <v>11</v>
      </c>
      <c r="L1823">
        <v>2</v>
      </c>
      <c r="M1823" t="s">
        <v>0</v>
      </c>
      <c r="N1823" t="s">
        <v>10</v>
      </c>
      <c r="O1823">
        <v>10</v>
      </c>
    </row>
    <row r="1824" spans="1:15">
      <c r="A1824" t="str">
        <f t="shared" si="28"/>
        <v>3D_413</v>
      </c>
      <c r="B1824">
        <v>3</v>
      </c>
      <c r="C1824">
        <v>413</v>
      </c>
      <c r="D1824">
        <v>2</v>
      </c>
      <c r="E1824">
        <v>2516648.25</v>
      </c>
      <c r="F1824">
        <v>6858111.5700000003</v>
      </c>
      <c r="G1824">
        <v>190.25</v>
      </c>
      <c r="H1824">
        <v>165.02999270000001</v>
      </c>
      <c r="I1824">
        <v>-99</v>
      </c>
      <c r="J1824">
        <v>247</v>
      </c>
      <c r="K1824">
        <v>11</v>
      </c>
      <c r="L1824">
        <v>2</v>
      </c>
      <c r="M1824" t="s">
        <v>3</v>
      </c>
      <c r="N1824" t="s">
        <v>10</v>
      </c>
      <c r="O1824">
        <v>10</v>
      </c>
    </row>
    <row r="1825" spans="1:15">
      <c r="A1825" t="str">
        <f t="shared" si="28"/>
        <v>3D_409</v>
      </c>
      <c r="B1825">
        <v>3</v>
      </c>
      <c r="C1825">
        <v>409</v>
      </c>
      <c r="D1825">
        <v>2</v>
      </c>
      <c r="E1825">
        <v>2516649.5299999998</v>
      </c>
      <c r="F1825">
        <v>6858113.9800000004</v>
      </c>
      <c r="G1825">
        <v>190.06700000000001</v>
      </c>
      <c r="H1825">
        <v>164.90000309999999</v>
      </c>
      <c r="I1825">
        <v>25.166996950000001</v>
      </c>
      <c r="J1825">
        <v>287</v>
      </c>
      <c r="K1825">
        <v>11</v>
      </c>
      <c r="L1825">
        <v>2</v>
      </c>
      <c r="M1825" t="s">
        <v>0</v>
      </c>
      <c r="N1825" t="s">
        <v>10</v>
      </c>
      <c r="O1825">
        <v>10</v>
      </c>
    </row>
    <row r="1826" spans="1:15">
      <c r="A1826" t="str">
        <f t="shared" si="28"/>
        <v>3D_404</v>
      </c>
      <c r="B1826">
        <v>3</v>
      </c>
      <c r="C1826">
        <v>404</v>
      </c>
      <c r="D1826">
        <v>2</v>
      </c>
      <c r="E1826">
        <v>2516652.4300000002</v>
      </c>
      <c r="F1826">
        <v>6858117.2400000002</v>
      </c>
      <c r="G1826">
        <v>181.22</v>
      </c>
      <c r="H1826">
        <v>164.48999939999999</v>
      </c>
      <c r="I1826">
        <v>16.730000610000001</v>
      </c>
      <c r="J1826">
        <v>306</v>
      </c>
      <c r="K1826">
        <v>12</v>
      </c>
      <c r="L1826">
        <v>2</v>
      </c>
      <c r="M1826" t="s">
        <v>5</v>
      </c>
      <c r="N1826" t="s">
        <v>10</v>
      </c>
      <c r="O1826">
        <v>10</v>
      </c>
    </row>
    <row r="1827" spans="1:15">
      <c r="A1827" t="str">
        <f t="shared" si="28"/>
        <v>3D_405</v>
      </c>
      <c r="B1827">
        <v>3</v>
      </c>
      <c r="C1827">
        <v>405</v>
      </c>
      <c r="D1827">
        <v>2</v>
      </c>
      <c r="E1827">
        <v>2516646.0099999998</v>
      </c>
      <c r="F1827">
        <v>6858115.9800000004</v>
      </c>
      <c r="G1827">
        <v>189.78</v>
      </c>
      <c r="H1827">
        <v>165.1699921</v>
      </c>
      <c r="I1827">
        <v>24.610007929999998</v>
      </c>
      <c r="J1827">
        <v>252</v>
      </c>
      <c r="K1827">
        <v>12</v>
      </c>
      <c r="L1827">
        <v>2</v>
      </c>
      <c r="M1827" t="s">
        <v>0</v>
      </c>
      <c r="N1827" t="s">
        <v>10</v>
      </c>
      <c r="O1827">
        <v>10</v>
      </c>
    </row>
    <row r="1828" spans="1:15">
      <c r="A1828" t="str">
        <f t="shared" si="28"/>
        <v>3D_401</v>
      </c>
      <c r="B1828">
        <v>3</v>
      </c>
      <c r="C1828">
        <v>401</v>
      </c>
      <c r="D1828">
        <v>2</v>
      </c>
      <c r="E1828">
        <v>2516651.31</v>
      </c>
      <c r="F1828">
        <v>6858119.1500000004</v>
      </c>
      <c r="G1828">
        <v>189.62899999999999</v>
      </c>
      <c r="H1828">
        <v>164.43000180000001</v>
      </c>
      <c r="I1828">
        <v>25.198998169999999</v>
      </c>
      <c r="J1828">
        <v>268</v>
      </c>
      <c r="K1828">
        <v>12</v>
      </c>
      <c r="L1828">
        <v>2</v>
      </c>
      <c r="M1828" t="s">
        <v>0</v>
      </c>
      <c r="N1828" t="s">
        <v>10</v>
      </c>
      <c r="O1828">
        <v>10</v>
      </c>
    </row>
    <row r="1829" spans="1:15">
      <c r="A1829" t="str">
        <f t="shared" si="28"/>
        <v>3D_398</v>
      </c>
      <c r="B1829">
        <v>3</v>
      </c>
      <c r="C1829">
        <v>398</v>
      </c>
      <c r="D1829">
        <v>2</v>
      </c>
      <c r="E1829">
        <v>2516648.7799999998</v>
      </c>
      <c r="F1829">
        <v>6858121.4900000002</v>
      </c>
      <c r="G1829">
        <v>191.50700000000001</v>
      </c>
      <c r="H1829">
        <v>164.71999510000001</v>
      </c>
      <c r="I1829">
        <v>26.787004880000001</v>
      </c>
      <c r="J1829">
        <v>339</v>
      </c>
      <c r="K1829">
        <v>11</v>
      </c>
      <c r="L1829">
        <v>2</v>
      </c>
      <c r="M1829" t="s">
        <v>0</v>
      </c>
      <c r="N1829" t="s">
        <v>10</v>
      </c>
      <c r="O1829">
        <v>10</v>
      </c>
    </row>
    <row r="1830" spans="1:15">
      <c r="A1830" t="str">
        <f t="shared" si="28"/>
        <v>3D_392</v>
      </c>
      <c r="B1830">
        <v>3</v>
      </c>
      <c r="C1830">
        <v>392</v>
      </c>
      <c r="D1830">
        <v>2</v>
      </c>
      <c r="E1830">
        <v>2516647.79</v>
      </c>
      <c r="F1830">
        <v>6858124.0099999998</v>
      </c>
      <c r="G1830">
        <v>192.24</v>
      </c>
      <c r="H1830">
        <v>164.69999079999999</v>
      </c>
      <c r="I1830">
        <v>27.54000916</v>
      </c>
      <c r="J1830">
        <v>293</v>
      </c>
      <c r="K1830">
        <v>11</v>
      </c>
      <c r="L1830">
        <v>2</v>
      </c>
      <c r="M1830" t="s">
        <v>0</v>
      </c>
      <c r="N1830" t="s">
        <v>10</v>
      </c>
      <c r="O1830">
        <v>10</v>
      </c>
    </row>
    <row r="1831" spans="1:15">
      <c r="A1831" t="str">
        <f t="shared" si="28"/>
        <v>3D_389</v>
      </c>
      <c r="B1831">
        <v>3</v>
      </c>
      <c r="C1831">
        <v>389</v>
      </c>
      <c r="D1831">
        <v>2</v>
      </c>
      <c r="E1831">
        <v>2516646.0699999998</v>
      </c>
      <c r="F1831">
        <v>6858125.9500000002</v>
      </c>
      <c r="G1831">
        <v>192.905</v>
      </c>
      <c r="H1831">
        <v>164.68999629999999</v>
      </c>
      <c r="I1831">
        <v>28.215003660000001</v>
      </c>
      <c r="J1831">
        <v>334</v>
      </c>
      <c r="K1831">
        <v>11</v>
      </c>
      <c r="L1831">
        <v>2</v>
      </c>
      <c r="M1831" t="s">
        <v>0</v>
      </c>
      <c r="N1831" t="s">
        <v>10</v>
      </c>
      <c r="O1831">
        <v>10</v>
      </c>
    </row>
    <row r="1832" spans="1:15">
      <c r="A1832" t="str">
        <f t="shared" si="28"/>
        <v>3D_386</v>
      </c>
      <c r="B1832">
        <v>3</v>
      </c>
      <c r="C1832">
        <v>386</v>
      </c>
      <c r="D1832">
        <v>2</v>
      </c>
      <c r="E1832">
        <v>2516648.14</v>
      </c>
      <c r="F1832">
        <v>6858127.5999999996</v>
      </c>
      <c r="G1832">
        <v>191.87299999999999</v>
      </c>
      <c r="H1832">
        <v>164.48999939999999</v>
      </c>
      <c r="I1832">
        <v>27.38300061</v>
      </c>
      <c r="J1832">
        <v>317</v>
      </c>
      <c r="K1832">
        <v>11</v>
      </c>
      <c r="L1832">
        <v>2</v>
      </c>
      <c r="M1832" t="s">
        <v>0</v>
      </c>
      <c r="N1832" t="s">
        <v>10</v>
      </c>
      <c r="O1832">
        <v>10</v>
      </c>
    </row>
    <row r="1833" spans="1:15">
      <c r="A1833" t="str">
        <f t="shared" si="28"/>
        <v>3D_380</v>
      </c>
      <c r="B1833">
        <v>3</v>
      </c>
      <c r="C1833">
        <v>380</v>
      </c>
      <c r="D1833">
        <v>2</v>
      </c>
      <c r="E1833">
        <v>2516640.7200000002</v>
      </c>
      <c r="F1833">
        <v>6858128.7000000002</v>
      </c>
      <c r="G1833">
        <v>189.02099999999999</v>
      </c>
      <c r="H1833">
        <v>165.2100006</v>
      </c>
      <c r="I1833">
        <v>23.810999389999999</v>
      </c>
      <c r="J1833">
        <v>315</v>
      </c>
      <c r="K1833">
        <v>11</v>
      </c>
      <c r="L1833">
        <v>2</v>
      </c>
      <c r="M1833" t="s">
        <v>0</v>
      </c>
      <c r="N1833" t="s">
        <v>10</v>
      </c>
      <c r="O1833">
        <v>10</v>
      </c>
    </row>
    <row r="1834" spans="1:15">
      <c r="A1834" t="str">
        <f t="shared" si="28"/>
        <v>3D_381</v>
      </c>
      <c r="B1834">
        <v>3</v>
      </c>
      <c r="C1834">
        <v>381</v>
      </c>
      <c r="D1834">
        <v>2</v>
      </c>
      <c r="E1834">
        <v>2516637.81</v>
      </c>
      <c r="F1834">
        <v>6858127.54</v>
      </c>
      <c r="G1834">
        <v>190.392</v>
      </c>
      <c r="H1834">
        <v>165.2100006</v>
      </c>
      <c r="I1834">
        <v>25.181999390000001</v>
      </c>
      <c r="J1834">
        <v>307</v>
      </c>
      <c r="K1834">
        <v>12</v>
      </c>
      <c r="L1834">
        <v>2</v>
      </c>
      <c r="M1834" t="s">
        <v>0</v>
      </c>
      <c r="N1834" t="s">
        <v>10</v>
      </c>
      <c r="O1834">
        <v>10</v>
      </c>
    </row>
    <row r="1835" spans="1:15">
      <c r="A1835" t="str">
        <f t="shared" si="28"/>
        <v>3D_377</v>
      </c>
      <c r="B1835">
        <v>3</v>
      </c>
      <c r="C1835">
        <v>377</v>
      </c>
      <c r="D1835">
        <v>1</v>
      </c>
      <c r="E1835">
        <v>2516637.9300000002</v>
      </c>
      <c r="F1835">
        <v>6858132.2800000003</v>
      </c>
      <c r="G1835">
        <v>194.11099999999999</v>
      </c>
      <c r="H1835">
        <v>165.0599915</v>
      </c>
      <c r="I1835">
        <v>29.051008540000002</v>
      </c>
      <c r="J1835">
        <v>332</v>
      </c>
      <c r="K1835">
        <v>11</v>
      </c>
      <c r="L1835">
        <v>2</v>
      </c>
      <c r="M1835" t="s">
        <v>0</v>
      </c>
      <c r="N1835" t="s">
        <v>10</v>
      </c>
      <c r="O1835">
        <v>10</v>
      </c>
    </row>
    <row r="1836" spans="1:15">
      <c r="A1836" t="str">
        <f t="shared" si="28"/>
        <v>3D_373</v>
      </c>
      <c r="B1836">
        <v>3</v>
      </c>
      <c r="C1836">
        <v>373</v>
      </c>
      <c r="D1836">
        <v>2</v>
      </c>
      <c r="E1836">
        <v>2516641.94</v>
      </c>
      <c r="F1836">
        <v>6858136.3700000001</v>
      </c>
      <c r="G1836">
        <v>192.30199999999999</v>
      </c>
      <c r="H1836">
        <v>164.6699921</v>
      </c>
      <c r="I1836">
        <v>27.63200793</v>
      </c>
      <c r="J1836">
        <v>423</v>
      </c>
      <c r="K1836">
        <v>11</v>
      </c>
      <c r="L1836">
        <v>2</v>
      </c>
      <c r="M1836" t="s">
        <v>0</v>
      </c>
      <c r="N1836" t="s">
        <v>10</v>
      </c>
      <c r="O1836">
        <v>10</v>
      </c>
    </row>
    <row r="1837" spans="1:15">
      <c r="A1837" t="str">
        <f t="shared" si="28"/>
        <v>3D_706</v>
      </c>
      <c r="B1837">
        <v>3</v>
      </c>
      <c r="C1837">
        <v>706</v>
      </c>
      <c r="D1837">
        <v>2</v>
      </c>
      <c r="E1837">
        <v>2516627.29</v>
      </c>
      <c r="F1837">
        <v>6858092.6500000004</v>
      </c>
      <c r="G1837">
        <v>182.667</v>
      </c>
      <c r="H1837">
        <v>165.08999019999999</v>
      </c>
      <c r="I1837">
        <v>17.57700977</v>
      </c>
      <c r="J1837">
        <v>220</v>
      </c>
      <c r="K1837">
        <v>12</v>
      </c>
      <c r="L1837">
        <v>3</v>
      </c>
      <c r="M1837" t="s">
        <v>0</v>
      </c>
      <c r="N1837" t="s">
        <v>10</v>
      </c>
      <c r="O1837">
        <v>7</v>
      </c>
    </row>
    <row r="1838" spans="1:15">
      <c r="A1838" t="str">
        <f t="shared" si="28"/>
        <v>3D_707</v>
      </c>
      <c r="B1838">
        <v>3</v>
      </c>
      <c r="C1838">
        <v>707</v>
      </c>
      <c r="D1838">
        <v>2</v>
      </c>
      <c r="E1838">
        <v>2516625.81</v>
      </c>
      <c r="F1838">
        <v>6858115.6200000001</v>
      </c>
      <c r="G1838">
        <v>188.99</v>
      </c>
      <c r="H1838">
        <v>165.5599915</v>
      </c>
      <c r="I1838">
        <v>23.430008539999999</v>
      </c>
      <c r="J1838">
        <v>254</v>
      </c>
      <c r="K1838">
        <v>11</v>
      </c>
      <c r="L1838">
        <v>3</v>
      </c>
      <c r="M1838" t="s">
        <v>0</v>
      </c>
      <c r="N1838" t="s">
        <v>10</v>
      </c>
      <c r="O1838">
        <v>8</v>
      </c>
    </row>
    <row r="1839" spans="1:15">
      <c r="A1839" t="str">
        <f t="shared" si="28"/>
        <v>3D_704</v>
      </c>
      <c r="B1839">
        <v>3</v>
      </c>
      <c r="C1839">
        <v>704</v>
      </c>
      <c r="D1839">
        <v>2</v>
      </c>
      <c r="E1839">
        <v>2516634.7400000002</v>
      </c>
      <c r="F1839">
        <v>6858121.9100000001</v>
      </c>
      <c r="G1839">
        <v>193.59899999999999</v>
      </c>
      <c r="H1839">
        <v>165.1599976</v>
      </c>
      <c r="I1839">
        <v>28.439002439999999</v>
      </c>
      <c r="J1839">
        <v>331</v>
      </c>
      <c r="K1839">
        <v>11</v>
      </c>
      <c r="L1839">
        <v>3</v>
      </c>
      <c r="M1839" t="s">
        <v>0</v>
      </c>
      <c r="N1839" t="s">
        <v>10</v>
      </c>
      <c r="O1839">
        <v>9</v>
      </c>
    </row>
    <row r="1840" spans="1:15">
      <c r="A1840" t="str">
        <f t="shared" si="28"/>
        <v>3D_703</v>
      </c>
      <c r="B1840">
        <v>3</v>
      </c>
      <c r="C1840">
        <v>703</v>
      </c>
      <c r="D1840">
        <v>2</v>
      </c>
      <c r="E1840">
        <v>2516632.92</v>
      </c>
      <c r="F1840">
        <v>6858126.5300000003</v>
      </c>
      <c r="G1840">
        <v>191.37</v>
      </c>
      <c r="H1840">
        <v>165.32999570000001</v>
      </c>
      <c r="I1840">
        <v>26.040004270000001</v>
      </c>
      <c r="J1840">
        <v>281</v>
      </c>
      <c r="K1840">
        <v>12</v>
      </c>
      <c r="L1840">
        <v>3</v>
      </c>
      <c r="M1840" t="s">
        <v>0</v>
      </c>
      <c r="N1840" t="s">
        <v>10</v>
      </c>
      <c r="O1840">
        <v>9</v>
      </c>
    </row>
    <row r="1841" spans="1:15">
      <c r="A1841" t="str">
        <f t="shared" si="28"/>
        <v>3_1001</v>
      </c>
      <c r="B1841">
        <v>3</v>
      </c>
      <c r="C1841">
        <v>1001</v>
      </c>
      <c r="D1841">
        <v>50</v>
      </c>
      <c r="E1841">
        <v>2516580.39</v>
      </c>
      <c r="F1841">
        <v>6858044.4500000002</v>
      </c>
      <c r="G1841">
        <v>-99</v>
      </c>
      <c r="H1841">
        <v>161.9600006</v>
      </c>
      <c r="I1841">
        <v>-99</v>
      </c>
      <c r="J1841">
        <v>700</v>
      </c>
      <c r="K1841">
        <v>-99</v>
      </c>
      <c r="L1841">
        <v>-99</v>
      </c>
      <c r="M1841">
        <v>-99</v>
      </c>
      <c r="N1841">
        <v>1</v>
      </c>
      <c r="O1841">
        <v>-99</v>
      </c>
    </row>
    <row r="1842" spans="1:15">
      <c r="A1842" t="str">
        <f t="shared" si="28"/>
        <v>3_1002</v>
      </c>
      <c r="B1842">
        <v>3</v>
      </c>
      <c r="C1842">
        <v>1002</v>
      </c>
      <c r="D1842">
        <v>50</v>
      </c>
      <c r="E1842">
        <v>2516554.84</v>
      </c>
      <c r="F1842">
        <v>6858087.9800000004</v>
      </c>
      <c r="G1842">
        <v>-99</v>
      </c>
      <c r="H1842">
        <v>163.119989</v>
      </c>
      <c r="I1842">
        <v>-99</v>
      </c>
      <c r="J1842">
        <v>700</v>
      </c>
      <c r="K1842">
        <v>-99</v>
      </c>
      <c r="L1842">
        <v>-99</v>
      </c>
      <c r="M1842">
        <v>-99</v>
      </c>
      <c r="N1842">
        <v>1</v>
      </c>
      <c r="O1842">
        <v>-99</v>
      </c>
    </row>
    <row r="1843" spans="1:15">
      <c r="A1843" t="str">
        <f t="shared" si="28"/>
        <v>3_1003</v>
      </c>
      <c r="B1843">
        <v>3</v>
      </c>
      <c r="C1843">
        <v>1003</v>
      </c>
      <c r="D1843">
        <v>50</v>
      </c>
      <c r="E1843">
        <v>2516530.14</v>
      </c>
      <c r="F1843">
        <v>6858131.9000000004</v>
      </c>
      <c r="G1843">
        <v>-99</v>
      </c>
      <c r="H1843">
        <v>162.24999389999999</v>
      </c>
      <c r="I1843">
        <v>-99</v>
      </c>
      <c r="J1843">
        <v>700</v>
      </c>
      <c r="K1843">
        <v>-99</v>
      </c>
      <c r="L1843">
        <v>-99</v>
      </c>
      <c r="M1843">
        <v>-99</v>
      </c>
      <c r="N1843">
        <v>1</v>
      </c>
      <c r="O1843">
        <v>-99</v>
      </c>
    </row>
    <row r="1844" spans="1:15">
      <c r="A1844" t="str">
        <f t="shared" si="28"/>
        <v>3_1004</v>
      </c>
      <c r="B1844">
        <v>3</v>
      </c>
      <c r="C1844">
        <v>1004</v>
      </c>
      <c r="D1844">
        <v>50</v>
      </c>
      <c r="E1844">
        <v>2516623.4300000002</v>
      </c>
      <c r="F1844">
        <v>6858069.8099999996</v>
      </c>
      <c r="G1844">
        <v>-99</v>
      </c>
      <c r="H1844">
        <v>166.5199982</v>
      </c>
      <c r="I1844">
        <v>-99</v>
      </c>
      <c r="J1844">
        <v>700</v>
      </c>
      <c r="K1844">
        <v>-99</v>
      </c>
      <c r="L1844">
        <v>-99</v>
      </c>
      <c r="M1844">
        <v>-99</v>
      </c>
      <c r="N1844">
        <v>1</v>
      </c>
      <c r="O1844">
        <v>-99</v>
      </c>
    </row>
    <row r="1845" spans="1:15">
      <c r="A1845" t="str">
        <f t="shared" si="28"/>
        <v>3_1005</v>
      </c>
      <c r="B1845">
        <v>3</v>
      </c>
      <c r="C1845">
        <v>1005</v>
      </c>
      <c r="D1845">
        <v>50</v>
      </c>
      <c r="E1845">
        <v>2516598.4300000002</v>
      </c>
      <c r="F1845">
        <v>6858112.7300000004</v>
      </c>
      <c r="G1845">
        <v>-99</v>
      </c>
      <c r="H1845">
        <v>163.97998960000001</v>
      </c>
      <c r="I1845">
        <v>-99</v>
      </c>
      <c r="J1845">
        <v>700</v>
      </c>
      <c r="K1845">
        <v>-99</v>
      </c>
      <c r="L1845">
        <v>-99</v>
      </c>
      <c r="M1845">
        <v>-99</v>
      </c>
      <c r="N1845">
        <v>1</v>
      </c>
      <c r="O1845">
        <v>-99</v>
      </c>
    </row>
    <row r="1846" spans="1:15">
      <c r="A1846" t="str">
        <f t="shared" si="28"/>
        <v>3_1006</v>
      </c>
      <c r="B1846">
        <v>3</v>
      </c>
      <c r="C1846">
        <v>1006</v>
      </c>
      <c r="D1846">
        <v>50</v>
      </c>
      <c r="E1846">
        <v>2516573.25</v>
      </c>
      <c r="F1846">
        <v>6858156.8700000001</v>
      </c>
      <c r="G1846">
        <v>-99</v>
      </c>
      <c r="H1846">
        <v>162.83999019999999</v>
      </c>
      <c r="I1846">
        <v>-99</v>
      </c>
      <c r="J1846">
        <v>700</v>
      </c>
      <c r="K1846">
        <v>-99</v>
      </c>
      <c r="L1846">
        <v>-99</v>
      </c>
      <c r="M1846">
        <v>-99</v>
      </c>
      <c r="N1846">
        <v>1</v>
      </c>
      <c r="O1846">
        <v>-99</v>
      </c>
    </row>
    <row r="1847" spans="1:15">
      <c r="A1847" t="str">
        <f t="shared" si="28"/>
        <v>3_1007</v>
      </c>
      <c r="B1847">
        <v>3</v>
      </c>
      <c r="C1847">
        <v>1007</v>
      </c>
      <c r="D1847">
        <v>50</v>
      </c>
      <c r="E1847">
        <v>2516666.87</v>
      </c>
      <c r="F1847">
        <v>6858095.3099999996</v>
      </c>
      <c r="G1847">
        <v>-99</v>
      </c>
      <c r="H1847">
        <v>163.44999079999999</v>
      </c>
      <c r="I1847">
        <v>-99</v>
      </c>
      <c r="J1847">
        <v>700</v>
      </c>
      <c r="K1847">
        <v>-99</v>
      </c>
      <c r="L1847">
        <v>-99</v>
      </c>
      <c r="M1847">
        <v>-99</v>
      </c>
      <c r="N1847">
        <v>1</v>
      </c>
      <c r="O1847">
        <v>-99</v>
      </c>
    </row>
    <row r="1848" spans="1:15">
      <c r="A1848" t="str">
        <f t="shared" si="28"/>
        <v>3_1008</v>
      </c>
      <c r="B1848">
        <v>3</v>
      </c>
      <c r="C1848">
        <v>1008</v>
      </c>
      <c r="D1848">
        <v>50</v>
      </c>
      <c r="E1848">
        <v>2516641.04</v>
      </c>
      <c r="F1848">
        <v>6858138.4500000002</v>
      </c>
      <c r="G1848">
        <v>-99</v>
      </c>
      <c r="H1848">
        <v>164.2699982</v>
      </c>
      <c r="I1848">
        <v>-99</v>
      </c>
      <c r="J1848">
        <v>700</v>
      </c>
      <c r="K1848">
        <v>-99</v>
      </c>
      <c r="L1848">
        <v>-99</v>
      </c>
      <c r="M1848">
        <v>-99</v>
      </c>
      <c r="N1848">
        <v>1</v>
      </c>
      <c r="O1848">
        <v>-99</v>
      </c>
    </row>
    <row r="1849" spans="1:15">
      <c r="A1849" t="str">
        <f t="shared" si="28"/>
        <v>3_1009</v>
      </c>
      <c r="B1849">
        <v>3</v>
      </c>
      <c r="C1849">
        <v>1009</v>
      </c>
      <c r="D1849">
        <v>50</v>
      </c>
      <c r="E1849">
        <v>2516616.38</v>
      </c>
      <c r="F1849">
        <v>6858181.8099999996</v>
      </c>
      <c r="G1849">
        <v>-99</v>
      </c>
      <c r="H1849">
        <v>163.63999329999999</v>
      </c>
      <c r="I1849">
        <v>-99</v>
      </c>
      <c r="J1849">
        <v>700</v>
      </c>
      <c r="K1849">
        <v>-99</v>
      </c>
      <c r="L1849">
        <v>-99</v>
      </c>
      <c r="M1849">
        <v>-99</v>
      </c>
      <c r="N1849">
        <v>1</v>
      </c>
      <c r="O1849">
        <v>-99</v>
      </c>
    </row>
    <row r="1850" spans="1:15">
      <c r="A1850" t="str">
        <f t="shared" si="28"/>
        <v>122A_136</v>
      </c>
      <c r="B1850">
        <v>122</v>
      </c>
      <c r="C1850">
        <v>136</v>
      </c>
      <c r="D1850">
        <v>21</v>
      </c>
      <c r="E1850">
        <v>2516128.36</v>
      </c>
      <c r="F1850">
        <v>6860449.54</v>
      </c>
      <c r="G1850">
        <v>203.09899999999999</v>
      </c>
      <c r="H1850">
        <v>192.21999510000001</v>
      </c>
      <c r="I1850">
        <v>10.87900488</v>
      </c>
      <c r="J1850">
        <v>99</v>
      </c>
      <c r="K1850">
        <v>11</v>
      </c>
      <c r="L1850">
        <v>2</v>
      </c>
      <c r="M1850" t="s">
        <v>0</v>
      </c>
      <c r="N1850" t="s">
        <v>7</v>
      </c>
      <c r="O1850">
        <v>1</v>
      </c>
    </row>
    <row r="1851" spans="1:15">
      <c r="A1851" t="str">
        <f t="shared" si="28"/>
        <v>122A_137</v>
      </c>
      <c r="B1851">
        <v>122</v>
      </c>
      <c r="C1851">
        <v>137</v>
      </c>
      <c r="D1851">
        <v>3</v>
      </c>
      <c r="E1851">
        <v>2516129.71</v>
      </c>
      <c r="F1851">
        <v>6860452.6500000004</v>
      </c>
      <c r="G1851">
        <v>206.96100000000001</v>
      </c>
      <c r="H1851">
        <v>192.13999329999999</v>
      </c>
      <c r="I1851">
        <v>14.821006710000001</v>
      </c>
      <c r="J1851">
        <v>165</v>
      </c>
      <c r="K1851">
        <v>11</v>
      </c>
      <c r="L1851">
        <v>2</v>
      </c>
      <c r="M1851" t="s">
        <v>0</v>
      </c>
      <c r="N1851" t="s">
        <v>7</v>
      </c>
      <c r="O1851">
        <v>1</v>
      </c>
    </row>
    <row r="1852" spans="1:15">
      <c r="A1852" t="str">
        <f t="shared" si="28"/>
        <v>122A_144</v>
      </c>
      <c r="B1852">
        <v>122</v>
      </c>
      <c r="C1852">
        <v>144</v>
      </c>
      <c r="D1852">
        <v>4</v>
      </c>
      <c r="E1852">
        <v>2516126.15</v>
      </c>
      <c r="F1852">
        <v>6860453.6100000003</v>
      </c>
      <c r="G1852">
        <v>200.19</v>
      </c>
      <c r="H1852">
        <v>191.88999329999999</v>
      </c>
      <c r="I1852">
        <v>-99</v>
      </c>
      <c r="J1852">
        <v>66</v>
      </c>
      <c r="K1852">
        <v>11</v>
      </c>
      <c r="L1852">
        <v>2</v>
      </c>
      <c r="M1852" t="s">
        <v>3</v>
      </c>
      <c r="N1852" t="s">
        <v>7</v>
      </c>
      <c r="O1852">
        <v>1</v>
      </c>
    </row>
    <row r="1853" spans="1:15">
      <c r="A1853" t="str">
        <f t="shared" si="28"/>
        <v>122A_141</v>
      </c>
      <c r="B1853">
        <v>122</v>
      </c>
      <c r="C1853">
        <v>141</v>
      </c>
      <c r="D1853">
        <v>3</v>
      </c>
      <c r="E1853">
        <v>2516130.33</v>
      </c>
      <c r="F1853">
        <v>6860456.2300000004</v>
      </c>
      <c r="G1853">
        <v>202.44</v>
      </c>
      <c r="H1853">
        <v>191.94999079999999</v>
      </c>
      <c r="I1853">
        <v>-99</v>
      </c>
      <c r="J1853">
        <v>87</v>
      </c>
      <c r="K1853">
        <v>11</v>
      </c>
      <c r="L1853">
        <v>2</v>
      </c>
      <c r="M1853" t="s">
        <v>3</v>
      </c>
      <c r="N1853" t="s">
        <v>7</v>
      </c>
      <c r="O1853">
        <v>1</v>
      </c>
    </row>
    <row r="1854" spans="1:15">
      <c r="A1854" t="str">
        <f t="shared" si="28"/>
        <v>122A_140</v>
      </c>
      <c r="B1854">
        <v>122</v>
      </c>
      <c r="C1854">
        <v>140</v>
      </c>
      <c r="D1854">
        <v>21</v>
      </c>
      <c r="E1854">
        <v>2516131.46</v>
      </c>
      <c r="F1854">
        <v>6860457.6100000003</v>
      </c>
      <c r="G1854">
        <v>204.36699999999999</v>
      </c>
      <c r="H1854">
        <v>191.7999969</v>
      </c>
      <c r="I1854">
        <v>12.56700305</v>
      </c>
      <c r="J1854">
        <v>177</v>
      </c>
      <c r="K1854">
        <v>11</v>
      </c>
      <c r="L1854">
        <v>2</v>
      </c>
      <c r="M1854" t="s">
        <v>0</v>
      </c>
      <c r="N1854" t="s">
        <v>7</v>
      </c>
      <c r="O1854">
        <v>1</v>
      </c>
    </row>
    <row r="1855" spans="1:15">
      <c r="A1855" t="str">
        <f t="shared" si="28"/>
        <v>122A_147</v>
      </c>
      <c r="B1855">
        <v>122</v>
      </c>
      <c r="C1855">
        <v>147</v>
      </c>
      <c r="D1855">
        <v>2</v>
      </c>
      <c r="E1855">
        <v>2516123.86</v>
      </c>
      <c r="F1855">
        <v>6860453.4400000004</v>
      </c>
      <c r="G1855">
        <v>199.792</v>
      </c>
      <c r="H1855">
        <v>191.93000180000001</v>
      </c>
      <c r="I1855">
        <v>7.8619981689999996</v>
      </c>
      <c r="J1855">
        <v>81</v>
      </c>
      <c r="K1855">
        <v>11</v>
      </c>
      <c r="L1855">
        <v>2</v>
      </c>
      <c r="M1855" t="s">
        <v>0</v>
      </c>
      <c r="N1855" t="s">
        <v>7</v>
      </c>
      <c r="O1855">
        <v>1</v>
      </c>
    </row>
    <row r="1856" spans="1:15">
      <c r="A1856" t="str">
        <f t="shared" si="28"/>
        <v>122A_146</v>
      </c>
      <c r="B1856">
        <v>122</v>
      </c>
      <c r="C1856">
        <v>146</v>
      </c>
      <c r="D1856">
        <v>2</v>
      </c>
      <c r="E1856">
        <v>2516127.31</v>
      </c>
      <c r="F1856">
        <v>6860457.0599999996</v>
      </c>
      <c r="G1856">
        <v>203.26</v>
      </c>
      <c r="H1856">
        <v>191.8099915</v>
      </c>
      <c r="I1856">
        <v>11.450008540000001</v>
      </c>
      <c r="J1856">
        <v>66</v>
      </c>
      <c r="K1856">
        <v>11</v>
      </c>
      <c r="L1856">
        <v>2</v>
      </c>
      <c r="M1856" t="s">
        <v>0</v>
      </c>
      <c r="N1856" t="s">
        <v>7</v>
      </c>
      <c r="O1856">
        <v>1</v>
      </c>
    </row>
    <row r="1857" spans="1:15">
      <c r="A1857" t="str">
        <f t="shared" si="28"/>
        <v>122A_148</v>
      </c>
      <c r="B1857">
        <v>122</v>
      </c>
      <c r="C1857">
        <v>148</v>
      </c>
      <c r="D1857">
        <v>21</v>
      </c>
      <c r="E1857">
        <v>2516127.77</v>
      </c>
      <c r="F1857">
        <v>6860458.6799999997</v>
      </c>
      <c r="G1857">
        <v>199.35</v>
      </c>
      <c r="H1857">
        <v>191.7100006</v>
      </c>
      <c r="I1857">
        <v>-99</v>
      </c>
      <c r="J1857">
        <v>135</v>
      </c>
      <c r="K1857">
        <v>12</v>
      </c>
      <c r="L1857">
        <v>2</v>
      </c>
      <c r="M1857" t="s">
        <v>3</v>
      </c>
      <c r="N1857" t="s">
        <v>7</v>
      </c>
      <c r="O1857">
        <v>1</v>
      </c>
    </row>
    <row r="1858" spans="1:15">
      <c r="A1858" t="str">
        <f t="shared" si="28"/>
        <v>122A_150</v>
      </c>
      <c r="B1858">
        <v>122</v>
      </c>
      <c r="C1858">
        <v>150</v>
      </c>
      <c r="D1858">
        <v>4</v>
      </c>
      <c r="E1858">
        <v>2516123.61</v>
      </c>
      <c r="F1858">
        <v>6860456.4800000004</v>
      </c>
      <c r="G1858">
        <v>202.61600000000001</v>
      </c>
      <c r="H1858">
        <v>191.83999019999999</v>
      </c>
      <c r="I1858">
        <v>10.77600977</v>
      </c>
      <c r="J1858">
        <v>143</v>
      </c>
      <c r="K1858">
        <v>11</v>
      </c>
      <c r="L1858">
        <v>2</v>
      </c>
      <c r="M1858" t="s">
        <v>0</v>
      </c>
      <c r="N1858" t="s">
        <v>7</v>
      </c>
      <c r="O1858">
        <v>1</v>
      </c>
    </row>
    <row r="1859" spans="1:15">
      <c r="A1859" t="str">
        <f t="shared" ref="A1859:A1922" si="29">IF(N1859&lt;&gt;1,CONCATENATE(B1859,N1859,"_",C1859),CONCATENATE(B1859,"_",C1859))</f>
        <v>122A_154</v>
      </c>
      <c r="B1859">
        <v>122</v>
      </c>
      <c r="C1859">
        <v>154</v>
      </c>
      <c r="D1859">
        <v>3</v>
      </c>
      <c r="E1859">
        <v>2516124.7599999998</v>
      </c>
      <c r="F1859">
        <v>6860459.1399999997</v>
      </c>
      <c r="G1859">
        <v>203.762</v>
      </c>
      <c r="H1859">
        <v>191.5499969</v>
      </c>
      <c r="I1859">
        <v>12.21200305</v>
      </c>
      <c r="J1859">
        <v>118</v>
      </c>
      <c r="K1859">
        <v>12</v>
      </c>
      <c r="L1859">
        <v>2</v>
      </c>
      <c r="M1859" t="s">
        <v>0</v>
      </c>
      <c r="N1859" t="s">
        <v>7</v>
      </c>
      <c r="O1859">
        <v>1</v>
      </c>
    </row>
    <row r="1860" spans="1:15">
      <c r="A1860" t="str">
        <f t="shared" si="29"/>
        <v>122A_160</v>
      </c>
      <c r="B1860">
        <v>122</v>
      </c>
      <c r="C1860">
        <v>160</v>
      </c>
      <c r="D1860">
        <v>3</v>
      </c>
      <c r="E1860">
        <v>2516126.7400000002</v>
      </c>
      <c r="F1860">
        <v>6860462.2300000004</v>
      </c>
      <c r="G1860">
        <v>205.63399999999999</v>
      </c>
      <c r="H1860">
        <v>191.57000120000001</v>
      </c>
      <c r="I1860">
        <v>14.06399878</v>
      </c>
      <c r="J1860">
        <v>127</v>
      </c>
      <c r="K1860">
        <v>11</v>
      </c>
      <c r="L1860">
        <v>2</v>
      </c>
      <c r="M1860" t="s">
        <v>0</v>
      </c>
      <c r="N1860" t="s">
        <v>7</v>
      </c>
      <c r="O1860">
        <v>1</v>
      </c>
    </row>
    <row r="1861" spans="1:15">
      <c r="A1861" t="str">
        <f t="shared" si="29"/>
        <v>122A_159</v>
      </c>
      <c r="B1861">
        <v>122</v>
      </c>
      <c r="C1861">
        <v>159</v>
      </c>
      <c r="D1861">
        <v>3</v>
      </c>
      <c r="E1861">
        <v>2516124.61</v>
      </c>
      <c r="F1861">
        <v>6860461.1100000003</v>
      </c>
      <c r="G1861">
        <v>205.256</v>
      </c>
      <c r="H1861">
        <v>191.52999270000001</v>
      </c>
      <c r="I1861">
        <v>13.726007320000001</v>
      </c>
      <c r="J1861">
        <v>129</v>
      </c>
      <c r="K1861">
        <v>11</v>
      </c>
      <c r="L1861">
        <v>2</v>
      </c>
      <c r="M1861" t="s">
        <v>0</v>
      </c>
      <c r="N1861" t="s">
        <v>7</v>
      </c>
      <c r="O1861">
        <v>1</v>
      </c>
    </row>
    <row r="1862" spans="1:15">
      <c r="A1862" t="str">
        <f t="shared" si="29"/>
        <v>122A_163</v>
      </c>
      <c r="B1862">
        <v>122</v>
      </c>
      <c r="C1862">
        <v>163</v>
      </c>
      <c r="D1862">
        <v>3</v>
      </c>
      <c r="E1862">
        <v>2516124.0699999998</v>
      </c>
      <c r="F1862">
        <v>6860462.2400000002</v>
      </c>
      <c r="G1862">
        <v>205.37200000000001</v>
      </c>
      <c r="H1862">
        <v>191.5499969</v>
      </c>
      <c r="I1862">
        <v>13.822003049999999</v>
      </c>
      <c r="J1862">
        <v>123</v>
      </c>
      <c r="K1862">
        <v>12</v>
      </c>
      <c r="L1862">
        <v>2</v>
      </c>
      <c r="M1862" t="s">
        <v>0</v>
      </c>
      <c r="N1862" t="s">
        <v>7</v>
      </c>
      <c r="O1862">
        <v>1</v>
      </c>
    </row>
    <row r="1863" spans="1:15">
      <c r="A1863" t="str">
        <f t="shared" si="29"/>
        <v>122A_100</v>
      </c>
      <c r="B1863">
        <v>122</v>
      </c>
      <c r="C1863">
        <v>100</v>
      </c>
      <c r="D1863">
        <v>21</v>
      </c>
      <c r="E1863">
        <v>2516141.62</v>
      </c>
      <c r="F1863">
        <v>6860458.3600000003</v>
      </c>
      <c r="G1863">
        <v>204.56700000000001</v>
      </c>
      <c r="H1863">
        <v>191.72998960000001</v>
      </c>
      <c r="I1863">
        <v>12.837010380000001</v>
      </c>
      <c r="J1863">
        <v>158</v>
      </c>
      <c r="K1863">
        <v>11</v>
      </c>
      <c r="L1863">
        <v>2</v>
      </c>
      <c r="M1863" t="s">
        <v>0</v>
      </c>
      <c r="N1863" t="s">
        <v>7</v>
      </c>
      <c r="O1863">
        <v>2</v>
      </c>
    </row>
    <row r="1864" spans="1:15">
      <c r="A1864" t="str">
        <f t="shared" si="29"/>
        <v>122A_118</v>
      </c>
      <c r="B1864">
        <v>122</v>
      </c>
      <c r="C1864">
        <v>118</v>
      </c>
      <c r="D1864">
        <v>3</v>
      </c>
      <c r="E1864">
        <v>2516136.09</v>
      </c>
      <c r="F1864">
        <v>6860455.7000000002</v>
      </c>
      <c r="G1864">
        <v>205.80699999999999</v>
      </c>
      <c r="H1864">
        <v>192.0599915</v>
      </c>
      <c r="I1864">
        <v>13.747008539999999</v>
      </c>
      <c r="J1864">
        <v>101</v>
      </c>
      <c r="K1864">
        <v>11</v>
      </c>
      <c r="L1864">
        <v>2</v>
      </c>
      <c r="M1864" t="s">
        <v>0</v>
      </c>
      <c r="N1864" t="s">
        <v>7</v>
      </c>
      <c r="O1864">
        <v>2</v>
      </c>
    </row>
    <row r="1865" spans="1:15">
      <c r="A1865" t="str">
        <f t="shared" si="29"/>
        <v>122A_113</v>
      </c>
      <c r="B1865">
        <v>122</v>
      </c>
      <c r="C1865">
        <v>113</v>
      </c>
      <c r="D1865">
        <v>4</v>
      </c>
      <c r="E1865">
        <v>2516138.13</v>
      </c>
      <c r="F1865">
        <v>6860457.46</v>
      </c>
      <c r="G1865">
        <v>207.67400000000001</v>
      </c>
      <c r="H1865">
        <v>191.9600006</v>
      </c>
      <c r="I1865">
        <v>15.71399939</v>
      </c>
      <c r="J1865">
        <v>194</v>
      </c>
      <c r="K1865">
        <v>11</v>
      </c>
      <c r="L1865">
        <v>2</v>
      </c>
      <c r="M1865" t="s">
        <v>0</v>
      </c>
      <c r="N1865" t="s">
        <v>7</v>
      </c>
      <c r="O1865">
        <v>2</v>
      </c>
    </row>
    <row r="1866" spans="1:15">
      <c r="A1866" t="str">
        <f t="shared" si="29"/>
        <v>122A_110</v>
      </c>
      <c r="B1866">
        <v>122</v>
      </c>
      <c r="C1866">
        <v>110</v>
      </c>
      <c r="D1866">
        <v>1</v>
      </c>
      <c r="E1866">
        <v>2516137.96</v>
      </c>
      <c r="F1866">
        <v>6860460.0099999998</v>
      </c>
      <c r="G1866">
        <v>204.02699999999999</v>
      </c>
      <c r="H1866">
        <v>191.8599945</v>
      </c>
      <c r="I1866">
        <v>12.167005489999999</v>
      </c>
      <c r="J1866">
        <v>114</v>
      </c>
      <c r="K1866">
        <v>12</v>
      </c>
      <c r="L1866">
        <v>2</v>
      </c>
      <c r="M1866" t="s">
        <v>0</v>
      </c>
      <c r="N1866" t="s">
        <v>7</v>
      </c>
      <c r="O1866">
        <v>2</v>
      </c>
    </row>
    <row r="1867" spans="1:15">
      <c r="A1867" t="str">
        <f t="shared" si="29"/>
        <v>122A_138</v>
      </c>
      <c r="B1867">
        <v>122</v>
      </c>
      <c r="C1867">
        <v>138</v>
      </c>
      <c r="D1867">
        <v>21</v>
      </c>
      <c r="E1867">
        <v>2516132.3199999998</v>
      </c>
      <c r="F1867">
        <v>6860458.8799999999</v>
      </c>
      <c r="G1867">
        <v>206.14099999999999</v>
      </c>
      <c r="H1867">
        <v>191.94999079999999</v>
      </c>
      <c r="I1867">
        <v>14.19100916</v>
      </c>
      <c r="J1867">
        <v>154</v>
      </c>
      <c r="K1867">
        <v>11</v>
      </c>
      <c r="L1867">
        <v>2</v>
      </c>
      <c r="M1867" t="s">
        <v>0</v>
      </c>
      <c r="N1867" t="s">
        <v>7</v>
      </c>
      <c r="O1867">
        <v>2</v>
      </c>
    </row>
    <row r="1868" spans="1:15">
      <c r="A1868" t="str">
        <f t="shared" si="29"/>
        <v>122A_129</v>
      </c>
      <c r="B1868">
        <v>122</v>
      </c>
      <c r="C1868">
        <v>129</v>
      </c>
      <c r="D1868">
        <v>3</v>
      </c>
      <c r="E1868">
        <v>2516134.0499999998</v>
      </c>
      <c r="F1868">
        <v>6860459.9199999999</v>
      </c>
      <c r="G1868">
        <v>206.88900000000001</v>
      </c>
      <c r="H1868">
        <v>192.04000239999999</v>
      </c>
      <c r="I1868">
        <v>14.848997560000001</v>
      </c>
      <c r="J1868">
        <v>145</v>
      </c>
      <c r="K1868">
        <v>12</v>
      </c>
      <c r="L1868">
        <v>2</v>
      </c>
      <c r="M1868" t="s">
        <v>0</v>
      </c>
      <c r="N1868" t="s">
        <v>7</v>
      </c>
      <c r="O1868">
        <v>2</v>
      </c>
    </row>
    <row r="1869" spans="1:15">
      <c r="A1869" t="str">
        <f t="shared" si="29"/>
        <v>122A_95</v>
      </c>
      <c r="B1869">
        <v>122</v>
      </c>
      <c r="C1869">
        <v>95</v>
      </c>
      <c r="D1869">
        <v>4</v>
      </c>
      <c r="E1869">
        <v>2516139.6800000002</v>
      </c>
      <c r="F1869">
        <v>6860463.4000000004</v>
      </c>
      <c r="G1869">
        <v>206.68700000000001</v>
      </c>
      <c r="H1869">
        <v>191.71999510000001</v>
      </c>
      <c r="I1869">
        <v>14.967004879999999</v>
      </c>
      <c r="J1869">
        <v>126</v>
      </c>
      <c r="K1869">
        <v>12</v>
      </c>
      <c r="L1869">
        <v>2</v>
      </c>
      <c r="M1869" t="s">
        <v>0</v>
      </c>
      <c r="N1869" t="s">
        <v>7</v>
      </c>
      <c r="O1869">
        <v>2</v>
      </c>
    </row>
    <row r="1870" spans="1:15">
      <c r="A1870" t="str">
        <f t="shared" si="29"/>
        <v>122A_126</v>
      </c>
      <c r="B1870">
        <v>122</v>
      </c>
      <c r="C1870">
        <v>126</v>
      </c>
      <c r="D1870">
        <v>3</v>
      </c>
      <c r="E1870">
        <v>2516134.79</v>
      </c>
      <c r="F1870">
        <v>6860460.7699999996</v>
      </c>
      <c r="G1870">
        <v>207.37899999999999</v>
      </c>
      <c r="H1870">
        <v>192.1</v>
      </c>
      <c r="I1870">
        <v>15.279</v>
      </c>
      <c r="J1870">
        <v>144</v>
      </c>
      <c r="K1870">
        <v>12</v>
      </c>
      <c r="L1870">
        <v>2</v>
      </c>
      <c r="M1870" t="s">
        <v>0</v>
      </c>
      <c r="N1870" t="s">
        <v>7</v>
      </c>
      <c r="O1870">
        <v>2</v>
      </c>
    </row>
    <row r="1871" spans="1:15">
      <c r="A1871" t="str">
        <f t="shared" si="29"/>
        <v>122A_115</v>
      </c>
      <c r="B1871">
        <v>122</v>
      </c>
      <c r="C1871">
        <v>115</v>
      </c>
      <c r="D1871">
        <v>1</v>
      </c>
      <c r="E1871">
        <v>2516136.75</v>
      </c>
      <c r="F1871">
        <v>6860463.1699999999</v>
      </c>
      <c r="G1871">
        <v>204.93700000000001</v>
      </c>
      <c r="H1871">
        <v>192.04000239999999</v>
      </c>
      <c r="I1871">
        <v>12.896997560000001</v>
      </c>
      <c r="J1871">
        <v>130</v>
      </c>
      <c r="K1871">
        <v>11</v>
      </c>
      <c r="L1871">
        <v>2</v>
      </c>
      <c r="M1871" t="s">
        <v>0</v>
      </c>
      <c r="N1871" t="s">
        <v>7</v>
      </c>
      <c r="O1871">
        <v>2</v>
      </c>
    </row>
    <row r="1872" spans="1:15">
      <c r="A1872" t="str">
        <f t="shared" si="29"/>
        <v>122A_87</v>
      </c>
      <c r="B1872">
        <v>122</v>
      </c>
      <c r="C1872">
        <v>87</v>
      </c>
      <c r="D1872">
        <v>3</v>
      </c>
      <c r="E1872">
        <v>2516138.7799999998</v>
      </c>
      <c r="F1872">
        <v>6860465.1900000004</v>
      </c>
      <c r="G1872">
        <v>207.00700000000001</v>
      </c>
      <c r="H1872">
        <v>191.77999270000001</v>
      </c>
      <c r="I1872">
        <v>15.22700732</v>
      </c>
      <c r="J1872">
        <v>113</v>
      </c>
      <c r="K1872">
        <v>11</v>
      </c>
      <c r="L1872">
        <v>2</v>
      </c>
      <c r="M1872" t="s">
        <v>0</v>
      </c>
      <c r="N1872" t="s">
        <v>7</v>
      </c>
      <c r="O1872">
        <v>2</v>
      </c>
    </row>
    <row r="1873" spans="1:15">
      <c r="A1873" t="str">
        <f t="shared" si="29"/>
        <v>122A_149</v>
      </c>
      <c r="B1873">
        <v>122</v>
      </c>
      <c r="C1873">
        <v>149</v>
      </c>
      <c r="D1873">
        <v>3</v>
      </c>
      <c r="E1873">
        <v>2516131.2000000002</v>
      </c>
      <c r="F1873">
        <v>6860461.9299999997</v>
      </c>
      <c r="G1873">
        <v>207.47900000000001</v>
      </c>
      <c r="H1873">
        <v>191.7599884</v>
      </c>
      <c r="I1873">
        <v>15.7190116</v>
      </c>
      <c r="J1873">
        <v>42</v>
      </c>
      <c r="K1873">
        <v>14</v>
      </c>
      <c r="L1873">
        <v>2</v>
      </c>
      <c r="M1873" t="s">
        <v>0</v>
      </c>
      <c r="N1873" t="s">
        <v>7</v>
      </c>
      <c r="O1873">
        <v>2</v>
      </c>
    </row>
    <row r="1874" spans="1:15">
      <c r="A1874" t="str">
        <f t="shared" si="29"/>
        <v>122A_106</v>
      </c>
      <c r="B1874">
        <v>122</v>
      </c>
      <c r="C1874">
        <v>106</v>
      </c>
      <c r="D1874">
        <v>3</v>
      </c>
      <c r="E1874">
        <v>2516136.87</v>
      </c>
      <c r="F1874">
        <v>6860465.3399999999</v>
      </c>
      <c r="G1874">
        <v>203.31399999999999</v>
      </c>
      <c r="H1874">
        <v>192.0499969</v>
      </c>
      <c r="I1874">
        <v>11.264003049999999</v>
      </c>
      <c r="J1874">
        <v>82</v>
      </c>
      <c r="K1874">
        <v>11</v>
      </c>
      <c r="L1874">
        <v>2</v>
      </c>
      <c r="M1874" t="s">
        <v>0</v>
      </c>
      <c r="N1874" t="s">
        <v>7</v>
      </c>
      <c r="O1874">
        <v>2</v>
      </c>
    </row>
    <row r="1875" spans="1:15">
      <c r="A1875" t="str">
        <f t="shared" si="29"/>
        <v>122A_153</v>
      </c>
      <c r="B1875">
        <v>122</v>
      </c>
      <c r="C1875">
        <v>153</v>
      </c>
      <c r="D1875">
        <v>21</v>
      </c>
      <c r="E1875">
        <v>2516133.88</v>
      </c>
      <c r="F1875">
        <v>6860464.8200000003</v>
      </c>
      <c r="G1875">
        <v>203.61</v>
      </c>
      <c r="H1875">
        <v>192.13999329999999</v>
      </c>
      <c r="I1875">
        <v>11.47000671</v>
      </c>
      <c r="J1875">
        <v>136</v>
      </c>
      <c r="K1875">
        <v>11</v>
      </c>
      <c r="L1875">
        <v>2</v>
      </c>
      <c r="M1875" t="s">
        <v>0</v>
      </c>
      <c r="N1875" t="s">
        <v>7</v>
      </c>
      <c r="O1875">
        <v>2</v>
      </c>
    </row>
    <row r="1876" spans="1:15">
      <c r="A1876" t="str">
        <f t="shared" si="29"/>
        <v>122A_58</v>
      </c>
      <c r="B1876">
        <v>122</v>
      </c>
      <c r="C1876">
        <v>58</v>
      </c>
      <c r="D1876">
        <v>1</v>
      </c>
      <c r="E1876">
        <v>2516137.33</v>
      </c>
      <c r="F1876">
        <v>6860466.8499999996</v>
      </c>
      <c r="G1876">
        <v>202.9</v>
      </c>
      <c r="H1876">
        <v>191.9199921</v>
      </c>
      <c r="I1876">
        <v>-99</v>
      </c>
      <c r="J1876">
        <v>110</v>
      </c>
      <c r="K1876">
        <v>11</v>
      </c>
      <c r="L1876">
        <v>2</v>
      </c>
      <c r="M1876" t="s">
        <v>3</v>
      </c>
      <c r="N1876" t="s">
        <v>7</v>
      </c>
      <c r="O1876">
        <v>2</v>
      </c>
    </row>
    <row r="1877" spans="1:15">
      <c r="A1877" t="str">
        <f t="shared" si="29"/>
        <v>122A_158</v>
      </c>
      <c r="B1877">
        <v>122</v>
      </c>
      <c r="C1877">
        <v>158</v>
      </c>
      <c r="D1877">
        <v>3</v>
      </c>
      <c r="E1877">
        <v>2516131.83</v>
      </c>
      <c r="F1877">
        <v>6860464.54</v>
      </c>
      <c r="G1877">
        <v>207.67699999999999</v>
      </c>
      <c r="H1877">
        <v>191.88999329999999</v>
      </c>
      <c r="I1877">
        <v>15.78700671</v>
      </c>
      <c r="J1877">
        <v>175</v>
      </c>
      <c r="K1877">
        <v>11</v>
      </c>
      <c r="L1877">
        <v>2</v>
      </c>
      <c r="M1877" t="s">
        <v>0</v>
      </c>
      <c r="N1877" t="s">
        <v>7</v>
      </c>
      <c r="O1877">
        <v>2</v>
      </c>
    </row>
    <row r="1878" spans="1:15">
      <c r="A1878" t="str">
        <f t="shared" si="29"/>
        <v>122A_191</v>
      </c>
      <c r="B1878">
        <v>122</v>
      </c>
      <c r="C1878">
        <v>191</v>
      </c>
      <c r="D1878">
        <v>21</v>
      </c>
      <c r="E1878">
        <v>2516135.17</v>
      </c>
      <c r="F1878">
        <v>6860467.3499999996</v>
      </c>
      <c r="G1878">
        <v>204.16</v>
      </c>
      <c r="H1878">
        <v>191.98999939999999</v>
      </c>
      <c r="I1878">
        <v>12.170000610000001</v>
      </c>
      <c r="J1878">
        <v>156</v>
      </c>
      <c r="K1878">
        <v>11</v>
      </c>
      <c r="L1878">
        <v>2</v>
      </c>
      <c r="M1878" t="s">
        <v>0</v>
      </c>
      <c r="N1878" t="s">
        <v>7</v>
      </c>
      <c r="O1878">
        <v>2</v>
      </c>
    </row>
    <row r="1879" spans="1:15">
      <c r="A1879" t="str">
        <f t="shared" si="29"/>
        <v>122A_167</v>
      </c>
      <c r="B1879">
        <v>122</v>
      </c>
      <c r="C1879">
        <v>167</v>
      </c>
      <c r="D1879">
        <v>21</v>
      </c>
      <c r="E1879">
        <v>2516133.15</v>
      </c>
      <c r="F1879">
        <v>6860466.25</v>
      </c>
      <c r="G1879">
        <v>204.78800000000001</v>
      </c>
      <c r="H1879">
        <v>192.12999880000001</v>
      </c>
      <c r="I1879">
        <v>12.658001219999999</v>
      </c>
      <c r="J1879">
        <v>161</v>
      </c>
      <c r="K1879">
        <v>11</v>
      </c>
      <c r="L1879">
        <v>2</v>
      </c>
      <c r="M1879" t="s">
        <v>0</v>
      </c>
      <c r="N1879" t="s">
        <v>7</v>
      </c>
      <c r="O1879">
        <v>2</v>
      </c>
    </row>
    <row r="1880" spans="1:15">
      <c r="A1880" t="str">
        <f t="shared" si="29"/>
        <v>122A_82</v>
      </c>
      <c r="B1880">
        <v>122</v>
      </c>
      <c r="C1880">
        <v>82</v>
      </c>
      <c r="D1880">
        <v>21</v>
      </c>
      <c r="E1880">
        <v>2516152.2400000002</v>
      </c>
      <c r="F1880">
        <v>6860459.3099999996</v>
      </c>
      <c r="G1880">
        <v>204.863</v>
      </c>
      <c r="H1880">
        <v>191.29000239999999</v>
      </c>
      <c r="I1880">
        <v>13.572997559999999</v>
      </c>
      <c r="J1880">
        <v>138</v>
      </c>
      <c r="K1880">
        <v>12</v>
      </c>
      <c r="L1880">
        <v>2</v>
      </c>
      <c r="M1880" t="s">
        <v>0</v>
      </c>
      <c r="N1880" t="s">
        <v>7</v>
      </c>
      <c r="O1880">
        <v>3</v>
      </c>
    </row>
    <row r="1881" spans="1:15">
      <c r="A1881" t="str">
        <f t="shared" si="29"/>
        <v>122A_84</v>
      </c>
      <c r="B1881">
        <v>122</v>
      </c>
      <c r="C1881">
        <v>84</v>
      </c>
      <c r="D1881">
        <v>21</v>
      </c>
      <c r="E1881">
        <v>2516149.42</v>
      </c>
      <c r="F1881">
        <v>6860459.5199999996</v>
      </c>
      <c r="G1881">
        <v>204.92599999999999</v>
      </c>
      <c r="H1881">
        <v>191.47998960000001</v>
      </c>
      <c r="I1881">
        <v>13.446010380000001</v>
      </c>
      <c r="J1881">
        <v>184</v>
      </c>
      <c r="K1881">
        <v>11</v>
      </c>
      <c r="L1881">
        <v>2</v>
      </c>
      <c r="M1881" t="s">
        <v>0</v>
      </c>
      <c r="N1881" t="s">
        <v>7</v>
      </c>
      <c r="O1881">
        <v>3</v>
      </c>
    </row>
    <row r="1882" spans="1:15">
      <c r="A1882" t="str">
        <f t="shared" si="29"/>
        <v>122A_89</v>
      </c>
      <c r="B1882">
        <v>122</v>
      </c>
      <c r="C1882">
        <v>89</v>
      </c>
      <c r="D1882">
        <v>3</v>
      </c>
      <c r="E1882">
        <v>2516146.6800000002</v>
      </c>
      <c r="F1882">
        <v>6860459.8700000001</v>
      </c>
      <c r="G1882">
        <v>203.01400000000001</v>
      </c>
      <c r="H1882">
        <v>191.6099945</v>
      </c>
      <c r="I1882">
        <v>11.404005489999999</v>
      </c>
      <c r="J1882">
        <v>70</v>
      </c>
      <c r="K1882">
        <v>11</v>
      </c>
      <c r="L1882">
        <v>2</v>
      </c>
      <c r="M1882" t="s">
        <v>0</v>
      </c>
      <c r="N1882" t="s">
        <v>7</v>
      </c>
      <c r="O1882">
        <v>3</v>
      </c>
    </row>
    <row r="1883" spans="1:15">
      <c r="A1883" t="str">
        <f t="shared" si="29"/>
        <v>122A_96</v>
      </c>
      <c r="B1883">
        <v>122</v>
      </c>
      <c r="C1883">
        <v>96</v>
      </c>
      <c r="D1883">
        <v>4</v>
      </c>
      <c r="E1883">
        <v>2516144.0499999998</v>
      </c>
      <c r="F1883">
        <v>6860458.8499999996</v>
      </c>
      <c r="G1883">
        <v>200.93</v>
      </c>
      <c r="H1883">
        <v>191.7699982</v>
      </c>
      <c r="I1883">
        <v>-99</v>
      </c>
      <c r="J1883">
        <v>91</v>
      </c>
      <c r="K1883">
        <v>11</v>
      </c>
      <c r="L1883">
        <v>2</v>
      </c>
      <c r="M1883" t="s">
        <v>3</v>
      </c>
      <c r="N1883" t="s">
        <v>7</v>
      </c>
      <c r="O1883">
        <v>3</v>
      </c>
    </row>
    <row r="1884" spans="1:15">
      <c r="A1884" t="str">
        <f t="shared" si="29"/>
        <v>122A_92</v>
      </c>
      <c r="B1884">
        <v>122</v>
      </c>
      <c r="C1884">
        <v>92</v>
      </c>
      <c r="D1884">
        <v>21</v>
      </c>
      <c r="E1884">
        <v>2516145.17</v>
      </c>
      <c r="F1884">
        <v>6860460.2300000004</v>
      </c>
      <c r="G1884">
        <v>205.55099999999999</v>
      </c>
      <c r="H1884">
        <v>191.5599915</v>
      </c>
      <c r="I1884">
        <v>13.991008539999999</v>
      </c>
      <c r="J1884">
        <v>163</v>
      </c>
      <c r="K1884">
        <v>11</v>
      </c>
      <c r="L1884">
        <v>2</v>
      </c>
      <c r="M1884" t="s">
        <v>0</v>
      </c>
      <c r="N1884" t="s">
        <v>7</v>
      </c>
      <c r="O1884">
        <v>3</v>
      </c>
    </row>
    <row r="1885" spans="1:15">
      <c r="A1885" t="str">
        <f t="shared" si="29"/>
        <v>122A_69</v>
      </c>
      <c r="B1885">
        <v>122</v>
      </c>
      <c r="C1885">
        <v>69</v>
      </c>
      <c r="D1885">
        <v>21</v>
      </c>
      <c r="E1885">
        <v>2516151.3199999998</v>
      </c>
      <c r="F1885">
        <v>6860464.3300000001</v>
      </c>
      <c r="G1885">
        <v>203.51</v>
      </c>
      <c r="H1885">
        <v>191.2699982</v>
      </c>
      <c r="I1885">
        <v>12.240001830000001</v>
      </c>
      <c r="J1885">
        <v>145</v>
      </c>
      <c r="K1885">
        <v>11</v>
      </c>
      <c r="L1885">
        <v>2</v>
      </c>
      <c r="M1885" t="s">
        <v>0</v>
      </c>
      <c r="N1885" t="s">
        <v>7</v>
      </c>
      <c r="O1885">
        <v>3</v>
      </c>
    </row>
    <row r="1886" spans="1:15">
      <c r="A1886" t="str">
        <f t="shared" si="29"/>
        <v>122A_68</v>
      </c>
      <c r="B1886">
        <v>122</v>
      </c>
      <c r="C1886">
        <v>68</v>
      </c>
      <c r="D1886">
        <v>3</v>
      </c>
      <c r="E1886">
        <v>2516149.4900000002</v>
      </c>
      <c r="F1886">
        <v>6860465.1200000001</v>
      </c>
      <c r="G1886">
        <v>204.05500000000001</v>
      </c>
      <c r="H1886">
        <v>191.38999329999999</v>
      </c>
      <c r="I1886">
        <v>12.66500671</v>
      </c>
      <c r="J1886">
        <v>82</v>
      </c>
      <c r="K1886">
        <v>11</v>
      </c>
      <c r="L1886">
        <v>2</v>
      </c>
      <c r="M1886" t="s">
        <v>0</v>
      </c>
      <c r="N1886" t="s">
        <v>7</v>
      </c>
      <c r="O1886">
        <v>3</v>
      </c>
    </row>
    <row r="1887" spans="1:15">
      <c r="A1887" t="str">
        <f t="shared" si="29"/>
        <v>122A_71</v>
      </c>
      <c r="B1887">
        <v>122</v>
      </c>
      <c r="C1887">
        <v>71</v>
      </c>
      <c r="D1887">
        <v>3</v>
      </c>
      <c r="E1887">
        <v>2516145.52</v>
      </c>
      <c r="F1887">
        <v>6860464.8200000003</v>
      </c>
      <c r="G1887">
        <v>208.398</v>
      </c>
      <c r="H1887">
        <v>191.48999939999999</v>
      </c>
      <c r="I1887">
        <v>16.908000609999998</v>
      </c>
      <c r="J1887">
        <v>216</v>
      </c>
      <c r="K1887">
        <v>11</v>
      </c>
      <c r="L1887">
        <v>2</v>
      </c>
      <c r="M1887" t="s">
        <v>0</v>
      </c>
      <c r="N1887" t="s">
        <v>7</v>
      </c>
      <c r="O1887">
        <v>3</v>
      </c>
    </row>
    <row r="1888" spans="1:15">
      <c r="A1888" t="str">
        <f t="shared" si="29"/>
        <v>122A_79</v>
      </c>
      <c r="B1888">
        <v>122</v>
      </c>
      <c r="C1888">
        <v>79</v>
      </c>
      <c r="D1888">
        <v>3</v>
      </c>
      <c r="E1888">
        <v>2516143.37</v>
      </c>
      <c r="F1888">
        <v>6860464.0599999996</v>
      </c>
      <c r="G1888">
        <v>203.45400000000001</v>
      </c>
      <c r="H1888">
        <v>191.54000239999999</v>
      </c>
      <c r="I1888">
        <v>11.91399756</v>
      </c>
      <c r="J1888">
        <v>91</v>
      </c>
      <c r="K1888">
        <v>11</v>
      </c>
      <c r="L1888">
        <v>2</v>
      </c>
      <c r="M1888" t="s">
        <v>0</v>
      </c>
      <c r="N1888" t="s">
        <v>7</v>
      </c>
      <c r="O1888">
        <v>3</v>
      </c>
    </row>
    <row r="1889" spans="1:15">
      <c r="A1889" t="str">
        <f t="shared" si="29"/>
        <v>122A_57</v>
      </c>
      <c r="B1889">
        <v>122</v>
      </c>
      <c r="C1889">
        <v>57</v>
      </c>
      <c r="D1889">
        <v>21</v>
      </c>
      <c r="E1889">
        <v>2516145.35</v>
      </c>
      <c r="F1889">
        <v>6860468.2400000002</v>
      </c>
      <c r="G1889">
        <v>204.11699999999999</v>
      </c>
      <c r="H1889">
        <v>191.43000180000001</v>
      </c>
      <c r="I1889">
        <v>12.686998170000001</v>
      </c>
      <c r="J1889">
        <v>165</v>
      </c>
      <c r="K1889">
        <v>11</v>
      </c>
      <c r="L1889">
        <v>2</v>
      </c>
      <c r="M1889" t="s">
        <v>0</v>
      </c>
      <c r="N1889" t="s">
        <v>7</v>
      </c>
      <c r="O1889">
        <v>3</v>
      </c>
    </row>
    <row r="1890" spans="1:15">
      <c r="A1890" t="str">
        <f t="shared" si="29"/>
        <v>122A_55</v>
      </c>
      <c r="B1890">
        <v>122</v>
      </c>
      <c r="C1890">
        <v>55</v>
      </c>
      <c r="D1890">
        <v>3</v>
      </c>
      <c r="E1890">
        <v>2516143.4</v>
      </c>
      <c r="F1890">
        <v>6860467.96</v>
      </c>
      <c r="G1890">
        <v>208.316</v>
      </c>
      <c r="H1890">
        <v>191.43999629999999</v>
      </c>
      <c r="I1890">
        <v>16.876003659999999</v>
      </c>
      <c r="J1890">
        <v>151</v>
      </c>
      <c r="K1890">
        <v>11</v>
      </c>
      <c r="L1890">
        <v>2</v>
      </c>
      <c r="M1890" t="s">
        <v>0</v>
      </c>
      <c r="N1890" t="s">
        <v>7</v>
      </c>
      <c r="O1890">
        <v>3</v>
      </c>
    </row>
    <row r="1891" spans="1:15">
      <c r="A1891" t="str">
        <f t="shared" si="29"/>
        <v>122A_50</v>
      </c>
      <c r="B1891">
        <v>122</v>
      </c>
      <c r="C1891">
        <v>50</v>
      </c>
      <c r="D1891">
        <v>21</v>
      </c>
      <c r="E1891">
        <v>2516146.5099999998</v>
      </c>
      <c r="F1891">
        <v>6860469.9400000004</v>
      </c>
      <c r="G1891">
        <v>205.142</v>
      </c>
      <c r="H1891">
        <v>191.19999079999999</v>
      </c>
      <c r="I1891">
        <v>13.94200916</v>
      </c>
      <c r="J1891">
        <v>197</v>
      </c>
      <c r="K1891">
        <v>11</v>
      </c>
      <c r="L1891">
        <v>2</v>
      </c>
      <c r="M1891" t="s">
        <v>0</v>
      </c>
      <c r="N1891" t="s">
        <v>7</v>
      </c>
      <c r="O1891">
        <v>3</v>
      </c>
    </row>
    <row r="1892" spans="1:15">
      <c r="A1892" t="str">
        <f t="shared" si="29"/>
        <v>122A_52</v>
      </c>
      <c r="B1892">
        <v>122</v>
      </c>
      <c r="C1892">
        <v>52</v>
      </c>
      <c r="D1892">
        <v>3</v>
      </c>
      <c r="E1892">
        <v>2516140.5699999998</v>
      </c>
      <c r="F1892">
        <v>6860467.7999999998</v>
      </c>
      <c r="G1892">
        <v>209.613</v>
      </c>
      <c r="H1892">
        <v>191.6</v>
      </c>
      <c r="I1892">
        <v>18.013000000000002</v>
      </c>
      <c r="J1892">
        <v>238</v>
      </c>
      <c r="K1892">
        <v>11</v>
      </c>
      <c r="L1892">
        <v>2</v>
      </c>
      <c r="M1892" t="s">
        <v>0</v>
      </c>
      <c r="N1892" t="s">
        <v>7</v>
      </c>
      <c r="O1892">
        <v>3</v>
      </c>
    </row>
    <row r="1893" spans="1:15">
      <c r="A1893" t="str">
        <f t="shared" si="29"/>
        <v>122A_44</v>
      </c>
      <c r="B1893">
        <v>122</v>
      </c>
      <c r="C1893">
        <v>44</v>
      </c>
      <c r="D1893">
        <v>21</v>
      </c>
      <c r="E1893">
        <v>2516147.0099999998</v>
      </c>
      <c r="F1893">
        <v>6860471.8700000001</v>
      </c>
      <c r="G1893">
        <v>204.958</v>
      </c>
      <c r="H1893">
        <v>191.1</v>
      </c>
      <c r="I1893">
        <v>13.858000000000001</v>
      </c>
      <c r="J1893">
        <v>174</v>
      </c>
      <c r="K1893">
        <v>11</v>
      </c>
      <c r="L1893">
        <v>2</v>
      </c>
      <c r="M1893" t="s">
        <v>0</v>
      </c>
      <c r="N1893" t="s">
        <v>7</v>
      </c>
      <c r="O1893">
        <v>3</v>
      </c>
    </row>
    <row r="1894" spans="1:15">
      <c r="A1894" t="str">
        <f t="shared" si="29"/>
        <v>122A_59</v>
      </c>
      <c r="B1894">
        <v>122</v>
      </c>
      <c r="C1894">
        <v>59</v>
      </c>
      <c r="D1894">
        <v>21</v>
      </c>
      <c r="E1894">
        <v>2516149.56</v>
      </c>
      <c r="F1894">
        <v>6860468.1900000004</v>
      </c>
      <c r="G1894">
        <v>201.10599999999999</v>
      </c>
      <c r="H1894">
        <v>191.3099915</v>
      </c>
      <c r="I1894">
        <v>9.7960085449999994</v>
      </c>
      <c r="J1894">
        <v>145</v>
      </c>
      <c r="K1894">
        <v>11</v>
      </c>
      <c r="L1894">
        <v>2</v>
      </c>
      <c r="M1894" t="s">
        <v>0</v>
      </c>
      <c r="N1894" t="s">
        <v>7</v>
      </c>
      <c r="O1894">
        <v>4</v>
      </c>
    </row>
    <row r="1895" spans="1:15">
      <c r="A1895" t="str">
        <f t="shared" si="29"/>
        <v>122A_46</v>
      </c>
      <c r="B1895">
        <v>122</v>
      </c>
      <c r="C1895">
        <v>46</v>
      </c>
      <c r="D1895">
        <v>3</v>
      </c>
      <c r="E1895">
        <v>2516148.2999999998</v>
      </c>
      <c r="F1895">
        <v>6860472.2800000003</v>
      </c>
      <c r="G1895">
        <v>204.51400000000001</v>
      </c>
      <c r="H1895">
        <v>191.0099884</v>
      </c>
      <c r="I1895">
        <v>13.5040116</v>
      </c>
      <c r="J1895">
        <v>121</v>
      </c>
      <c r="K1895">
        <v>11</v>
      </c>
      <c r="L1895">
        <v>2</v>
      </c>
      <c r="M1895" t="s">
        <v>0</v>
      </c>
      <c r="N1895" t="s">
        <v>7</v>
      </c>
      <c r="O1895">
        <v>4</v>
      </c>
    </row>
    <row r="1896" spans="1:15">
      <c r="A1896" t="str">
        <f t="shared" si="29"/>
        <v>122A_556</v>
      </c>
      <c r="B1896">
        <v>122</v>
      </c>
      <c r="C1896">
        <v>556</v>
      </c>
      <c r="D1896">
        <v>4</v>
      </c>
      <c r="E1896">
        <v>2516131.9700000002</v>
      </c>
      <c r="F1896">
        <v>6860454.96</v>
      </c>
      <c r="G1896">
        <v>197.352</v>
      </c>
      <c r="H1896">
        <v>191.8599945</v>
      </c>
      <c r="I1896">
        <v>-99</v>
      </c>
      <c r="J1896">
        <v>45</v>
      </c>
      <c r="K1896">
        <v>14</v>
      </c>
      <c r="L1896">
        <v>3</v>
      </c>
      <c r="M1896" t="s">
        <v>2</v>
      </c>
      <c r="N1896" t="s">
        <v>7</v>
      </c>
      <c r="O1896">
        <v>1</v>
      </c>
    </row>
    <row r="1897" spans="1:15">
      <c r="A1897" t="str">
        <f t="shared" si="29"/>
        <v>122A_557</v>
      </c>
      <c r="B1897">
        <v>122</v>
      </c>
      <c r="C1897">
        <v>557</v>
      </c>
      <c r="D1897">
        <v>1</v>
      </c>
      <c r="E1897">
        <v>2516129.64</v>
      </c>
      <c r="F1897">
        <v>6860454.1500000004</v>
      </c>
      <c r="G1897">
        <v>203.23</v>
      </c>
      <c r="H1897">
        <v>192.0499969</v>
      </c>
      <c r="I1897">
        <v>11.18000305</v>
      </c>
      <c r="J1897">
        <v>136</v>
      </c>
      <c r="K1897">
        <v>11</v>
      </c>
      <c r="L1897">
        <v>3</v>
      </c>
      <c r="M1897" t="s">
        <v>0</v>
      </c>
      <c r="N1897" t="s">
        <v>7</v>
      </c>
      <c r="O1897">
        <v>1</v>
      </c>
    </row>
    <row r="1898" spans="1:15">
      <c r="A1898" t="str">
        <f t="shared" si="29"/>
        <v>122A_560</v>
      </c>
      <c r="B1898">
        <v>122</v>
      </c>
      <c r="C1898">
        <v>560</v>
      </c>
      <c r="D1898">
        <v>3</v>
      </c>
      <c r="E1898">
        <v>2516128.16</v>
      </c>
      <c r="F1898">
        <v>6860456.3600000003</v>
      </c>
      <c r="G1898">
        <v>201.803</v>
      </c>
      <c r="H1898">
        <v>191.87999880000001</v>
      </c>
      <c r="I1898">
        <v>9.9230012209999998</v>
      </c>
      <c r="J1898">
        <v>70</v>
      </c>
      <c r="K1898">
        <v>11</v>
      </c>
      <c r="L1898">
        <v>3</v>
      </c>
      <c r="M1898" t="s">
        <v>0</v>
      </c>
      <c r="N1898" t="s">
        <v>7</v>
      </c>
      <c r="O1898">
        <v>1</v>
      </c>
    </row>
    <row r="1899" spans="1:15">
      <c r="A1899" t="str">
        <f t="shared" si="29"/>
        <v>122A_561</v>
      </c>
      <c r="B1899">
        <v>122</v>
      </c>
      <c r="C1899">
        <v>561</v>
      </c>
      <c r="D1899">
        <v>21</v>
      </c>
      <c r="E1899">
        <v>2516127.14</v>
      </c>
      <c r="F1899">
        <v>6860456.9000000004</v>
      </c>
      <c r="G1899">
        <v>208.04599999999999</v>
      </c>
      <c r="H1899">
        <v>191.8099915</v>
      </c>
      <c r="I1899">
        <v>-99</v>
      </c>
      <c r="J1899">
        <v>141</v>
      </c>
      <c r="K1899">
        <v>12</v>
      </c>
      <c r="L1899">
        <v>3</v>
      </c>
      <c r="M1899" t="s">
        <v>4</v>
      </c>
      <c r="N1899" t="s">
        <v>7</v>
      </c>
      <c r="O1899">
        <v>1</v>
      </c>
    </row>
    <row r="1900" spans="1:15">
      <c r="A1900" t="str">
        <f t="shared" si="29"/>
        <v>122A_562</v>
      </c>
      <c r="B1900">
        <v>122</v>
      </c>
      <c r="C1900">
        <v>562</v>
      </c>
      <c r="D1900">
        <v>2</v>
      </c>
      <c r="E1900">
        <v>2516125.9500000002</v>
      </c>
      <c r="F1900">
        <v>6860459.4199999999</v>
      </c>
      <c r="G1900">
        <v>198.333</v>
      </c>
      <c r="H1900">
        <v>191.5499969</v>
      </c>
      <c r="I1900">
        <v>-99</v>
      </c>
      <c r="J1900">
        <v>73</v>
      </c>
      <c r="K1900">
        <v>11</v>
      </c>
      <c r="L1900">
        <v>3</v>
      </c>
      <c r="M1900" t="s">
        <v>2</v>
      </c>
      <c r="N1900" t="s">
        <v>7</v>
      </c>
      <c r="O1900">
        <v>1</v>
      </c>
    </row>
    <row r="1901" spans="1:15">
      <c r="A1901" t="str">
        <f t="shared" si="29"/>
        <v>122A_570</v>
      </c>
      <c r="B1901">
        <v>122</v>
      </c>
      <c r="C1901">
        <v>570</v>
      </c>
      <c r="D1901">
        <v>2</v>
      </c>
      <c r="E1901">
        <v>2516125.7799999998</v>
      </c>
      <c r="F1901">
        <v>6860463.6299999999</v>
      </c>
      <c r="G1901">
        <v>200.09299999999999</v>
      </c>
      <c r="H1901">
        <v>191.369989</v>
      </c>
      <c r="I1901">
        <v>-99</v>
      </c>
      <c r="J1901">
        <v>90</v>
      </c>
      <c r="K1901">
        <v>11</v>
      </c>
      <c r="L1901">
        <v>3</v>
      </c>
      <c r="M1901" t="s">
        <v>4</v>
      </c>
      <c r="N1901" t="s">
        <v>7</v>
      </c>
      <c r="O1901">
        <v>1</v>
      </c>
    </row>
    <row r="1902" spans="1:15">
      <c r="A1902" t="str">
        <f t="shared" si="29"/>
        <v>122A_555</v>
      </c>
      <c r="B1902">
        <v>122</v>
      </c>
      <c r="C1902">
        <v>555</v>
      </c>
      <c r="D1902">
        <v>2</v>
      </c>
      <c r="E1902">
        <v>2516139.0699999998</v>
      </c>
      <c r="F1902">
        <v>6860454.5700000003</v>
      </c>
      <c r="G1902">
        <v>195.78700000000001</v>
      </c>
      <c r="H1902">
        <v>192.1599976</v>
      </c>
      <c r="I1902">
        <v>-99</v>
      </c>
      <c r="J1902">
        <v>47</v>
      </c>
      <c r="K1902">
        <v>11</v>
      </c>
      <c r="L1902">
        <v>3</v>
      </c>
      <c r="M1902" t="s">
        <v>2</v>
      </c>
      <c r="N1902" t="s">
        <v>7</v>
      </c>
      <c r="O1902">
        <v>2</v>
      </c>
    </row>
    <row r="1903" spans="1:15">
      <c r="A1903" t="str">
        <f t="shared" si="29"/>
        <v>122A_548</v>
      </c>
      <c r="B1903">
        <v>122</v>
      </c>
      <c r="C1903">
        <v>548</v>
      </c>
      <c r="D1903">
        <v>3</v>
      </c>
      <c r="E1903">
        <v>2516142.4500000002</v>
      </c>
      <c r="F1903">
        <v>6860458.2999999998</v>
      </c>
      <c r="G1903">
        <v>197.346</v>
      </c>
      <c r="H1903">
        <v>191.72998960000001</v>
      </c>
      <c r="I1903">
        <v>-99</v>
      </c>
      <c r="J1903">
        <v>46</v>
      </c>
      <c r="K1903">
        <v>12</v>
      </c>
      <c r="L1903">
        <v>3</v>
      </c>
      <c r="M1903" t="s">
        <v>2</v>
      </c>
      <c r="N1903" t="s">
        <v>7</v>
      </c>
      <c r="O1903">
        <v>2</v>
      </c>
    </row>
    <row r="1904" spans="1:15">
      <c r="A1904" t="str">
        <f t="shared" si="29"/>
        <v>122A_546</v>
      </c>
      <c r="B1904">
        <v>122</v>
      </c>
      <c r="C1904">
        <v>546</v>
      </c>
      <c r="D1904">
        <v>2</v>
      </c>
      <c r="E1904">
        <v>2516142.0800000001</v>
      </c>
      <c r="F1904">
        <v>6860460.4400000004</v>
      </c>
      <c r="G1904">
        <v>195.87899999999999</v>
      </c>
      <c r="H1904">
        <v>191.6</v>
      </c>
      <c r="I1904">
        <v>-99</v>
      </c>
      <c r="J1904">
        <v>52</v>
      </c>
      <c r="K1904">
        <v>11</v>
      </c>
      <c r="L1904">
        <v>3</v>
      </c>
      <c r="M1904" t="s">
        <v>2</v>
      </c>
      <c r="N1904" t="s">
        <v>7</v>
      </c>
      <c r="O1904">
        <v>2</v>
      </c>
    </row>
    <row r="1905" spans="1:15">
      <c r="A1905" t="str">
        <f t="shared" si="29"/>
        <v>122A_551</v>
      </c>
      <c r="B1905">
        <v>122</v>
      </c>
      <c r="C1905">
        <v>551</v>
      </c>
      <c r="D1905">
        <v>4</v>
      </c>
      <c r="E1905">
        <v>2516140.38</v>
      </c>
      <c r="F1905">
        <v>6860462.3499999996</v>
      </c>
      <c r="G1905">
        <v>202.20099999999999</v>
      </c>
      <c r="H1905">
        <v>191.68000180000001</v>
      </c>
      <c r="I1905">
        <v>10.52099817</v>
      </c>
      <c r="J1905">
        <v>81</v>
      </c>
      <c r="K1905">
        <v>11</v>
      </c>
      <c r="L1905">
        <v>3</v>
      </c>
      <c r="M1905" t="s">
        <v>0</v>
      </c>
      <c r="N1905" t="s">
        <v>7</v>
      </c>
      <c r="O1905">
        <v>2</v>
      </c>
    </row>
    <row r="1906" spans="1:15">
      <c r="A1906" t="str">
        <f t="shared" si="29"/>
        <v>122A_552</v>
      </c>
      <c r="B1906">
        <v>122</v>
      </c>
      <c r="C1906">
        <v>552</v>
      </c>
      <c r="D1906">
        <v>2</v>
      </c>
      <c r="E1906">
        <v>2516138.63</v>
      </c>
      <c r="F1906">
        <v>6860461.9500000002</v>
      </c>
      <c r="G1906">
        <v>197.679</v>
      </c>
      <c r="H1906">
        <v>191.7599884</v>
      </c>
      <c r="I1906">
        <v>-99</v>
      </c>
      <c r="J1906">
        <v>66</v>
      </c>
      <c r="K1906">
        <v>11</v>
      </c>
      <c r="L1906">
        <v>3</v>
      </c>
      <c r="M1906" t="s">
        <v>2</v>
      </c>
      <c r="N1906" t="s">
        <v>7</v>
      </c>
      <c r="O1906">
        <v>2</v>
      </c>
    </row>
    <row r="1907" spans="1:15">
      <c r="A1907" t="str">
        <f t="shared" si="29"/>
        <v>122A_588</v>
      </c>
      <c r="B1907">
        <v>122</v>
      </c>
      <c r="C1907">
        <v>588</v>
      </c>
      <c r="D1907">
        <v>21</v>
      </c>
      <c r="E1907">
        <v>2516136.69</v>
      </c>
      <c r="F1907">
        <v>6860465.1799999997</v>
      </c>
      <c r="G1907">
        <v>208.71799999999999</v>
      </c>
      <c r="H1907">
        <v>192.0499969</v>
      </c>
      <c r="I1907">
        <v>-99</v>
      </c>
      <c r="J1907">
        <v>148</v>
      </c>
      <c r="K1907">
        <v>11</v>
      </c>
      <c r="L1907">
        <v>3</v>
      </c>
      <c r="M1907" t="s">
        <v>4</v>
      </c>
      <c r="N1907" t="s">
        <v>7</v>
      </c>
      <c r="O1907">
        <v>2</v>
      </c>
    </row>
    <row r="1908" spans="1:15">
      <c r="A1908" t="str">
        <f t="shared" si="29"/>
        <v>122A_565</v>
      </c>
      <c r="B1908">
        <v>122</v>
      </c>
      <c r="C1908">
        <v>565</v>
      </c>
      <c r="D1908">
        <v>21</v>
      </c>
      <c r="E1908">
        <v>2516131.91</v>
      </c>
      <c r="F1908">
        <v>6860463.6299999999</v>
      </c>
      <c r="G1908">
        <v>206.93799999999999</v>
      </c>
      <c r="H1908">
        <v>191.77999270000001</v>
      </c>
      <c r="I1908">
        <v>-99</v>
      </c>
      <c r="J1908">
        <v>126</v>
      </c>
      <c r="K1908">
        <v>11</v>
      </c>
      <c r="L1908">
        <v>3</v>
      </c>
      <c r="M1908" t="s">
        <v>4</v>
      </c>
      <c r="N1908" t="s">
        <v>7</v>
      </c>
      <c r="O1908">
        <v>2</v>
      </c>
    </row>
    <row r="1909" spans="1:15">
      <c r="A1909" t="str">
        <f t="shared" si="29"/>
        <v>122A_564</v>
      </c>
      <c r="B1909">
        <v>122</v>
      </c>
      <c r="C1909">
        <v>564</v>
      </c>
      <c r="D1909">
        <v>2</v>
      </c>
      <c r="E1909">
        <v>2516129.88</v>
      </c>
      <c r="F1909">
        <v>6860462.7300000004</v>
      </c>
      <c r="G1909">
        <v>197.34100000000001</v>
      </c>
      <c r="H1909">
        <v>191.6599976</v>
      </c>
      <c r="I1909">
        <v>-99</v>
      </c>
      <c r="J1909">
        <v>64</v>
      </c>
      <c r="K1909">
        <v>11</v>
      </c>
      <c r="L1909">
        <v>3</v>
      </c>
      <c r="M1909" t="s">
        <v>2</v>
      </c>
      <c r="N1909" t="s">
        <v>7</v>
      </c>
      <c r="O1909">
        <v>2</v>
      </c>
    </row>
    <row r="1910" spans="1:15">
      <c r="A1910" t="str">
        <f t="shared" si="29"/>
        <v>122A_566</v>
      </c>
      <c r="B1910">
        <v>122</v>
      </c>
      <c r="C1910">
        <v>566</v>
      </c>
      <c r="D1910">
        <v>4</v>
      </c>
      <c r="E1910">
        <v>2516130.3199999998</v>
      </c>
      <c r="F1910">
        <v>6860463.3799999999</v>
      </c>
      <c r="G1910">
        <v>196.77199999999999</v>
      </c>
      <c r="H1910">
        <v>191.7100006</v>
      </c>
      <c r="I1910">
        <v>-99</v>
      </c>
      <c r="J1910">
        <v>43</v>
      </c>
      <c r="K1910">
        <v>11</v>
      </c>
      <c r="L1910">
        <v>3</v>
      </c>
      <c r="M1910" t="s">
        <v>2</v>
      </c>
      <c r="N1910" t="s">
        <v>7</v>
      </c>
      <c r="O1910">
        <v>2</v>
      </c>
    </row>
    <row r="1911" spans="1:15">
      <c r="A1911" t="str">
        <f t="shared" si="29"/>
        <v>122A_540</v>
      </c>
      <c r="B1911">
        <v>122</v>
      </c>
      <c r="C1911">
        <v>540</v>
      </c>
      <c r="D1911">
        <v>21</v>
      </c>
      <c r="E1911">
        <v>2516152.5099999998</v>
      </c>
      <c r="F1911">
        <v>6860459.6600000001</v>
      </c>
      <c r="G1911">
        <v>207.55799999999999</v>
      </c>
      <c r="H1911">
        <v>191.23999939999999</v>
      </c>
      <c r="I1911">
        <v>-99</v>
      </c>
      <c r="J1911">
        <v>142</v>
      </c>
      <c r="K1911">
        <v>12</v>
      </c>
      <c r="L1911">
        <v>3</v>
      </c>
      <c r="M1911" t="s">
        <v>4</v>
      </c>
      <c r="N1911" t="s">
        <v>7</v>
      </c>
      <c r="O1911">
        <v>3</v>
      </c>
    </row>
    <row r="1912" spans="1:15">
      <c r="A1912" t="str">
        <f t="shared" si="29"/>
        <v>122A_549</v>
      </c>
      <c r="B1912">
        <v>122</v>
      </c>
      <c r="C1912">
        <v>549</v>
      </c>
      <c r="D1912">
        <v>3</v>
      </c>
      <c r="E1912">
        <v>2516144.21</v>
      </c>
      <c r="F1912">
        <v>6860459.0700000003</v>
      </c>
      <c r="G1912">
        <v>200.81200000000001</v>
      </c>
      <c r="H1912">
        <v>191.7699982</v>
      </c>
      <c r="I1912">
        <v>-99</v>
      </c>
      <c r="J1912">
        <v>72</v>
      </c>
      <c r="K1912">
        <v>14</v>
      </c>
      <c r="L1912">
        <v>3</v>
      </c>
      <c r="M1912" t="s">
        <v>4</v>
      </c>
      <c r="N1912" t="s">
        <v>7</v>
      </c>
      <c r="O1912">
        <v>3</v>
      </c>
    </row>
    <row r="1913" spans="1:15">
      <c r="A1913" t="str">
        <f t="shared" si="29"/>
        <v>122A_538</v>
      </c>
      <c r="B1913">
        <v>122</v>
      </c>
      <c r="C1913">
        <v>538</v>
      </c>
      <c r="D1913">
        <v>2</v>
      </c>
      <c r="E1913">
        <v>2516149.9</v>
      </c>
      <c r="F1913">
        <v>6860462.3600000003</v>
      </c>
      <c r="G1913">
        <v>199.04499999999999</v>
      </c>
      <c r="H1913">
        <v>191.3599945</v>
      </c>
      <c r="I1913">
        <v>-99</v>
      </c>
      <c r="J1913">
        <v>82</v>
      </c>
      <c r="K1913">
        <v>11</v>
      </c>
      <c r="L1913">
        <v>3</v>
      </c>
      <c r="M1913" t="s">
        <v>2</v>
      </c>
      <c r="N1913" t="s">
        <v>7</v>
      </c>
      <c r="O1913">
        <v>3</v>
      </c>
    </row>
    <row r="1914" spans="1:15">
      <c r="A1914" t="str">
        <f t="shared" si="29"/>
        <v>122A_539</v>
      </c>
      <c r="B1914">
        <v>122</v>
      </c>
      <c r="C1914">
        <v>539</v>
      </c>
      <c r="D1914">
        <v>2</v>
      </c>
      <c r="E1914">
        <v>2516151.4500000002</v>
      </c>
      <c r="F1914">
        <v>6860463.7300000004</v>
      </c>
      <c r="G1914">
        <v>195.38499999999999</v>
      </c>
      <c r="H1914">
        <v>191.2699982</v>
      </c>
      <c r="I1914">
        <v>-99</v>
      </c>
      <c r="J1914">
        <v>51</v>
      </c>
      <c r="K1914">
        <v>12</v>
      </c>
      <c r="L1914">
        <v>3</v>
      </c>
      <c r="M1914" t="s">
        <v>2</v>
      </c>
      <c r="N1914" t="s">
        <v>7</v>
      </c>
      <c r="O1914">
        <v>3</v>
      </c>
    </row>
    <row r="1915" spans="1:15">
      <c r="A1915" t="str">
        <f t="shared" si="29"/>
        <v>122A_541</v>
      </c>
      <c r="B1915">
        <v>122</v>
      </c>
      <c r="C1915">
        <v>541</v>
      </c>
      <c r="D1915">
        <v>3</v>
      </c>
      <c r="E1915">
        <v>2516144.3199999998</v>
      </c>
      <c r="F1915">
        <v>6860460.4699999997</v>
      </c>
      <c r="G1915">
        <v>199.422</v>
      </c>
      <c r="H1915">
        <v>191.57000120000001</v>
      </c>
      <c r="I1915">
        <v>-99</v>
      </c>
      <c r="J1915">
        <v>62</v>
      </c>
      <c r="K1915">
        <v>12</v>
      </c>
      <c r="L1915">
        <v>3</v>
      </c>
      <c r="M1915" t="s">
        <v>2</v>
      </c>
      <c r="N1915" t="s">
        <v>7</v>
      </c>
      <c r="O1915">
        <v>3</v>
      </c>
    </row>
    <row r="1916" spans="1:15">
      <c r="A1916" t="str">
        <f t="shared" si="29"/>
        <v>122A_542</v>
      </c>
      <c r="B1916">
        <v>122</v>
      </c>
      <c r="C1916">
        <v>542</v>
      </c>
      <c r="D1916">
        <v>3</v>
      </c>
      <c r="E1916">
        <v>2516144.2200000002</v>
      </c>
      <c r="F1916">
        <v>6860460.71</v>
      </c>
      <c r="G1916">
        <v>196.952</v>
      </c>
      <c r="H1916">
        <v>191.57000120000001</v>
      </c>
      <c r="I1916">
        <v>-99</v>
      </c>
      <c r="J1916">
        <v>45</v>
      </c>
      <c r="K1916">
        <v>12</v>
      </c>
      <c r="L1916">
        <v>3</v>
      </c>
      <c r="M1916" t="s">
        <v>2</v>
      </c>
      <c r="N1916" t="s">
        <v>7</v>
      </c>
      <c r="O1916">
        <v>3</v>
      </c>
    </row>
    <row r="1917" spans="1:15">
      <c r="A1917" t="str">
        <f t="shared" si="29"/>
        <v>122A_544</v>
      </c>
      <c r="B1917">
        <v>122</v>
      </c>
      <c r="C1917">
        <v>544</v>
      </c>
      <c r="D1917">
        <v>3</v>
      </c>
      <c r="E1917">
        <v>2516144.42</v>
      </c>
      <c r="F1917">
        <v>6860461.3099999996</v>
      </c>
      <c r="G1917">
        <v>197.72399999999999</v>
      </c>
      <c r="H1917">
        <v>191.52999270000001</v>
      </c>
      <c r="I1917">
        <v>-99</v>
      </c>
      <c r="J1917">
        <v>50</v>
      </c>
      <c r="K1917">
        <v>12</v>
      </c>
      <c r="L1917">
        <v>3</v>
      </c>
      <c r="M1917" t="s">
        <v>2</v>
      </c>
      <c r="N1917" t="s">
        <v>7</v>
      </c>
      <c r="O1917">
        <v>3</v>
      </c>
    </row>
    <row r="1918" spans="1:15">
      <c r="A1918" t="str">
        <f t="shared" si="29"/>
        <v>122A_543</v>
      </c>
      <c r="B1918">
        <v>122</v>
      </c>
      <c r="C1918">
        <v>543</v>
      </c>
      <c r="D1918">
        <v>3</v>
      </c>
      <c r="E1918">
        <v>2516143.8199999998</v>
      </c>
      <c r="F1918">
        <v>6860461.5099999998</v>
      </c>
      <c r="G1918">
        <v>197.85900000000001</v>
      </c>
      <c r="H1918">
        <v>191.48999939999999</v>
      </c>
      <c r="I1918">
        <v>-99</v>
      </c>
      <c r="J1918">
        <v>51</v>
      </c>
      <c r="K1918">
        <v>12</v>
      </c>
      <c r="L1918">
        <v>3</v>
      </c>
      <c r="M1918" t="s">
        <v>2</v>
      </c>
      <c r="N1918" t="s">
        <v>7</v>
      </c>
      <c r="O1918">
        <v>3</v>
      </c>
    </row>
    <row r="1919" spans="1:15">
      <c r="A1919" t="str">
        <f t="shared" si="29"/>
        <v>122A_537</v>
      </c>
      <c r="B1919">
        <v>122</v>
      </c>
      <c r="C1919">
        <v>537</v>
      </c>
      <c r="D1919">
        <v>3</v>
      </c>
      <c r="E1919">
        <v>2516148.48</v>
      </c>
      <c r="F1919">
        <v>6860465.4100000001</v>
      </c>
      <c r="G1919">
        <v>197.47300000000001</v>
      </c>
      <c r="H1919">
        <v>191.38999329999999</v>
      </c>
      <c r="I1919">
        <v>-99</v>
      </c>
      <c r="J1919">
        <v>50</v>
      </c>
      <c r="K1919">
        <v>14</v>
      </c>
      <c r="L1919">
        <v>3</v>
      </c>
      <c r="M1919" t="s">
        <v>2</v>
      </c>
      <c r="N1919" t="s">
        <v>7</v>
      </c>
      <c r="O1919">
        <v>3</v>
      </c>
    </row>
    <row r="1920" spans="1:15">
      <c r="A1920" t="str">
        <f t="shared" si="29"/>
        <v>122A_536</v>
      </c>
      <c r="B1920">
        <v>122</v>
      </c>
      <c r="C1920">
        <v>536</v>
      </c>
      <c r="D1920">
        <v>3</v>
      </c>
      <c r="E1920">
        <v>2516148.9700000002</v>
      </c>
      <c r="F1920">
        <v>6860465.7599999998</v>
      </c>
      <c r="G1920">
        <v>196.94</v>
      </c>
      <c r="H1920">
        <v>191.32000120000001</v>
      </c>
      <c r="I1920">
        <v>-99</v>
      </c>
      <c r="J1920">
        <v>46</v>
      </c>
      <c r="K1920">
        <v>12</v>
      </c>
      <c r="L1920">
        <v>3</v>
      </c>
      <c r="M1920" t="s">
        <v>2</v>
      </c>
      <c r="N1920" t="s">
        <v>7</v>
      </c>
      <c r="O1920">
        <v>3</v>
      </c>
    </row>
    <row r="1921" spans="1:15">
      <c r="A1921" t="str">
        <f t="shared" si="29"/>
        <v>122A_535</v>
      </c>
      <c r="B1921">
        <v>122</v>
      </c>
      <c r="C1921">
        <v>535</v>
      </c>
      <c r="D1921">
        <v>21</v>
      </c>
      <c r="E1921">
        <v>2516148.04</v>
      </c>
      <c r="F1921">
        <v>6860465.2599999998</v>
      </c>
      <c r="G1921">
        <v>207.36600000000001</v>
      </c>
      <c r="H1921">
        <v>191.4099976</v>
      </c>
      <c r="I1921">
        <v>-99</v>
      </c>
      <c r="J1921">
        <v>139</v>
      </c>
      <c r="K1921">
        <v>11</v>
      </c>
      <c r="L1921">
        <v>3</v>
      </c>
      <c r="M1921" t="s">
        <v>4</v>
      </c>
      <c r="N1921" t="s">
        <v>7</v>
      </c>
      <c r="O1921">
        <v>3</v>
      </c>
    </row>
    <row r="1922" spans="1:15">
      <c r="A1922" t="str">
        <f t="shared" si="29"/>
        <v>122A_545</v>
      </c>
      <c r="B1922">
        <v>122</v>
      </c>
      <c r="C1922">
        <v>545</v>
      </c>
      <c r="D1922">
        <v>1</v>
      </c>
      <c r="E1922">
        <v>2516144.36</v>
      </c>
      <c r="F1922">
        <v>6860464.8099999996</v>
      </c>
      <c r="G1922">
        <v>203.71600000000001</v>
      </c>
      <c r="H1922">
        <v>191.46999510000001</v>
      </c>
      <c r="I1922">
        <v>-99</v>
      </c>
      <c r="J1922">
        <v>127</v>
      </c>
      <c r="K1922">
        <v>11</v>
      </c>
      <c r="L1922">
        <v>3</v>
      </c>
      <c r="M1922" t="s">
        <v>4</v>
      </c>
      <c r="N1922" t="s">
        <v>7</v>
      </c>
      <c r="O1922">
        <v>3</v>
      </c>
    </row>
    <row r="1923" spans="1:15">
      <c r="A1923" t="str">
        <f t="shared" ref="A1923:A1986" si="30">IF(N1923&lt;&gt;1,CONCATENATE(B1923,N1923,"_",C1923),CONCATENATE(B1923,"_",C1923))</f>
        <v>122A_532</v>
      </c>
      <c r="B1923">
        <v>122</v>
      </c>
      <c r="C1923">
        <v>532</v>
      </c>
      <c r="D1923">
        <v>16</v>
      </c>
      <c r="E1923">
        <v>2516146.13</v>
      </c>
      <c r="F1923">
        <v>6860466.04</v>
      </c>
      <c r="G1923">
        <v>197.029</v>
      </c>
      <c r="H1923">
        <v>191.44999079999999</v>
      </c>
      <c r="I1923">
        <v>-99</v>
      </c>
      <c r="J1923">
        <v>47</v>
      </c>
      <c r="K1923">
        <v>11</v>
      </c>
      <c r="L1923">
        <v>3</v>
      </c>
      <c r="M1923" t="s">
        <v>2</v>
      </c>
      <c r="N1923" t="s">
        <v>7</v>
      </c>
      <c r="O1923">
        <v>3</v>
      </c>
    </row>
    <row r="1924" spans="1:15">
      <c r="A1924" t="str">
        <f t="shared" si="30"/>
        <v>122A_547</v>
      </c>
      <c r="B1924">
        <v>122</v>
      </c>
      <c r="C1924">
        <v>547</v>
      </c>
      <c r="D1924">
        <v>2</v>
      </c>
      <c r="E1924">
        <v>2516141.79</v>
      </c>
      <c r="F1924">
        <v>6860463.75</v>
      </c>
      <c r="G1924">
        <v>197.90600000000001</v>
      </c>
      <c r="H1924">
        <v>191.619989</v>
      </c>
      <c r="I1924">
        <v>-99</v>
      </c>
      <c r="J1924">
        <v>70</v>
      </c>
      <c r="K1924">
        <v>11</v>
      </c>
      <c r="L1924">
        <v>3</v>
      </c>
      <c r="M1924" t="s">
        <v>2</v>
      </c>
      <c r="N1924" t="s">
        <v>7</v>
      </c>
      <c r="O1924">
        <v>3</v>
      </c>
    </row>
    <row r="1925" spans="1:15">
      <c r="A1925" t="str">
        <f t="shared" si="30"/>
        <v>122A_534</v>
      </c>
      <c r="B1925">
        <v>122</v>
      </c>
      <c r="C1925">
        <v>534</v>
      </c>
      <c r="D1925">
        <v>2</v>
      </c>
      <c r="E1925">
        <v>2516142.4700000002</v>
      </c>
      <c r="F1925">
        <v>6860464.8099999996</v>
      </c>
      <c r="G1925">
        <v>198.124</v>
      </c>
      <c r="H1925">
        <v>191.5599915</v>
      </c>
      <c r="I1925">
        <v>-99</v>
      </c>
      <c r="J1925">
        <v>72</v>
      </c>
      <c r="K1925">
        <v>11</v>
      </c>
      <c r="L1925">
        <v>3</v>
      </c>
      <c r="M1925" t="s">
        <v>2</v>
      </c>
      <c r="N1925" t="s">
        <v>7</v>
      </c>
      <c r="O1925">
        <v>3</v>
      </c>
    </row>
    <row r="1926" spans="1:15">
      <c r="A1926" t="str">
        <f t="shared" si="30"/>
        <v>122A_533</v>
      </c>
      <c r="B1926">
        <v>122</v>
      </c>
      <c r="C1926">
        <v>533</v>
      </c>
      <c r="D1926">
        <v>2</v>
      </c>
      <c r="E1926">
        <v>2516141.08</v>
      </c>
      <c r="F1926">
        <v>6860464.9900000002</v>
      </c>
      <c r="G1926">
        <v>195.904</v>
      </c>
      <c r="H1926">
        <v>191.62999880000001</v>
      </c>
      <c r="I1926">
        <v>-99</v>
      </c>
      <c r="J1926">
        <v>53</v>
      </c>
      <c r="K1926">
        <v>11</v>
      </c>
      <c r="L1926">
        <v>3</v>
      </c>
      <c r="M1926" t="s">
        <v>2</v>
      </c>
      <c r="N1926" t="s">
        <v>7</v>
      </c>
      <c r="O1926">
        <v>3</v>
      </c>
    </row>
    <row r="1927" spans="1:15">
      <c r="A1927" t="str">
        <f t="shared" si="30"/>
        <v>122A_531</v>
      </c>
      <c r="B1927">
        <v>122</v>
      </c>
      <c r="C1927">
        <v>531</v>
      </c>
      <c r="D1927">
        <v>21</v>
      </c>
      <c r="E1927">
        <v>2516144.54</v>
      </c>
      <c r="F1927">
        <v>6860467.0899999999</v>
      </c>
      <c r="G1927">
        <v>200.25800000000001</v>
      </c>
      <c r="H1927">
        <v>191.44999079999999</v>
      </c>
      <c r="I1927">
        <v>-99</v>
      </c>
      <c r="J1927">
        <v>69</v>
      </c>
      <c r="K1927">
        <v>11</v>
      </c>
      <c r="L1927">
        <v>3</v>
      </c>
      <c r="M1927" t="s">
        <v>2</v>
      </c>
      <c r="N1927" t="s">
        <v>7</v>
      </c>
      <c r="O1927">
        <v>3</v>
      </c>
    </row>
    <row r="1928" spans="1:15">
      <c r="A1928" t="str">
        <f t="shared" si="30"/>
        <v>122A_529</v>
      </c>
      <c r="B1928">
        <v>122</v>
      </c>
      <c r="C1928">
        <v>529</v>
      </c>
      <c r="D1928">
        <v>2</v>
      </c>
      <c r="E1928">
        <v>2516141.46</v>
      </c>
      <c r="F1928">
        <v>6860466.3200000003</v>
      </c>
      <c r="G1928">
        <v>196.858</v>
      </c>
      <c r="H1928">
        <v>191.5499969</v>
      </c>
      <c r="I1928">
        <v>-99</v>
      </c>
      <c r="J1928">
        <v>61</v>
      </c>
      <c r="K1928">
        <v>11</v>
      </c>
      <c r="L1928">
        <v>3</v>
      </c>
      <c r="M1928" t="s">
        <v>2</v>
      </c>
      <c r="N1928" t="s">
        <v>7</v>
      </c>
      <c r="O1928">
        <v>3</v>
      </c>
    </row>
    <row r="1929" spans="1:15">
      <c r="A1929" t="str">
        <f t="shared" si="30"/>
        <v>122A_550</v>
      </c>
      <c r="B1929">
        <v>122</v>
      </c>
      <c r="C1929">
        <v>550</v>
      </c>
      <c r="D1929">
        <v>1</v>
      </c>
      <c r="E1929">
        <v>2516144.61</v>
      </c>
      <c r="F1929">
        <v>6860470.4100000001</v>
      </c>
      <c r="G1929">
        <v>199.40700000000001</v>
      </c>
      <c r="H1929">
        <v>191.24999389999999</v>
      </c>
      <c r="I1929">
        <v>-99</v>
      </c>
      <c r="J1929">
        <v>86</v>
      </c>
      <c r="K1929">
        <v>11</v>
      </c>
      <c r="L1929">
        <v>3</v>
      </c>
      <c r="M1929" t="s">
        <v>2</v>
      </c>
      <c r="N1929" t="s">
        <v>7</v>
      </c>
      <c r="O1929">
        <v>3</v>
      </c>
    </row>
    <row r="1930" spans="1:15">
      <c r="A1930" t="str">
        <f t="shared" si="30"/>
        <v>122A_528</v>
      </c>
      <c r="B1930">
        <v>122</v>
      </c>
      <c r="C1930">
        <v>528</v>
      </c>
      <c r="D1930">
        <v>2</v>
      </c>
      <c r="E1930">
        <v>2516139.1800000002</v>
      </c>
      <c r="F1930">
        <v>6860467.79</v>
      </c>
      <c r="G1930">
        <v>196.899</v>
      </c>
      <c r="H1930">
        <v>191.68999629999999</v>
      </c>
      <c r="I1930">
        <v>-99</v>
      </c>
      <c r="J1930">
        <v>60</v>
      </c>
      <c r="K1930">
        <v>11</v>
      </c>
      <c r="L1930">
        <v>3</v>
      </c>
      <c r="M1930" t="s">
        <v>2</v>
      </c>
      <c r="N1930" t="s">
        <v>7</v>
      </c>
      <c r="O1930">
        <v>3</v>
      </c>
    </row>
    <row r="1931" spans="1:15">
      <c r="A1931" t="str">
        <f t="shared" si="30"/>
        <v>122A_530</v>
      </c>
      <c r="B1931">
        <v>122</v>
      </c>
      <c r="C1931">
        <v>530</v>
      </c>
      <c r="D1931">
        <v>2</v>
      </c>
      <c r="E1931">
        <v>2516139.0299999998</v>
      </c>
      <c r="F1931">
        <v>6860469.3600000003</v>
      </c>
      <c r="G1931">
        <v>195.261</v>
      </c>
      <c r="H1931">
        <v>191.6599976</v>
      </c>
      <c r="I1931">
        <v>-99</v>
      </c>
      <c r="J1931">
        <v>46</v>
      </c>
      <c r="K1931">
        <v>11</v>
      </c>
      <c r="L1931">
        <v>3</v>
      </c>
      <c r="M1931" t="s">
        <v>2</v>
      </c>
      <c r="N1931" t="s">
        <v>7</v>
      </c>
      <c r="O1931">
        <v>3</v>
      </c>
    </row>
    <row r="1932" spans="1:15">
      <c r="A1932" t="str">
        <f t="shared" si="30"/>
        <v>122B_166</v>
      </c>
      <c r="B1932">
        <v>122</v>
      </c>
      <c r="C1932">
        <v>166</v>
      </c>
      <c r="D1932">
        <v>3</v>
      </c>
      <c r="E1932">
        <v>2516124.29</v>
      </c>
      <c r="F1932">
        <v>6860464.6799999997</v>
      </c>
      <c r="G1932">
        <v>207.08600000000001</v>
      </c>
      <c r="H1932">
        <v>191.21999510000001</v>
      </c>
      <c r="I1932">
        <v>15.86600488</v>
      </c>
      <c r="J1932">
        <v>151</v>
      </c>
      <c r="K1932">
        <v>11</v>
      </c>
      <c r="L1932">
        <v>2</v>
      </c>
      <c r="M1932" t="s">
        <v>0</v>
      </c>
      <c r="N1932" t="s">
        <v>8</v>
      </c>
      <c r="O1932">
        <v>1</v>
      </c>
    </row>
    <row r="1933" spans="1:15">
      <c r="A1933" t="str">
        <f t="shared" si="30"/>
        <v>122B_170</v>
      </c>
      <c r="B1933">
        <v>122</v>
      </c>
      <c r="C1933">
        <v>170</v>
      </c>
      <c r="D1933">
        <v>21</v>
      </c>
      <c r="E1933">
        <v>2516122.14</v>
      </c>
      <c r="F1933">
        <v>6860465.5599999996</v>
      </c>
      <c r="G1933">
        <v>204.05199999999999</v>
      </c>
      <c r="H1933">
        <v>190.96999510000001</v>
      </c>
      <c r="I1933">
        <v>13.08200488</v>
      </c>
      <c r="J1933">
        <v>152</v>
      </c>
      <c r="K1933">
        <v>11</v>
      </c>
      <c r="L1933">
        <v>2</v>
      </c>
      <c r="M1933" t="s">
        <v>0</v>
      </c>
      <c r="N1933" t="s">
        <v>8</v>
      </c>
      <c r="O1933">
        <v>1</v>
      </c>
    </row>
    <row r="1934" spans="1:15">
      <c r="A1934" t="str">
        <f t="shared" si="30"/>
        <v>122B_169</v>
      </c>
      <c r="B1934">
        <v>122</v>
      </c>
      <c r="C1934">
        <v>169</v>
      </c>
      <c r="D1934">
        <v>21</v>
      </c>
      <c r="E1934">
        <v>2516119.7999999998</v>
      </c>
      <c r="F1934">
        <v>6860464.8799999999</v>
      </c>
      <c r="G1934">
        <v>203.05199999999999</v>
      </c>
      <c r="H1934">
        <v>190.99999389999999</v>
      </c>
      <c r="I1934">
        <v>12.0520061</v>
      </c>
      <c r="J1934">
        <v>145</v>
      </c>
      <c r="K1934">
        <v>11</v>
      </c>
      <c r="L1934">
        <v>2</v>
      </c>
      <c r="M1934" t="s">
        <v>0</v>
      </c>
      <c r="N1934" t="s">
        <v>8</v>
      </c>
      <c r="O1934">
        <v>1</v>
      </c>
    </row>
    <row r="1935" spans="1:15">
      <c r="A1935" t="str">
        <f t="shared" si="30"/>
        <v>122B_179</v>
      </c>
      <c r="B1935">
        <v>122</v>
      </c>
      <c r="C1935">
        <v>179</v>
      </c>
      <c r="D1935">
        <v>3</v>
      </c>
      <c r="E1935">
        <v>2516123.5499999998</v>
      </c>
      <c r="F1935">
        <v>6860469.1500000004</v>
      </c>
      <c r="G1935">
        <v>205.88800000000001</v>
      </c>
      <c r="H1935">
        <v>190.82000120000001</v>
      </c>
      <c r="I1935">
        <v>15.06799878</v>
      </c>
      <c r="J1935">
        <v>155</v>
      </c>
      <c r="K1935">
        <v>11</v>
      </c>
      <c r="L1935">
        <v>2</v>
      </c>
      <c r="M1935" t="s">
        <v>0</v>
      </c>
      <c r="N1935" t="s">
        <v>8</v>
      </c>
      <c r="O1935">
        <v>1</v>
      </c>
    </row>
    <row r="1936" spans="1:15">
      <c r="A1936" t="str">
        <f t="shared" si="30"/>
        <v>122B_176</v>
      </c>
      <c r="B1936">
        <v>122</v>
      </c>
      <c r="C1936">
        <v>176</v>
      </c>
      <c r="D1936">
        <v>3</v>
      </c>
      <c r="E1936">
        <v>2516118.9</v>
      </c>
      <c r="F1936">
        <v>6860468.2999999998</v>
      </c>
      <c r="G1936">
        <v>205.85400000000001</v>
      </c>
      <c r="H1936">
        <v>190.52999270000001</v>
      </c>
      <c r="I1936">
        <v>15.32400732</v>
      </c>
      <c r="J1936">
        <v>120</v>
      </c>
      <c r="K1936">
        <v>11</v>
      </c>
      <c r="L1936">
        <v>2</v>
      </c>
      <c r="M1936" t="s">
        <v>0</v>
      </c>
      <c r="N1936" t="s">
        <v>8</v>
      </c>
      <c r="O1936">
        <v>1</v>
      </c>
    </row>
    <row r="1937" spans="1:15">
      <c r="A1937" t="str">
        <f t="shared" si="30"/>
        <v>122B_185</v>
      </c>
      <c r="B1937">
        <v>122</v>
      </c>
      <c r="C1937">
        <v>185</v>
      </c>
      <c r="D1937">
        <v>21</v>
      </c>
      <c r="E1937">
        <v>2516122.77</v>
      </c>
      <c r="F1937">
        <v>6860471.1799999997</v>
      </c>
      <c r="G1937">
        <v>200.55799999999999</v>
      </c>
      <c r="H1937">
        <v>190.619989</v>
      </c>
      <c r="I1937">
        <v>9.9380109860000001</v>
      </c>
      <c r="J1937">
        <v>109</v>
      </c>
      <c r="K1937">
        <v>11</v>
      </c>
      <c r="L1937">
        <v>2</v>
      </c>
      <c r="M1937" t="s">
        <v>1</v>
      </c>
      <c r="N1937" t="s">
        <v>8</v>
      </c>
      <c r="O1937">
        <v>1</v>
      </c>
    </row>
    <row r="1938" spans="1:15">
      <c r="A1938" t="str">
        <f t="shared" si="30"/>
        <v>122B_180</v>
      </c>
      <c r="B1938">
        <v>122</v>
      </c>
      <c r="C1938">
        <v>180</v>
      </c>
      <c r="D1938">
        <v>21</v>
      </c>
      <c r="E1938">
        <v>2516120.1</v>
      </c>
      <c r="F1938">
        <v>6860469.9299999997</v>
      </c>
      <c r="G1938">
        <v>205.184</v>
      </c>
      <c r="H1938">
        <v>190.68999629999999</v>
      </c>
      <c r="I1938">
        <v>14.494003660000001</v>
      </c>
      <c r="J1938">
        <v>182</v>
      </c>
      <c r="K1938">
        <v>11</v>
      </c>
      <c r="L1938">
        <v>2</v>
      </c>
      <c r="M1938" t="s">
        <v>0</v>
      </c>
      <c r="N1938" t="s">
        <v>8</v>
      </c>
      <c r="O1938">
        <v>1</v>
      </c>
    </row>
    <row r="1939" spans="1:15">
      <c r="A1939" t="str">
        <f t="shared" si="30"/>
        <v>122B_192</v>
      </c>
      <c r="B1939">
        <v>122</v>
      </c>
      <c r="C1939">
        <v>192</v>
      </c>
      <c r="D1939">
        <v>21</v>
      </c>
      <c r="E1939">
        <v>2516121.7599999998</v>
      </c>
      <c r="F1939">
        <v>6860473.9199999999</v>
      </c>
      <c r="G1939">
        <v>204.952</v>
      </c>
      <c r="H1939">
        <v>190.2699982</v>
      </c>
      <c r="I1939">
        <v>14.682001830000001</v>
      </c>
      <c r="J1939">
        <v>195</v>
      </c>
      <c r="K1939">
        <v>11</v>
      </c>
      <c r="L1939">
        <v>2</v>
      </c>
      <c r="M1939" t="s">
        <v>0</v>
      </c>
      <c r="N1939" t="s">
        <v>8</v>
      </c>
      <c r="O1939">
        <v>1</v>
      </c>
    </row>
    <row r="1940" spans="1:15">
      <c r="A1940" t="str">
        <f t="shared" si="30"/>
        <v>122B_196</v>
      </c>
      <c r="B1940">
        <v>122</v>
      </c>
      <c r="C1940">
        <v>196</v>
      </c>
      <c r="D1940">
        <v>21</v>
      </c>
      <c r="E1940">
        <v>2516120.35</v>
      </c>
      <c r="F1940">
        <v>6860476.0599999996</v>
      </c>
      <c r="G1940">
        <v>202.29</v>
      </c>
      <c r="H1940">
        <v>190.119989</v>
      </c>
      <c r="I1940">
        <v>12.17001099</v>
      </c>
      <c r="J1940">
        <v>168</v>
      </c>
      <c r="K1940">
        <v>11</v>
      </c>
      <c r="L1940">
        <v>2</v>
      </c>
      <c r="M1940" t="s">
        <v>0</v>
      </c>
      <c r="N1940" t="s">
        <v>8</v>
      </c>
      <c r="O1940">
        <v>1</v>
      </c>
    </row>
    <row r="1941" spans="1:15">
      <c r="A1941" t="str">
        <f t="shared" si="30"/>
        <v>122B_174</v>
      </c>
      <c r="B1941">
        <v>122</v>
      </c>
      <c r="C1941">
        <v>174</v>
      </c>
      <c r="D1941">
        <v>21</v>
      </c>
      <c r="E1941">
        <v>2516130.9900000002</v>
      </c>
      <c r="F1941">
        <v>6860466.8200000003</v>
      </c>
      <c r="G1941">
        <v>203.85400000000001</v>
      </c>
      <c r="H1941">
        <v>191.52999270000001</v>
      </c>
      <c r="I1941">
        <v>12.32400732</v>
      </c>
      <c r="J1941">
        <v>147</v>
      </c>
      <c r="K1941">
        <v>11</v>
      </c>
      <c r="L1941">
        <v>2</v>
      </c>
      <c r="M1941" t="s">
        <v>0</v>
      </c>
      <c r="N1941" t="s">
        <v>8</v>
      </c>
      <c r="O1941">
        <v>2</v>
      </c>
    </row>
    <row r="1942" spans="1:15">
      <c r="A1942" t="str">
        <f t="shared" si="30"/>
        <v>122B_224</v>
      </c>
      <c r="B1942">
        <v>122</v>
      </c>
      <c r="C1942">
        <v>224</v>
      </c>
      <c r="D1942">
        <v>21</v>
      </c>
      <c r="E1942">
        <v>2516135</v>
      </c>
      <c r="F1942">
        <v>6860469.5999999996</v>
      </c>
      <c r="G1942">
        <v>203.41499999999999</v>
      </c>
      <c r="H1942">
        <v>191.83999019999999</v>
      </c>
      <c r="I1942">
        <v>11.575009769999999</v>
      </c>
      <c r="J1942">
        <v>133</v>
      </c>
      <c r="K1942">
        <v>12</v>
      </c>
      <c r="L1942">
        <v>2</v>
      </c>
      <c r="M1942" t="s">
        <v>1</v>
      </c>
      <c r="N1942" t="s">
        <v>8</v>
      </c>
      <c r="O1942">
        <v>2</v>
      </c>
    </row>
    <row r="1943" spans="1:15">
      <c r="A1943" t="str">
        <f t="shared" si="30"/>
        <v>122B_187</v>
      </c>
      <c r="B1943">
        <v>122</v>
      </c>
      <c r="C1943">
        <v>187</v>
      </c>
      <c r="D1943">
        <v>3</v>
      </c>
      <c r="E1943">
        <v>2516132.35</v>
      </c>
      <c r="F1943">
        <v>6860468.2999999998</v>
      </c>
      <c r="G1943">
        <v>203.441</v>
      </c>
      <c r="H1943">
        <v>191.73999939999999</v>
      </c>
      <c r="I1943">
        <v>11.701000609999999</v>
      </c>
      <c r="J1943">
        <v>170</v>
      </c>
      <c r="K1943">
        <v>11</v>
      </c>
      <c r="L1943">
        <v>2</v>
      </c>
      <c r="M1943" t="s">
        <v>0</v>
      </c>
      <c r="N1943" t="s">
        <v>8</v>
      </c>
      <c r="O1943">
        <v>2</v>
      </c>
    </row>
    <row r="1944" spans="1:15">
      <c r="A1944" t="str">
        <f t="shared" si="30"/>
        <v>122B_209</v>
      </c>
      <c r="B1944">
        <v>122</v>
      </c>
      <c r="C1944">
        <v>209</v>
      </c>
      <c r="D1944">
        <v>1</v>
      </c>
      <c r="E1944">
        <v>2516133.84</v>
      </c>
      <c r="F1944">
        <v>6860469.21</v>
      </c>
      <c r="G1944">
        <v>201.52099999999999</v>
      </c>
      <c r="H1944">
        <v>191.77999270000001</v>
      </c>
      <c r="I1944">
        <v>9.7410073239999999</v>
      </c>
      <c r="J1944">
        <v>131</v>
      </c>
      <c r="K1944">
        <v>11</v>
      </c>
      <c r="L1944">
        <v>2</v>
      </c>
      <c r="M1944" t="s">
        <v>1</v>
      </c>
      <c r="N1944" t="s">
        <v>8</v>
      </c>
      <c r="O1944">
        <v>2</v>
      </c>
    </row>
    <row r="1945" spans="1:15">
      <c r="A1945" t="str">
        <f t="shared" si="30"/>
        <v>122B_197</v>
      </c>
      <c r="B1945">
        <v>122</v>
      </c>
      <c r="C1945">
        <v>197</v>
      </c>
      <c r="D1945">
        <v>21</v>
      </c>
      <c r="E1945">
        <v>2516130.71</v>
      </c>
      <c r="F1945">
        <v>6860470.2699999996</v>
      </c>
      <c r="G1945">
        <v>201.65899999999999</v>
      </c>
      <c r="H1945">
        <v>191.22998960000001</v>
      </c>
      <c r="I1945">
        <v>10.429010379999999</v>
      </c>
      <c r="J1945">
        <v>116</v>
      </c>
      <c r="K1945">
        <v>11</v>
      </c>
      <c r="L1945">
        <v>2</v>
      </c>
      <c r="M1945" t="s">
        <v>0</v>
      </c>
      <c r="N1945" t="s">
        <v>8</v>
      </c>
      <c r="O1945">
        <v>2</v>
      </c>
    </row>
    <row r="1946" spans="1:15">
      <c r="A1946" t="str">
        <f t="shared" si="30"/>
        <v>122B_225</v>
      </c>
      <c r="B1946">
        <v>122</v>
      </c>
      <c r="C1946">
        <v>225</v>
      </c>
      <c r="D1946">
        <v>21</v>
      </c>
      <c r="E1946">
        <v>2516133.7400000002</v>
      </c>
      <c r="F1946">
        <v>6860472.8399999999</v>
      </c>
      <c r="G1946">
        <v>204.53299999999999</v>
      </c>
      <c r="H1946">
        <v>191.1099945</v>
      </c>
      <c r="I1946">
        <v>13.42300549</v>
      </c>
      <c r="J1946">
        <v>147</v>
      </c>
      <c r="K1946">
        <v>11</v>
      </c>
      <c r="L1946">
        <v>2</v>
      </c>
      <c r="M1946" t="s">
        <v>0</v>
      </c>
      <c r="N1946" t="s">
        <v>8</v>
      </c>
      <c r="O1946">
        <v>2</v>
      </c>
    </row>
    <row r="1947" spans="1:15">
      <c r="A1947" t="str">
        <f t="shared" si="30"/>
        <v>122B_181</v>
      </c>
      <c r="B1947">
        <v>122</v>
      </c>
      <c r="C1947">
        <v>181</v>
      </c>
      <c r="D1947">
        <v>3</v>
      </c>
      <c r="E1947">
        <v>2516126</v>
      </c>
      <c r="F1947">
        <v>6860469.2400000002</v>
      </c>
      <c r="G1947">
        <v>206.08199999999999</v>
      </c>
      <c r="H1947">
        <v>191.0099884</v>
      </c>
      <c r="I1947">
        <v>15.0720116</v>
      </c>
      <c r="J1947">
        <v>129</v>
      </c>
      <c r="K1947">
        <v>11</v>
      </c>
      <c r="L1947">
        <v>2</v>
      </c>
      <c r="M1947" t="s">
        <v>0</v>
      </c>
      <c r="N1947" t="s">
        <v>8</v>
      </c>
      <c r="O1947">
        <v>2</v>
      </c>
    </row>
    <row r="1948" spans="1:15">
      <c r="A1948" t="str">
        <f t="shared" si="30"/>
        <v>122B_215</v>
      </c>
      <c r="B1948">
        <v>122</v>
      </c>
      <c r="C1948">
        <v>215</v>
      </c>
      <c r="D1948">
        <v>21</v>
      </c>
      <c r="E1948">
        <v>2516131.54</v>
      </c>
      <c r="F1948">
        <v>6860472.6900000004</v>
      </c>
      <c r="G1948">
        <v>203.179</v>
      </c>
      <c r="H1948">
        <v>190.93999629999999</v>
      </c>
      <c r="I1948">
        <v>12.23900366</v>
      </c>
      <c r="J1948">
        <v>142</v>
      </c>
      <c r="K1948">
        <v>11</v>
      </c>
      <c r="L1948">
        <v>2</v>
      </c>
      <c r="M1948" t="s">
        <v>0</v>
      </c>
      <c r="N1948" t="s">
        <v>8</v>
      </c>
      <c r="O1948">
        <v>2</v>
      </c>
    </row>
    <row r="1949" spans="1:15">
      <c r="A1949" t="str">
        <f t="shared" si="30"/>
        <v>122B_188</v>
      </c>
      <c r="B1949">
        <v>122</v>
      </c>
      <c r="C1949">
        <v>188</v>
      </c>
      <c r="D1949">
        <v>21</v>
      </c>
      <c r="E1949">
        <v>2516126.4</v>
      </c>
      <c r="F1949">
        <v>6860470.9000000004</v>
      </c>
      <c r="G1949">
        <v>206.03200000000001</v>
      </c>
      <c r="H1949">
        <v>190.8099915</v>
      </c>
      <c r="I1949">
        <v>15.222008539999999</v>
      </c>
      <c r="J1949">
        <v>225</v>
      </c>
      <c r="K1949">
        <v>11</v>
      </c>
      <c r="L1949">
        <v>2</v>
      </c>
      <c r="M1949" t="s">
        <v>0</v>
      </c>
      <c r="N1949" t="s">
        <v>8</v>
      </c>
      <c r="O1949">
        <v>2</v>
      </c>
    </row>
    <row r="1950" spans="1:15">
      <c r="A1950" t="str">
        <f t="shared" si="30"/>
        <v>122B_207</v>
      </c>
      <c r="B1950">
        <v>122</v>
      </c>
      <c r="C1950">
        <v>207</v>
      </c>
      <c r="D1950">
        <v>21</v>
      </c>
      <c r="E1950">
        <v>2516129.2000000002</v>
      </c>
      <c r="F1950">
        <v>6860473.29</v>
      </c>
      <c r="G1950">
        <v>202.31399999999999</v>
      </c>
      <c r="H1950">
        <v>190.87999880000001</v>
      </c>
      <c r="I1950">
        <v>11.434001220000001</v>
      </c>
      <c r="J1950">
        <v>126</v>
      </c>
      <c r="K1950">
        <v>11</v>
      </c>
      <c r="L1950">
        <v>2</v>
      </c>
      <c r="M1950" t="s">
        <v>0</v>
      </c>
      <c r="N1950" t="s">
        <v>8</v>
      </c>
      <c r="O1950">
        <v>2</v>
      </c>
    </row>
    <row r="1951" spans="1:15">
      <c r="A1951" t="str">
        <f t="shared" si="30"/>
        <v>122B_213</v>
      </c>
      <c r="B1951">
        <v>122</v>
      </c>
      <c r="C1951">
        <v>213</v>
      </c>
      <c r="D1951">
        <v>3</v>
      </c>
      <c r="E1951">
        <v>2516129.7400000002</v>
      </c>
      <c r="F1951">
        <v>6860474.0300000003</v>
      </c>
      <c r="G1951">
        <v>200.28200000000001</v>
      </c>
      <c r="H1951">
        <v>190.7699982</v>
      </c>
      <c r="I1951">
        <v>9.5120018309999992</v>
      </c>
      <c r="J1951">
        <v>83</v>
      </c>
      <c r="K1951">
        <v>11</v>
      </c>
      <c r="L1951">
        <v>2</v>
      </c>
      <c r="M1951" t="s">
        <v>1</v>
      </c>
      <c r="N1951" t="s">
        <v>8</v>
      </c>
      <c r="O1951">
        <v>2</v>
      </c>
    </row>
    <row r="1952" spans="1:15">
      <c r="A1952" t="str">
        <f t="shared" si="30"/>
        <v>122B_200</v>
      </c>
      <c r="B1952">
        <v>122</v>
      </c>
      <c r="C1952">
        <v>200</v>
      </c>
      <c r="D1952">
        <v>21</v>
      </c>
      <c r="E1952">
        <v>2516127.62</v>
      </c>
      <c r="F1952">
        <v>6860472.96</v>
      </c>
      <c r="G1952">
        <v>205.16499999999999</v>
      </c>
      <c r="H1952">
        <v>190.7599884</v>
      </c>
      <c r="I1952">
        <v>14.4050116</v>
      </c>
      <c r="J1952">
        <v>170</v>
      </c>
      <c r="K1952">
        <v>11</v>
      </c>
      <c r="L1952">
        <v>2</v>
      </c>
      <c r="M1952" t="s">
        <v>0</v>
      </c>
      <c r="N1952" t="s">
        <v>8</v>
      </c>
      <c r="O1952">
        <v>2</v>
      </c>
    </row>
    <row r="1953" spans="1:15">
      <c r="A1953" t="str">
        <f t="shared" si="30"/>
        <v>122B_216</v>
      </c>
      <c r="B1953">
        <v>122</v>
      </c>
      <c r="C1953">
        <v>216</v>
      </c>
      <c r="D1953">
        <v>21</v>
      </c>
      <c r="E1953">
        <v>2516129.9</v>
      </c>
      <c r="F1953">
        <v>6860474.9500000002</v>
      </c>
      <c r="G1953">
        <v>202.613</v>
      </c>
      <c r="H1953">
        <v>190.82000120000001</v>
      </c>
      <c r="I1953">
        <v>11.79299878</v>
      </c>
      <c r="J1953">
        <v>112</v>
      </c>
      <c r="K1953">
        <v>12</v>
      </c>
      <c r="L1953">
        <v>2</v>
      </c>
      <c r="M1953" t="s">
        <v>0</v>
      </c>
      <c r="N1953" t="s">
        <v>8</v>
      </c>
      <c r="O1953">
        <v>2</v>
      </c>
    </row>
    <row r="1954" spans="1:15">
      <c r="A1954" t="str">
        <f t="shared" si="30"/>
        <v>122B_210</v>
      </c>
      <c r="B1954">
        <v>122</v>
      </c>
      <c r="C1954">
        <v>210</v>
      </c>
      <c r="D1954">
        <v>1</v>
      </c>
      <c r="E1954">
        <v>2516126.79</v>
      </c>
      <c r="F1954">
        <v>6860476.21</v>
      </c>
      <c r="G1954">
        <v>202.399</v>
      </c>
      <c r="H1954">
        <v>190.57000120000001</v>
      </c>
      <c r="I1954">
        <v>11.828998779999999</v>
      </c>
      <c r="J1954">
        <v>97</v>
      </c>
      <c r="K1954">
        <v>11</v>
      </c>
      <c r="L1954">
        <v>2</v>
      </c>
      <c r="M1954" t="s">
        <v>0</v>
      </c>
      <c r="N1954" t="s">
        <v>8</v>
      </c>
      <c r="O1954">
        <v>2</v>
      </c>
    </row>
    <row r="1955" spans="1:15">
      <c r="A1955" t="str">
        <f t="shared" si="30"/>
        <v>122B_212</v>
      </c>
      <c r="B1955">
        <v>122</v>
      </c>
      <c r="C1955">
        <v>212</v>
      </c>
      <c r="D1955">
        <v>21</v>
      </c>
      <c r="E1955">
        <v>2516125.9500000002</v>
      </c>
      <c r="F1955">
        <v>6860477.6600000001</v>
      </c>
      <c r="G1955">
        <v>199.45</v>
      </c>
      <c r="H1955">
        <v>190.38999329999999</v>
      </c>
      <c r="I1955">
        <v>-99</v>
      </c>
      <c r="J1955">
        <v>133</v>
      </c>
      <c r="K1955">
        <v>11</v>
      </c>
      <c r="L1955">
        <v>2</v>
      </c>
      <c r="M1955" t="s">
        <v>4</v>
      </c>
      <c r="N1955" t="s">
        <v>8</v>
      </c>
      <c r="O1955">
        <v>2</v>
      </c>
    </row>
    <row r="1956" spans="1:15">
      <c r="A1956" t="str">
        <f t="shared" si="30"/>
        <v>122B_208</v>
      </c>
      <c r="B1956">
        <v>122</v>
      </c>
      <c r="C1956">
        <v>208</v>
      </c>
      <c r="D1956">
        <v>3</v>
      </c>
      <c r="E1956">
        <v>2516125.0299999998</v>
      </c>
      <c r="F1956">
        <v>6860477.1799999997</v>
      </c>
      <c r="G1956">
        <v>205.26</v>
      </c>
      <c r="H1956">
        <v>190.37999880000001</v>
      </c>
      <c r="I1956">
        <v>14.88000122</v>
      </c>
      <c r="J1956">
        <v>113</v>
      </c>
      <c r="K1956">
        <v>11</v>
      </c>
      <c r="L1956">
        <v>2</v>
      </c>
      <c r="M1956" t="s">
        <v>0</v>
      </c>
      <c r="N1956" t="s">
        <v>8</v>
      </c>
      <c r="O1956">
        <v>2</v>
      </c>
    </row>
    <row r="1957" spans="1:15">
      <c r="A1957" t="str">
        <f t="shared" si="30"/>
        <v>122B_219</v>
      </c>
      <c r="B1957">
        <v>122</v>
      </c>
      <c r="C1957">
        <v>219</v>
      </c>
      <c r="D1957">
        <v>3</v>
      </c>
      <c r="E1957">
        <v>2516127.31</v>
      </c>
      <c r="F1957">
        <v>6860478.5999999996</v>
      </c>
      <c r="G1957">
        <v>204.696</v>
      </c>
      <c r="H1957">
        <v>190.2100006</v>
      </c>
      <c r="I1957">
        <v>14.48599939</v>
      </c>
      <c r="J1957">
        <v>120</v>
      </c>
      <c r="K1957">
        <v>11</v>
      </c>
      <c r="L1957">
        <v>2</v>
      </c>
      <c r="M1957" t="s">
        <v>0</v>
      </c>
      <c r="N1957" t="s">
        <v>8</v>
      </c>
      <c r="O1957">
        <v>2</v>
      </c>
    </row>
    <row r="1958" spans="1:15">
      <c r="A1958" t="str">
        <f t="shared" si="30"/>
        <v>122B_206</v>
      </c>
      <c r="B1958">
        <v>122</v>
      </c>
      <c r="C1958">
        <v>206</v>
      </c>
      <c r="D1958">
        <v>21</v>
      </c>
      <c r="E1958">
        <v>2516123.7599999998</v>
      </c>
      <c r="F1958">
        <v>6860478</v>
      </c>
      <c r="G1958">
        <v>204.042</v>
      </c>
      <c r="H1958">
        <v>190.3599945</v>
      </c>
      <c r="I1958">
        <v>13.68200549</v>
      </c>
      <c r="J1958">
        <v>168</v>
      </c>
      <c r="K1958">
        <v>11</v>
      </c>
      <c r="L1958">
        <v>2</v>
      </c>
      <c r="M1958" t="s">
        <v>0</v>
      </c>
      <c r="N1958" t="s">
        <v>8</v>
      </c>
      <c r="O1958">
        <v>2</v>
      </c>
    </row>
    <row r="1959" spans="1:15">
      <c r="A1959" t="str">
        <f t="shared" si="30"/>
        <v>122B_203</v>
      </c>
      <c r="B1959">
        <v>122</v>
      </c>
      <c r="C1959">
        <v>203</v>
      </c>
      <c r="D1959">
        <v>3</v>
      </c>
      <c r="E1959">
        <v>2516122.52</v>
      </c>
      <c r="F1959">
        <v>6860477.5599999996</v>
      </c>
      <c r="G1959">
        <v>198.54599999999999</v>
      </c>
      <c r="H1959">
        <v>190.47998960000001</v>
      </c>
      <c r="I1959">
        <v>8.0660103759999995</v>
      </c>
      <c r="J1959">
        <v>54</v>
      </c>
      <c r="K1959">
        <v>12</v>
      </c>
      <c r="L1959">
        <v>2</v>
      </c>
      <c r="M1959" t="s">
        <v>0</v>
      </c>
      <c r="N1959" t="s">
        <v>8</v>
      </c>
      <c r="O1959">
        <v>2</v>
      </c>
    </row>
    <row r="1960" spans="1:15">
      <c r="A1960" t="str">
        <f t="shared" si="30"/>
        <v>122B_221</v>
      </c>
      <c r="B1960">
        <v>122</v>
      </c>
      <c r="C1960">
        <v>221</v>
      </c>
      <c r="D1960">
        <v>21</v>
      </c>
      <c r="E1960">
        <v>2516127.6</v>
      </c>
      <c r="F1960">
        <v>6860480.6299999999</v>
      </c>
      <c r="G1960">
        <v>203.291</v>
      </c>
      <c r="H1960">
        <v>190.5099884</v>
      </c>
      <c r="I1960">
        <v>12.781011599999999</v>
      </c>
      <c r="J1960">
        <v>170</v>
      </c>
      <c r="K1960">
        <v>11</v>
      </c>
      <c r="L1960">
        <v>2</v>
      </c>
      <c r="M1960" t="s">
        <v>0</v>
      </c>
      <c r="N1960" t="s">
        <v>8</v>
      </c>
      <c r="O1960">
        <v>2</v>
      </c>
    </row>
    <row r="1961" spans="1:15">
      <c r="A1961" t="str">
        <f t="shared" si="30"/>
        <v>122B_27</v>
      </c>
      <c r="B1961">
        <v>122</v>
      </c>
      <c r="C1961">
        <v>27</v>
      </c>
      <c r="D1961">
        <v>16</v>
      </c>
      <c r="E1961">
        <v>2516139.79</v>
      </c>
      <c r="F1961">
        <v>6860471.1900000004</v>
      </c>
      <c r="G1961">
        <v>199.91</v>
      </c>
      <c r="H1961">
        <v>191.58999019999999</v>
      </c>
      <c r="I1961">
        <v>8.3200097660000001</v>
      </c>
      <c r="J1961">
        <v>69</v>
      </c>
      <c r="K1961">
        <v>11</v>
      </c>
      <c r="L1961">
        <v>2</v>
      </c>
      <c r="M1961" t="s">
        <v>0</v>
      </c>
      <c r="N1961" t="s">
        <v>8</v>
      </c>
      <c r="O1961">
        <v>3</v>
      </c>
    </row>
    <row r="1962" spans="1:15">
      <c r="A1962" t="str">
        <f t="shared" si="30"/>
        <v>122B_31</v>
      </c>
      <c r="B1962">
        <v>122</v>
      </c>
      <c r="C1962">
        <v>31</v>
      </c>
      <c r="D1962">
        <v>3</v>
      </c>
      <c r="E1962">
        <v>2516141.7799999998</v>
      </c>
      <c r="F1962">
        <v>6860472.6399999997</v>
      </c>
      <c r="G1962">
        <v>205.43100000000001</v>
      </c>
      <c r="H1962">
        <v>191.47998960000001</v>
      </c>
      <c r="I1962">
        <v>13.95101038</v>
      </c>
      <c r="J1962">
        <v>127</v>
      </c>
      <c r="K1962">
        <v>11</v>
      </c>
      <c r="L1962">
        <v>2</v>
      </c>
      <c r="M1962" t="s">
        <v>0</v>
      </c>
      <c r="N1962" t="s">
        <v>8</v>
      </c>
      <c r="O1962">
        <v>3</v>
      </c>
    </row>
    <row r="1963" spans="1:15">
      <c r="A1963" t="str">
        <f t="shared" si="30"/>
        <v>122B_2</v>
      </c>
      <c r="B1963">
        <v>122</v>
      </c>
      <c r="C1963">
        <v>2</v>
      </c>
      <c r="D1963">
        <v>4</v>
      </c>
      <c r="E1963">
        <v>2516137.34</v>
      </c>
      <c r="F1963">
        <v>6860473.6200000001</v>
      </c>
      <c r="G1963">
        <v>201.98</v>
      </c>
      <c r="H1963">
        <v>191.23999939999999</v>
      </c>
      <c r="I1963">
        <v>10.740000609999999</v>
      </c>
      <c r="J1963">
        <v>112</v>
      </c>
      <c r="K1963">
        <v>11</v>
      </c>
      <c r="L1963">
        <v>2</v>
      </c>
      <c r="M1963" t="s">
        <v>0</v>
      </c>
      <c r="N1963" t="s">
        <v>8</v>
      </c>
      <c r="O1963">
        <v>3</v>
      </c>
    </row>
    <row r="1964" spans="1:15">
      <c r="A1964" t="str">
        <f t="shared" si="30"/>
        <v>122B_16</v>
      </c>
      <c r="B1964">
        <v>122</v>
      </c>
      <c r="C1964">
        <v>16</v>
      </c>
      <c r="D1964">
        <v>3</v>
      </c>
      <c r="E1964">
        <v>2516140.75</v>
      </c>
      <c r="F1964">
        <v>6860477.8499999996</v>
      </c>
      <c r="G1964">
        <v>206.64599999999999</v>
      </c>
      <c r="H1964">
        <v>191.24999389999999</v>
      </c>
      <c r="I1964">
        <v>15.396006099999999</v>
      </c>
      <c r="J1964">
        <v>136</v>
      </c>
      <c r="K1964">
        <v>11</v>
      </c>
      <c r="L1964">
        <v>2</v>
      </c>
      <c r="M1964" t="s">
        <v>0</v>
      </c>
      <c r="N1964" t="s">
        <v>8</v>
      </c>
      <c r="O1964">
        <v>3</v>
      </c>
    </row>
    <row r="1965" spans="1:15">
      <c r="A1965" t="str">
        <f t="shared" si="30"/>
        <v>122B_238</v>
      </c>
      <c r="B1965">
        <v>122</v>
      </c>
      <c r="C1965">
        <v>238</v>
      </c>
      <c r="D1965">
        <v>2</v>
      </c>
      <c r="E1965">
        <v>2516136.5099999998</v>
      </c>
      <c r="F1965">
        <v>6860476.4500000002</v>
      </c>
      <c r="G1965">
        <v>203.018</v>
      </c>
      <c r="H1965">
        <v>190.98999939999999</v>
      </c>
      <c r="I1965">
        <v>12.028000609999999</v>
      </c>
      <c r="J1965">
        <v>96</v>
      </c>
      <c r="K1965">
        <v>11</v>
      </c>
      <c r="L1965">
        <v>2</v>
      </c>
      <c r="M1965" t="s">
        <v>0</v>
      </c>
      <c r="N1965" t="s">
        <v>8</v>
      </c>
      <c r="O1965">
        <v>3</v>
      </c>
    </row>
    <row r="1966" spans="1:15">
      <c r="A1966" t="str">
        <f t="shared" si="30"/>
        <v>122B_10</v>
      </c>
      <c r="B1966">
        <v>122</v>
      </c>
      <c r="C1966">
        <v>10</v>
      </c>
      <c r="D1966">
        <v>21</v>
      </c>
      <c r="E1966">
        <v>2516140.14</v>
      </c>
      <c r="F1966">
        <v>6860479.2800000003</v>
      </c>
      <c r="G1966">
        <v>203.18600000000001</v>
      </c>
      <c r="H1966">
        <v>191.02999270000001</v>
      </c>
      <c r="I1966">
        <v>12.156007320000001</v>
      </c>
      <c r="J1966">
        <v>125</v>
      </c>
      <c r="K1966">
        <v>12</v>
      </c>
      <c r="L1966">
        <v>2</v>
      </c>
      <c r="M1966" t="s">
        <v>0</v>
      </c>
      <c r="N1966" t="s">
        <v>8</v>
      </c>
      <c r="O1966">
        <v>3</v>
      </c>
    </row>
    <row r="1967" spans="1:15">
      <c r="A1967" t="str">
        <f t="shared" si="30"/>
        <v>122B_229</v>
      </c>
      <c r="B1967">
        <v>122</v>
      </c>
      <c r="C1967">
        <v>229</v>
      </c>
      <c r="D1967">
        <v>3</v>
      </c>
      <c r="E1967">
        <v>2516133.1</v>
      </c>
      <c r="F1967">
        <v>6860477.3899999997</v>
      </c>
      <c r="G1967">
        <v>206.785</v>
      </c>
      <c r="H1967">
        <v>190.83999019999999</v>
      </c>
      <c r="I1967">
        <v>15.94500977</v>
      </c>
      <c r="J1967">
        <v>197</v>
      </c>
      <c r="K1967">
        <v>12</v>
      </c>
      <c r="L1967">
        <v>2</v>
      </c>
      <c r="M1967" t="s">
        <v>0</v>
      </c>
      <c r="N1967" t="s">
        <v>8</v>
      </c>
      <c r="O1967">
        <v>3</v>
      </c>
    </row>
    <row r="1968" spans="1:15">
      <c r="A1968" t="str">
        <f t="shared" si="30"/>
        <v>122B_236</v>
      </c>
      <c r="B1968">
        <v>122</v>
      </c>
      <c r="C1968">
        <v>236</v>
      </c>
      <c r="D1968">
        <v>21</v>
      </c>
      <c r="E1968">
        <v>2516136.27</v>
      </c>
      <c r="F1968">
        <v>6860479.8899999997</v>
      </c>
      <c r="G1968">
        <v>202.12100000000001</v>
      </c>
      <c r="H1968">
        <v>190.89998779999999</v>
      </c>
      <c r="I1968">
        <v>11.22101221</v>
      </c>
      <c r="J1968">
        <v>134</v>
      </c>
      <c r="K1968">
        <v>12</v>
      </c>
      <c r="L1968">
        <v>2</v>
      </c>
      <c r="M1968" t="s">
        <v>0</v>
      </c>
      <c r="N1968" t="s">
        <v>8</v>
      </c>
      <c r="O1968">
        <v>3</v>
      </c>
    </row>
    <row r="1969" spans="1:15">
      <c r="A1969" t="str">
        <f t="shared" si="30"/>
        <v>122B_5</v>
      </c>
      <c r="B1969">
        <v>122</v>
      </c>
      <c r="C1969">
        <v>5</v>
      </c>
      <c r="D1969">
        <v>4</v>
      </c>
      <c r="E1969">
        <v>2516139.23</v>
      </c>
      <c r="F1969">
        <v>6860483.1200000001</v>
      </c>
      <c r="G1969">
        <v>203.08</v>
      </c>
      <c r="H1969">
        <v>190.83999019999999</v>
      </c>
      <c r="I1969">
        <v>-99</v>
      </c>
      <c r="J1969">
        <v>131</v>
      </c>
      <c r="K1969">
        <v>12</v>
      </c>
      <c r="L1969">
        <v>2</v>
      </c>
      <c r="M1969" t="s">
        <v>3</v>
      </c>
      <c r="N1969" t="s">
        <v>8</v>
      </c>
      <c r="O1969">
        <v>3</v>
      </c>
    </row>
    <row r="1970" spans="1:15">
      <c r="A1970" t="str">
        <f t="shared" si="30"/>
        <v>122B_8</v>
      </c>
      <c r="B1970">
        <v>122</v>
      </c>
      <c r="C1970">
        <v>8</v>
      </c>
      <c r="D1970">
        <v>4</v>
      </c>
      <c r="E1970">
        <v>2516140.06</v>
      </c>
      <c r="F1970">
        <v>6860483.7199999997</v>
      </c>
      <c r="G1970">
        <v>205.06399999999999</v>
      </c>
      <c r="H1970">
        <v>190.9099976</v>
      </c>
      <c r="I1970">
        <v>14.154002439999999</v>
      </c>
      <c r="J1970">
        <v>136</v>
      </c>
      <c r="K1970">
        <v>12</v>
      </c>
      <c r="L1970">
        <v>2</v>
      </c>
      <c r="M1970" t="s">
        <v>0</v>
      </c>
      <c r="N1970" t="s">
        <v>8</v>
      </c>
      <c r="O1970">
        <v>3</v>
      </c>
    </row>
    <row r="1971" spans="1:15">
      <c r="A1971" t="str">
        <f t="shared" si="30"/>
        <v>122B_230</v>
      </c>
      <c r="B1971">
        <v>122</v>
      </c>
      <c r="C1971">
        <v>230</v>
      </c>
      <c r="D1971">
        <v>3</v>
      </c>
      <c r="E1971">
        <v>2516132.2799999998</v>
      </c>
      <c r="F1971">
        <v>6860480.0499999998</v>
      </c>
      <c r="G1971">
        <v>206.41900000000001</v>
      </c>
      <c r="H1971">
        <v>190.85</v>
      </c>
      <c r="I1971">
        <v>15.569000000000001</v>
      </c>
      <c r="J1971">
        <v>154</v>
      </c>
      <c r="K1971">
        <v>11</v>
      </c>
      <c r="L1971">
        <v>2</v>
      </c>
      <c r="M1971" t="s">
        <v>0</v>
      </c>
      <c r="N1971" t="s">
        <v>8</v>
      </c>
      <c r="O1971">
        <v>3</v>
      </c>
    </row>
    <row r="1972" spans="1:15">
      <c r="A1972" t="str">
        <f t="shared" si="30"/>
        <v>122B_233</v>
      </c>
      <c r="B1972">
        <v>122</v>
      </c>
      <c r="C1972">
        <v>233</v>
      </c>
      <c r="D1972">
        <v>4</v>
      </c>
      <c r="E1972">
        <v>2516134.2999999998</v>
      </c>
      <c r="F1972">
        <v>6860482.5499999998</v>
      </c>
      <c r="G1972">
        <v>197.55799999999999</v>
      </c>
      <c r="H1972">
        <v>190.62999880000001</v>
      </c>
      <c r="I1972">
        <v>6.9280012209999997</v>
      </c>
      <c r="J1972">
        <v>44</v>
      </c>
      <c r="K1972">
        <v>11</v>
      </c>
      <c r="L1972">
        <v>2</v>
      </c>
      <c r="M1972" t="s">
        <v>0</v>
      </c>
      <c r="N1972" t="s">
        <v>8</v>
      </c>
      <c r="O1972">
        <v>3</v>
      </c>
    </row>
    <row r="1973" spans="1:15">
      <c r="A1973" t="str">
        <f t="shared" si="30"/>
        <v>122B_28</v>
      </c>
      <c r="B1973">
        <v>122</v>
      </c>
      <c r="C1973">
        <v>28</v>
      </c>
      <c r="D1973">
        <v>21</v>
      </c>
      <c r="E1973">
        <v>2516144.66</v>
      </c>
      <c r="F1973">
        <v>6860477.3799999999</v>
      </c>
      <c r="G1973">
        <v>205.797</v>
      </c>
      <c r="H1973">
        <v>191.33999019999999</v>
      </c>
      <c r="I1973">
        <v>14.457009770000001</v>
      </c>
      <c r="J1973">
        <v>183</v>
      </c>
      <c r="K1973">
        <v>12</v>
      </c>
      <c r="L1973">
        <v>2</v>
      </c>
      <c r="M1973" t="s">
        <v>0</v>
      </c>
      <c r="N1973" t="s">
        <v>8</v>
      </c>
      <c r="O1973">
        <v>4</v>
      </c>
    </row>
    <row r="1974" spans="1:15">
      <c r="A1974" t="str">
        <f t="shared" si="30"/>
        <v>122B_11</v>
      </c>
      <c r="B1974">
        <v>122</v>
      </c>
      <c r="C1974">
        <v>11</v>
      </c>
      <c r="D1974">
        <v>3</v>
      </c>
      <c r="E1974">
        <v>2516142.52</v>
      </c>
      <c r="F1974">
        <v>6860486.7599999998</v>
      </c>
      <c r="G1974">
        <v>204.20099999999999</v>
      </c>
      <c r="H1974">
        <v>190.82999570000001</v>
      </c>
      <c r="I1974">
        <v>13.37100427</v>
      </c>
      <c r="J1974">
        <v>101</v>
      </c>
      <c r="K1974">
        <v>12</v>
      </c>
      <c r="L1974">
        <v>2</v>
      </c>
      <c r="M1974" t="s">
        <v>0</v>
      </c>
      <c r="N1974" t="s">
        <v>8</v>
      </c>
      <c r="O1974">
        <v>4</v>
      </c>
    </row>
    <row r="1975" spans="1:15">
      <c r="A1975" t="str">
        <f t="shared" si="30"/>
        <v>122B_571</v>
      </c>
      <c r="B1975">
        <v>122</v>
      </c>
      <c r="C1975">
        <v>571</v>
      </c>
      <c r="D1975">
        <v>21</v>
      </c>
      <c r="E1975">
        <v>2516123.7799999998</v>
      </c>
      <c r="F1975">
        <v>6860463.7699999996</v>
      </c>
      <c r="G1975">
        <v>202.54400000000001</v>
      </c>
      <c r="H1975">
        <v>191.2999969</v>
      </c>
      <c r="I1975">
        <v>-99</v>
      </c>
      <c r="J1975">
        <v>88</v>
      </c>
      <c r="K1975">
        <v>12</v>
      </c>
      <c r="L1975">
        <v>3</v>
      </c>
      <c r="M1975" t="s">
        <v>4</v>
      </c>
      <c r="N1975" t="s">
        <v>8</v>
      </c>
      <c r="O1975">
        <v>1</v>
      </c>
    </row>
    <row r="1976" spans="1:15">
      <c r="A1976" t="str">
        <f t="shared" si="30"/>
        <v>122B_572</v>
      </c>
      <c r="B1976">
        <v>122</v>
      </c>
      <c r="C1976">
        <v>572</v>
      </c>
      <c r="D1976">
        <v>21</v>
      </c>
      <c r="E1976">
        <v>2516123.75</v>
      </c>
      <c r="F1976">
        <v>6860463.8399999999</v>
      </c>
      <c r="G1976">
        <v>205.214</v>
      </c>
      <c r="H1976">
        <v>191.2999969</v>
      </c>
      <c r="I1976">
        <v>-99</v>
      </c>
      <c r="J1976">
        <v>115</v>
      </c>
      <c r="K1976">
        <v>12</v>
      </c>
      <c r="L1976">
        <v>3</v>
      </c>
      <c r="M1976" t="s">
        <v>4</v>
      </c>
      <c r="N1976" t="s">
        <v>8</v>
      </c>
      <c r="O1976">
        <v>1</v>
      </c>
    </row>
    <row r="1977" spans="1:15">
      <c r="A1977" t="str">
        <f t="shared" si="30"/>
        <v>122B_573</v>
      </c>
      <c r="B1977">
        <v>122</v>
      </c>
      <c r="C1977">
        <v>573</v>
      </c>
      <c r="D1977">
        <v>3</v>
      </c>
      <c r="E1977">
        <v>2516122.9300000002</v>
      </c>
      <c r="F1977">
        <v>6860465.6799999997</v>
      </c>
      <c r="G1977">
        <v>195.77099999999999</v>
      </c>
      <c r="H1977">
        <v>191.04000239999999</v>
      </c>
      <c r="I1977">
        <v>-99</v>
      </c>
      <c r="J1977">
        <v>40</v>
      </c>
      <c r="K1977">
        <v>11</v>
      </c>
      <c r="L1977">
        <v>3</v>
      </c>
      <c r="M1977" t="s">
        <v>2</v>
      </c>
      <c r="N1977" t="s">
        <v>8</v>
      </c>
      <c r="O1977">
        <v>1</v>
      </c>
    </row>
    <row r="1978" spans="1:15">
      <c r="A1978" t="str">
        <f t="shared" si="30"/>
        <v>122B_574</v>
      </c>
      <c r="B1978">
        <v>122</v>
      </c>
      <c r="C1978">
        <v>574</v>
      </c>
      <c r="D1978">
        <v>1</v>
      </c>
      <c r="E1978">
        <v>2516121.38</v>
      </c>
      <c r="F1978">
        <v>6860466.5</v>
      </c>
      <c r="G1978">
        <v>198.649</v>
      </c>
      <c r="H1978">
        <v>190.93000180000001</v>
      </c>
      <c r="I1978">
        <v>-99</v>
      </c>
      <c r="J1978">
        <v>82</v>
      </c>
      <c r="K1978">
        <v>11</v>
      </c>
      <c r="L1978">
        <v>3</v>
      </c>
      <c r="M1978" t="s">
        <v>2</v>
      </c>
      <c r="N1978" t="s">
        <v>8</v>
      </c>
      <c r="O1978">
        <v>1</v>
      </c>
    </row>
    <row r="1979" spans="1:15">
      <c r="A1979" t="str">
        <f t="shared" si="30"/>
        <v>122B_575</v>
      </c>
      <c r="B1979">
        <v>122</v>
      </c>
      <c r="C1979">
        <v>575</v>
      </c>
      <c r="D1979">
        <v>21</v>
      </c>
      <c r="E1979">
        <v>2516124.63</v>
      </c>
      <c r="F1979">
        <v>6860468.9400000004</v>
      </c>
      <c r="G1979">
        <v>200.483</v>
      </c>
      <c r="H1979">
        <v>190.87999880000001</v>
      </c>
      <c r="I1979">
        <v>-99</v>
      </c>
      <c r="J1979">
        <v>75</v>
      </c>
      <c r="K1979">
        <v>12</v>
      </c>
      <c r="L1979">
        <v>3</v>
      </c>
      <c r="M1979" t="s">
        <v>4</v>
      </c>
      <c r="N1979" t="s">
        <v>8</v>
      </c>
      <c r="O1979">
        <v>1</v>
      </c>
    </row>
    <row r="1980" spans="1:15">
      <c r="A1980" t="str">
        <f t="shared" si="30"/>
        <v>122B_576</v>
      </c>
      <c r="B1980">
        <v>122</v>
      </c>
      <c r="C1980">
        <v>576</v>
      </c>
      <c r="D1980">
        <v>21</v>
      </c>
      <c r="E1980">
        <v>2516124.63</v>
      </c>
      <c r="F1980">
        <v>6860468.9400000004</v>
      </c>
      <c r="G1980">
        <v>201.34399999999999</v>
      </c>
      <c r="H1980">
        <v>190.87999880000001</v>
      </c>
      <c r="I1980">
        <v>-99</v>
      </c>
      <c r="J1980">
        <v>82</v>
      </c>
      <c r="K1980">
        <v>12</v>
      </c>
      <c r="L1980">
        <v>3</v>
      </c>
      <c r="M1980" t="s">
        <v>4</v>
      </c>
      <c r="N1980" t="s">
        <v>8</v>
      </c>
      <c r="O1980">
        <v>1</v>
      </c>
    </row>
    <row r="1981" spans="1:15">
      <c r="A1981" t="str">
        <f t="shared" si="30"/>
        <v>122B_586</v>
      </c>
      <c r="B1981">
        <v>122</v>
      </c>
      <c r="C1981">
        <v>586</v>
      </c>
      <c r="D1981">
        <v>21</v>
      </c>
      <c r="E1981">
        <v>2516122.83</v>
      </c>
      <c r="F1981">
        <v>6860467.9500000002</v>
      </c>
      <c r="G1981">
        <v>202.71799999999999</v>
      </c>
      <c r="H1981">
        <v>190.9099976</v>
      </c>
      <c r="I1981">
        <v>11.808002439999999</v>
      </c>
      <c r="J1981">
        <v>137</v>
      </c>
      <c r="K1981">
        <v>11</v>
      </c>
      <c r="L1981">
        <v>3</v>
      </c>
      <c r="M1981" t="s">
        <v>1</v>
      </c>
      <c r="N1981" t="s">
        <v>8</v>
      </c>
      <c r="O1981">
        <v>1</v>
      </c>
    </row>
    <row r="1982" spans="1:15">
      <c r="A1982" t="str">
        <f t="shared" si="30"/>
        <v>122B_577</v>
      </c>
      <c r="B1982">
        <v>122</v>
      </c>
      <c r="C1982">
        <v>577</v>
      </c>
      <c r="D1982">
        <v>21</v>
      </c>
      <c r="E1982">
        <v>2516118.64</v>
      </c>
      <c r="F1982">
        <v>6860471.2999999998</v>
      </c>
      <c r="G1982">
        <v>199.65700000000001</v>
      </c>
      <c r="H1982">
        <v>190.2999969</v>
      </c>
      <c r="I1982">
        <v>-99</v>
      </c>
      <c r="J1982">
        <v>72</v>
      </c>
      <c r="K1982">
        <v>11</v>
      </c>
      <c r="L1982">
        <v>3</v>
      </c>
      <c r="M1982" t="s">
        <v>4</v>
      </c>
      <c r="N1982" t="s">
        <v>8</v>
      </c>
      <c r="O1982">
        <v>1</v>
      </c>
    </row>
    <row r="1983" spans="1:15">
      <c r="A1983" t="str">
        <f t="shared" si="30"/>
        <v>122B_567</v>
      </c>
      <c r="B1983">
        <v>122</v>
      </c>
      <c r="C1983">
        <v>567</v>
      </c>
      <c r="D1983">
        <v>21</v>
      </c>
      <c r="E1983">
        <v>2516134.48</v>
      </c>
      <c r="F1983">
        <v>6860469.5599999996</v>
      </c>
      <c r="G1983">
        <v>207.22800000000001</v>
      </c>
      <c r="H1983">
        <v>191.869989</v>
      </c>
      <c r="I1983">
        <v>-99</v>
      </c>
      <c r="J1983">
        <v>132</v>
      </c>
      <c r="K1983">
        <v>12</v>
      </c>
      <c r="L1983">
        <v>3</v>
      </c>
      <c r="M1983" t="s">
        <v>4</v>
      </c>
      <c r="N1983" t="s">
        <v>8</v>
      </c>
      <c r="O1983">
        <v>2</v>
      </c>
    </row>
    <row r="1984" spans="1:15">
      <c r="A1984" t="str">
        <f t="shared" si="30"/>
        <v>122B_568</v>
      </c>
      <c r="B1984">
        <v>122</v>
      </c>
      <c r="C1984">
        <v>568</v>
      </c>
      <c r="D1984">
        <v>3</v>
      </c>
      <c r="E1984">
        <v>2516134.0299999998</v>
      </c>
      <c r="F1984">
        <v>6860469.3300000001</v>
      </c>
      <c r="G1984">
        <v>198.39500000000001</v>
      </c>
      <c r="H1984">
        <v>191.869989</v>
      </c>
      <c r="I1984">
        <v>-99</v>
      </c>
      <c r="J1984">
        <v>53</v>
      </c>
      <c r="K1984">
        <v>14</v>
      </c>
      <c r="L1984">
        <v>3</v>
      </c>
      <c r="M1984" t="s">
        <v>2</v>
      </c>
      <c r="N1984" t="s">
        <v>8</v>
      </c>
      <c r="O1984">
        <v>2</v>
      </c>
    </row>
    <row r="1985" spans="1:15">
      <c r="A1985" t="str">
        <f t="shared" si="30"/>
        <v>122B_569</v>
      </c>
      <c r="B1985">
        <v>122</v>
      </c>
      <c r="C1985">
        <v>569</v>
      </c>
      <c r="D1985">
        <v>21</v>
      </c>
      <c r="E1985">
        <v>2516130.0499999998</v>
      </c>
      <c r="F1985">
        <v>6860467.75</v>
      </c>
      <c r="G1985">
        <v>195.88200000000001</v>
      </c>
      <c r="H1985">
        <v>191.2100006</v>
      </c>
      <c r="I1985">
        <v>-99</v>
      </c>
      <c r="J1985">
        <v>38</v>
      </c>
      <c r="K1985">
        <v>11</v>
      </c>
      <c r="L1985">
        <v>3</v>
      </c>
      <c r="M1985" t="s">
        <v>2</v>
      </c>
      <c r="N1985" t="s">
        <v>8</v>
      </c>
      <c r="O1985">
        <v>2</v>
      </c>
    </row>
    <row r="1986" spans="1:15">
      <c r="A1986" t="str">
        <f t="shared" si="30"/>
        <v>122B_581</v>
      </c>
      <c r="B1986">
        <v>122</v>
      </c>
      <c r="C1986">
        <v>581</v>
      </c>
      <c r="D1986">
        <v>3</v>
      </c>
      <c r="E1986">
        <v>2516135.27</v>
      </c>
      <c r="F1986">
        <v>6860471.25</v>
      </c>
      <c r="G1986">
        <v>195.68600000000001</v>
      </c>
      <c r="H1986">
        <v>191.46999510000001</v>
      </c>
      <c r="I1986">
        <v>-99</v>
      </c>
      <c r="J1986">
        <v>36</v>
      </c>
      <c r="K1986">
        <v>11</v>
      </c>
      <c r="L1986">
        <v>3</v>
      </c>
      <c r="M1986" t="s">
        <v>2</v>
      </c>
      <c r="N1986" t="s">
        <v>8</v>
      </c>
      <c r="O1986">
        <v>2</v>
      </c>
    </row>
    <row r="1987" spans="1:15">
      <c r="A1987" t="str">
        <f t="shared" ref="A1987:A2023" si="31">IF(N1987&lt;&gt;1,CONCATENATE(B1987,N1987,"_",C1987),CONCATENATE(B1987,"_",C1987))</f>
        <v>122B_585</v>
      </c>
      <c r="B1987">
        <v>122</v>
      </c>
      <c r="C1987">
        <v>585</v>
      </c>
      <c r="D1987">
        <v>3</v>
      </c>
      <c r="E1987">
        <v>2516132.16</v>
      </c>
      <c r="F1987">
        <v>6860475.3099999996</v>
      </c>
      <c r="G1987">
        <v>197.41300000000001</v>
      </c>
      <c r="H1987">
        <v>190.869989</v>
      </c>
      <c r="I1987">
        <v>-99</v>
      </c>
      <c r="J1987">
        <v>53</v>
      </c>
      <c r="K1987">
        <v>11</v>
      </c>
      <c r="L1987">
        <v>3</v>
      </c>
      <c r="M1987" t="s">
        <v>2</v>
      </c>
      <c r="N1987" t="s">
        <v>8</v>
      </c>
      <c r="O1987">
        <v>2</v>
      </c>
    </row>
    <row r="1988" spans="1:15">
      <c r="A1988" t="str">
        <f t="shared" si="31"/>
        <v>122B_578</v>
      </c>
      <c r="B1988">
        <v>122</v>
      </c>
      <c r="C1988">
        <v>578</v>
      </c>
      <c r="D1988">
        <v>1</v>
      </c>
      <c r="E1988">
        <v>2516131.02</v>
      </c>
      <c r="F1988">
        <v>6860476</v>
      </c>
      <c r="G1988">
        <v>202.62100000000001</v>
      </c>
      <c r="H1988">
        <v>190.7699982</v>
      </c>
      <c r="I1988">
        <v>11.85100183</v>
      </c>
      <c r="J1988">
        <v>111</v>
      </c>
      <c r="K1988">
        <v>11</v>
      </c>
      <c r="L1988">
        <v>3</v>
      </c>
      <c r="M1988" t="s">
        <v>1</v>
      </c>
      <c r="N1988" t="s">
        <v>8</v>
      </c>
      <c r="O1988">
        <v>2</v>
      </c>
    </row>
    <row r="1989" spans="1:15">
      <c r="A1989" t="str">
        <f t="shared" si="31"/>
        <v>122B_582</v>
      </c>
      <c r="B1989">
        <v>122</v>
      </c>
      <c r="C1989">
        <v>582</v>
      </c>
      <c r="D1989">
        <v>21</v>
      </c>
      <c r="E1989">
        <v>2516131.7799999998</v>
      </c>
      <c r="F1989">
        <v>6860476.5199999996</v>
      </c>
      <c r="G1989">
        <v>204.85</v>
      </c>
      <c r="H1989">
        <v>190.79000239999999</v>
      </c>
      <c r="I1989">
        <v>-99</v>
      </c>
      <c r="J1989">
        <v>117</v>
      </c>
      <c r="K1989">
        <v>11</v>
      </c>
      <c r="L1989">
        <v>3</v>
      </c>
      <c r="M1989" t="s">
        <v>4</v>
      </c>
      <c r="N1989" t="s">
        <v>8</v>
      </c>
      <c r="O1989">
        <v>2</v>
      </c>
    </row>
    <row r="1990" spans="1:15">
      <c r="A1990" t="str">
        <f t="shared" si="31"/>
        <v>122B_589</v>
      </c>
      <c r="B1990">
        <v>122</v>
      </c>
      <c r="C1990">
        <v>589</v>
      </c>
      <c r="D1990">
        <v>21</v>
      </c>
      <c r="E1990">
        <v>2516129.83</v>
      </c>
      <c r="F1990">
        <v>6860475.4500000002</v>
      </c>
      <c r="G1990">
        <v>204.36799999999999</v>
      </c>
      <c r="H1990">
        <v>190.82000120000001</v>
      </c>
      <c r="I1990">
        <v>-99</v>
      </c>
      <c r="J1990">
        <v>112</v>
      </c>
      <c r="K1990">
        <v>12</v>
      </c>
      <c r="L1990">
        <v>3</v>
      </c>
      <c r="M1990" t="s">
        <v>4</v>
      </c>
      <c r="N1990" t="s">
        <v>8</v>
      </c>
      <c r="O1990">
        <v>2</v>
      </c>
    </row>
    <row r="1991" spans="1:15">
      <c r="A1991" t="str">
        <f t="shared" si="31"/>
        <v>122B_579</v>
      </c>
      <c r="B1991">
        <v>122</v>
      </c>
      <c r="C1991">
        <v>579</v>
      </c>
      <c r="D1991">
        <v>21</v>
      </c>
      <c r="E1991">
        <v>2516125.35</v>
      </c>
      <c r="F1991">
        <v>6860477.1799999997</v>
      </c>
      <c r="G1991">
        <v>196.54599999999999</v>
      </c>
      <c r="H1991">
        <v>190.37999880000001</v>
      </c>
      <c r="I1991">
        <v>-99</v>
      </c>
      <c r="J1991">
        <v>50</v>
      </c>
      <c r="K1991">
        <v>12</v>
      </c>
      <c r="L1991">
        <v>3</v>
      </c>
      <c r="M1991" t="s">
        <v>2</v>
      </c>
      <c r="N1991" t="s">
        <v>8</v>
      </c>
      <c r="O1991">
        <v>2</v>
      </c>
    </row>
    <row r="1992" spans="1:15">
      <c r="A1992" t="str">
        <f t="shared" si="31"/>
        <v>122B_580</v>
      </c>
      <c r="B1992">
        <v>122</v>
      </c>
      <c r="C1992">
        <v>580</v>
      </c>
      <c r="D1992">
        <v>16</v>
      </c>
      <c r="E1992">
        <v>2516124.44</v>
      </c>
      <c r="F1992">
        <v>6860480.2400000002</v>
      </c>
      <c r="G1992">
        <v>194.14099999999999</v>
      </c>
      <c r="H1992">
        <v>190.14998779999999</v>
      </c>
      <c r="I1992">
        <v>-99</v>
      </c>
      <c r="J1992">
        <v>36</v>
      </c>
      <c r="K1992">
        <v>11</v>
      </c>
      <c r="L1992">
        <v>3</v>
      </c>
      <c r="M1992" t="s">
        <v>2</v>
      </c>
      <c r="N1992" t="s">
        <v>8</v>
      </c>
      <c r="O1992">
        <v>2</v>
      </c>
    </row>
    <row r="1993" spans="1:15">
      <c r="A1993" t="str">
        <f t="shared" si="31"/>
        <v>122B_513</v>
      </c>
      <c r="B1993">
        <v>122</v>
      </c>
      <c r="C1993">
        <v>513</v>
      </c>
      <c r="D1993">
        <v>13</v>
      </c>
      <c r="E1993">
        <v>2516142.4</v>
      </c>
      <c r="F1993">
        <v>6860471.1399999997</v>
      </c>
      <c r="G1993">
        <v>198.52199999999999</v>
      </c>
      <c r="H1993">
        <v>191.3599945</v>
      </c>
      <c r="I1993">
        <v>-99</v>
      </c>
      <c r="J1993">
        <v>56</v>
      </c>
      <c r="K1993">
        <v>11</v>
      </c>
      <c r="L1993">
        <v>3</v>
      </c>
      <c r="M1993" t="s">
        <v>2</v>
      </c>
      <c r="N1993" t="s">
        <v>8</v>
      </c>
      <c r="O1993">
        <v>3</v>
      </c>
    </row>
    <row r="1994" spans="1:15">
      <c r="A1994" t="str">
        <f t="shared" si="31"/>
        <v>122B_514</v>
      </c>
      <c r="B1994">
        <v>122</v>
      </c>
      <c r="C1994">
        <v>514</v>
      </c>
      <c r="D1994">
        <v>2</v>
      </c>
      <c r="E1994">
        <v>2516144.21</v>
      </c>
      <c r="F1994">
        <v>6860473.3799999999</v>
      </c>
      <c r="G1994">
        <v>198.11600000000001</v>
      </c>
      <c r="H1994">
        <v>191.1599976</v>
      </c>
      <c r="I1994">
        <v>-99</v>
      </c>
      <c r="J1994">
        <v>75</v>
      </c>
      <c r="K1994">
        <v>11</v>
      </c>
      <c r="L1994">
        <v>3</v>
      </c>
      <c r="M1994" t="s">
        <v>2</v>
      </c>
      <c r="N1994" t="s">
        <v>8</v>
      </c>
      <c r="O1994">
        <v>3</v>
      </c>
    </row>
    <row r="1995" spans="1:15">
      <c r="A1995" t="str">
        <f t="shared" si="31"/>
        <v>122B_515</v>
      </c>
      <c r="B1995">
        <v>122</v>
      </c>
      <c r="C1995">
        <v>515</v>
      </c>
      <c r="D1995">
        <v>2</v>
      </c>
      <c r="E1995">
        <v>2516144.41</v>
      </c>
      <c r="F1995">
        <v>6860474.0199999996</v>
      </c>
      <c r="G1995">
        <v>205.09800000000001</v>
      </c>
      <c r="H1995">
        <v>191.1599976</v>
      </c>
      <c r="I1995">
        <v>13.93800244</v>
      </c>
      <c r="J1995">
        <v>97</v>
      </c>
      <c r="K1995">
        <v>11</v>
      </c>
      <c r="L1995">
        <v>3</v>
      </c>
      <c r="M1995" t="s">
        <v>0</v>
      </c>
      <c r="N1995" t="s">
        <v>8</v>
      </c>
      <c r="O1995">
        <v>3</v>
      </c>
    </row>
    <row r="1996" spans="1:15">
      <c r="A1996" t="str">
        <f t="shared" si="31"/>
        <v>122B_512</v>
      </c>
      <c r="B1996">
        <v>122</v>
      </c>
      <c r="C1996">
        <v>512</v>
      </c>
      <c r="D1996">
        <v>4</v>
      </c>
      <c r="E1996">
        <v>2516142.87</v>
      </c>
      <c r="F1996">
        <v>6860473.2000000002</v>
      </c>
      <c r="G1996">
        <v>197.99600000000001</v>
      </c>
      <c r="H1996">
        <v>191.18999629999999</v>
      </c>
      <c r="I1996">
        <v>-99</v>
      </c>
      <c r="J1996">
        <v>54</v>
      </c>
      <c r="K1996">
        <v>14</v>
      </c>
      <c r="L1996">
        <v>3</v>
      </c>
      <c r="M1996" t="s">
        <v>2</v>
      </c>
      <c r="N1996" t="s">
        <v>8</v>
      </c>
      <c r="O1996">
        <v>3</v>
      </c>
    </row>
    <row r="1997" spans="1:15">
      <c r="A1997" t="str">
        <f t="shared" si="31"/>
        <v>122B_510</v>
      </c>
      <c r="B1997">
        <v>122</v>
      </c>
      <c r="C1997">
        <v>510</v>
      </c>
      <c r="D1997">
        <v>2</v>
      </c>
      <c r="E1997">
        <v>2516142.0800000001</v>
      </c>
      <c r="F1997">
        <v>6860473.3799999999</v>
      </c>
      <c r="G1997">
        <v>201.54599999999999</v>
      </c>
      <c r="H1997">
        <v>191.19999079999999</v>
      </c>
      <c r="I1997">
        <v>-99</v>
      </c>
      <c r="J1997">
        <v>104</v>
      </c>
      <c r="K1997">
        <v>11</v>
      </c>
      <c r="L1997">
        <v>3</v>
      </c>
      <c r="M1997" t="s">
        <v>4</v>
      </c>
      <c r="N1997" t="s">
        <v>8</v>
      </c>
      <c r="O1997">
        <v>3</v>
      </c>
    </row>
    <row r="1998" spans="1:15">
      <c r="A1998" t="str">
        <f t="shared" si="31"/>
        <v>122B_516</v>
      </c>
      <c r="B1998">
        <v>122</v>
      </c>
      <c r="C1998">
        <v>516</v>
      </c>
      <c r="D1998">
        <v>2</v>
      </c>
      <c r="E1998">
        <v>2516144.5</v>
      </c>
      <c r="F1998">
        <v>6860475.3200000003</v>
      </c>
      <c r="G1998">
        <v>193.1</v>
      </c>
      <c r="H1998">
        <v>191.13999329999999</v>
      </c>
      <c r="I1998">
        <v>-99</v>
      </c>
      <c r="J1998">
        <v>32</v>
      </c>
      <c r="K1998">
        <v>11</v>
      </c>
      <c r="L1998">
        <v>3</v>
      </c>
      <c r="M1998" t="s">
        <v>2</v>
      </c>
      <c r="N1998" t="s">
        <v>8</v>
      </c>
      <c r="O1998">
        <v>3</v>
      </c>
    </row>
    <row r="1999" spans="1:15">
      <c r="A1999" t="str">
        <f t="shared" si="31"/>
        <v>122B_509</v>
      </c>
      <c r="B1999">
        <v>122</v>
      </c>
      <c r="C1999">
        <v>509</v>
      </c>
      <c r="D1999">
        <v>2</v>
      </c>
      <c r="E1999">
        <v>2516140.52</v>
      </c>
      <c r="F1999">
        <v>6860473.8700000001</v>
      </c>
      <c r="G1999">
        <v>194.73400000000001</v>
      </c>
      <c r="H1999">
        <v>191.32999570000001</v>
      </c>
      <c r="I1999">
        <v>-99</v>
      </c>
      <c r="J1999">
        <v>46</v>
      </c>
      <c r="K1999">
        <v>12</v>
      </c>
      <c r="L1999">
        <v>3</v>
      </c>
      <c r="M1999" t="s">
        <v>2</v>
      </c>
      <c r="N1999" t="s">
        <v>8</v>
      </c>
      <c r="O1999">
        <v>3</v>
      </c>
    </row>
    <row r="2000" spans="1:15">
      <c r="A2000" t="str">
        <f t="shared" si="31"/>
        <v>122B_507</v>
      </c>
      <c r="B2000">
        <v>122</v>
      </c>
      <c r="C2000">
        <v>507</v>
      </c>
      <c r="D2000">
        <v>21</v>
      </c>
      <c r="E2000">
        <v>2516138.0499999998</v>
      </c>
      <c r="F2000">
        <v>6860473.0199999996</v>
      </c>
      <c r="G2000">
        <v>198.19200000000001</v>
      </c>
      <c r="H2000">
        <v>191.29000239999999</v>
      </c>
      <c r="I2000">
        <v>-99</v>
      </c>
      <c r="J2000">
        <v>54</v>
      </c>
      <c r="K2000">
        <v>11</v>
      </c>
      <c r="L2000">
        <v>3</v>
      </c>
      <c r="M2000" t="s">
        <v>2</v>
      </c>
      <c r="N2000" t="s">
        <v>8</v>
      </c>
      <c r="O2000">
        <v>3</v>
      </c>
    </row>
    <row r="2001" spans="1:15">
      <c r="A2001" t="str">
        <f t="shared" si="31"/>
        <v>122B_521</v>
      </c>
      <c r="B2001">
        <v>122</v>
      </c>
      <c r="C2001">
        <v>521</v>
      </c>
      <c r="D2001">
        <v>16</v>
      </c>
      <c r="E2001">
        <v>2516142.4500000002</v>
      </c>
      <c r="F2001">
        <v>6860476.1900000004</v>
      </c>
      <c r="G2001">
        <v>198.69300000000001</v>
      </c>
      <c r="H2001">
        <v>191.1699921</v>
      </c>
      <c r="I2001">
        <v>-99</v>
      </c>
      <c r="J2001">
        <v>60</v>
      </c>
      <c r="K2001">
        <v>12</v>
      </c>
      <c r="L2001">
        <v>3</v>
      </c>
      <c r="M2001" t="s">
        <v>2</v>
      </c>
      <c r="N2001" t="s">
        <v>8</v>
      </c>
      <c r="O2001">
        <v>3</v>
      </c>
    </row>
    <row r="2002" spans="1:15">
      <c r="A2002" t="str">
        <f t="shared" si="31"/>
        <v>122B_508</v>
      </c>
      <c r="B2002">
        <v>122</v>
      </c>
      <c r="C2002">
        <v>508</v>
      </c>
      <c r="D2002">
        <v>2</v>
      </c>
      <c r="E2002">
        <v>2516138.5699999998</v>
      </c>
      <c r="F2002">
        <v>6860474.1200000001</v>
      </c>
      <c r="G2002">
        <v>195.49700000000001</v>
      </c>
      <c r="H2002">
        <v>191.1599976</v>
      </c>
      <c r="I2002">
        <v>-99</v>
      </c>
      <c r="J2002">
        <v>52</v>
      </c>
      <c r="K2002">
        <v>11</v>
      </c>
      <c r="L2002">
        <v>3</v>
      </c>
      <c r="M2002" t="s">
        <v>2</v>
      </c>
      <c r="N2002" t="s">
        <v>8</v>
      </c>
      <c r="O2002">
        <v>3</v>
      </c>
    </row>
    <row r="2003" spans="1:15">
      <c r="A2003" t="str">
        <f t="shared" si="31"/>
        <v>122B_522</v>
      </c>
      <c r="B2003">
        <v>122</v>
      </c>
      <c r="C2003">
        <v>522</v>
      </c>
      <c r="D2003">
        <v>21</v>
      </c>
      <c r="E2003">
        <v>2516142.4500000002</v>
      </c>
      <c r="F2003">
        <v>6860479.79</v>
      </c>
      <c r="G2003">
        <v>203.678</v>
      </c>
      <c r="H2003">
        <v>191.37999880000001</v>
      </c>
      <c r="I2003">
        <v>12.29800122</v>
      </c>
      <c r="J2003">
        <v>113</v>
      </c>
      <c r="K2003">
        <v>12</v>
      </c>
      <c r="L2003">
        <v>3</v>
      </c>
      <c r="M2003" t="s">
        <v>0</v>
      </c>
      <c r="N2003" t="s">
        <v>8</v>
      </c>
      <c r="O2003">
        <v>3</v>
      </c>
    </row>
    <row r="2004" spans="1:15">
      <c r="A2004" t="str">
        <f t="shared" si="31"/>
        <v>122B_520</v>
      </c>
      <c r="B2004">
        <v>122</v>
      </c>
      <c r="C2004">
        <v>520</v>
      </c>
      <c r="D2004">
        <v>21</v>
      </c>
      <c r="E2004">
        <v>2516139.86</v>
      </c>
      <c r="F2004">
        <v>6860479.25</v>
      </c>
      <c r="G2004">
        <v>207.173</v>
      </c>
      <c r="H2004">
        <v>191.02999270000001</v>
      </c>
      <c r="I2004">
        <v>-99</v>
      </c>
      <c r="J2004">
        <v>140</v>
      </c>
      <c r="K2004">
        <v>12</v>
      </c>
      <c r="L2004">
        <v>3</v>
      </c>
      <c r="M2004" t="s">
        <v>4</v>
      </c>
      <c r="N2004" t="s">
        <v>8</v>
      </c>
      <c r="O2004">
        <v>3</v>
      </c>
    </row>
    <row r="2005" spans="1:15">
      <c r="A2005" t="str">
        <f t="shared" si="31"/>
        <v>122B_502</v>
      </c>
      <c r="B2005">
        <v>122</v>
      </c>
      <c r="C2005">
        <v>502</v>
      </c>
      <c r="D2005">
        <v>21</v>
      </c>
      <c r="E2005">
        <v>2516134.13</v>
      </c>
      <c r="F2005">
        <v>6860478.96</v>
      </c>
      <c r="G2005">
        <v>207.05799999999999</v>
      </c>
      <c r="H2005">
        <v>190.9600006</v>
      </c>
      <c r="I2005">
        <v>-99</v>
      </c>
      <c r="J2005">
        <v>140</v>
      </c>
      <c r="K2005">
        <v>11</v>
      </c>
      <c r="L2005">
        <v>3</v>
      </c>
      <c r="M2005" t="s">
        <v>4</v>
      </c>
      <c r="N2005" t="s">
        <v>8</v>
      </c>
      <c r="O2005">
        <v>3</v>
      </c>
    </row>
    <row r="2006" spans="1:15">
      <c r="A2006" t="str">
        <f t="shared" si="31"/>
        <v>122B_505</v>
      </c>
      <c r="B2006">
        <v>122</v>
      </c>
      <c r="C2006">
        <v>505</v>
      </c>
      <c r="D2006">
        <v>21</v>
      </c>
      <c r="E2006">
        <v>2516136.7599999998</v>
      </c>
      <c r="F2006">
        <v>6860480.4900000002</v>
      </c>
      <c r="G2006">
        <v>204.351</v>
      </c>
      <c r="H2006">
        <v>190.93999629999999</v>
      </c>
      <c r="I2006">
        <v>-99</v>
      </c>
      <c r="J2006">
        <v>110</v>
      </c>
      <c r="K2006">
        <v>12</v>
      </c>
      <c r="L2006">
        <v>3</v>
      </c>
      <c r="M2006" t="s">
        <v>4</v>
      </c>
      <c r="N2006" t="s">
        <v>8</v>
      </c>
      <c r="O2006">
        <v>3</v>
      </c>
    </row>
    <row r="2007" spans="1:15">
      <c r="A2007" t="str">
        <f t="shared" si="31"/>
        <v>122B_583</v>
      </c>
      <c r="B2007">
        <v>122</v>
      </c>
      <c r="C2007">
        <v>583</v>
      </c>
      <c r="D2007">
        <v>3</v>
      </c>
      <c r="E2007">
        <v>2516132.19</v>
      </c>
      <c r="F2007">
        <v>6860479.0199999996</v>
      </c>
      <c r="G2007">
        <v>196.864</v>
      </c>
      <c r="H2007">
        <v>190.8099915</v>
      </c>
      <c r="I2007">
        <v>-99</v>
      </c>
      <c r="J2007">
        <v>49</v>
      </c>
      <c r="K2007">
        <v>11</v>
      </c>
      <c r="L2007">
        <v>3</v>
      </c>
      <c r="M2007" t="s">
        <v>2</v>
      </c>
      <c r="N2007" t="s">
        <v>8</v>
      </c>
      <c r="O2007">
        <v>3</v>
      </c>
    </row>
    <row r="2008" spans="1:15">
      <c r="A2008" t="str">
        <f t="shared" si="31"/>
        <v>122B_584</v>
      </c>
      <c r="B2008">
        <v>122</v>
      </c>
      <c r="C2008">
        <v>584</v>
      </c>
      <c r="D2008">
        <v>16</v>
      </c>
      <c r="E2008">
        <v>2516131.48</v>
      </c>
      <c r="F2008">
        <v>6860480.8600000003</v>
      </c>
      <c r="G2008">
        <v>196.43799999999999</v>
      </c>
      <c r="H2008">
        <v>190.69999079999999</v>
      </c>
      <c r="I2008">
        <v>-99</v>
      </c>
      <c r="J2008">
        <v>47</v>
      </c>
      <c r="K2008">
        <v>11</v>
      </c>
      <c r="L2008">
        <v>3</v>
      </c>
      <c r="M2008" t="s">
        <v>2</v>
      </c>
      <c r="N2008" t="s">
        <v>8</v>
      </c>
      <c r="O2008">
        <v>3</v>
      </c>
    </row>
    <row r="2009" spans="1:15">
      <c r="A2009" t="str">
        <f t="shared" si="31"/>
        <v>122B_518</v>
      </c>
      <c r="B2009">
        <v>122</v>
      </c>
      <c r="C2009">
        <v>518</v>
      </c>
      <c r="D2009">
        <v>3</v>
      </c>
      <c r="E2009">
        <v>2516145.4300000002</v>
      </c>
      <c r="F2009">
        <v>6860477.9699999997</v>
      </c>
      <c r="G2009">
        <v>198.45</v>
      </c>
      <c r="H2009">
        <v>191.33999019999999</v>
      </c>
      <c r="I2009">
        <v>-99</v>
      </c>
      <c r="J2009">
        <v>57</v>
      </c>
      <c r="K2009">
        <v>11</v>
      </c>
      <c r="L2009">
        <v>3</v>
      </c>
      <c r="M2009" t="s">
        <v>2</v>
      </c>
      <c r="N2009" t="s">
        <v>8</v>
      </c>
      <c r="O2009">
        <v>4</v>
      </c>
    </row>
    <row r="2010" spans="1:15">
      <c r="A2010" t="str">
        <f t="shared" si="31"/>
        <v>122B_519</v>
      </c>
      <c r="B2010">
        <v>122</v>
      </c>
      <c r="C2010">
        <v>519</v>
      </c>
      <c r="D2010">
        <v>2</v>
      </c>
      <c r="E2010">
        <v>2516146.0099999998</v>
      </c>
      <c r="F2010">
        <v>6860478.5099999998</v>
      </c>
      <c r="G2010">
        <v>194.71600000000001</v>
      </c>
      <c r="H2010">
        <v>191.24999389999999</v>
      </c>
      <c r="I2010">
        <v>-99</v>
      </c>
      <c r="J2010">
        <v>45</v>
      </c>
      <c r="K2010">
        <v>11</v>
      </c>
      <c r="L2010">
        <v>3</v>
      </c>
      <c r="M2010" t="s">
        <v>2</v>
      </c>
      <c r="N2010" t="s">
        <v>8</v>
      </c>
      <c r="O2010">
        <v>4</v>
      </c>
    </row>
    <row r="2011" spans="1:15">
      <c r="A2011" t="str">
        <f t="shared" si="31"/>
        <v>122B_517</v>
      </c>
      <c r="B2011">
        <v>122</v>
      </c>
      <c r="C2011">
        <v>517</v>
      </c>
      <c r="D2011">
        <v>21</v>
      </c>
      <c r="E2011">
        <v>2516144.04</v>
      </c>
      <c r="F2011">
        <v>6860477.9400000004</v>
      </c>
      <c r="G2011">
        <v>204.36600000000001</v>
      </c>
      <c r="H2011">
        <v>191.33999019999999</v>
      </c>
      <c r="I2011">
        <v>-99</v>
      </c>
      <c r="J2011">
        <v>105</v>
      </c>
      <c r="K2011">
        <v>12</v>
      </c>
      <c r="L2011">
        <v>3</v>
      </c>
      <c r="M2011" t="s">
        <v>4</v>
      </c>
      <c r="N2011" t="s">
        <v>8</v>
      </c>
      <c r="O2011">
        <v>4</v>
      </c>
    </row>
    <row r="2012" spans="1:15">
      <c r="A2012" t="str">
        <f t="shared" si="31"/>
        <v>122B_526</v>
      </c>
      <c r="B2012">
        <v>122</v>
      </c>
      <c r="C2012">
        <v>526</v>
      </c>
      <c r="D2012">
        <v>21</v>
      </c>
      <c r="E2012">
        <v>2516143.2400000002</v>
      </c>
      <c r="F2012">
        <v>6860481.25</v>
      </c>
      <c r="G2012">
        <v>201.27500000000001</v>
      </c>
      <c r="H2012">
        <v>191.1699921</v>
      </c>
      <c r="I2012">
        <v>-99</v>
      </c>
      <c r="J2012">
        <v>79</v>
      </c>
      <c r="K2012">
        <v>11</v>
      </c>
      <c r="L2012">
        <v>3</v>
      </c>
      <c r="M2012" t="s">
        <v>4</v>
      </c>
      <c r="N2012" t="s">
        <v>8</v>
      </c>
      <c r="O2012">
        <v>4</v>
      </c>
    </row>
    <row r="2013" spans="1:15">
      <c r="A2013" t="str">
        <f t="shared" si="31"/>
        <v>122B_523</v>
      </c>
      <c r="B2013">
        <v>122</v>
      </c>
      <c r="C2013">
        <v>523</v>
      </c>
      <c r="D2013">
        <v>21</v>
      </c>
      <c r="E2013">
        <v>2516144.79</v>
      </c>
      <c r="F2013">
        <v>6860482.3700000001</v>
      </c>
      <c r="G2013">
        <v>196.43899999999999</v>
      </c>
      <c r="H2013">
        <v>190.9099976</v>
      </c>
      <c r="I2013">
        <v>-99</v>
      </c>
      <c r="J2013">
        <v>45</v>
      </c>
      <c r="K2013">
        <v>12</v>
      </c>
      <c r="L2013">
        <v>3</v>
      </c>
      <c r="M2013" t="s">
        <v>2</v>
      </c>
      <c r="N2013" t="s">
        <v>8</v>
      </c>
      <c r="O2013">
        <v>4</v>
      </c>
    </row>
    <row r="2014" spans="1:15">
      <c r="A2014" t="str">
        <f t="shared" si="31"/>
        <v>122B_524</v>
      </c>
      <c r="B2014">
        <v>122</v>
      </c>
      <c r="C2014">
        <v>524</v>
      </c>
      <c r="D2014">
        <v>21</v>
      </c>
      <c r="E2014">
        <v>2516144.77</v>
      </c>
      <c r="F2014">
        <v>6860482.3600000003</v>
      </c>
      <c r="G2014">
        <v>204.84899999999999</v>
      </c>
      <c r="H2014">
        <v>190.9099976</v>
      </c>
      <c r="I2014">
        <v>13.939002439999999</v>
      </c>
      <c r="J2014">
        <v>127</v>
      </c>
      <c r="K2014">
        <v>12</v>
      </c>
      <c r="L2014">
        <v>3</v>
      </c>
      <c r="M2014" t="s">
        <v>0</v>
      </c>
      <c r="N2014" t="s">
        <v>8</v>
      </c>
      <c r="O2014">
        <v>4</v>
      </c>
    </row>
    <row r="2015" spans="1:15">
      <c r="A2015" t="str">
        <f t="shared" si="31"/>
        <v>122B_525</v>
      </c>
      <c r="B2015">
        <v>122</v>
      </c>
      <c r="C2015">
        <v>525</v>
      </c>
      <c r="D2015">
        <v>21</v>
      </c>
      <c r="E2015">
        <v>2516144.83</v>
      </c>
      <c r="F2015">
        <v>6860482.4900000002</v>
      </c>
      <c r="G2015">
        <v>202.61699999999999</v>
      </c>
      <c r="H2015">
        <v>190.9099976</v>
      </c>
      <c r="I2015">
        <v>-99</v>
      </c>
      <c r="J2015">
        <v>92</v>
      </c>
      <c r="K2015">
        <v>12</v>
      </c>
      <c r="L2015">
        <v>3</v>
      </c>
      <c r="M2015" t="s">
        <v>4</v>
      </c>
      <c r="N2015" t="s">
        <v>8</v>
      </c>
      <c r="O2015">
        <v>4</v>
      </c>
    </row>
    <row r="2016" spans="1:15">
      <c r="A2016" t="str">
        <f t="shared" si="31"/>
        <v>122B_587</v>
      </c>
      <c r="B2016">
        <v>122</v>
      </c>
      <c r="C2016">
        <v>587</v>
      </c>
      <c r="D2016">
        <v>3</v>
      </c>
      <c r="E2016">
        <v>2516144.11</v>
      </c>
      <c r="F2016">
        <v>6860482.6100000003</v>
      </c>
      <c r="G2016">
        <v>205.87100000000001</v>
      </c>
      <c r="H2016">
        <v>190.94999079999999</v>
      </c>
      <c r="I2016">
        <v>14.921009160000001</v>
      </c>
      <c r="J2016">
        <v>160</v>
      </c>
      <c r="K2016">
        <v>12</v>
      </c>
      <c r="L2016">
        <v>3</v>
      </c>
      <c r="M2016" t="s">
        <v>0</v>
      </c>
      <c r="N2016" t="s">
        <v>8</v>
      </c>
      <c r="O2016">
        <v>4</v>
      </c>
    </row>
    <row r="2017" spans="1:15">
      <c r="A2017" t="str">
        <f t="shared" si="31"/>
        <v>122B_527</v>
      </c>
      <c r="B2017">
        <v>122</v>
      </c>
      <c r="C2017">
        <v>527</v>
      </c>
      <c r="D2017">
        <v>3</v>
      </c>
      <c r="E2017">
        <v>2516143.7000000002</v>
      </c>
      <c r="F2017">
        <v>6860483.0999999996</v>
      </c>
      <c r="G2017">
        <v>198.679</v>
      </c>
      <c r="H2017">
        <v>190.94999079999999</v>
      </c>
      <c r="I2017">
        <v>-99</v>
      </c>
      <c r="J2017">
        <v>60</v>
      </c>
      <c r="K2017">
        <v>12</v>
      </c>
      <c r="L2017">
        <v>3</v>
      </c>
      <c r="M2017" t="s">
        <v>2</v>
      </c>
      <c r="N2017" t="s">
        <v>8</v>
      </c>
      <c r="O2017">
        <v>4</v>
      </c>
    </row>
    <row r="2018" spans="1:15">
      <c r="A2018" t="str">
        <f t="shared" si="31"/>
        <v>122_1001</v>
      </c>
      <c r="B2018">
        <v>122</v>
      </c>
      <c r="C2018">
        <v>1001</v>
      </c>
      <c r="D2018">
        <v>50</v>
      </c>
      <c r="E2018">
        <v>2516126.0699999998</v>
      </c>
      <c r="F2018">
        <v>6860448.3700000001</v>
      </c>
      <c r="G2018">
        <v>-99</v>
      </c>
      <c r="H2018">
        <v>192.38999329999999</v>
      </c>
      <c r="I2018">
        <v>-99</v>
      </c>
      <c r="J2018">
        <v>700</v>
      </c>
      <c r="K2018">
        <v>-99</v>
      </c>
      <c r="L2018">
        <v>-99</v>
      </c>
      <c r="M2018">
        <v>-99</v>
      </c>
      <c r="N2018">
        <v>1</v>
      </c>
      <c r="O2018">
        <v>-99</v>
      </c>
    </row>
    <row r="2019" spans="1:15">
      <c r="A2019" t="str">
        <f t="shared" si="31"/>
        <v>122_1002</v>
      </c>
      <c r="B2019">
        <v>122</v>
      </c>
      <c r="C2019">
        <v>1002</v>
      </c>
      <c r="D2019">
        <v>50</v>
      </c>
      <c r="E2019">
        <v>2516120.6800000002</v>
      </c>
      <c r="F2019">
        <v>6860462.4950000001</v>
      </c>
      <c r="G2019">
        <v>-99</v>
      </c>
      <c r="H2019">
        <v>191.22998960000001</v>
      </c>
      <c r="I2019">
        <v>-99</v>
      </c>
      <c r="J2019">
        <v>700</v>
      </c>
      <c r="K2019">
        <v>-99</v>
      </c>
      <c r="L2019">
        <v>-99</v>
      </c>
      <c r="M2019">
        <v>-99</v>
      </c>
      <c r="N2019">
        <v>1</v>
      </c>
      <c r="O2019">
        <v>-99</v>
      </c>
    </row>
    <row r="2020" spans="1:15">
      <c r="A2020" t="str">
        <f t="shared" si="31"/>
        <v>122_1003</v>
      </c>
      <c r="B2020">
        <v>122</v>
      </c>
      <c r="C2020">
        <v>1003</v>
      </c>
      <c r="D2020">
        <v>50</v>
      </c>
      <c r="E2020">
        <v>2516115.29</v>
      </c>
      <c r="F2020">
        <v>6860476.6200000001</v>
      </c>
      <c r="G2020">
        <v>-99</v>
      </c>
      <c r="H2020">
        <v>190.369989</v>
      </c>
      <c r="I2020">
        <v>-99</v>
      </c>
      <c r="J2020">
        <v>700</v>
      </c>
      <c r="K2020">
        <v>-99</v>
      </c>
      <c r="L2020">
        <v>-99</v>
      </c>
      <c r="M2020">
        <v>-99</v>
      </c>
      <c r="N2020">
        <v>1</v>
      </c>
      <c r="O2020">
        <v>-99</v>
      </c>
    </row>
    <row r="2021" spans="1:15">
      <c r="A2021" t="str">
        <f t="shared" si="31"/>
        <v>122_1004</v>
      </c>
      <c r="B2021">
        <v>122</v>
      </c>
      <c r="C2021">
        <v>1004</v>
      </c>
      <c r="D2021">
        <v>50</v>
      </c>
      <c r="E2021">
        <v>2516143.4900000002</v>
      </c>
      <c r="F2021">
        <v>6860486.9800000004</v>
      </c>
      <c r="G2021">
        <v>-99</v>
      </c>
      <c r="H2021">
        <v>190.88999329999999</v>
      </c>
      <c r="I2021">
        <v>-99</v>
      </c>
      <c r="J2021">
        <v>700</v>
      </c>
      <c r="K2021">
        <v>-99</v>
      </c>
      <c r="L2021">
        <v>-99</v>
      </c>
      <c r="M2021">
        <v>-99</v>
      </c>
      <c r="N2021">
        <v>1</v>
      </c>
      <c r="O2021">
        <v>-99</v>
      </c>
    </row>
    <row r="2022" spans="1:15">
      <c r="A2022" t="str">
        <f t="shared" si="31"/>
        <v>122_1005</v>
      </c>
      <c r="B2022">
        <v>122</v>
      </c>
      <c r="C2022">
        <v>1005</v>
      </c>
      <c r="D2022">
        <v>50</v>
      </c>
      <c r="E2022">
        <v>2516148.7149999999</v>
      </c>
      <c r="F2022">
        <v>6860473.0599999996</v>
      </c>
      <c r="G2022">
        <v>-99</v>
      </c>
      <c r="H2022">
        <v>191.1099945</v>
      </c>
      <c r="I2022">
        <v>-99</v>
      </c>
      <c r="J2022">
        <v>700</v>
      </c>
      <c r="K2022">
        <v>-99</v>
      </c>
      <c r="L2022">
        <v>-99</v>
      </c>
      <c r="M2022">
        <v>-99</v>
      </c>
      <c r="N2022">
        <v>1</v>
      </c>
      <c r="O2022">
        <v>-99</v>
      </c>
    </row>
    <row r="2023" spans="1:15">
      <c r="A2023" t="str">
        <f t="shared" si="31"/>
        <v>122_1006</v>
      </c>
      <c r="B2023">
        <v>122</v>
      </c>
      <c r="C2023">
        <v>1006</v>
      </c>
      <c r="D2023">
        <v>50</v>
      </c>
      <c r="E2023">
        <v>2516153.94</v>
      </c>
      <c r="F2023">
        <v>6860459.1399999997</v>
      </c>
      <c r="G2023">
        <v>-99</v>
      </c>
      <c r="H2023">
        <v>191.21999510000001</v>
      </c>
      <c r="I2023">
        <v>-99</v>
      </c>
      <c r="J2023">
        <v>700</v>
      </c>
      <c r="K2023">
        <v>-99</v>
      </c>
      <c r="L2023">
        <v>-99</v>
      </c>
      <c r="M2023">
        <v>-99</v>
      </c>
      <c r="N2023">
        <v>1</v>
      </c>
      <c r="O2023">
        <v>-99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2409"/>
  <sheetViews>
    <sheetView workbookViewId="0">
      <selection activeCell="AG1" sqref="AG1"/>
    </sheetView>
  </sheetViews>
  <sheetFormatPr defaultRowHeight="15"/>
  <cols>
    <col min="1" max="1" width="4" bestFit="1" customWidth="1"/>
    <col min="2" max="2" width="9.28515625" style="1" bestFit="1" customWidth="1"/>
    <col min="3" max="3" width="9.28515625" bestFit="1" customWidth="1"/>
    <col min="4" max="4" width="4" bestFit="1" customWidth="1"/>
    <col min="5" max="6" width="11" bestFit="1" customWidth="1"/>
    <col min="7" max="8" width="11" customWidth="1"/>
    <col min="9" max="9" width="5.28515625" bestFit="1" customWidth="1"/>
    <col min="10" max="10" width="4" bestFit="1" customWidth="1"/>
    <col min="11" max="11" width="3.7109375" bestFit="1" customWidth="1"/>
    <col min="12" max="12" width="4" bestFit="1" customWidth="1"/>
    <col min="14" max="14" width="3.7109375" bestFit="1" customWidth="1"/>
    <col min="15" max="17" width="3.7109375" style="7" bestFit="1" customWidth="1"/>
    <col min="18" max="18" width="4" style="7" bestFit="1" customWidth="1"/>
    <col min="19" max="19" width="3.7109375" style="7" bestFit="1" customWidth="1"/>
    <col min="20" max="20" width="5" style="7" bestFit="1" customWidth="1"/>
    <col min="21" max="22" width="6" style="7" bestFit="1" customWidth="1"/>
    <col min="23" max="23" width="3.7109375" style="7" bestFit="1" customWidth="1"/>
    <col min="24" max="24" width="4" style="7" bestFit="1" customWidth="1"/>
    <col min="25" max="25" width="5" style="7" bestFit="1" customWidth="1"/>
    <col min="26" max="26" width="3.7109375" style="7" bestFit="1" customWidth="1"/>
    <col min="27" max="27" width="33.42578125" customWidth="1"/>
    <col min="28" max="28" width="4.7109375" style="8" bestFit="1" customWidth="1"/>
    <col min="29" max="29" width="3.7109375" style="8" bestFit="1" customWidth="1"/>
    <col min="30" max="32" width="3.7109375" style="32" bestFit="1" customWidth="1"/>
    <col min="33" max="34" width="3.7109375" style="32" customWidth="1"/>
    <col min="35" max="35" width="4" style="32" bestFit="1" customWidth="1"/>
    <col min="36" max="36" width="3.7109375" style="32" bestFit="1" customWidth="1"/>
  </cols>
  <sheetData>
    <row r="1" spans="1:38" s="2" customFormat="1" ht="101.25">
      <c r="A1" s="4" t="s">
        <v>209</v>
      </c>
      <c r="B1" s="4" t="s">
        <v>490</v>
      </c>
      <c r="C1" s="4" t="s">
        <v>33</v>
      </c>
      <c r="D1" s="4" t="s">
        <v>489</v>
      </c>
      <c r="E1" s="4" t="s">
        <v>246</v>
      </c>
      <c r="F1" s="4" t="s">
        <v>247</v>
      </c>
      <c r="G1" s="4" t="s">
        <v>248</v>
      </c>
      <c r="H1" s="4" t="s">
        <v>249</v>
      </c>
      <c r="I1" s="4" t="s">
        <v>11</v>
      </c>
      <c r="J1" s="4" t="s">
        <v>12</v>
      </c>
      <c r="K1" s="4" t="s">
        <v>18</v>
      </c>
      <c r="L1" s="4" t="s">
        <v>32</v>
      </c>
      <c r="M1" s="4" t="s">
        <v>86</v>
      </c>
      <c r="N1" s="4" t="s">
        <v>82</v>
      </c>
      <c r="O1" s="26" t="s">
        <v>83</v>
      </c>
      <c r="P1" s="26" t="s">
        <v>85</v>
      </c>
      <c r="Q1" s="26" t="s">
        <v>84</v>
      </c>
      <c r="R1" s="26" t="s">
        <v>30</v>
      </c>
      <c r="S1" s="26" t="s">
        <v>87</v>
      </c>
      <c r="T1" s="26" t="s">
        <v>24</v>
      </c>
      <c r="U1" s="26" t="s">
        <v>25</v>
      </c>
      <c r="V1" s="26" t="s">
        <v>26</v>
      </c>
      <c r="W1" s="26" t="s">
        <v>27</v>
      </c>
      <c r="X1" s="26" t="s">
        <v>28</v>
      </c>
      <c r="Y1" s="26" t="s">
        <v>88</v>
      </c>
      <c r="Z1" s="26" t="s">
        <v>29</v>
      </c>
      <c r="AA1" s="4" t="s">
        <v>89</v>
      </c>
      <c r="AB1" s="27" t="s">
        <v>497</v>
      </c>
      <c r="AC1" s="27" t="s">
        <v>492</v>
      </c>
      <c r="AD1" s="31" t="s">
        <v>496</v>
      </c>
      <c r="AE1" s="31" t="s">
        <v>493</v>
      </c>
      <c r="AF1" s="31" t="s">
        <v>494</v>
      </c>
      <c r="AG1" s="31" t="s">
        <v>305</v>
      </c>
      <c r="AH1" s="31" t="s">
        <v>478</v>
      </c>
      <c r="AI1" s="31" t="s">
        <v>498</v>
      </c>
      <c r="AJ1" s="31" t="s">
        <v>504</v>
      </c>
    </row>
    <row r="2" spans="1:38">
      <c r="A2">
        <v>2</v>
      </c>
      <c r="B2" s="1" t="str">
        <f>IF(D2&lt;&gt;"",CONCATENATE(I2,"_",D2),C2)</f>
        <v>2D_420</v>
      </c>
      <c r="C2" t="str">
        <f>CONCATENATE(I2,"_",J2)</f>
        <v>2D_420</v>
      </c>
      <c r="D2" t="str">
        <f>IF(ISNA(VLOOKUP(C2,omissio_vanha_vs_uusi!$A$2:$T$107,20,FALSE)),"",IF(VLOOKUP(C2,omissio_vanha_vs_uusi!$A$2:$T$107,20,FALSE)="OK",VLOOKUP(C2,omissio_vanha_vs_uusi!$A$2:$T$107,11,FALSE),""))</f>
        <v/>
      </c>
      <c r="E2">
        <f>VLOOKUP($C2,marv2012_trees!$A$2:$O$2023,5,FALSE)</f>
        <v>2515810.8199999998</v>
      </c>
      <c r="F2">
        <f>VLOOKUP($C2,marv2012_trees!$A$2:$O$2023,6,FALSE)</f>
        <v>6860793.25</v>
      </c>
      <c r="G2" t="str">
        <f>IF(ISNA(VLOOKUP($C2,results!$A$2:$CJ$107,10,FALSE)),"",VLOOKUP($C2,results!$A$2:$CJ$107,10,FALSE))</f>
        <v/>
      </c>
      <c r="H2" t="str">
        <f>IF(ISNA(VLOOKUP($C2,results!$A$2:$CJ$107,11,FALSE)),"",VLOOKUP($C2,results!$A$2:$CJ$107,11,FALSE))</f>
        <v/>
      </c>
      <c r="I2" t="s">
        <v>52</v>
      </c>
      <c r="J2">
        <v>420</v>
      </c>
      <c r="K2">
        <v>4</v>
      </c>
      <c r="L2">
        <v>255</v>
      </c>
      <c r="M2">
        <v>21.543998168945201</v>
      </c>
      <c r="N2">
        <v>2</v>
      </c>
      <c r="O2" s="7">
        <v>1</v>
      </c>
      <c r="P2" s="7">
        <v>3</v>
      </c>
      <c r="Q2" s="7">
        <v>11</v>
      </c>
      <c r="R2" s="7">
        <v>259</v>
      </c>
      <c r="AB2" s="8">
        <f>IF(OR(L2=0,Q2&gt;14,ABS(R2-L2)&gt;50),"",R2-L2)</f>
        <v>4</v>
      </c>
      <c r="AC2" s="8" t="str">
        <f>IF(P2-K2&lt;&gt;0,IF(OR(Q2&gt;14,Q2&lt;11),"",IF(OR(AND(K2=3,P2=4),AND(K2=4,P2=3)),"",IF(J2&gt;899,"",1))),"")</f>
        <v/>
      </c>
      <c r="AD2" s="32" t="str">
        <f>IF(Q2=41,1,"")</f>
        <v/>
      </c>
      <c r="AE2" s="32" t="str">
        <f>IF(J2&lt;900,IF(AND(VLOOKUP(C2,marv2012_trees!$A$2:$O$2023,11,FALSE)&lt;21,OR(Q2=21,Q2=22,Q2=23)),1,""),"")</f>
        <v/>
      </c>
      <c r="AF2" s="32" t="str">
        <f>IF(Q2=31,1,"")</f>
        <v/>
      </c>
      <c r="AG2" s="32">
        <f>IF(AND(Q2&lt;21,Q2&lt;&gt;0,J2&lt;900),L2,0)</f>
        <v>255</v>
      </c>
      <c r="AH2" s="32">
        <f>IF(AND(Q2&lt;21,Q2&lt;&gt;0,J2&lt;900),R2,0)</f>
        <v>259</v>
      </c>
      <c r="AI2" s="32">
        <f>IF(AND(Q2&lt;21,J2&lt;900),AH2-AG2,"")</f>
        <v>4</v>
      </c>
      <c r="AJ2" s="32" t="str">
        <f>IF(AI2&lt;&gt;"",IF(ABS(AI2&gt;50),1,""),"")</f>
        <v/>
      </c>
      <c r="AL2" s="1" t="s">
        <v>499</v>
      </c>
    </row>
    <row r="3" spans="1:38">
      <c r="A3">
        <v>2</v>
      </c>
      <c r="B3" s="1" t="str">
        <f t="shared" ref="B3:B66" si="0">IF(D3&lt;&gt;"",CONCATENATE(I3,"_",D3),C3)</f>
        <v>2D_422</v>
      </c>
      <c r="C3" t="str">
        <f t="shared" ref="C3:C66" si="1">CONCATENATE(I3,"_",J3)</f>
        <v>2D_422</v>
      </c>
      <c r="D3" t="str">
        <f>IF(ISNA(VLOOKUP(C3,omissio_vanha_vs_uusi!$A$2:$T$107,20,FALSE)),"",IF(VLOOKUP(C3,omissio_vanha_vs_uusi!$A$2:$T$107,20,FALSE)="OK",VLOOKUP(C3,omissio_vanha_vs_uusi!$A$2:$T$107,11,FALSE),""))</f>
        <v/>
      </c>
      <c r="E3">
        <f>VLOOKUP($C3,marv2012_trees!$A$2:$O$2023,5,FALSE)</f>
        <v>2515808</v>
      </c>
      <c r="F3">
        <f>VLOOKUP($C3,marv2012_trees!$A$2:$O$2023,6,FALSE)</f>
        <v>6860797.1200000001</v>
      </c>
      <c r="G3" t="str">
        <f>IF(ISNA(VLOOKUP($C3,results!$A$2:$CJ$107,10,FALSE)),"",VLOOKUP($C3,results!$A$2:$CJ$107,10,FALSE))</f>
        <v/>
      </c>
      <c r="H3" t="str">
        <f>IF(ISNA(VLOOKUP($C3,results!$A$2:$CJ$107,11,FALSE)),"",VLOOKUP($C3,results!$A$2:$CJ$107,11,FALSE))</f>
        <v/>
      </c>
      <c r="I3" t="s">
        <v>52</v>
      </c>
      <c r="J3">
        <v>422</v>
      </c>
      <c r="K3">
        <v>2</v>
      </c>
      <c r="L3">
        <v>263</v>
      </c>
      <c r="M3">
        <v>21.537006103515498</v>
      </c>
      <c r="N3">
        <v>2</v>
      </c>
      <c r="O3" s="7">
        <v>1</v>
      </c>
      <c r="P3" s="7">
        <v>2</v>
      </c>
      <c r="Q3" s="7">
        <v>11</v>
      </c>
      <c r="R3" s="7">
        <v>279</v>
      </c>
      <c r="AB3" s="8">
        <f t="shared" ref="AB3:AB66" si="2">IF(OR(L3=0,Q3&gt;14,ABS(R3-L3)&gt;50),"",R3-L3)</f>
        <v>16</v>
      </c>
      <c r="AC3" s="8" t="str">
        <f t="shared" ref="AC3:AC66" si="3">IF(P3-K3&lt;&gt;0,IF(OR(Q3&gt;14,Q3&lt;11),"",IF(OR(AND(K3=3,P3=4),AND(K3=4,P3=3)),"",IF(J3&gt;899,"",1))),"")</f>
        <v/>
      </c>
      <c r="AD3" s="32" t="str">
        <f t="shared" ref="AD3:AD66" si="4">IF(Q3=41,1,"")</f>
        <v/>
      </c>
      <c r="AE3" s="32" t="str">
        <f>IF(J3&lt;900,IF(AND(VLOOKUP(C3,marv2012_trees!$A$2:$O$2023,11,FALSE)&lt;21,OR(Q3=21,Q3=22,Q3=23)),1,""),"")</f>
        <v/>
      </c>
      <c r="AF3" s="32" t="str">
        <f t="shared" ref="AF3:AF66" si="5">IF(Q3=31,1,"")</f>
        <v/>
      </c>
      <c r="AG3" s="32">
        <f t="shared" ref="AG3:AG66" si="6">IF(AND(Q3&lt;21,Q3&lt;&gt;0,J3&lt;900),L3,0)</f>
        <v>263</v>
      </c>
      <c r="AH3" s="32">
        <f t="shared" ref="AH3:AH66" si="7">IF(AND(Q3&lt;21,Q3&lt;&gt;0,J3&lt;900),R3,0)</f>
        <v>279</v>
      </c>
      <c r="AI3" s="32">
        <f t="shared" ref="AI3:AI66" si="8">IF(AND(Q3&lt;21,J3&lt;900),AH3-AG3,"")</f>
        <v>16</v>
      </c>
      <c r="AJ3" s="32" t="str">
        <f t="shared" ref="AJ3:AJ66" si="9">IF(AI3&lt;&gt;"",IF(ABS(AI3&gt;50),1,""),"")</f>
        <v/>
      </c>
      <c r="AL3" s="15" t="s">
        <v>500</v>
      </c>
    </row>
    <row r="4" spans="1:38">
      <c r="A4">
        <v>2</v>
      </c>
      <c r="B4" s="1" t="str">
        <f t="shared" si="0"/>
        <v>2D_418</v>
      </c>
      <c r="C4" t="str">
        <f t="shared" si="1"/>
        <v>2D_418</v>
      </c>
      <c r="D4" t="str">
        <f>IF(ISNA(VLOOKUP(C4,omissio_vanha_vs_uusi!$A$2:$T$107,20,FALSE)),"",IF(VLOOKUP(C4,omissio_vanha_vs_uusi!$A$2:$T$107,20,FALSE)="OK",VLOOKUP(C4,omissio_vanha_vs_uusi!$A$2:$T$107,11,FALSE),""))</f>
        <v/>
      </c>
      <c r="E4">
        <f>VLOOKUP($C4,marv2012_trees!$A$2:$O$2023,5,FALSE)</f>
        <v>2515809.61</v>
      </c>
      <c r="F4">
        <f>VLOOKUP($C4,marv2012_trees!$A$2:$O$2023,6,FALSE)</f>
        <v>6860801.8499999996</v>
      </c>
      <c r="G4" t="str">
        <f>IF(ISNA(VLOOKUP($C4,results!$A$2:$CJ$107,10,FALSE)),"",VLOOKUP($C4,results!$A$2:$CJ$107,10,FALSE))</f>
        <v/>
      </c>
      <c r="H4" t="str">
        <f>IF(ISNA(VLOOKUP($C4,results!$A$2:$CJ$107,11,FALSE)),"",VLOOKUP($C4,results!$A$2:$CJ$107,11,FALSE))</f>
        <v/>
      </c>
      <c r="I4" t="s">
        <v>52</v>
      </c>
      <c r="J4">
        <v>418</v>
      </c>
      <c r="K4">
        <v>2</v>
      </c>
      <c r="L4">
        <v>271</v>
      </c>
      <c r="M4">
        <v>24.0240097656249</v>
      </c>
      <c r="N4">
        <v>2</v>
      </c>
      <c r="O4" s="7">
        <v>1</v>
      </c>
      <c r="P4" s="7">
        <v>2</v>
      </c>
      <c r="Q4" s="7">
        <v>11</v>
      </c>
      <c r="R4" s="7">
        <v>275</v>
      </c>
      <c r="S4" s="7" t="s">
        <v>34</v>
      </c>
      <c r="T4" s="7">
        <v>21.5</v>
      </c>
      <c r="U4" s="7">
        <v>23.5</v>
      </c>
      <c r="V4" s="7">
        <v>5.5</v>
      </c>
      <c r="W4" s="7">
        <v>8</v>
      </c>
      <c r="X4" s="7">
        <v>11</v>
      </c>
      <c r="Y4" s="7">
        <v>37.5</v>
      </c>
      <c r="Z4" s="7">
        <v>89</v>
      </c>
      <c r="AB4" s="8">
        <f t="shared" si="2"/>
        <v>4</v>
      </c>
      <c r="AC4" s="8" t="str">
        <f t="shared" si="3"/>
        <v/>
      </c>
      <c r="AD4" s="32" t="str">
        <f t="shared" si="4"/>
        <v/>
      </c>
      <c r="AE4" s="32" t="str">
        <f>IF(J4&lt;900,IF(AND(VLOOKUP(C4,marv2012_trees!$A$2:$O$2023,11,FALSE)&lt;21,OR(Q4=21,Q4=22,Q4=23)),1,""),"")</f>
        <v/>
      </c>
      <c r="AF4" s="32" t="str">
        <f t="shared" si="5"/>
        <v/>
      </c>
      <c r="AG4" s="32">
        <f t="shared" si="6"/>
        <v>271</v>
      </c>
      <c r="AH4" s="32">
        <f t="shared" si="7"/>
        <v>275</v>
      </c>
      <c r="AI4" s="32">
        <f t="shared" si="8"/>
        <v>4</v>
      </c>
      <c r="AJ4" s="32" t="str">
        <f t="shared" si="9"/>
        <v/>
      </c>
      <c r="AL4" s="8" t="s">
        <v>501</v>
      </c>
    </row>
    <row r="5" spans="1:38">
      <c r="A5">
        <v>2</v>
      </c>
      <c r="B5" s="1" t="str">
        <f t="shared" si="0"/>
        <v>2D_419</v>
      </c>
      <c r="C5" t="str">
        <f t="shared" si="1"/>
        <v>2D_419</v>
      </c>
      <c r="D5" t="str">
        <f>IF(ISNA(VLOOKUP(C5,omissio_vanha_vs_uusi!$A$2:$T$107,20,FALSE)),"",IF(VLOOKUP(C5,omissio_vanha_vs_uusi!$A$2:$T$107,20,FALSE)="OK",VLOOKUP(C5,omissio_vanha_vs_uusi!$A$2:$T$107,11,FALSE),""))</f>
        <v/>
      </c>
      <c r="E5">
        <f>VLOOKUP($C5,marv2012_trees!$A$2:$O$2023,5,FALSE)</f>
        <v>2515806.59</v>
      </c>
      <c r="F5">
        <f>VLOOKUP($C5,marv2012_trees!$A$2:$O$2023,6,FALSE)</f>
        <v>6860805.4100000001</v>
      </c>
      <c r="G5" t="str">
        <f>IF(ISNA(VLOOKUP($C5,results!$A$2:$CJ$107,10,FALSE)),"",VLOOKUP($C5,results!$A$2:$CJ$107,10,FALSE))</f>
        <v/>
      </c>
      <c r="H5" t="str">
        <f>IF(ISNA(VLOOKUP($C5,results!$A$2:$CJ$107,11,FALSE)),"",VLOOKUP($C5,results!$A$2:$CJ$107,11,FALSE))</f>
        <v/>
      </c>
      <c r="I5" t="s">
        <v>52</v>
      </c>
      <c r="J5">
        <v>419</v>
      </c>
      <c r="K5">
        <v>2</v>
      </c>
      <c r="L5">
        <v>269</v>
      </c>
      <c r="M5">
        <v>22.8730115966796</v>
      </c>
      <c r="N5">
        <v>2</v>
      </c>
      <c r="O5" s="7">
        <v>1</v>
      </c>
      <c r="P5" s="7">
        <v>2</v>
      </c>
      <c r="Q5" s="7">
        <v>11</v>
      </c>
      <c r="R5" s="7">
        <v>276</v>
      </c>
      <c r="AB5" s="8">
        <f t="shared" si="2"/>
        <v>7</v>
      </c>
      <c r="AC5" s="8" t="str">
        <f t="shared" si="3"/>
        <v/>
      </c>
      <c r="AD5" s="32" t="str">
        <f t="shared" si="4"/>
        <v/>
      </c>
      <c r="AE5" s="32" t="str">
        <f>IF(J5&lt;900,IF(AND(VLOOKUP(C5,marv2012_trees!$A$2:$O$2023,11,FALSE)&lt;21,OR(Q5=21,Q5=22,Q5=23)),1,""),"")</f>
        <v/>
      </c>
      <c r="AF5" s="32" t="str">
        <f t="shared" si="5"/>
        <v/>
      </c>
      <c r="AG5" s="32">
        <f t="shared" si="6"/>
        <v>269</v>
      </c>
      <c r="AH5" s="32">
        <f t="shared" si="7"/>
        <v>276</v>
      </c>
      <c r="AI5" s="32">
        <f t="shared" si="8"/>
        <v>7</v>
      </c>
      <c r="AJ5" s="32" t="str">
        <f t="shared" si="9"/>
        <v/>
      </c>
      <c r="AL5" s="33" t="s">
        <v>502</v>
      </c>
    </row>
    <row r="6" spans="1:38">
      <c r="A6">
        <v>2</v>
      </c>
      <c r="B6" s="1" t="str">
        <f t="shared" si="0"/>
        <v>2D_421</v>
      </c>
      <c r="C6" t="str">
        <f t="shared" si="1"/>
        <v>2D_421</v>
      </c>
      <c r="D6" t="str">
        <f>IF(ISNA(VLOOKUP(C6,omissio_vanha_vs_uusi!$A$2:$T$107,20,FALSE)),"",IF(VLOOKUP(C6,omissio_vanha_vs_uusi!$A$2:$T$107,20,FALSE)="OK",VLOOKUP(C6,omissio_vanha_vs_uusi!$A$2:$T$107,11,FALSE),""))</f>
        <v/>
      </c>
      <c r="E6">
        <f>VLOOKUP($C6,marv2012_trees!$A$2:$O$2023,5,FALSE)</f>
        <v>2515803.79</v>
      </c>
      <c r="F6">
        <f>VLOOKUP($C6,marv2012_trees!$A$2:$O$2023,6,FALSE)</f>
        <v>6860804.4699999997</v>
      </c>
      <c r="G6" t="str">
        <f>IF(ISNA(VLOOKUP($C6,results!$A$2:$CJ$107,10,FALSE)),"",VLOOKUP($C6,results!$A$2:$CJ$107,10,FALSE))</f>
        <v/>
      </c>
      <c r="H6" t="str">
        <f>IF(ISNA(VLOOKUP($C6,results!$A$2:$CJ$107,11,FALSE)),"",VLOOKUP($C6,results!$A$2:$CJ$107,11,FALSE))</f>
        <v/>
      </c>
      <c r="I6" t="s">
        <v>52</v>
      </c>
      <c r="J6">
        <v>421</v>
      </c>
      <c r="K6">
        <v>2</v>
      </c>
      <c r="L6">
        <v>251</v>
      </c>
      <c r="M6">
        <v>21.6260061035155</v>
      </c>
      <c r="N6">
        <v>2</v>
      </c>
      <c r="O6" s="7">
        <v>1</v>
      </c>
      <c r="P6" s="7">
        <v>2</v>
      </c>
      <c r="Q6" s="7">
        <v>11</v>
      </c>
      <c r="R6" s="7">
        <v>261</v>
      </c>
      <c r="AB6" s="8">
        <f t="shared" si="2"/>
        <v>10</v>
      </c>
      <c r="AC6" s="8" t="str">
        <f t="shared" si="3"/>
        <v/>
      </c>
      <c r="AD6" s="32" t="str">
        <f t="shared" si="4"/>
        <v/>
      </c>
      <c r="AE6" s="32" t="str">
        <f>IF(J6&lt;900,IF(AND(VLOOKUP(C6,marv2012_trees!$A$2:$O$2023,11,FALSE)&lt;21,OR(Q6=21,Q6=22,Q6=23)),1,""),"")</f>
        <v/>
      </c>
      <c r="AF6" s="32" t="str">
        <f t="shared" si="5"/>
        <v/>
      </c>
      <c r="AG6" s="32">
        <f t="shared" si="6"/>
        <v>251</v>
      </c>
      <c r="AH6" s="32">
        <f t="shared" si="7"/>
        <v>261</v>
      </c>
      <c r="AI6" s="32">
        <f t="shared" si="8"/>
        <v>10</v>
      </c>
      <c r="AJ6" s="32" t="str">
        <f t="shared" si="9"/>
        <v/>
      </c>
    </row>
    <row r="7" spans="1:38">
      <c r="A7">
        <v>2</v>
      </c>
      <c r="B7" s="1" t="str">
        <f t="shared" si="0"/>
        <v>2D_415</v>
      </c>
      <c r="C7" t="str">
        <f t="shared" si="1"/>
        <v>2D_415</v>
      </c>
      <c r="D7" t="str">
        <f>IF(ISNA(VLOOKUP(C7,omissio_vanha_vs_uusi!$A$2:$T$107,20,FALSE)),"",IF(VLOOKUP(C7,omissio_vanha_vs_uusi!$A$2:$T$107,20,FALSE)="OK",VLOOKUP(C7,omissio_vanha_vs_uusi!$A$2:$T$107,11,FALSE),""))</f>
        <v/>
      </c>
      <c r="E7">
        <f>VLOOKUP($C7,marv2012_trees!$A$2:$O$2023,5,FALSE)</f>
        <v>2515805.63</v>
      </c>
      <c r="F7">
        <f>VLOOKUP($C7,marv2012_trees!$A$2:$O$2023,6,FALSE)</f>
        <v>6860809.5700000003</v>
      </c>
      <c r="G7" t="str">
        <f>IF(ISNA(VLOOKUP($C7,results!$A$2:$CJ$107,10,FALSE)),"",VLOOKUP($C7,results!$A$2:$CJ$107,10,FALSE))</f>
        <v/>
      </c>
      <c r="H7" t="str">
        <f>IF(ISNA(VLOOKUP($C7,results!$A$2:$CJ$107,11,FALSE)),"",VLOOKUP($C7,results!$A$2:$CJ$107,11,FALSE))</f>
        <v/>
      </c>
      <c r="I7" t="s">
        <v>52</v>
      </c>
      <c r="J7">
        <v>415</v>
      </c>
      <c r="K7">
        <v>1</v>
      </c>
      <c r="L7">
        <v>315</v>
      </c>
      <c r="M7">
        <v>22.484003662109298</v>
      </c>
      <c r="N7">
        <v>2</v>
      </c>
      <c r="O7" s="7">
        <v>1</v>
      </c>
      <c r="P7" s="7">
        <v>1</v>
      </c>
      <c r="Q7" s="7">
        <v>11</v>
      </c>
      <c r="R7" s="7">
        <v>304</v>
      </c>
      <c r="AB7" s="8">
        <f t="shared" si="2"/>
        <v>-11</v>
      </c>
      <c r="AC7" s="8" t="str">
        <f t="shared" si="3"/>
        <v/>
      </c>
      <c r="AD7" s="32" t="str">
        <f t="shared" si="4"/>
        <v/>
      </c>
      <c r="AE7" s="32" t="str">
        <f>IF(J7&lt;900,IF(AND(VLOOKUP(C7,marv2012_trees!$A$2:$O$2023,11,FALSE)&lt;21,OR(Q7=21,Q7=22,Q7=23)),1,""),"")</f>
        <v/>
      </c>
      <c r="AF7" s="32" t="str">
        <f t="shared" si="5"/>
        <v/>
      </c>
      <c r="AG7" s="32">
        <f t="shared" si="6"/>
        <v>315</v>
      </c>
      <c r="AH7" s="32">
        <f t="shared" si="7"/>
        <v>304</v>
      </c>
      <c r="AI7" s="32">
        <f t="shared" si="8"/>
        <v>-11</v>
      </c>
      <c r="AJ7" s="32" t="str">
        <f t="shared" si="9"/>
        <v/>
      </c>
    </row>
    <row r="8" spans="1:38">
      <c r="A8">
        <v>2</v>
      </c>
      <c r="B8" s="1" t="str">
        <f t="shared" si="0"/>
        <v>2D_417</v>
      </c>
      <c r="C8" t="str">
        <f t="shared" si="1"/>
        <v>2D_417</v>
      </c>
      <c r="D8" t="str">
        <f>IF(ISNA(VLOOKUP(C8,omissio_vanha_vs_uusi!$A$2:$T$107,20,FALSE)),"",IF(VLOOKUP(C8,omissio_vanha_vs_uusi!$A$2:$T$107,20,FALSE)="OK",VLOOKUP(C8,omissio_vanha_vs_uusi!$A$2:$T$107,11,FALSE),""))</f>
        <v/>
      </c>
      <c r="E8">
        <f>VLOOKUP($C8,marv2012_trees!$A$2:$O$2023,5,FALSE)</f>
        <v>2515801.89</v>
      </c>
      <c r="F8">
        <f>VLOOKUP($C8,marv2012_trees!$A$2:$O$2023,6,FALSE)</f>
        <v>6860812.9199999999</v>
      </c>
      <c r="G8" t="str">
        <f>IF(ISNA(VLOOKUP($C8,results!$A$2:$CJ$107,10,FALSE)),"",VLOOKUP($C8,results!$A$2:$CJ$107,10,FALSE))</f>
        <v/>
      </c>
      <c r="H8" t="str">
        <f>IF(ISNA(VLOOKUP($C8,results!$A$2:$CJ$107,11,FALSE)),"",VLOOKUP($C8,results!$A$2:$CJ$107,11,FALSE))</f>
        <v/>
      </c>
      <c r="I8" t="s">
        <v>52</v>
      </c>
      <c r="J8">
        <v>417</v>
      </c>
      <c r="K8">
        <v>1</v>
      </c>
      <c r="L8">
        <v>249</v>
      </c>
      <c r="M8">
        <v>21.567999999999898</v>
      </c>
      <c r="N8">
        <v>2</v>
      </c>
      <c r="O8" s="7">
        <v>1</v>
      </c>
      <c r="P8" s="7">
        <v>1</v>
      </c>
      <c r="Q8" s="7">
        <v>11</v>
      </c>
      <c r="R8" s="7">
        <v>263</v>
      </c>
      <c r="S8" s="7" t="s">
        <v>34</v>
      </c>
      <c r="T8" s="7">
        <v>18</v>
      </c>
      <c r="U8" s="7">
        <v>21</v>
      </c>
      <c r="V8" s="7">
        <v>15</v>
      </c>
      <c r="W8" s="7">
        <v>10</v>
      </c>
      <c r="X8" s="7">
        <v>30</v>
      </c>
      <c r="Y8" s="7">
        <v>25</v>
      </c>
      <c r="Z8" s="7">
        <v>82</v>
      </c>
      <c r="AB8" s="8">
        <f t="shared" si="2"/>
        <v>14</v>
      </c>
      <c r="AC8" s="8" t="str">
        <f t="shared" si="3"/>
        <v/>
      </c>
      <c r="AD8" s="32" t="str">
        <f t="shared" si="4"/>
        <v/>
      </c>
      <c r="AE8" s="32" t="str">
        <f>IF(J8&lt;900,IF(AND(VLOOKUP(C8,marv2012_trees!$A$2:$O$2023,11,FALSE)&lt;21,OR(Q8=21,Q8=22,Q8=23)),1,""),"")</f>
        <v/>
      </c>
      <c r="AF8" s="32" t="str">
        <f t="shared" si="5"/>
        <v/>
      </c>
      <c r="AG8" s="32">
        <f t="shared" si="6"/>
        <v>249</v>
      </c>
      <c r="AH8" s="32">
        <f t="shared" si="7"/>
        <v>263</v>
      </c>
      <c r="AI8" s="32">
        <f t="shared" si="8"/>
        <v>14</v>
      </c>
      <c r="AJ8" s="32" t="str">
        <f t="shared" si="9"/>
        <v/>
      </c>
    </row>
    <row r="9" spans="1:38">
      <c r="A9">
        <v>2</v>
      </c>
      <c r="B9" s="1" t="str">
        <f t="shared" si="0"/>
        <v>2D_411</v>
      </c>
      <c r="C9" t="str">
        <f t="shared" si="1"/>
        <v>2D_411</v>
      </c>
      <c r="D9" t="str">
        <f>IF(ISNA(VLOOKUP(C9,omissio_vanha_vs_uusi!$A$2:$T$107,20,FALSE)),"",IF(VLOOKUP(C9,omissio_vanha_vs_uusi!$A$2:$T$107,20,FALSE)="OK",VLOOKUP(C9,omissio_vanha_vs_uusi!$A$2:$T$107,11,FALSE),""))</f>
        <v/>
      </c>
      <c r="E9">
        <f>VLOOKUP($C9,marv2012_trees!$A$2:$O$2023,5,FALSE)</f>
        <v>2515801.9500000002</v>
      </c>
      <c r="F9">
        <f>VLOOKUP($C9,marv2012_trees!$A$2:$O$2023,6,FALSE)</f>
        <v>6860816.3099999996</v>
      </c>
      <c r="G9" t="str">
        <f>IF(ISNA(VLOOKUP($C9,results!$A$2:$CJ$107,10,FALSE)),"",VLOOKUP($C9,results!$A$2:$CJ$107,10,FALSE))</f>
        <v/>
      </c>
      <c r="H9" t="str">
        <f>IF(ISNA(VLOOKUP($C9,results!$A$2:$CJ$107,11,FALSE)),"",VLOOKUP($C9,results!$A$2:$CJ$107,11,FALSE))</f>
        <v/>
      </c>
      <c r="I9" t="s">
        <v>52</v>
      </c>
      <c r="J9">
        <v>411</v>
      </c>
      <c r="K9">
        <v>1</v>
      </c>
      <c r="L9">
        <v>253</v>
      </c>
      <c r="M9">
        <v>22.584007934570199</v>
      </c>
      <c r="N9">
        <v>2</v>
      </c>
      <c r="O9" s="7">
        <v>1</v>
      </c>
      <c r="P9" s="7">
        <v>1</v>
      </c>
      <c r="Q9" s="7">
        <v>11</v>
      </c>
      <c r="R9" s="7">
        <v>251</v>
      </c>
      <c r="AB9" s="8">
        <f t="shared" si="2"/>
        <v>-2</v>
      </c>
      <c r="AC9" s="8" t="str">
        <f t="shared" si="3"/>
        <v/>
      </c>
      <c r="AD9" s="32" t="str">
        <f t="shared" si="4"/>
        <v/>
      </c>
      <c r="AE9" s="32" t="str">
        <f>IF(J9&lt;900,IF(AND(VLOOKUP(C9,marv2012_trees!$A$2:$O$2023,11,FALSE)&lt;21,OR(Q9=21,Q9=22,Q9=23)),1,""),"")</f>
        <v/>
      </c>
      <c r="AF9" s="32" t="str">
        <f t="shared" si="5"/>
        <v/>
      </c>
      <c r="AG9" s="32">
        <f t="shared" si="6"/>
        <v>253</v>
      </c>
      <c r="AH9" s="32">
        <f t="shared" si="7"/>
        <v>251</v>
      </c>
      <c r="AI9" s="32">
        <f t="shared" si="8"/>
        <v>-2</v>
      </c>
      <c r="AJ9" s="32" t="str">
        <f t="shared" si="9"/>
        <v/>
      </c>
    </row>
    <row r="10" spans="1:38">
      <c r="A10">
        <v>2</v>
      </c>
      <c r="B10" s="1" t="str">
        <f t="shared" si="0"/>
        <v>2D_409</v>
      </c>
      <c r="C10" t="str">
        <f t="shared" si="1"/>
        <v>2D_409</v>
      </c>
      <c r="D10" t="str">
        <f>IF(ISNA(VLOOKUP(C10,omissio_vanha_vs_uusi!$A$2:$T$107,20,FALSE)),"",IF(VLOOKUP(C10,omissio_vanha_vs_uusi!$A$2:$T$107,20,FALSE)="OK",VLOOKUP(C10,omissio_vanha_vs_uusi!$A$2:$T$107,11,FALSE),""))</f>
        <v/>
      </c>
      <c r="E10">
        <f>VLOOKUP($C10,marv2012_trees!$A$2:$O$2023,5,FALSE)</f>
        <v>2515800.0299999998</v>
      </c>
      <c r="F10">
        <f>VLOOKUP($C10,marv2012_trees!$A$2:$O$2023,6,FALSE)</f>
        <v>6860818.5499999998</v>
      </c>
      <c r="G10" t="str">
        <f>IF(ISNA(VLOOKUP($C10,results!$A$2:$CJ$107,10,FALSE)),"",VLOOKUP($C10,results!$A$2:$CJ$107,10,FALSE))</f>
        <v/>
      </c>
      <c r="H10" t="str">
        <f>IF(ISNA(VLOOKUP($C10,results!$A$2:$CJ$107,11,FALSE)),"",VLOOKUP($C10,results!$A$2:$CJ$107,11,FALSE))</f>
        <v/>
      </c>
      <c r="I10" t="s">
        <v>52</v>
      </c>
      <c r="J10">
        <v>409</v>
      </c>
      <c r="K10">
        <v>1</v>
      </c>
      <c r="L10">
        <v>316</v>
      </c>
      <c r="M10">
        <v>24.6370024414061</v>
      </c>
      <c r="N10">
        <v>2</v>
      </c>
      <c r="O10" s="7">
        <v>1</v>
      </c>
      <c r="P10" s="7">
        <v>1</v>
      </c>
      <c r="Q10" s="7">
        <v>11</v>
      </c>
      <c r="R10" s="7">
        <v>313</v>
      </c>
      <c r="S10" s="7" t="s">
        <v>34</v>
      </c>
      <c r="T10" s="7">
        <v>21.5</v>
      </c>
      <c r="U10" s="7">
        <v>23.5</v>
      </c>
      <c r="V10" s="7">
        <v>13.5</v>
      </c>
      <c r="W10" s="7">
        <v>8</v>
      </c>
      <c r="X10" s="7">
        <v>27</v>
      </c>
      <c r="Y10" s="7">
        <v>30</v>
      </c>
      <c r="AB10" s="8">
        <f t="shared" si="2"/>
        <v>-3</v>
      </c>
      <c r="AC10" s="8" t="str">
        <f t="shared" si="3"/>
        <v/>
      </c>
      <c r="AD10" s="32" t="str">
        <f t="shared" si="4"/>
        <v/>
      </c>
      <c r="AE10" s="32" t="str">
        <f>IF(J10&lt;900,IF(AND(VLOOKUP(C10,marv2012_trees!$A$2:$O$2023,11,FALSE)&lt;21,OR(Q10=21,Q10=22,Q10=23)),1,""),"")</f>
        <v/>
      </c>
      <c r="AF10" s="32" t="str">
        <f t="shared" si="5"/>
        <v/>
      </c>
      <c r="AG10" s="32">
        <f t="shared" si="6"/>
        <v>316</v>
      </c>
      <c r="AH10" s="32">
        <f t="shared" si="7"/>
        <v>313</v>
      </c>
      <c r="AI10" s="32">
        <f t="shared" si="8"/>
        <v>-3</v>
      </c>
      <c r="AJ10" s="32" t="str">
        <f t="shared" si="9"/>
        <v/>
      </c>
    </row>
    <row r="11" spans="1:38">
      <c r="A11">
        <v>2</v>
      </c>
      <c r="B11" s="1" t="str">
        <f t="shared" si="0"/>
        <v>2D_392</v>
      </c>
      <c r="C11" t="str">
        <f t="shared" si="1"/>
        <v>2D_392</v>
      </c>
      <c r="D11" t="str">
        <f>IF(ISNA(VLOOKUP(C11,omissio_vanha_vs_uusi!$A$2:$T$107,20,FALSE)),"",IF(VLOOKUP(C11,omissio_vanha_vs_uusi!$A$2:$T$107,20,FALSE)="OK",VLOOKUP(C11,omissio_vanha_vs_uusi!$A$2:$T$107,11,FALSE),""))</f>
        <v/>
      </c>
      <c r="E11">
        <f>VLOOKUP($C11,marv2012_trees!$A$2:$O$2023,5,FALSE)</f>
        <v>2515798.38</v>
      </c>
      <c r="F11">
        <f>VLOOKUP($C11,marv2012_trees!$A$2:$O$2023,6,FALSE)</f>
        <v>6860822.9699999997</v>
      </c>
      <c r="G11" t="str">
        <f>IF(ISNA(VLOOKUP($C11,results!$A$2:$CJ$107,10,FALSE)),"",VLOOKUP($C11,results!$A$2:$CJ$107,10,FALSE))</f>
        <v/>
      </c>
      <c r="H11" t="str">
        <f>IF(ISNA(VLOOKUP($C11,results!$A$2:$CJ$107,11,FALSE)),"",VLOOKUP($C11,results!$A$2:$CJ$107,11,FALSE))</f>
        <v/>
      </c>
      <c r="I11" t="s">
        <v>52</v>
      </c>
      <c r="J11">
        <v>392</v>
      </c>
      <c r="K11">
        <v>2</v>
      </c>
      <c r="L11">
        <v>255</v>
      </c>
      <c r="M11">
        <v>19.983004882812399</v>
      </c>
      <c r="N11">
        <v>2</v>
      </c>
      <c r="O11" s="7">
        <v>1</v>
      </c>
      <c r="P11" s="7">
        <v>2</v>
      </c>
      <c r="Q11" s="7">
        <v>11</v>
      </c>
      <c r="R11" s="7">
        <v>267</v>
      </c>
      <c r="S11" s="7" t="s">
        <v>35</v>
      </c>
      <c r="T11" s="7">
        <v>19</v>
      </c>
      <c r="U11" s="7">
        <v>20.25</v>
      </c>
      <c r="V11" s="7">
        <v>6</v>
      </c>
      <c r="AB11" s="8">
        <f t="shared" si="2"/>
        <v>12</v>
      </c>
      <c r="AC11" s="8" t="str">
        <f t="shared" si="3"/>
        <v/>
      </c>
      <c r="AD11" s="32" t="str">
        <f t="shared" si="4"/>
        <v/>
      </c>
      <c r="AE11" s="32" t="str">
        <f>IF(J11&lt;900,IF(AND(VLOOKUP(C11,marv2012_trees!$A$2:$O$2023,11,FALSE)&lt;21,OR(Q11=21,Q11=22,Q11=23)),1,""),"")</f>
        <v/>
      </c>
      <c r="AF11" s="32" t="str">
        <f t="shared" si="5"/>
        <v/>
      </c>
      <c r="AG11" s="32">
        <f t="shared" si="6"/>
        <v>255</v>
      </c>
      <c r="AH11" s="32">
        <f t="shared" si="7"/>
        <v>267</v>
      </c>
      <c r="AI11" s="32">
        <f t="shared" si="8"/>
        <v>12</v>
      </c>
      <c r="AJ11" s="32" t="str">
        <f t="shared" si="9"/>
        <v/>
      </c>
    </row>
    <row r="12" spans="1:38">
      <c r="A12">
        <v>2</v>
      </c>
      <c r="B12" s="1" t="str">
        <f t="shared" si="0"/>
        <v>2D_367</v>
      </c>
      <c r="C12" t="str">
        <f t="shared" si="1"/>
        <v>2D_367</v>
      </c>
      <c r="D12" t="str">
        <f>IF(ISNA(VLOOKUP(C12,omissio_vanha_vs_uusi!$A$2:$T$107,20,FALSE)),"",IF(VLOOKUP(C12,omissio_vanha_vs_uusi!$A$2:$T$107,20,FALSE)="OK",VLOOKUP(C12,omissio_vanha_vs_uusi!$A$2:$T$107,11,FALSE),""))</f>
        <v/>
      </c>
      <c r="E12">
        <f>VLOOKUP($C12,marv2012_trees!$A$2:$O$2023,5,FALSE)</f>
        <v>2515795.37</v>
      </c>
      <c r="F12">
        <f>VLOOKUP($C12,marv2012_trees!$A$2:$O$2023,6,FALSE)</f>
        <v>6860825.8200000003</v>
      </c>
      <c r="G12" t="str">
        <f>IF(ISNA(VLOOKUP($C12,results!$A$2:$CJ$107,10,FALSE)),"",VLOOKUP($C12,results!$A$2:$CJ$107,10,FALSE))</f>
        <v/>
      </c>
      <c r="H12" t="str">
        <f>IF(ISNA(VLOOKUP($C12,results!$A$2:$CJ$107,11,FALSE)),"",VLOOKUP($C12,results!$A$2:$CJ$107,11,FALSE))</f>
        <v/>
      </c>
      <c r="I12" t="s">
        <v>52</v>
      </c>
      <c r="J12">
        <v>367</v>
      </c>
      <c r="K12">
        <v>2</v>
      </c>
      <c r="L12">
        <v>265</v>
      </c>
      <c r="M12">
        <v>23.214998779296799</v>
      </c>
      <c r="N12">
        <v>2</v>
      </c>
      <c r="O12" s="7">
        <v>1</v>
      </c>
      <c r="P12" s="7">
        <v>2</v>
      </c>
      <c r="Q12" s="7">
        <v>11</v>
      </c>
      <c r="R12" s="7">
        <v>284</v>
      </c>
      <c r="AB12" s="8">
        <f t="shared" si="2"/>
        <v>19</v>
      </c>
      <c r="AC12" s="8" t="str">
        <f t="shared" si="3"/>
        <v/>
      </c>
      <c r="AD12" s="32" t="str">
        <f t="shared" si="4"/>
        <v/>
      </c>
      <c r="AE12" s="32" t="str">
        <f>IF(J12&lt;900,IF(AND(VLOOKUP(C12,marv2012_trees!$A$2:$O$2023,11,FALSE)&lt;21,OR(Q12=21,Q12=22,Q12=23)),1,""),"")</f>
        <v/>
      </c>
      <c r="AF12" s="32" t="str">
        <f t="shared" si="5"/>
        <v/>
      </c>
      <c r="AG12" s="32">
        <f t="shared" si="6"/>
        <v>265</v>
      </c>
      <c r="AH12" s="32">
        <f t="shared" si="7"/>
        <v>284</v>
      </c>
      <c r="AI12" s="32">
        <f t="shared" si="8"/>
        <v>19</v>
      </c>
      <c r="AJ12" s="32" t="str">
        <f t="shared" si="9"/>
        <v/>
      </c>
    </row>
    <row r="13" spans="1:38">
      <c r="A13">
        <v>2</v>
      </c>
      <c r="B13" s="1" t="str">
        <f t="shared" si="0"/>
        <v>2D_407</v>
      </c>
      <c r="C13" t="str">
        <f t="shared" si="1"/>
        <v>2D_407</v>
      </c>
      <c r="D13" t="str">
        <f>IF(ISNA(VLOOKUP(C13,omissio_vanha_vs_uusi!$A$2:$T$107,20,FALSE)),"",IF(VLOOKUP(C13,omissio_vanha_vs_uusi!$A$2:$T$107,20,FALSE)="OK",VLOOKUP(C13,omissio_vanha_vs_uusi!$A$2:$T$107,11,FALSE),""))</f>
        <v/>
      </c>
      <c r="E13">
        <f>VLOOKUP($C13,marv2012_trees!$A$2:$O$2023,5,FALSE)</f>
        <v>2515821.7799999998</v>
      </c>
      <c r="F13">
        <f>VLOOKUP($C13,marv2012_trees!$A$2:$O$2023,6,FALSE)</f>
        <v>6860800.71</v>
      </c>
      <c r="G13" t="str">
        <f>IF(ISNA(VLOOKUP($C13,results!$A$2:$CJ$107,10,FALSE)),"",VLOOKUP($C13,results!$A$2:$CJ$107,10,FALSE))</f>
        <v/>
      </c>
      <c r="H13" t="str">
        <f>IF(ISNA(VLOOKUP($C13,results!$A$2:$CJ$107,11,FALSE)),"",VLOOKUP($C13,results!$A$2:$CJ$107,11,FALSE))</f>
        <v/>
      </c>
      <c r="I13" t="s">
        <v>52</v>
      </c>
      <c r="J13">
        <v>407</v>
      </c>
      <c r="K13">
        <v>2</v>
      </c>
      <c r="L13">
        <v>175</v>
      </c>
      <c r="M13">
        <v>17.8089987792968</v>
      </c>
      <c r="N13">
        <v>2</v>
      </c>
      <c r="O13" s="7">
        <v>1</v>
      </c>
      <c r="P13" s="7">
        <v>2</v>
      </c>
      <c r="Q13" s="7">
        <v>11</v>
      </c>
      <c r="R13" s="7">
        <v>185</v>
      </c>
      <c r="AB13" s="8">
        <f t="shared" si="2"/>
        <v>10</v>
      </c>
      <c r="AC13" s="8" t="str">
        <f t="shared" si="3"/>
        <v/>
      </c>
      <c r="AD13" s="32" t="str">
        <f t="shared" si="4"/>
        <v/>
      </c>
      <c r="AE13" s="32" t="str">
        <f>IF(J13&lt;900,IF(AND(VLOOKUP(C13,marv2012_trees!$A$2:$O$2023,11,FALSE)&lt;21,OR(Q13=21,Q13=22,Q13=23)),1,""),"")</f>
        <v/>
      </c>
      <c r="AF13" s="32" t="str">
        <f t="shared" si="5"/>
        <v/>
      </c>
      <c r="AG13" s="32">
        <f t="shared" si="6"/>
        <v>175</v>
      </c>
      <c r="AH13" s="32">
        <f t="shared" si="7"/>
        <v>185</v>
      </c>
      <c r="AI13" s="32">
        <f t="shared" si="8"/>
        <v>10</v>
      </c>
      <c r="AJ13" s="32" t="str">
        <f t="shared" si="9"/>
        <v/>
      </c>
    </row>
    <row r="14" spans="1:38">
      <c r="A14">
        <v>2</v>
      </c>
      <c r="B14" s="1" t="str">
        <f t="shared" si="0"/>
        <v>2D_408</v>
      </c>
      <c r="C14" t="str">
        <f t="shared" si="1"/>
        <v>2D_408</v>
      </c>
      <c r="D14" t="str">
        <f>IF(ISNA(VLOOKUP(C14,omissio_vanha_vs_uusi!$A$2:$T$107,20,FALSE)),"",IF(VLOOKUP(C14,omissio_vanha_vs_uusi!$A$2:$T$107,20,FALSE)="OK",VLOOKUP(C14,omissio_vanha_vs_uusi!$A$2:$T$107,11,FALSE),""))</f>
        <v/>
      </c>
      <c r="E14">
        <f>VLOOKUP($C14,marv2012_trees!$A$2:$O$2023,5,FALSE)</f>
        <v>2515819.21</v>
      </c>
      <c r="F14">
        <f>VLOOKUP($C14,marv2012_trees!$A$2:$O$2023,6,FALSE)</f>
        <v>6860802.2400000002</v>
      </c>
      <c r="G14" t="str">
        <f>IF(ISNA(VLOOKUP($C14,results!$A$2:$CJ$107,10,FALSE)),"",VLOOKUP($C14,results!$A$2:$CJ$107,10,FALSE))</f>
        <v/>
      </c>
      <c r="H14" t="str">
        <f>IF(ISNA(VLOOKUP($C14,results!$A$2:$CJ$107,11,FALSE)),"",VLOOKUP($C14,results!$A$2:$CJ$107,11,FALSE))</f>
        <v/>
      </c>
      <c r="I14" t="s">
        <v>52</v>
      </c>
      <c r="J14">
        <v>408</v>
      </c>
      <c r="K14">
        <v>2</v>
      </c>
      <c r="L14">
        <v>310</v>
      </c>
      <c r="M14">
        <v>22.934008544921799</v>
      </c>
      <c r="N14">
        <v>2</v>
      </c>
      <c r="O14" s="7">
        <v>1</v>
      </c>
      <c r="P14" s="7">
        <v>2</v>
      </c>
      <c r="Q14" s="7">
        <v>11</v>
      </c>
      <c r="R14" s="7">
        <v>307</v>
      </c>
      <c r="S14" s="7" t="s">
        <v>34</v>
      </c>
      <c r="T14" s="7">
        <v>22</v>
      </c>
      <c r="U14" s="7">
        <v>24</v>
      </c>
      <c r="V14" s="7">
        <v>7</v>
      </c>
      <c r="W14" s="7">
        <v>10</v>
      </c>
      <c r="X14" s="7">
        <v>16</v>
      </c>
      <c r="Y14" s="7">
        <v>40</v>
      </c>
      <c r="AB14" s="8">
        <f t="shared" si="2"/>
        <v>-3</v>
      </c>
      <c r="AC14" s="8" t="str">
        <f t="shared" si="3"/>
        <v/>
      </c>
      <c r="AD14" s="32" t="str">
        <f t="shared" si="4"/>
        <v/>
      </c>
      <c r="AE14" s="32" t="str">
        <f>IF(J14&lt;900,IF(AND(VLOOKUP(C14,marv2012_trees!$A$2:$O$2023,11,FALSE)&lt;21,OR(Q14=21,Q14=22,Q14=23)),1,""),"")</f>
        <v/>
      </c>
      <c r="AF14" s="32" t="str">
        <f t="shared" si="5"/>
        <v/>
      </c>
      <c r="AG14" s="32">
        <f t="shared" si="6"/>
        <v>310</v>
      </c>
      <c r="AH14" s="32">
        <f t="shared" si="7"/>
        <v>307</v>
      </c>
      <c r="AI14" s="32">
        <f t="shared" si="8"/>
        <v>-3</v>
      </c>
      <c r="AJ14" s="32" t="str">
        <f t="shared" si="9"/>
        <v/>
      </c>
    </row>
    <row r="15" spans="1:38">
      <c r="A15">
        <v>2</v>
      </c>
      <c r="B15" s="1" t="str">
        <f t="shared" si="0"/>
        <v>2D_406</v>
      </c>
      <c r="C15" t="str">
        <f t="shared" si="1"/>
        <v>2D_406</v>
      </c>
      <c r="D15" t="str">
        <f>IF(ISNA(VLOOKUP(C15,omissio_vanha_vs_uusi!$A$2:$T$107,20,FALSE)),"",IF(VLOOKUP(C15,omissio_vanha_vs_uusi!$A$2:$T$107,20,FALSE)="OK",VLOOKUP(C15,omissio_vanha_vs_uusi!$A$2:$T$107,11,FALSE),""))</f>
        <v/>
      </c>
      <c r="E15">
        <f>VLOOKUP($C15,marv2012_trees!$A$2:$O$2023,5,FALSE)</f>
        <v>2515817.38</v>
      </c>
      <c r="F15">
        <f>VLOOKUP($C15,marv2012_trees!$A$2:$O$2023,6,FALSE)</f>
        <v>6860805.0899999999</v>
      </c>
      <c r="G15" t="str">
        <f>IF(ISNA(VLOOKUP($C15,results!$A$2:$CJ$107,10,FALSE)),"",VLOOKUP($C15,results!$A$2:$CJ$107,10,FALSE))</f>
        <v/>
      </c>
      <c r="H15" t="str">
        <f>IF(ISNA(VLOOKUP($C15,results!$A$2:$CJ$107,11,FALSE)),"",VLOOKUP($C15,results!$A$2:$CJ$107,11,FALSE))</f>
        <v/>
      </c>
      <c r="I15" t="s">
        <v>52</v>
      </c>
      <c r="J15">
        <v>406</v>
      </c>
      <c r="K15">
        <v>1</v>
      </c>
      <c r="L15">
        <v>296</v>
      </c>
      <c r="M15">
        <v>23.4720115966796</v>
      </c>
      <c r="N15">
        <v>2</v>
      </c>
      <c r="O15" s="7">
        <v>1</v>
      </c>
      <c r="P15" s="7">
        <v>1</v>
      </c>
      <c r="Q15" s="7">
        <v>12</v>
      </c>
      <c r="R15" s="7">
        <v>306</v>
      </c>
      <c r="AA15" t="s">
        <v>36</v>
      </c>
      <c r="AB15" s="8">
        <f t="shared" si="2"/>
        <v>10</v>
      </c>
      <c r="AC15" s="8" t="str">
        <f t="shared" si="3"/>
        <v/>
      </c>
      <c r="AD15" s="32" t="str">
        <f t="shared" si="4"/>
        <v/>
      </c>
      <c r="AE15" s="32" t="str">
        <f>IF(J15&lt;900,IF(AND(VLOOKUP(C15,marv2012_trees!$A$2:$O$2023,11,FALSE)&lt;21,OR(Q15=21,Q15=22,Q15=23)),1,""),"")</f>
        <v/>
      </c>
      <c r="AF15" s="32" t="str">
        <f t="shared" si="5"/>
        <v/>
      </c>
      <c r="AG15" s="32">
        <f t="shared" si="6"/>
        <v>296</v>
      </c>
      <c r="AH15" s="32">
        <f t="shared" si="7"/>
        <v>306</v>
      </c>
      <c r="AI15" s="32">
        <f t="shared" si="8"/>
        <v>10</v>
      </c>
      <c r="AJ15" s="32" t="str">
        <f t="shared" si="9"/>
        <v/>
      </c>
    </row>
    <row r="16" spans="1:38">
      <c r="A16">
        <v>2</v>
      </c>
      <c r="B16" s="1" t="str">
        <f t="shared" si="0"/>
        <v>2D_404</v>
      </c>
      <c r="C16" t="str">
        <f t="shared" si="1"/>
        <v>2D_404</v>
      </c>
      <c r="D16" t="str">
        <f>IF(ISNA(VLOOKUP(C16,omissio_vanha_vs_uusi!$A$2:$T$107,20,FALSE)),"",IF(VLOOKUP(C16,omissio_vanha_vs_uusi!$A$2:$T$107,20,FALSE)="OK",VLOOKUP(C16,omissio_vanha_vs_uusi!$A$2:$T$107,11,FALSE),""))</f>
        <v/>
      </c>
      <c r="E16">
        <f>VLOOKUP($C16,marv2012_trees!$A$2:$O$2023,5,FALSE)</f>
        <v>2515819.0499999998</v>
      </c>
      <c r="F16">
        <f>VLOOKUP($C16,marv2012_trees!$A$2:$O$2023,6,FALSE)</f>
        <v>6860806.1299999999</v>
      </c>
      <c r="G16" t="str">
        <f>IF(ISNA(VLOOKUP($C16,results!$A$2:$CJ$107,10,FALSE)),"",VLOOKUP($C16,results!$A$2:$CJ$107,10,FALSE))</f>
        <v/>
      </c>
      <c r="H16" t="str">
        <f>IF(ISNA(VLOOKUP($C16,results!$A$2:$CJ$107,11,FALSE)),"",VLOOKUP($C16,results!$A$2:$CJ$107,11,FALSE))</f>
        <v/>
      </c>
      <c r="I16" t="s">
        <v>52</v>
      </c>
      <c r="J16">
        <v>404</v>
      </c>
      <c r="K16">
        <v>2</v>
      </c>
      <c r="L16">
        <v>246</v>
      </c>
      <c r="M16">
        <v>22.020000610351499</v>
      </c>
      <c r="N16">
        <v>2</v>
      </c>
      <c r="O16" s="7">
        <v>1</v>
      </c>
      <c r="P16" s="7">
        <v>2</v>
      </c>
      <c r="Q16" s="7">
        <v>11</v>
      </c>
      <c r="R16" s="7">
        <v>250</v>
      </c>
      <c r="AB16" s="8">
        <f t="shared" si="2"/>
        <v>4</v>
      </c>
      <c r="AC16" s="8" t="str">
        <f t="shared" si="3"/>
        <v/>
      </c>
      <c r="AD16" s="32" t="str">
        <f t="shared" si="4"/>
        <v/>
      </c>
      <c r="AE16" s="32" t="str">
        <f>IF(J16&lt;900,IF(AND(VLOOKUP(C16,marv2012_trees!$A$2:$O$2023,11,FALSE)&lt;21,OR(Q16=21,Q16=22,Q16=23)),1,""),"")</f>
        <v/>
      </c>
      <c r="AF16" s="32" t="str">
        <f t="shared" si="5"/>
        <v/>
      </c>
      <c r="AG16" s="32">
        <f t="shared" si="6"/>
        <v>246</v>
      </c>
      <c r="AH16" s="32">
        <f t="shared" si="7"/>
        <v>250</v>
      </c>
      <c r="AI16" s="32">
        <f t="shared" si="8"/>
        <v>4</v>
      </c>
      <c r="AJ16" s="32" t="str">
        <f t="shared" si="9"/>
        <v/>
      </c>
    </row>
    <row r="17" spans="1:36">
      <c r="A17">
        <v>2</v>
      </c>
      <c r="B17" s="1" t="str">
        <f t="shared" si="0"/>
        <v>2D_413</v>
      </c>
      <c r="C17" t="str">
        <f t="shared" si="1"/>
        <v>2D_413</v>
      </c>
      <c r="D17" t="str">
        <f>IF(ISNA(VLOOKUP(C17,omissio_vanha_vs_uusi!$A$2:$T$107,20,FALSE)),"",IF(VLOOKUP(C17,omissio_vanha_vs_uusi!$A$2:$T$107,20,FALSE)="OK",VLOOKUP(C17,omissio_vanha_vs_uusi!$A$2:$T$107,11,FALSE),""))</f>
        <v/>
      </c>
      <c r="E17">
        <f>VLOOKUP($C17,marv2012_trees!$A$2:$O$2023,5,FALSE)</f>
        <v>2515812.04</v>
      </c>
      <c r="F17">
        <f>VLOOKUP($C17,marv2012_trees!$A$2:$O$2023,6,FALSE)</f>
        <v>6860803.6200000001</v>
      </c>
      <c r="G17" t="str">
        <f>IF(ISNA(VLOOKUP($C17,results!$A$2:$CJ$107,10,FALSE)),"",VLOOKUP($C17,results!$A$2:$CJ$107,10,FALSE))</f>
        <v/>
      </c>
      <c r="H17" t="str">
        <f>IF(ISNA(VLOOKUP($C17,results!$A$2:$CJ$107,11,FALSE)),"",VLOOKUP($C17,results!$A$2:$CJ$107,11,FALSE))</f>
        <v/>
      </c>
      <c r="I17" t="s">
        <v>52</v>
      </c>
      <c r="J17">
        <v>413</v>
      </c>
      <c r="K17">
        <v>2</v>
      </c>
      <c r="L17">
        <v>283</v>
      </c>
      <c r="M17">
        <v>22.809003051757699</v>
      </c>
      <c r="N17">
        <v>2</v>
      </c>
      <c r="O17" s="7">
        <v>1</v>
      </c>
      <c r="P17" s="7">
        <v>2</v>
      </c>
      <c r="Q17" s="7">
        <v>11</v>
      </c>
      <c r="R17" s="7">
        <v>294</v>
      </c>
      <c r="AB17" s="8">
        <f t="shared" si="2"/>
        <v>11</v>
      </c>
      <c r="AC17" s="8" t="str">
        <f t="shared" si="3"/>
        <v/>
      </c>
      <c r="AD17" s="32" t="str">
        <f t="shared" si="4"/>
        <v/>
      </c>
      <c r="AE17" s="32" t="str">
        <f>IF(J17&lt;900,IF(AND(VLOOKUP(C17,marv2012_trees!$A$2:$O$2023,11,FALSE)&lt;21,OR(Q17=21,Q17=22,Q17=23)),1,""),"")</f>
        <v/>
      </c>
      <c r="AF17" s="32" t="str">
        <f t="shared" si="5"/>
        <v/>
      </c>
      <c r="AG17" s="32">
        <f t="shared" si="6"/>
        <v>283</v>
      </c>
      <c r="AH17" s="32">
        <f t="shared" si="7"/>
        <v>294</v>
      </c>
      <c r="AI17" s="32">
        <f t="shared" si="8"/>
        <v>11</v>
      </c>
      <c r="AJ17" s="32" t="str">
        <f t="shared" si="9"/>
        <v/>
      </c>
    </row>
    <row r="18" spans="1:36">
      <c r="A18">
        <v>2</v>
      </c>
      <c r="B18" s="1" t="str">
        <f t="shared" si="0"/>
        <v>2D_412</v>
      </c>
      <c r="C18" t="str">
        <f t="shared" si="1"/>
        <v>2D_412</v>
      </c>
      <c r="D18" t="str">
        <f>IF(ISNA(VLOOKUP(C18,omissio_vanha_vs_uusi!$A$2:$T$107,20,FALSE)),"",IF(VLOOKUP(C18,omissio_vanha_vs_uusi!$A$2:$T$107,20,FALSE)="OK",VLOOKUP(C18,omissio_vanha_vs_uusi!$A$2:$T$107,11,FALSE),""))</f>
        <v/>
      </c>
      <c r="E18">
        <f>VLOOKUP($C18,marv2012_trees!$A$2:$O$2023,5,FALSE)</f>
        <v>2515809.7599999998</v>
      </c>
      <c r="F18">
        <f>VLOOKUP($C18,marv2012_trees!$A$2:$O$2023,6,FALSE)</f>
        <v>6860808.9199999999</v>
      </c>
      <c r="G18" t="str">
        <f>IF(ISNA(VLOOKUP($C18,results!$A$2:$CJ$107,10,FALSE)),"",VLOOKUP($C18,results!$A$2:$CJ$107,10,FALSE))</f>
        <v/>
      </c>
      <c r="H18" t="str">
        <f>IF(ISNA(VLOOKUP($C18,results!$A$2:$CJ$107,11,FALSE)),"",VLOOKUP($C18,results!$A$2:$CJ$107,11,FALSE))</f>
        <v/>
      </c>
      <c r="I18" t="s">
        <v>52</v>
      </c>
      <c r="J18">
        <v>412</v>
      </c>
      <c r="K18">
        <v>1</v>
      </c>
      <c r="L18">
        <v>323</v>
      </c>
      <c r="M18">
        <v>24.407004272460799</v>
      </c>
      <c r="N18">
        <v>2</v>
      </c>
      <c r="O18" s="7">
        <v>1</v>
      </c>
      <c r="P18" s="7">
        <v>1</v>
      </c>
      <c r="Q18" s="7">
        <v>11</v>
      </c>
      <c r="R18" s="7">
        <v>332</v>
      </c>
      <c r="S18" s="7" t="s">
        <v>34</v>
      </c>
      <c r="T18" s="7">
        <v>26.5</v>
      </c>
      <c r="U18" s="7">
        <v>24.5</v>
      </c>
      <c r="V18" s="7">
        <v>17.5</v>
      </c>
      <c r="W18" s="7">
        <v>12</v>
      </c>
      <c r="X18" s="7">
        <v>19</v>
      </c>
      <c r="Y18" s="7">
        <v>20</v>
      </c>
      <c r="Z18" s="7">
        <v>81</v>
      </c>
      <c r="AB18" s="8">
        <f t="shared" si="2"/>
        <v>9</v>
      </c>
      <c r="AC18" s="8" t="str">
        <f t="shared" si="3"/>
        <v/>
      </c>
      <c r="AD18" s="32" t="str">
        <f t="shared" si="4"/>
        <v/>
      </c>
      <c r="AE18" s="32" t="str">
        <f>IF(J18&lt;900,IF(AND(VLOOKUP(C18,marv2012_trees!$A$2:$O$2023,11,FALSE)&lt;21,OR(Q18=21,Q18=22,Q18=23)),1,""),"")</f>
        <v/>
      </c>
      <c r="AF18" s="32" t="str">
        <f t="shared" si="5"/>
        <v/>
      </c>
      <c r="AG18" s="32">
        <f t="shared" si="6"/>
        <v>323</v>
      </c>
      <c r="AH18" s="32">
        <f t="shared" si="7"/>
        <v>332</v>
      </c>
      <c r="AI18" s="32">
        <f t="shared" si="8"/>
        <v>9</v>
      </c>
      <c r="AJ18" s="32" t="str">
        <f t="shared" si="9"/>
        <v/>
      </c>
    </row>
    <row r="19" spans="1:36">
      <c r="A19">
        <v>2</v>
      </c>
      <c r="B19" s="1" t="str">
        <f t="shared" si="0"/>
        <v>2D_401</v>
      </c>
      <c r="C19" t="str">
        <f t="shared" si="1"/>
        <v>2D_401</v>
      </c>
      <c r="D19" t="str">
        <f>IF(ISNA(VLOOKUP(C19,omissio_vanha_vs_uusi!$A$2:$T$107,20,FALSE)),"",IF(VLOOKUP(C19,omissio_vanha_vs_uusi!$A$2:$T$107,20,FALSE)="OK",VLOOKUP(C19,omissio_vanha_vs_uusi!$A$2:$T$107,11,FALSE),""))</f>
        <v/>
      </c>
      <c r="E19">
        <f>VLOOKUP($C19,marv2012_trees!$A$2:$O$2023,5,FALSE)</f>
        <v>2515813.2999999998</v>
      </c>
      <c r="F19">
        <f>VLOOKUP($C19,marv2012_trees!$A$2:$O$2023,6,FALSE)</f>
        <v>6860812</v>
      </c>
      <c r="G19" t="str">
        <f>IF(ISNA(VLOOKUP($C19,results!$A$2:$CJ$107,10,FALSE)),"",VLOOKUP($C19,results!$A$2:$CJ$107,10,FALSE))</f>
        <v/>
      </c>
      <c r="H19" t="str">
        <f>IF(ISNA(VLOOKUP($C19,results!$A$2:$CJ$107,11,FALSE)),"",VLOOKUP($C19,results!$A$2:$CJ$107,11,FALSE))</f>
        <v/>
      </c>
      <c r="I19" t="s">
        <v>52</v>
      </c>
      <c r="J19">
        <v>401</v>
      </c>
      <c r="K19">
        <v>1</v>
      </c>
      <c r="L19">
        <v>298</v>
      </c>
      <c r="M19">
        <v>21.642005493164</v>
      </c>
      <c r="N19">
        <v>2</v>
      </c>
      <c r="O19" s="7">
        <v>1</v>
      </c>
      <c r="P19" s="7">
        <v>1</v>
      </c>
      <c r="Q19" s="7">
        <v>11</v>
      </c>
      <c r="R19" s="7">
        <v>290</v>
      </c>
      <c r="AB19" s="8">
        <f t="shared" si="2"/>
        <v>-8</v>
      </c>
      <c r="AC19" s="8" t="str">
        <f t="shared" si="3"/>
        <v/>
      </c>
      <c r="AD19" s="32" t="str">
        <f t="shared" si="4"/>
        <v/>
      </c>
      <c r="AE19" s="32" t="str">
        <f>IF(J19&lt;900,IF(AND(VLOOKUP(C19,marv2012_trees!$A$2:$O$2023,11,FALSE)&lt;21,OR(Q19=21,Q19=22,Q19=23)),1,""),"")</f>
        <v/>
      </c>
      <c r="AF19" s="32" t="str">
        <f t="shared" si="5"/>
        <v/>
      </c>
      <c r="AG19" s="32">
        <f t="shared" si="6"/>
        <v>298</v>
      </c>
      <c r="AH19" s="32">
        <f t="shared" si="7"/>
        <v>290</v>
      </c>
      <c r="AI19" s="32">
        <f t="shared" si="8"/>
        <v>-8</v>
      </c>
      <c r="AJ19" s="32" t="str">
        <f t="shared" si="9"/>
        <v/>
      </c>
    </row>
    <row r="20" spans="1:36">
      <c r="A20">
        <v>2</v>
      </c>
      <c r="B20" s="1" t="str">
        <f t="shared" si="0"/>
        <v>2D_400</v>
      </c>
      <c r="C20" t="str">
        <f t="shared" si="1"/>
        <v>2D_400</v>
      </c>
      <c r="D20" t="str">
        <f>IF(ISNA(VLOOKUP(C20,omissio_vanha_vs_uusi!$A$2:$T$107,20,FALSE)),"",IF(VLOOKUP(C20,omissio_vanha_vs_uusi!$A$2:$T$107,20,FALSE)="OK",VLOOKUP(C20,omissio_vanha_vs_uusi!$A$2:$T$107,11,FALSE),""))</f>
        <v/>
      </c>
      <c r="E20">
        <f>VLOOKUP($C20,marv2012_trees!$A$2:$O$2023,5,FALSE)</f>
        <v>2515808.7200000002</v>
      </c>
      <c r="F20">
        <f>VLOOKUP($C20,marv2012_trees!$A$2:$O$2023,6,FALSE)</f>
        <v>6860815.21</v>
      </c>
      <c r="G20" t="str">
        <f>IF(ISNA(VLOOKUP($C20,results!$A$2:$CJ$107,10,FALSE)),"",VLOOKUP($C20,results!$A$2:$CJ$107,10,FALSE))</f>
        <v/>
      </c>
      <c r="H20" t="str">
        <f>IF(ISNA(VLOOKUP($C20,results!$A$2:$CJ$107,11,FALSE)),"",VLOOKUP($C20,results!$A$2:$CJ$107,11,FALSE))</f>
        <v/>
      </c>
      <c r="I20" t="s">
        <v>52</v>
      </c>
      <c r="J20">
        <v>400</v>
      </c>
      <c r="K20">
        <v>1</v>
      </c>
      <c r="L20">
        <v>278</v>
      </c>
      <c r="M20">
        <v>22.1070091552733</v>
      </c>
      <c r="N20">
        <v>2</v>
      </c>
      <c r="O20" s="7">
        <v>1</v>
      </c>
      <c r="P20" s="7">
        <v>1</v>
      </c>
      <c r="Q20" s="7">
        <v>11</v>
      </c>
      <c r="R20" s="7">
        <v>279</v>
      </c>
      <c r="AB20" s="8">
        <f t="shared" si="2"/>
        <v>1</v>
      </c>
      <c r="AC20" s="8" t="str">
        <f t="shared" si="3"/>
        <v/>
      </c>
      <c r="AD20" s="32" t="str">
        <f t="shared" si="4"/>
        <v/>
      </c>
      <c r="AE20" s="32" t="str">
        <f>IF(J20&lt;900,IF(AND(VLOOKUP(C20,marv2012_trees!$A$2:$O$2023,11,FALSE)&lt;21,OR(Q20=21,Q20=22,Q20=23)),1,""),"")</f>
        <v/>
      </c>
      <c r="AF20" s="32" t="str">
        <f t="shared" si="5"/>
        <v/>
      </c>
      <c r="AG20" s="32">
        <f t="shared" si="6"/>
        <v>278</v>
      </c>
      <c r="AH20" s="32">
        <f t="shared" si="7"/>
        <v>279</v>
      </c>
      <c r="AI20" s="32">
        <f t="shared" si="8"/>
        <v>1</v>
      </c>
      <c r="AJ20" s="32" t="str">
        <f t="shared" si="9"/>
        <v/>
      </c>
    </row>
    <row r="21" spans="1:36">
      <c r="A21">
        <v>2</v>
      </c>
      <c r="B21" s="1" t="str">
        <f t="shared" si="0"/>
        <v>2D_379</v>
      </c>
      <c r="C21" t="str">
        <f t="shared" si="1"/>
        <v>2D_379</v>
      </c>
      <c r="D21" t="str">
        <f>IF(ISNA(VLOOKUP(C21,omissio_vanha_vs_uusi!$A$2:$T$107,20,FALSE)),"",IF(VLOOKUP(C21,omissio_vanha_vs_uusi!$A$2:$T$107,20,FALSE)="OK",VLOOKUP(C21,omissio_vanha_vs_uusi!$A$2:$T$107,11,FALSE),""))</f>
        <v/>
      </c>
      <c r="E21">
        <f>VLOOKUP($C21,marv2012_trees!$A$2:$O$2023,5,FALSE)</f>
        <v>2515810.48</v>
      </c>
      <c r="F21">
        <f>VLOOKUP($C21,marv2012_trees!$A$2:$O$2023,6,FALSE)</f>
        <v>6860819.7800000003</v>
      </c>
      <c r="G21" t="str">
        <f>IF(ISNA(VLOOKUP($C21,results!$A$2:$CJ$107,10,FALSE)),"",VLOOKUP($C21,results!$A$2:$CJ$107,10,FALSE))</f>
        <v/>
      </c>
      <c r="H21" t="str">
        <f>IF(ISNA(VLOOKUP($C21,results!$A$2:$CJ$107,11,FALSE)),"",VLOOKUP($C21,results!$A$2:$CJ$107,11,FALSE))</f>
        <v/>
      </c>
      <c r="I21" t="s">
        <v>52</v>
      </c>
      <c r="J21">
        <v>379</v>
      </c>
      <c r="K21">
        <v>1</v>
      </c>
      <c r="L21">
        <v>252</v>
      </c>
      <c r="M21">
        <v>22.674008544921801</v>
      </c>
      <c r="N21">
        <v>2</v>
      </c>
      <c r="O21" s="7">
        <v>1</v>
      </c>
      <c r="P21" s="7">
        <v>1</v>
      </c>
      <c r="Q21" s="7">
        <v>11</v>
      </c>
      <c r="R21" s="7">
        <v>254</v>
      </c>
      <c r="S21" s="7" t="s">
        <v>34</v>
      </c>
      <c r="T21" s="7">
        <v>17</v>
      </c>
      <c r="U21" s="7">
        <v>25</v>
      </c>
      <c r="V21" s="7">
        <v>14</v>
      </c>
      <c r="W21" s="7">
        <v>10</v>
      </c>
      <c r="X21" s="7">
        <v>25</v>
      </c>
      <c r="Y21" s="7">
        <v>35</v>
      </c>
      <c r="Z21" s="7">
        <v>77</v>
      </c>
      <c r="AB21" s="8">
        <f t="shared" si="2"/>
        <v>2</v>
      </c>
      <c r="AC21" s="8" t="str">
        <f t="shared" si="3"/>
        <v/>
      </c>
      <c r="AD21" s="32" t="str">
        <f t="shared" si="4"/>
        <v/>
      </c>
      <c r="AE21" s="32" t="str">
        <f>IF(J21&lt;900,IF(AND(VLOOKUP(C21,marv2012_trees!$A$2:$O$2023,11,FALSE)&lt;21,OR(Q21=21,Q21=22,Q21=23)),1,""),"")</f>
        <v/>
      </c>
      <c r="AF21" s="32" t="str">
        <f t="shared" si="5"/>
        <v/>
      </c>
      <c r="AG21" s="32">
        <f t="shared" si="6"/>
        <v>252</v>
      </c>
      <c r="AH21" s="32">
        <f t="shared" si="7"/>
        <v>254</v>
      </c>
      <c r="AI21" s="32">
        <f t="shared" si="8"/>
        <v>2</v>
      </c>
      <c r="AJ21" s="32" t="str">
        <f t="shared" si="9"/>
        <v/>
      </c>
    </row>
    <row r="22" spans="1:36">
      <c r="A22">
        <v>2</v>
      </c>
      <c r="B22" s="1" t="str">
        <f t="shared" si="0"/>
        <v>2D_397</v>
      </c>
      <c r="C22" t="str">
        <f t="shared" si="1"/>
        <v>2D_397</v>
      </c>
      <c r="D22" t="str">
        <f>IF(ISNA(VLOOKUP(C22,omissio_vanha_vs_uusi!$A$2:$T$107,20,FALSE)),"",IF(VLOOKUP(C22,omissio_vanha_vs_uusi!$A$2:$T$107,20,FALSE)="OK",VLOOKUP(C22,omissio_vanha_vs_uusi!$A$2:$T$107,11,FALSE),""))</f>
        <v/>
      </c>
      <c r="E22">
        <f>VLOOKUP($C22,marv2012_trees!$A$2:$O$2023,5,FALSE)</f>
        <v>2515805.0499999998</v>
      </c>
      <c r="F22">
        <f>VLOOKUP($C22,marv2012_trees!$A$2:$O$2023,6,FALSE)</f>
        <v>6860818.3300000001</v>
      </c>
      <c r="G22" t="str">
        <f>IF(ISNA(VLOOKUP($C22,results!$A$2:$CJ$107,10,FALSE)),"",VLOOKUP($C22,results!$A$2:$CJ$107,10,FALSE))</f>
        <v/>
      </c>
      <c r="H22" t="str">
        <f>IF(ISNA(VLOOKUP($C22,results!$A$2:$CJ$107,11,FALSE)),"",VLOOKUP($C22,results!$A$2:$CJ$107,11,FALSE))</f>
        <v/>
      </c>
      <c r="I22" t="s">
        <v>52</v>
      </c>
      <c r="J22">
        <v>397</v>
      </c>
      <c r="K22">
        <v>1</v>
      </c>
      <c r="L22">
        <v>284</v>
      </c>
      <c r="M22">
        <v>23.078003051757701</v>
      </c>
      <c r="N22">
        <v>2</v>
      </c>
      <c r="O22" s="7">
        <v>1</v>
      </c>
      <c r="P22" s="7">
        <v>1</v>
      </c>
      <c r="Q22" s="7">
        <v>11</v>
      </c>
      <c r="R22" s="7">
        <v>286</v>
      </c>
      <c r="AB22" s="8">
        <f t="shared" si="2"/>
        <v>2</v>
      </c>
      <c r="AC22" s="8" t="str">
        <f t="shared" si="3"/>
        <v/>
      </c>
      <c r="AD22" s="32" t="str">
        <f t="shared" si="4"/>
        <v/>
      </c>
      <c r="AE22" s="32" t="str">
        <f>IF(J22&lt;900,IF(AND(VLOOKUP(C22,marv2012_trees!$A$2:$O$2023,11,FALSE)&lt;21,OR(Q22=21,Q22=22,Q22=23)),1,""),"")</f>
        <v/>
      </c>
      <c r="AF22" s="32" t="str">
        <f t="shared" si="5"/>
        <v/>
      </c>
      <c r="AG22" s="32">
        <f t="shared" si="6"/>
        <v>284</v>
      </c>
      <c r="AH22" s="32">
        <f t="shared" si="7"/>
        <v>286</v>
      </c>
      <c r="AI22" s="32">
        <f t="shared" si="8"/>
        <v>2</v>
      </c>
      <c r="AJ22" s="32" t="str">
        <f t="shared" si="9"/>
        <v/>
      </c>
    </row>
    <row r="23" spans="1:36">
      <c r="A23">
        <v>2</v>
      </c>
      <c r="B23" s="1" t="str">
        <f t="shared" si="0"/>
        <v>2D_386</v>
      </c>
      <c r="C23" t="str">
        <f t="shared" si="1"/>
        <v>2D_386</v>
      </c>
      <c r="D23" t="str">
        <f>IF(ISNA(VLOOKUP(C23,omissio_vanha_vs_uusi!$A$2:$T$107,20,FALSE)),"",IF(VLOOKUP(C23,omissio_vanha_vs_uusi!$A$2:$T$107,20,FALSE)="OK",VLOOKUP(C23,omissio_vanha_vs_uusi!$A$2:$T$107,11,FALSE),""))</f>
        <v/>
      </c>
      <c r="E23">
        <f>VLOOKUP($C23,marv2012_trees!$A$2:$O$2023,5,FALSE)</f>
        <v>2515807.12</v>
      </c>
      <c r="F23">
        <f>VLOOKUP($C23,marv2012_trees!$A$2:$O$2023,6,FALSE)</f>
        <v>6860819.5899999999</v>
      </c>
      <c r="G23" t="str">
        <f>IF(ISNA(VLOOKUP($C23,results!$A$2:$CJ$107,10,FALSE)),"",VLOOKUP($C23,results!$A$2:$CJ$107,10,FALSE))</f>
        <v/>
      </c>
      <c r="H23" t="str">
        <f>IF(ISNA(VLOOKUP($C23,results!$A$2:$CJ$107,11,FALSE)),"",VLOOKUP($C23,results!$A$2:$CJ$107,11,FALSE))</f>
        <v/>
      </c>
      <c r="I23" t="s">
        <v>52</v>
      </c>
      <c r="J23">
        <v>386</v>
      </c>
      <c r="K23">
        <v>1</v>
      </c>
      <c r="L23">
        <v>247</v>
      </c>
      <c r="M23">
        <v>23.023008544921801</v>
      </c>
      <c r="N23">
        <v>2</v>
      </c>
      <c r="O23" s="7">
        <v>1</v>
      </c>
      <c r="P23" s="7">
        <v>1</v>
      </c>
      <c r="Q23" s="7">
        <v>11</v>
      </c>
      <c r="R23" s="7">
        <v>247</v>
      </c>
      <c r="AB23" s="8">
        <f t="shared" si="2"/>
        <v>0</v>
      </c>
      <c r="AC23" s="8" t="str">
        <f t="shared" si="3"/>
        <v/>
      </c>
      <c r="AD23" s="32" t="str">
        <f t="shared" si="4"/>
        <v/>
      </c>
      <c r="AE23" s="32" t="str">
        <f>IF(J23&lt;900,IF(AND(VLOOKUP(C23,marv2012_trees!$A$2:$O$2023,11,FALSE)&lt;21,OR(Q23=21,Q23=22,Q23=23)),1,""),"")</f>
        <v/>
      </c>
      <c r="AF23" s="32" t="str">
        <f t="shared" si="5"/>
        <v/>
      </c>
      <c r="AG23" s="32">
        <f t="shared" si="6"/>
        <v>247</v>
      </c>
      <c r="AH23" s="32">
        <f t="shared" si="7"/>
        <v>247</v>
      </c>
      <c r="AI23" s="32">
        <f t="shared" si="8"/>
        <v>0</v>
      </c>
      <c r="AJ23" s="32" t="str">
        <f t="shared" si="9"/>
        <v/>
      </c>
    </row>
    <row r="24" spans="1:36">
      <c r="A24">
        <v>2</v>
      </c>
      <c r="B24" s="1" t="str">
        <f t="shared" si="0"/>
        <v>2D_360</v>
      </c>
      <c r="C24" t="str">
        <f t="shared" si="1"/>
        <v>2D_360</v>
      </c>
      <c r="D24" t="str">
        <f>IF(ISNA(VLOOKUP(C24,omissio_vanha_vs_uusi!$A$2:$T$107,20,FALSE)),"",IF(VLOOKUP(C24,omissio_vanha_vs_uusi!$A$2:$T$107,20,FALSE)="OK",VLOOKUP(C24,omissio_vanha_vs_uusi!$A$2:$T$107,11,FALSE),""))</f>
        <v/>
      </c>
      <c r="E24">
        <f>VLOOKUP($C24,marv2012_trees!$A$2:$O$2023,5,FALSE)</f>
        <v>2515809.85</v>
      </c>
      <c r="F24">
        <f>VLOOKUP($C24,marv2012_trees!$A$2:$O$2023,6,FALSE)</f>
        <v>6860824.0899999999</v>
      </c>
      <c r="G24" t="str">
        <f>IF(ISNA(VLOOKUP($C24,results!$A$2:$CJ$107,10,FALSE)),"",VLOOKUP($C24,results!$A$2:$CJ$107,10,FALSE))</f>
        <v/>
      </c>
      <c r="H24" t="str">
        <f>IF(ISNA(VLOOKUP($C24,results!$A$2:$CJ$107,11,FALSE)),"",VLOOKUP($C24,results!$A$2:$CJ$107,11,FALSE))</f>
        <v/>
      </c>
      <c r="I24" t="s">
        <v>52</v>
      </c>
      <c r="J24">
        <v>360</v>
      </c>
      <c r="K24">
        <v>2</v>
      </c>
      <c r="L24">
        <v>281</v>
      </c>
      <c r="M24">
        <v>22.913009765624899</v>
      </c>
      <c r="N24">
        <v>2</v>
      </c>
      <c r="O24" s="7">
        <v>1</v>
      </c>
      <c r="P24" s="7">
        <v>2</v>
      </c>
      <c r="Q24" s="7">
        <v>11</v>
      </c>
      <c r="R24" s="7">
        <v>287</v>
      </c>
      <c r="S24" s="7" t="s">
        <v>35</v>
      </c>
      <c r="T24" s="7">
        <v>22</v>
      </c>
      <c r="U24" s="7">
        <v>22.5</v>
      </c>
      <c r="V24" s="7">
        <v>7.5</v>
      </c>
      <c r="AB24" s="8">
        <f t="shared" si="2"/>
        <v>6</v>
      </c>
      <c r="AC24" s="8" t="str">
        <f t="shared" si="3"/>
        <v/>
      </c>
      <c r="AD24" s="32" t="str">
        <f t="shared" si="4"/>
        <v/>
      </c>
      <c r="AE24" s="32" t="str">
        <f>IF(J24&lt;900,IF(AND(VLOOKUP(C24,marv2012_trees!$A$2:$O$2023,11,FALSE)&lt;21,OR(Q24=21,Q24=22,Q24=23)),1,""),"")</f>
        <v/>
      </c>
      <c r="AF24" s="32" t="str">
        <f t="shared" si="5"/>
        <v/>
      </c>
      <c r="AG24" s="32">
        <f t="shared" si="6"/>
        <v>281</v>
      </c>
      <c r="AH24" s="32">
        <f t="shared" si="7"/>
        <v>287</v>
      </c>
      <c r="AI24" s="32">
        <f t="shared" si="8"/>
        <v>6</v>
      </c>
      <c r="AJ24" s="32" t="str">
        <f t="shared" si="9"/>
        <v/>
      </c>
    </row>
    <row r="25" spans="1:36">
      <c r="A25">
        <v>2</v>
      </c>
      <c r="B25" s="1" t="str">
        <f t="shared" si="0"/>
        <v>2D_365</v>
      </c>
      <c r="C25" t="str">
        <f t="shared" si="1"/>
        <v>2D_365</v>
      </c>
      <c r="D25" t="str">
        <f>IF(ISNA(VLOOKUP(C25,omissio_vanha_vs_uusi!$A$2:$T$107,20,FALSE)),"",IF(VLOOKUP(C25,omissio_vanha_vs_uusi!$A$2:$T$107,20,FALSE)="OK",VLOOKUP(C25,omissio_vanha_vs_uusi!$A$2:$T$107,11,FALSE),""))</f>
        <v/>
      </c>
      <c r="E25">
        <f>VLOOKUP($C25,marv2012_trees!$A$2:$O$2023,5,FALSE)</f>
        <v>2515802.65</v>
      </c>
      <c r="F25">
        <f>VLOOKUP($C25,marv2012_trees!$A$2:$O$2023,6,FALSE)</f>
        <v>6860823.9699999997</v>
      </c>
      <c r="G25" t="str">
        <f>IF(ISNA(VLOOKUP($C25,results!$A$2:$CJ$107,10,FALSE)),"",VLOOKUP($C25,results!$A$2:$CJ$107,10,FALSE))</f>
        <v/>
      </c>
      <c r="H25" t="str">
        <f>IF(ISNA(VLOOKUP($C25,results!$A$2:$CJ$107,11,FALSE)),"",VLOOKUP($C25,results!$A$2:$CJ$107,11,FALSE))</f>
        <v/>
      </c>
      <c r="I25" t="s">
        <v>52</v>
      </c>
      <c r="J25">
        <v>365</v>
      </c>
      <c r="K25">
        <v>1</v>
      </c>
      <c r="L25">
        <v>277</v>
      </c>
      <c r="M25">
        <v>23.4490030517577</v>
      </c>
      <c r="N25">
        <v>2</v>
      </c>
      <c r="O25" s="7">
        <v>1</v>
      </c>
      <c r="P25" s="7">
        <v>1</v>
      </c>
      <c r="Q25" s="7">
        <v>11</v>
      </c>
      <c r="R25" s="7">
        <v>281</v>
      </c>
      <c r="S25" s="7" t="s">
        <v>34</v>
      </c>
      <c r="T25" s="7">
        <v>21.5</v>
      </c>
      <c r="U25" s="7">
        <v>21.5</v>
      </c>
      <c r="V25" s="7">
        <v>15.5</v>
      </c>
      <c r="W25" s="7">
        <v>12</v>
      </c>
      <c r="X25" s="7">
        <v>26</v>
      </c>
      <c r="Y25" s="7">
        <v>25</v>
      </c>
      <c r="AB25" s="8">
        <f t="shared" si="2"/>
        <v>4</v>
      </c>
      <c r="AC25" s="8" t="str">
        <f t="shared" si="3"/>
        <v/>
      </c>
      <c r="AD25" s="32" t="str">
        <f t="shared" si="4"/>
        <v/>
      </c>
      <c r="AE25" s="32" t="str">
        <f>IF(J25&lt;900,IF(AND(VLOOKUP(C25,marv2012_trees!$A$2:$O$2023,11,FALSE)&lt;21,OR(Q25=21,Q25=22,Q25=23)),1,""),"")</f>
        <v/>
      </c>
      <c r="AF25" s="32" t="str">
        <f t="shared" si="5"/>
        <v/>
      </c>
      <c r="AG25" s="32">
        <f t="shared" si="6"/>
        <v>277</v>
      </c>
      <c r="AH25" s="32">
        <f t="shared" si="7"/>
        <v>281</v>
      </c>
      <c r="AI25" s="32">
        <f t="shared" si="8"/>
        <v>4</v>
      </c>
      <c r="AJ25" s="32" t="str">
        <f t="shared" si="9"/>
        <v/>
      </c>
    </row>
    <row r="26" spans="1:36">
      <c r="A26">
        <v>2</v>
      </c>
      <c r="B26" s="1" t="str">
        <f t="shared" si="0"/>
        <v>2D_345</v>
      </c>
      <c r="C26" t="str">
        <f t="shared" si="1"/>
        <v>2D_345</v>
      </c>
      <c r="D26" t="str">
        <f>IF(ISNA(VLOOKUP(C26,omissio_vanha_vs_uusi!$A$2:$T$107,20,FALSE)),"",IF(VLOOKUP(C26,omissio_vanha_vs_uusi!$A$2:$T$107,20,FALSE)="OK",VLOOKUP(C26,omissio_vanha_vs_uusi!$A$2:$T$107,11,FALSE),""))</f>
        <v/>
      </c>
      <c r="E26">
        <f>VLOOKUP($C26,marv2012_trees!$A$2:$O$2023,5,FALSE)</f>
        <v>2515805.96</v>
      </c>
      <c r="F26">
        <f>VLOOKUP($C26,marv2012_trees!$A$2:$O$2023,6,FALSE)</f>
        <v>6860828.0899999999</v>
      </c>
      <c r="G26" t="str">
        <f>IF(ISNA(VLOOKUP($C26,results!$A$2:$CJ$107,10,FALSE)),"",VLOOKUP($C26,results!$A$2:$CJ$107,10,FALSE))</f>
        <v/>
      </c>
      <c r="H26" t="str">
        <f>IF(ISNA(VLOOKUP($C26,results!$A$2:$CJ$107,11,FALSE)),"",VLOOKUP($C26,results!$A$2:$CJ$107,11,FALSE))</f>
        <v/>
      </c>
      <c r="I26" t="s">
        <v>52</v>
      </c>
      <c r="J26">
        <v>345</v>
      </c>
      <c r="K26">
        <v>2</v>
      </c>
      <c r="L26">
        <v>256</v>
      </c>
      <c r="M26">
        <v>23.050998168945199</v>
      </c>
      <c r="N26">
        <v>2</v>
      </c>
      <c r="O26" s="7">
        <v>1</v>
      </c>
      <c r="P26" s="7">
        <v>2</v>
      </c>
      <c r="Q26" s="7">
        <v>11</v>
      </c>
      <c r="R26" s="7">
        <v>265</v>
      </c>
      <c r="AB26" s="8">
        <f t="shared" si="2"/>
        <v>9</v>
      </c>
      <c r="AC26" s="8" t="str">
        <f t="shared" si="3"/>
        <v/>
      </c>
      <c r="AD26" s="32" t="str">
        <f t="shared" si="4"/>
        <v/>
      </c>
      <c r="AE26" s="32" t="str">
        <f>IF(J26&lt;900,IF(AND(VLOOKUP(C26,marv2012_trees!$A$2:$O$2023,11,FALSE)&lt;21,OR(Q26=21,Q26=22,Q26=23)),1,""),"")</f>
        <v/>
      </c>
      <c r="AF26" s="32" t="str">
        <f t="shared" si="5"/>
        <v/>
      </c>
      <c r="AG26" s="32">
        <f t="shared" si="6"/>
        <v>256</v>
      </c>
      <c r="AH26" s="32">
        <f t="shared" si="7"/>
        <v>265</v>
      </c>
      <c r="AI26" s="32">
        <f t="shared" si="8"/>
        <v>9</v>
      </c>
      <c r="AJ26" s="32" t="str">
        <f t="shared" si="9"/>
        <v/>
      </c>
    </row>
    <row r="27" spans="1:36">
      <c r="A27">
        <v>2</v>
      </c>
      <c r="B27" s="1" t="str">
        <f t="shared" si="0"/>
        <v>2D_348</v>
      </c>
      <c r="C27" t="str">
        <f t="shared" si="1"/>
        <v>2D_348</v>
      </c>
      <c r="D27" t="str">
        <f>IF(ISNA(VLOOKUP(C27,omissio_vanha_vs_uusi!$A$2:$T$107,20,FALSE)),"",IF(VLOOKUP(C27,omissio_vanha_vs_uusi!$A$2:$T$107,20,FALSE)="OK",VLOOKUP(C27,omissio_vanha_vs_uusi!$A$2:$T$107,11,FALSE),""))</f>
        <v/>
      </c>
      <c r="E27">
        <f>VLOOKUP($C27,marv2012_trees!$A$2:$O$2023,5,FALSE)</f>
        <v>2515799.17</v>
      </c>
      <c r="F27">
        <f>VLOOKUP($C27,marv2012_trees!$A$2:$O$2023,6,FALSE)</f>
        <v>6860827.21</v>
      </c>
      <c r="G27" t="str">
        <f>IF(ISNA(VLOOKUP($C27,results!$A$2:$CJ$107,10,FALSE)),"",VLOOKUP($C27,results!$A$2:$CJ$107,10,FALSE))</f>
        <v/>
      </c>
      <c r="H27" t="str">
        <f>IF(ISNA(VLOOKUP($C27,results!$A$2:$CJ$107,11,FALSE)),"",VLOOKUP($C27,results!$A$2:$CJ$107,11,FALSE))</f>
        <v/>
      </c>
      <c r="I27" t="s">
        <v>52</v>
      </c>
      <c r="J27">
        <v>348</v>
      </c>
      <c r="K27">
        <v>1</v>
      </c>
      <c r="L27">
        <v>287</v>
      </c>
      <c r="M27">
        <v>23.622011596679599</v>
      </c>
      <c r="N27">
        <v>2</v>
      </c>
      <c r="O27" s="7">
        <v>1</v>
      </c>
      <c r="P27" s="7">
        <v>1</v>
      </c>
      <c r="Q27" s="7">
        <v>11</v>
      </c>
      <c r="R27" s="7">
        <v>295</v>
      </c>
      <c r="AB27" s="8">
        <f t="shared" si="2"/>
        <v>8</v>
      </c>
      <c r="AC27" s="8" t="str">
        <f t="shared" si="3"/>
        <v/>
      </c>
      <c r="AD27" s="32" t="str">
        <f t="shared" si="4"/>
        <v/>
      </c>
      <c r="AE27" s="32" t="str">
        <f>IF(J27&lt;900,IF(AND(VLOOKUP(C27,marv2012_trees!$A$2:$O$2023,11,FALSE)&lt;21,OR(Q27=21,Q27=22,Q27=23)),1,""),"")</f>
        <v/>
      </c>
      <c r="AF27" s="32" t="str">
        <f t="shared" si="5"/>
        <v/>
      </c>
      <c r="AG27" s="32">
        <f t="shared" si="6"/>
        <v>287</v>
      </c>
      <c r="AH27" s="32">
        <f t="shared" si="7"/>
        <v>295</v>
      </c>
      <c r="AI27" s="32">
        <f t="shared" si="8"/>
        <v>8</v>
      </c>
      <c r="AJ27" s="32" t="str">
        <f t="shared" si="9"/>
        <v/>
      </c>
    </row>
    <row r="28" spans="1:36">
      <c r="A28">
        <v>2</v>
      </c>
      <c r="B28" s="1" t="str">
        <f t="shared" si="0"/>
        <v>2D_332</v>
      </c>
      <c r="C28" t="str">
        <f t="shared" si="1"/>
        <v>2D_332</v>
      </c>
      <c r="D28" t="str">
        <f>IF(ISNA(VLOOKUP(C28,omissio_vanha_vs_uusi!$A$2:$T$107,20,FALSE)),"",IF(VLOOKUP(C28,omissio_vanha_vs_uusi!$A$2:$T$107,20,FALSE)="OK",VLOOKUP(C28,omissio_vanha_vs_uusi!$A$2:$T$107,11,FALSE),""))</f>
        <v/>
      </c>
      <c r="E28">
        <f>VLOOKUP($C28,marv2012_trees!$A$2:$O$2023,5,FALSE)</f>
        <v>2515801.6800000002</v>
      </c>
      <c r="F28">
        <f>VLOOKUP($C28,marv2012_trees!$A$2:$O$2023,6,FALSE)</f>
        <v>6860830.0599999996</v>
      </c>
      <c r="G28" t="str">
        <f>IF(ISNA(VLOOKUP($C28,results!$A$2:$CJ$107,10,FALSE)),"",VLOOKUP($C28,results!$A$2:$CJ$107,10,FALSE))</f>
        <v/>
      </c>
      <c r="H28" t="str">
        <f>IF(ISNA(VLOOKUP($C28,results!$A$2:$CJ$107,11,FALSE)),"",VLOOKUP($C28,results!$A$2:$CJ$107,11,FALSE))</f>
        <v/>
      </c>
      <c r="I28" t="s">
        <v>52</v>
      </c>
      <c r="J28">
        <v>332</v>
      </c>
      <c r="K28">
        <v>1</v>
      </c>
      <c r="L28">
        <v>315</v>
      </c>
      <c r="M28">
        <v>24.605002441406199</v>
      </c>
      <c r="N28">
        <v>2</v>
      </c>
      <c r="O28" s="7">
        <v>1</v>
      </c>
      <c r="P28" s="7">
        <v>1</v>
      </c>
      <c r="Q28" s="7">
        <v>11</v>
      </c>
      <c r="R28" s="7">
        <v>316</v>
      </c>
      <c r="S28" s="7" t="s">
        <v>34</v>
      </c>
      <c r="T28" s="7">
        <v>23</v>
      </c>
      <c r="U28" s="7">
        <v>23.75</v>
      </c>
      <c r="V28" s="7">
        <v>16.75</v>
      </c>
      <c r="W28" s="7">
        <v>8</v>
      </c>
      <c r="X28" s="7">
        <v>38</v>
      </c>
      <c r="Y28" s="7">
        <v>20</v>
      </c>
      <c r="AB28" s="8">
        <f t="shared" si="2"/>
        <v>1</v>
      </c>
      <c r="AC28" s="8" t="str">
        <f t="shared" si="3"/>
        <v/>
      </c>
      <c r="AD28" s="32" t="str">
        <f t="shared" si="4"/>
        <v/>
      </c>
      <c r="AE28" s="32" t="str">
        <f>IF(J28&lt;900,IF(AND(VLOOKUP(C28,marv2012_trees!$A$2:$O$2023,11,FALSE)&lt;21,OR(Q28=21,Q28=22,Q28=23)),1,""),"")</f>
        <v/>
      </c>
      <c r="AF28" s="32" t="str">
        <f t="shared" si="5"/>
        <v/>
      </c>
      <c r="AG28" s="32">
        <f t="shared" si="6"/>
        <v>315</v>
      </c>
      <c r="AH28" s="32">
        <f t="shared" si="7"/>
        <v>316</v>
      </c>
      <c r="AI28" s="32">
        <f t="shared" si="8"/>
        <v>1</v>
      </c>
      <c r="AJ28" s="32" t="str">
        <f t="shared" si="9"/>
        <v/>
      </c>
    </row>
    <row r="29" spans="1:36">
      <c r="A29">
        <v>2</v>
      </c>
      <c r="B29" s="1" t="str">
        <f t="shared" si="0"/>
        <v>2D_319</v>
      </c>
      <c r="C29" t="str">
        <f t="shared" si="1"/>
        <v>2D_319</v>
      </c>
      <c r="D29" t="str">
        <f>IF(ISNA(VLOOKUP(C29,omissio_vanha_vs_uusi!$A$2:$T$107,20,FALSE)),"",IF(VLOOKUP(C29,omissio_vanha_vs_uusi!$A$2:$T$107,20,FALSE)="OK",VLOOKUP(C29,omissio_vanha_vs_uusi!$A$2:$T$107,11,FALSE),""))</f>
        <v/>
      </c>
      <c r="E29">
        <f>VLOOKUP($C29,marv2012_trees!$A$2:$O$2023,5,FALSE)</f>
        <v>2515802.9500000002</v>
      </c>
      <c r="F29">
        <f>VLOOKUP($C29,marv2012_trees!$A$2:$O$2023,6,FALSE)</f>
        <v>6860833.8600000003</v>
      </c>
      <c r="G29" t="str">
        <f>IF(ISNA(VLOOKUP($C29,results!$A$2:$CJ$107,10,FALSE)),"",VLOOKUP($C29,results!$A$2:$CJ$107,10,FALSE))</f>
        <v/>
      </c>
      <c r="H29" t="str">
        <f>IF(ISNA(VLOOKUP($C29,results!$A$2:$CJ$107,11,FALSE)),"",VLOOKUP($C29,results!$A$2:$CJ$107,11,FALSE))</f>
        <v/>
      </c>
      <c r="I29" t="s">
        <v>52</v>
      </c>
      <c r="J29">
        <v>319</v>
      </c>
      <c r="K29">
        <v>2</v>
      </c>
      <c r="L29">
        <v>242</v>
      </c>
      <c r="M29">
        <v>19.937009155273401</v>
      </c>
      <c r="N29">
        <v>2</v>
      </c>
      <c r="O29" s="7">
        <v>1</v>
      </c>
      <c r="P29" s="7">
        <v>2</v>
      </c>
      <c r="Q29" s="7">
        <v>11</v>
      </c>
      <c r="R29" s="7">
        <v>241</v>
      </c>
      <c r="AB29" s="8">
        <f t="shared" si="2"/>
        <v>-1</v>
      </c>
      <c r="AC29" s="8" t="str">
        <f t="shared" si="3"/>
        <v/>
      </c>
      <c r="AD29" s="32" t="str">
        <f t="shared" si="4"/>
        <v/>
      </c>
      <c r="AE29" s="32" t="str">
        <f>IF(J29&lt;900,IF(AND(VLOOKUP(C29,marv2012_trees!$A$2:$O$2023,11,FALSE)&lt;21,OR(Q29=21,Q29=22,Q29=23)),1,""),"")</f>
        <v/>
      </c>
      <c r="AF29" s="32" t="str">
        <f t="shared" si="5"/>
        <v/>
      </c>
      <c r="AG29" s="32">
        <f t="shared" si="6"/>
        <v>242</v>
      </c>
      <c r="AH29" s="32">
        <f t="shared" si="7"/>
        <v>241</v>
      </c>
      <c r="AI29" s="32">
        <f t="shared" si="8"/>
        <v>-1</v>
      </c>
      <c r="AJ29" s="32" t="str">
        <f t="shared" si="9"/>
        <v/>
      </c>
    </row>
    <row r="30" spans="1:36">
      <c r="A30">
        <v>2</v>
      </c>
      <c r="B30" s="1" t="str">
        <f t="shared" si="0"/>
        <v>2D_394</v>
      </c>
      <c r="C30" t="str">
        <f t="shared" si="1"/>
        <v>2D_394</v>
      </c>
      <c r="D30" t="str">
        <f>IF(ISNA(VLOOKUP(C30,omissio_vanha_vs_uusi!$A$2:$T$107,20,FALSE)),"",IF(VLOOKUP(C30,omissio_vanha_vs_uusi!$A$2:$T$107,20,FALSE)="OK",VLOOKUP(C30,omissio_vanha_vs_uusi!$A$2:$T$107,11,FALSE),""))</f>
        <v/>
      </c>
      <c r="E30">
        <f>VLOOKUP($C30,marv2012_trees!$A$2:$O$2023,5,FALSE)</f>
        <v>2515830.7799999998</v>
      </c>
      <c r="F30">
        <f>VLOOKUP($C30,marv2012_trees!$A$2:$O$2023,6,FALSE)</f>
        <v>6860805.7800000003</v>
      </c>
      <c r="G30" t="str">
        <f>IF(ISNA(VLOOKUP($C30,results!$A$2:$CJ$107,10,FALSE)),"",VLOOKUP($C30,results!$A$2:$CJ$107,10,FALSE))</f>
        <v/>
      </c>
      <c r="H30" t="str">
        <f>IF(ISNA(VLOOKUP($C30,results!$A$2:$CJ$107,11,FALSE)),"",VLOOKUP($C30,results!$A$2:$CJ$107,11,FALSE))</f>
        <v/>
      </c>
      <c r="I30" t="s">
        <v>52</v>
      </c>
      <c r="J30">
        <v>394</v>
      </c>
      <c r="K30">
        <v>2</v>
      </c>
      <c r="L30">
        <v>305</v>
      </c>
      <c r="M30">
        <v>23.538999999999898</v>
      </c>
      <c r="N30">
        <v>2</v>
      </c>
      <c r="O30" s="7">
        <v>1</v>
      </c>
      <c r="P30" s="7">
        <v>2</v>
      </c>
      <c r="Q30" s="7">
        <v>12</v>
      </c>
      <c r="R30" s="7">
        <v>302</v>
      </c>
      <c r="S30" s="7" t="s">
        <v>34</v>
      </c>
      <c r="T30" s="7">
        <v>24.5</v>
      </c>
      <c r="U30" s="7">
        <v>27.5</v>
      </c>
      <c r="V30" s="7">
        <v>11.75</v>
      </c>
      <c r="W30" s="7">
        <v>8</v>
      </c>
      <c r="X30" s="7">
        <v>15</v>
      </c>
      <c r="Y30" s="7">
        <v>30</v>
      </c>
      <c r="AA30" t="s">
        <v>37</v>
      </c>
      <c r="AB30" s="8">
        <f t="shared" si="2"/>
        <v>-3</v>
      </c>
      <c r="AC30" s="8" t="str">
        <f t="shared" si="3"/>
        <v/>
      </c>
      <c r="AD30" s="32" t="str">
        <f t="shared" si="4"/>
        <v/>
      </c>
      <c r="AE30" s="32" t="str">
        <f>IF(J30&lt;900,IF(AND(VLOOKUP(C30,marv2012_trees!$A$2:$O$2023,11,FALSE)&lt;21,OR(Q30=21,Q30=22,Q30=23)),1,""),"")</f>
        <v/>
      </c>
      <c r="AF30" s="32" t="str">
        <f t="shared" si="5"/>
        <v/>
      </c>
      <c r="AG30" s="32">
        <f t="shared" si="6"/>
        <v>305</v>
      </c>
      <c r="AH30" s="32">
        <f t="shared" si="7"/>
        <v>302</v>
      </c>
      <c r="AI30" s="32">
        <f t="shared" si="8"/>
        <v>-3</v>
      </c>
      <c r="AJ30" s="32" t="str">
        <f t="shared" si="9"/>
        <v/>
      </c>
    </row>
    <row r="31" spans="1:36">
      <c r="A31">
        <v>2</v>
      </c>
      <c r="B31" s="1" t="str">
        <f t="shared" si="0"/>
        <v>2D_405</v>
      </c>
      <c r="C31" t="str">
        <f t="shared" si="1"/>
        <v>2D_405</v>
      </c>
      <c r="D31" t="str">
        <f>IF(ISNA(VLOOKUP(C31,omissio_vanha_vs_uusi!$A$2:$T$107,20,FALSE)),"",IF(VLOOKUP(C31,omissio_vanha_vs_uusi!$A$2:$T$107,20,FALSE)="OK",VLOOKUP(C31,omissio_vanha_vs_uusi!$A$2:$T$107,11,FALSE),""))</f>
        <v/>
      </c>
      <c r="E31">
        <f>VLOOKUP($C31,marv2012_trees!$A$2:$O$2023,5,FALSE)</f>
        <v>2515823.4900000002</v>
      </c>
      <c r="F31">
        <f>VLOOKUP($C31,marv2012_trees!$A$2:$O$2023,6,FALSE)</f>
        <v>6860802.8600000003</v>
      </c>
      <c r="G31" t="str">
        <f>IF(ISNA(VLOOKUP($C31,results!$A$2:$CJ$107,10,FALSE)),"",VLOOKUP($C31,results!$A$2:$CJ$107,10,FALSE))</f>
        <v/>
      </c>
      <c r="H31" t="str">
        <f>IF(ISNA(VLOOKUP($C31,results!$A$2:$CJ$107,11,FALSE)),"",VLOOKUP($C31,results!$A$2:$CJ$107,11,FALSE))</f>
        <v/>
      </c>
      <c r="I31" t="s">
        <v>52</v>
      </c>
      <c r="J31">
        <v>405</v>
      </c>
      <c r="K31">
        <v>2</v>
      </c>
      <c r="L31">
        <v>238</v>
      </c>
      <c r="M31">
        <v>21.538003051757698</v>
      </c>
      <c r="N31">
        <v>2</v>
      </c>
      <c r="O31" s="7">
        <v>1</v>
      </c>
      <c r="P31" s="7">
        <v>2</v>
      </c>
      <c r="Q31" s="7">
        <v>12</v>
      </c>
      <c r="R31" s="7">
        <v>239</v>
      </c>
      <c r="AA31" t="s">
        <v>37</v>
      </c>
      <c r="AB31" s="8">
        <f t="shared" si="2"/>
        <v>1</v>
      </c>
      <c r="AC31" s="8" t="str">
        <f t="shared" si="3"/>
        <v/>
      </c>
      <c r="AD31" s="32" t="str">
        <f t="shared" si="4"/>
        <v/>
      </c>
      <c r="AE31" s="32" t="str">
        <f>IF(J31&lt;900,IF(AND(VLOOKUP(C31,marv2012_trees!$A$2:$O$2023,11,FALSE)&lt;21,OR(Q31=21,Q31=22,Q31=23)),1,""),"")</f>
        <v/>
      </c>
      <c r="AF31" s="32" t="str">
        <f t="shared" si="5"/>
        <v/>
      </c>
      <c r="AG31" s="32">
        <f t="shared" si="6"/>
        <v>238</v>
      </c>
      <c r="AH31" s="32">
        <f t="shared" si="7"/>
        <v>239</v>
      </c>
      <c r="AI31" s="32">
        <f t="shared" si="8"/>
        <v>1</v>
      </c>
      <c r="AJ31" s="32" t="str">
        <f t="shared" si="9"/>
        <v/>
      </c>
    </row>
    <row r="32" spans="1:36">
      <c r="A32">
        <v>2</v>
      </c>
      <c r="B32" s="1" t="str">
        <f t="shared" si="0"/>
        <v>2D_389</v>
      </c>
      <c r="C32" t="str">
        <f t="shared" si="1"/>
        <v>2D_389</v>
      </c>
      <c r="D32" t="str">
        <f>IF(ISNA(VLOOKUP(C32,omissio_vanha_vs_uusi!$A$2:$T$107,20,FALSE)),"",IF(VLOOKUP(C32,omissio_vanha_vs_uusi!$A$2:$T$107,20,FALSE)="OK",VLOOKUP(C32,omissio_vanha_vs_uusi!$A$2:$T$107,11,FALSE),""))</f>
        <v/>
      </c>
      <c r="E32">
        <f>VLOOKUP($C32,marv2012_trees!$A$2:$O$2023,5,FALSE)</f>
        <v>2515831.0099999998</v>
      </c>
      <c r="F32">
        <f>VLOOKUP($C32,marv2012_trees!$A$2:$O$2023,6,FALSE)</f>
        <v>6860807.4900000002</v>
      </c>
      <c r="G32" t="str">
        <f>IF(ISNA(VLOOKUP($C32,results!$A$2:$CJ$107,10,FALSE)),"",VLOOKUP($C32,results!$A$2:$CJ$107,10,FALSE))</f>
        <v/>
      </c>
      <c r="H32" t="str">
        <f>IF(ISNA(VLOOKUP($C32,results!$A$2:$CJ$107,11,FALSE)),"",VLOOKUP($C32,results!$A$2:$CJ$107,11,FALSE))</f>
        <v/>
      </c>
      <c r="I32" t="s">
        <v>52</v>
      </c>
      <c r="J32">
        <v>389</v>
      </c>
      <c r="K32">
        <v>2</v>
      </c>
      <c r="L32">
        <v>296</v>
      </c>
      <c r="M32">
        <v>24.038003051757698</v>
      </c>
      <c r="N32">
        <v>2</v>
      </c>
      <c r="O32" s="7">
        <v>1</v>
      </c>
      <c r="P32" s="7">
        <v>2</v>
      </c>
      <c r="Q32" s="7">
        <v>11</v>
      </c>
      <c r="R32" s="7">
        <v>302</v>
      </c>
      <c r="S32" s="7" t="s">
        <v>35</v>
      </c>
      <c r="T32" s="7">
        <v>26</v>
      </c>
      <c r="U32" s="7">
        <v>26.75</v>
      </c>
      <c r="V32" s="7">
        <v>12.25</v>
      </c>
      <c r="AB32" s="8">
        <f t="shared" si="2"/>
        <v>6</v>
      </c>
      <c r="AC32" s="8" t="str">
        <f t="shared" si="3"/>
        <v/>
      </c>
      <c r="AD32" s="32" t="str">
        <f t="shared" si="4"/>
        <v/>
      </c>
      <c r="AE32" s="32" t="str">
        <f>IF(J32&lt;900,IF(AND(VLOOKUP(C32,marv2012_trees!$A$2:$O$2023,11,FALSE)&lt;21,OR(Q32=21,Q32=22,Q32=23)),1,""),"")</f>
        <v/>
      </c>
      <c r="AF32" s="32" t="str">
        <f t="shared" si="5"/>
        <v/>
      </c>
      <c r="AG32" s="32">
        <f t="shared" si="6"/>
        <v>296</v>
      </c>
      <c r="AH32" s="32">
        <f t="shared" si="7"/>
        <v>302</v>
      </c>
      <c r="AI32" s="32">
        <f t="shared" si="8"/>
        <v>6</v>
      </c>
      <c r="AJ32" s="32" t="str">
        <f t="shared" si="9"/>
        <v/>
      </c>
    </row>
    <row r="33" spans="1:36">
      <c r="A33">
        <v>2</v>
      </c>
      <c r="B33" s="1" t="str">
        <f t="shared" si="0"/>
        <v>2D_398</v>
      </c>
      <c r="C33" t="str">
        <f t="shared" si="1"/>
        <v>2D_398</v>
      </c>
      <c r="D33" t="str">
        <f>IF(ISNA(VLOOKUP(C33,omissio_vanha_vs_uusi!$A$2:$T$107,20,FALSE)),"",IF(VLOOKUP(C33,omissio_vanha_vs_uusi!$A$2:$T$107,20,FALSE)="OK",VLOOKUP(C33,omissio_vanha_vs_uusi!$A$2:$T$107,11,FALSE),""))</f>
        <v/>
      </c>
      <c r="E33">
        <f>VLOOKUP($C33,marv2012_trees!$A$2:$O$2023,5,FALSE)</f>
        <v>2515826.09</v>
      </c>
      <c r="F33">
        <f>VLOOKUP($C33,marv2012_trees!$A$2:$O$2023,6,FALSE)</f>
        <v>6860804.9900000002</v>
      </c>
      <c r="G33" t="str">
        <f>IF(ISNA(VLOOKUP($C33,results!$A$2:$CJ$107,10,FALSE)),"",VLOOKUP($C33,results!$A$2:$CJ$107,10,FALSE))</f>
        <v/>
      </c>
      <c r="H33" t="str">
        <f>IF(ISNA(VLOOKUP($C33,results!$A$2:$CJ$107,11,FALSE)),"",VLOOKUP($C33,results!$A$2:$CJ$107,11,FALSE))</f>
        <v/>
      </c>
      <c r="I33" t="s">
        <v>52</v>
      </c>
      <c r="J33">
        <v>398</v>
      </c>
      <c r="K33">
        <v>2</v>
      </c>
      <c r="L33">
        <v>259</v>
      </c>
      <c r="M33">
        <v>21.369006103515499</v>
      </c>
      <c r="N33">
        <v>2</v>
      </c>
      <c r="O33" s="7">
        <v>1</v>
      </c>
      <c r="P33" s="7">
        <v>2</v>
      </c>
      <c r="Q33" s="7">
        <v>12</v>
      </c>
      <c r="R33" s="7">
        <v>259</v>
      </c>
      <c r="AA33" t="s">
        <v>37</v>
      </c>
      <c r="AB33" s="8">
        <f t="shared" si="2"/>
        <v>0</v>
      </c>
      <c r="AC33" s="8" t="str">
        <f t="shared" si="3"/>
        <v/>
      </c>
      <c r="AD33" s="32" t="str">
        <f t="shared" si="4"/>
        <v/>
      </c>
      <c r="AE33" s="32" t="str">
        <f>IF(J33&lt;900,IF(AND(VLOOKUP(C33,marv2012_trees!$A$2:$O$2023,11,FALSE)&lt;21,OR(Q33=21,Q33=22,Q33=23)),1,""),"")</f>
        <v/>
      </c>
      <c r="AF33" s="32" t="str">
        <f t="shared" si="5"/>
        <v/>
      </c>
      <c r="AG33" s="32">
        <f t="shared" si="6"/>
        <v>259</v>
      </c>
      <c r="AH33" s="32">
        <f t="shared" si="7"/>
        <v>259</v>
      </c>
      <c r="AI33" s="32">
        <f t="shared" si="8"/>
        <v>0</v>
      </c>
      <c r="AJ33" s="32" t="str">
        <f t="shared" si="9"/>
        <v/>
      </c>
    </row>
    <row r="34" spans="1:36">
      <c r="A34">
        <v>2</v>
      </c>
      <c r="B34" s="1" t="str">
        <f t="shared" si="0"/>
        <v>2D_403</v>
      </c>
      <c r="C34" t="str">
        <f t="shared" si="1"/>
        <v>2D_403</v>
      </c>
      <c r="D34" t="str">
        <f>IF(ISNA(VLOOKUP(C34,omissio_vanha_vs_uusi!$A$2:$T$107,20,FALSE)),"",IF(VLOOKUP(C34,omissio_vanha_vs_uusi!$A$2:$T$107,20,FALSE)="OK",VLOOKUP(C34,omissio_vanha_vs_uusi!$A$2:$T$107,11,FALSE),""))</f>
        <v/>
      </c>
      <c r="E34">
        <f>VLOOKUP($C34,marv2012_trees!$A$2:$O$2023,5,FALSE)</f>
        <v>2515822.7599999998</v>
      </c>
      <c r="F34">
        <f>VLOOKUP($C34,marv2012_trees!$A$2:$O$2023,6,FALSE)</f>
        <v>6860804.9400000004</v>
      </c>
      <c r="G34" t="str">
        <f>IF(ISNA(VLOOKUP($C34,results!$A$2:$CJ$107,10,FALSE)),"",VLOOKUP($C34,results!$A$2:$CJ$107,10,FALSE))</f>
        <v/>
      </c>
      <c r="H34" t="str">
        <f>IF(ISNA(VLOOKUP($C34,results!$A$2:$CJ$107,11,FALSE)),"",VLOOKUP($C34,results!$A$2:$CJ$107,11,FALSE))</f>
        <v/>
      </c>
      <c r="I34" t="s">
        <v>52</v>
      </c>
      <c r="J34">
        <v>403</v>
      </c>
      <c r="K34">
        <v>2</v>
      </c>
      <c r="L34">
        <v>205</v>
      </c>
      <c r="M34">
        <v>21.334004272460898</v>
      </c>
      <c r="N34">
        <v>2</v>
      </c>
      <c r="O34" s="7">
        <v>1</v>
      </c>
      <c r="P34" s="7">
        <v>2</v>
      </c>
      <c r="Q34" s="7">
        <v>11</v>
      </c>
      <c r="R34" s="7">
        <v>214</v>
      </c>
      <c r="AB34" s="8">
        <f t="shared" si="2"/>
        <v>9</v>
      </c>
      <c r="AC34" s="8" t="str">
        <f t="shared" si="3"/>
        <v/>
      </c>
      <c r="AD34" s="32" t="str">
        <f t="shared" si="4"/>
        <v/>
      </c>
      <c r="AE34" s="32" t="str">
        <f>IF(J34&lt;900,IF(AND(VLOOKUP(C34,marv2012_trees!$A$2:$O$2023,11,FALSE)&lt;21,OR(Q34=21,Q34=22,Q34=23)),1,""),"")</f>
        <v/>
      </c>
      <c r="AF34" s="32" t="str">
        <f t="shared" si="5"/>
        <v/>
      </c>
      <c r="AG34" s="32">
        <f t="shared" si="6"/>
        <v>205</v>
      </c>
      <c r="AH34" s="32">
        <f t="shared" si="7"/>
        <v>214</v>
      </c>
      <c r="AI34" s="32">
        <f t="shared" si="8"/>
        <v>9</v>
      </c>
      <c r="AJ34" s="32" t="str">
        <f t="shared" si="9"/>
        <v/>
      </c>
    </row>
    <row r="35" spans="1:36">
      <c r="A35">
        <v>2</v>
      </c>
      <c r="B35" s="1" t="str">
        <f t="shared" si="0"/>
        <v>2D_388</v>
      </c>
      <c r="C35" t="str">
        <f t="shared" si="1"/>
        <v>2D_388</v>
      </c>
      <c r="D35" t="str">
        <f>IF(ISNA(VLOOKUP(C35,omissio_vanha_vs_uusi!$A$2:$T$107,20,FALSE)),"",IF(VLOOKUP(C35,omissio_vanha_vs_uusi!$A$2:$T$107,20,FALSE)="OK",VLOOKUP(C35,omissio_vanha_vs_uusi!$A$2:$T$107,11,FALSE),""))</f>
        <v/>
      </c>
      <c r="E35">
        <f>VLOOKUP($C35,marv2012_trees!$A$2:$O$2023,5,FALSE)</f>
        <v>2515826.09</v>
      </c>
      <c r="F35">
        <f>VLOOKUP($C35,marv2012_trees!$A$2:$O$2023,6,FALSE)</f>
        <v>6860809.9500000002</v>
      </c>
      <c r="G35" t="str">
        <f>IF(ISNA(VLOOKUP($C35,results!$A$2:$CJ$107,10,FALSE)),"",VLOOKUP($C35,results!$A$2:$CJ$107,10,FALSE))</f>
        <v/>
      </c>
      <c r="H35" t="str">
        <f>IF(ISNA(VLOOKUP($C35,results!$A$2:$CJ$107,11,FALSE)),"",VLOOKUP($C35,results!$A$2:$CJ$107,11,FALSE))</f>
        <v/>
      </c>
      <c r="I35" t="s">
        <v>52</v>
      </c>
      <c r="J35">
        <v>388</v>
      </c>
      <c r="K35">
        <v>2</v>
      </c>
      <c r="L35">
        <v>198</v>
      </c>
      <c r="M35">
        <v>20.330004272460801</v>
      </c>
      <c r="N35">
        <v>2</v>
      </c>
      <c r="O35" s="7">
        <v>1</v>
      </c>
      <c r="P35" s="7">
        <v>2</v>
      </c>
      <c r="Q35" s="7">
        <v>11</v>
      </c>
      <c r="R35" s="7">
        <v>201</v>
      </c>
      <c r="AB35" s="8">
        <f t="shared" si="2"/>
        <v>3</v>
      </c>
      <c r="AC35" s="8" t="str">
        <f t="shared" si="3"/>
        <v/>
      </c>
      <c r="AD35" s="32" t="str">
        <f t="shared" si="4"/>
        <v/>
      </c>
      <c r="AE35" s="32" t="str">
        <f>IF(J35&lt;900,IF(AND(VLOOKUP(C35,marv2012_trees!$A$2:$O$2023,11,FALSE)&lt;21,OR(Q35=21,Q35=22,Q35=23)),1,""),"")</f>
        <v/>
      </c>
      <c r="AF35" s="32" t="str">
        <f t="shared" si="5"/>
        <v/>
      </c>
      <c r="AG35" s="32">
        <f t="shared" si="6"/>
        <v>198</v>
      </c>
      <c r="AH35" s="32">
        <f t="shared" si="7"/>
        <v>201</v>
      </c>
      <c r="AI35" s="32">
        <f t="shared" si="8"/>
        <v>3</v>
      </c>
      <c r="AJ35" s="32" t="str">
        <f t="shared" si="9"/>
        <v/>
      </c>
    </row>
    <row r="36" spans="1:36">
      <c r="A36">
        <v>2</v>
      </c>
      <c r="B36" s="1" t="str">
        <f t="shared" si="0"/>
        <v>2D_399</v>
      </c>
      <c r="C36" t="str">
        <f t="shared" si="1"/>
        <v>2D_399</v>
      </c>
      <c r="D36" t="str">
        <f>IF(ISNA(VLOOKUP(C36,omissio_vanha_vs_uusi!$A$2:$T$107,20,FALSE)),"",IF(VLOOKUP(C36,omissio_vanha_vs_uusi!$A$2:$T$107,20,FALSE)="OK",VLOOKUP(C36,omissio_vanha_vs_uusi!$A$2:$T$107,11,FALSE),""))</f>
        <v/>
      </c>
      <c r="E36">
        <f>VLOOKUP($C36,marv2012_trees!$A$2:$O$2023,5,FALSE)</f>
        <v>2515819.27</v>
      </c>
      <c r="F36">
        <f>VLOOKUP($C36,marv2012_trees!$A$2:$O$2023,6,FALSE)</f>
        <v>6860809.0099999998</v>
      </c>
      <c r="G36" t="str">
        <f>IF(ISNA(VLOOKUP($C36,results!$A$2:$CJ$107,10,FALSE)),"",VLOOKUP($C36,results!$A$2:$CJ$107,10,FALSE))</f>
        <v/>
      </c>
      <c r="H36" t="str">
        <f>IF(ISNA(VLOOKUP($C36,results!$A$2:$CJ$107,11,FALSE)),"",VLOOKUP($C36,results!$A$2:$CJ$107,11,FALSE))</f>
        <v/>
      </c>
      <c r="I36" t="s">
        <v>52</v>
      </c>
      <c r="J36">
        <v>399</v>
      </c>
      <c r="K36">
        <v>1</v>
      </c>
      <c r="L36">
        <v>367</v>
      </c>
      <c r="M36">
        <v>26.849003051757698</v>
      </c>
      <c r="N36">
        <v>2</v>
      </c>
      <c r="O36" s="7">
        <v>1</v>
      </c>
      <c r="P36" s="7">
        <v>1</v>
      </c>
      <c r="Q36" s="7">
        <v>11</v>
      </c>
      <c r="R36" s="7">
        <v>271</v>
      </c>
      <c r="AB36" s="8" t="str">
        <f t="shared" si="2"/>
        <v/>
      </c>
      <c r="AC36" s="8" t="str">
        <f t="shared" si="3"/>
        <v/>
      </c>
      <c r="AD36" s="32" t="str">
        <f t="shared" si="4"/>
        <v/>
      </c>
      <c r="AE36" s="32" t="str">
        <f>IF(J36&lt;900,IF(AND(VLOOKUP(C36,marv2012_trees!$A$2:$O$2023,11,FALSE)&lt;21,OR(Q36=21,Q36=22,Q36=23)),1,""),"")</f>
        <v/>
      </c>
      <c r="AF36" s="32" t="str">
        <f t="shared" si="5"/>
        <v/>
      </c>
      <c r="AG36" s="32">
        <f t="shared" si="6"/>
        <v>367</v>
      </c>
      <c r="AH36" s="32">
        <f t="shared" si="7"/>
        <v>271</v>
      </c>
      <c r="AI36" s="32">
        <f t="shared" si="8"/>
        <v>-96</v>
      </c>
      <c r="AJ36" s="32" t="str">
        <f t="shared" si="9"/>
        <v/>
      </c>
    </row>
    <row r="37" spans="1:36">
      <c r="A37">
        <v>2</v>
      </c>
      <c r="B37" s="1" t="str">
        <f t="shared" si="0"/>
        <v>2D_391</v>
      </c>
      <c r="C37" t="str">
        <f t="shared" si="1"/>
        <v>2D_391</v>
      </c>
      <c r="D37" t="str">
        <f>IF(ISNA(VLOOKUP(C37,omissio_vanha_vs_uusi!$A$2:$T$107,20,FALSE)),"",IF(VLOOKUP(C37,omissio_vanha_vs_uusi!$A$2:$T$107,20,FALSE)="OK",VLOOKUP(C37,omissio_vanha_vs_uusi!$A$2:$T$107,11,FALSE),""))</f>
        <v/>
      </c>
      <c r="E37">
        <f>VLOOKUP($C37,marv2012_trees!$A$2:$O$2023,5,FALSE)</f>
        <v>2515822</v>
      </c>
      <c r="F37">
        <f>VLOOKUP($C37,marv2012_trees!$A$2:$O$2023,6,FALSE)</f>
        <v>6860810.9500000002</v>
      </c>
      <c r="G37" t="str">
        <f>IF(ISNA(VLOOKUP($C37,results!$A$2:$CJ$107,10,FALSE)),"",VLOOKUP($C37,results!$A$2:$CJ$107,10,FALSE))</f>
        <v/>
      </c>
      <c r="H37" t="str">
        <f>IF(ISNA(VLOOKUP($C37,results!$A$2:$CJ$107,11,FALSE)),"",VLOOKUP($C37,results!$A$2:$CJ$107,11,FALSE))</f>
        <v/>
      </c>
      <c r="I37" t="s">
        <v>52</v>
      </c>
      <c r="J37">
        <v>391</v>
      </c>
      <c r="K37">
        <v>2</v>
      </c>
      <c r="L37">
        <v>246</v>
      </c>
      <c r="M37">
        <v>23.6319975585936</v>
      </c>
      <c r="N37">
        <v>2</v>
      </c>
      <c r="O37" s="7">
        <v>1</v>
      </c>
      <c r="P37" s="7">
        <v>2</v>
      </c>
      <c r="Q37" s="7">
        <v>12</v>
      </c>
      <c r="R37" s="7">
        <v>256</v>
      </c>
      <c r="S37" s="7" t="s">
        <v>34</v>
      </c>
      <c r="T37" s="7">
        <v>18.5</v>
      </c>
      <c r="U37" s="7">
        <v>24.5</v>
      </c>
      <c r="V37" s="7">
        <v>11</v>
      </c>
      <c r="W37" s="7">
        <v>10</v>
      </c>
      <c r="X37" s="7">
        <v>13</v>
      </c>
      <c r="Y37" s="7">
        <v>35</v>
      </c>
      <c r="AA37" t="s">
        <v>37</v>
      </c>
      <c r="AB37" s="8">
        <f t="shared" si="2"/>
        <v>10</v>
      </c>
      <c r="AC37" s="8" t="str">
        <f t="shared" si="3"/>
        <v/>
      </c>
      <c r="AD37" s="32" t="str">
        <f t="shared" si="4"/>
        <v/>
      </c>
      <c r="AE37" s="32" t="str">
        <f>IF(J37&lt;900,IF(AND(VLOOKUP(C37,marv2012_trees!$A$2:$O$2023,11,FALSE)&lt;21,OR(Q37=21,Q37=22,Q37=23)),1,""),"")</f>
        <v/>
      </c>
      <c r="AF37" s="32" t="str">
        <f t="shared" si="5"/>
        <v/>
      </c>
      <c r="AG37" s="32">
        <f t="shared" si="6"/>
        <v>246</v>
      </c>
      <c r="AH37" s="32">
        <f t="shared" si="7"/>
        <v>256</v>
      </c>
      <c r="AI37" s="32">
        <f t="shared" si="8"/>
        <v>10</v>
      </c>
      <c r="AJ37" s="32" t="str">
        <f t="shared" si="9"/>
        <v/>
      </c>
    </row>
    <row r="38" spans="1:36">
      <c r="A38">
        <v>2</v>
      </c>
      <c r="B38" s="1" t="str">
        <f t="shared" si="0"/>
        <v>2D_395</v>
      </c>
      <c r="C38" t="str">
        <f t="shared" si="1"/>
        <v>2D_395</v>
      </c>
      <c r="D38" t="str">
        <f>IF(ISNA(VLOOKUP(C38,omissio_vanha_vs_uusi!$A$2:$T$107,20,FALSE)),"",IF(VLOOKUP(C38,omissio_vanha_vs_uusi!$A$2:$T$107,20,FALSE)="OK",VLOOKUP(C38,omissio_vanha_vs_uusi!$A$2:$T$107,11,FALSE),""))</f>
        <v/>
      </c>
      <c r="E38">
        <f>VLOOKUP($C38,marv2012_trees!$A$2:$O$2023,5,FALSE)</f>
        <v>2515819.64</v>
      </c>
      <c r="F38">
        <f>VLOOKUP($C38,marv2012_trees!$A$2:$O$2023,6,FALSE)</f>
        <v>6860811.4800000004</v>
      </c>
      <c r="G38" t="str">
        <f>IF(ISNA(VLOOKUP($C38,results!$A$2:$CJ$107,10,FALSE)),"",VLOOKUP($C38,results!$A$2:$CJ$107,10,FALSE))</f>
        <v/>
      </c>
      <c r="H38" t="str">
        <f>IF(ISNA(VLOOKUP($C38,results!$A$2:$CJ$107,11,FALSE)),"",VLOOKUP($C38,results!$A$2:$CJ$107,11,FALSE))</f>
        <v/>
      </c>
      <c r="I38" t="s">
        <v>52</v>
      </c>
      <c r="J38">
        <v>395</v>
      </c>
      <c r="K38">
        <v>2</v>
      </c>
      <c r="L38">
        <v>372</v>
      </c>
      <c r="M38">
        <v>24.3330048828124</v>
      </c>
      <c r="N38">
        <v>2</v>
      </c>
      <c r="O38" s="7">
        <v>1</v>
      </c>
      <c r="P38" s="7">
        <v>2</v>
      </c>
      <c r="Q38" s="7">
        <v>11</v>
      </c>
      <c r="R38" s="7">
        <v>367</v>
      </c>
      <c r="AB38" s="8">
        <f t="shared" si="2"/>
        <v>-5</v>
      </c>
      <c r="AC38" s="8" t="str">
        <f t="shared" si="3"/>
        <v/>
      </c>
      <c r="AD38" s="32" t="str">
        <f t="shared" si="4"/>
        <v/>
      </c>
      <c r="AE38" s="32" t="str">
        <f>IF(J38&lt;900,IF(AND(VLOOKUP(C38,marv2012_trees!$A$2:$O$2023,11,FALSE)&lt;21,OR(Q38=21,Q38=22,Q38=23)),1,""),"")</f>
        <v/>
      </c>
      <c r="AF38" s="32" t="str">
        <f t="shared" si="5"/>
        <v/>
      </c>
      <c r="AG38" s="32">
        <f t="shared" si="6"/>
        <v>372</v>
      </c>
      <c r="AH38" s="32">
        <f t="shared" si="7"/>
        <v>367</v>
      </c>
      <c r="AI38" s="32">
        <f t="shared" si="8"/>
        <v>-5</v>
      </c>
      <c r="AJ38" s="32" t="str">
        <f t="shared" si="9"/>
        <v/>
      </c>
    </row>
    <row r="39" spans="1:36">
      <c r="A39">
        <v>2</v>
      </c>
      <c r="B39" s="1" t="str">
        <f t="shared" si="0"/>
        <v>2D_376</v>
      </c>
      <c r="C39" t="str">
        <f t="shared" si="1"/>
        <v>2D_376</v>
      </c>
      <c r="D39" t="str">
        <f>IF(ISNA(VLOOKUP(C39,omissio_vanha_vs_uusi!$A$2:$T$107,20,FALSE)),"",IF(VLOOKUP(C39,omissio_vanha_vs_uusi!$A$2:$T$107,20,FALSE)="OK",VLOOKUP(C39,omissio_vanha_vs_uusi!$A$2:$T$107,11,FALSE),""))</f>
        <v/>
      </c>
      <c r="E39">
        <f>VLOOKUP($C39,marv2012_trees!$A$2:$O$2023,5,FALSE)</f>
        <v>2515825</v>
      </c>
      <c r="F39">
        <f>VLOOKUP($C39,marv2012_trees!$A$2:$O$2023,6,FALSE)</f>
        <v>6860814.7300000004</v>
      </c>
      <c r="G39" t="str">
        <f>IF(ISNA(VLOOKUP($C39,results!$A$2:$CJ$107,10,FALSE)),"",VLOOKUP($C39,results!$A$2:$CJ$107,10,FALSE))</f>
        <v/>
      </c>
      <c r="H39" t="str">
        <f>IF(ISNA(VLOOKUP($C39,results!$A$2:$CJ$107,11,FALSE)),"",VLOOKUP($C39,results!$A$2:$CJ$107,11,FALSE))</f>
        <v/>
      </c>
      <c r="I39" t="s">
        <v>52</v>
      </c>
      <c r="J39">
        <v>376</v>
      </c>
      <c r="K39">
        <v>2</v>
      </c>
      <c r="L39">
        <v>339</v>
      </c>
      <c r="M39">
        <v>24.577999389648401</v>
      </c>
      <c r="N39">
        <v>2</v>
      </c>
      <c r="O39" s="7">
        <v>1</v>
      </c>
      <c r="P39" s="7">
        <v>2</v>
      </c>
      <c r="Q39" s="7">
        <v>11</v>
      </c>
      <c r="R39" s="7">
        <v>344</v>
      </c>
      <c r="S39" s="7" t="s">
        <v>35</v>
      </c>
      <c r="T39" s="7">
        <v>27</v>
      </c>
      <c r="U39" s="7">
        <v>25</v>
      </c>
      <c r="V39" s="7">
        <v>13.75</v>
      </c>
      <c r="AB39" s="8">
        <f t="shared" si="2"/>
        <v>5</v>
      </c>
      <c r="AC39" s="8" t="str">
        <f t="shared" si="3"/>
        <v/>
      </c>
      <c r="AD39" s="32" t="str">
        <f t="shared" si="4"/>
        <v/>
      </c>
      <c r="AE39" s="32" t="str">
        <f>IF(J39&lt;900,IF(AND(VLOOKUP(C39,marv2012_trees!$A$2:$O$2023,11,FALSE)&lt;21,OR(Q39=21,Q39=22,Q39=23)),1,""),"")</f>
        <v/>
      </c>
      <c r="AF39" s="32" t="str">
        <f t="shared" si="5"/>
        <v/>
      </c>
      <c r="AG39" s="32">
        <f t="shared" si="6"/>
        <v>339</v>
      </c>
      <c r="AH39" s="32">
        <f t="shared" si="7"/>
        <v>344</v>
      </c>
      <c r="AI39" s="32">
        <f t="shared" si="8"/>
        <v>5</v>
      </c>
      <c r="AJ39" s="32" t="str">
        <f t="shared" si="9"/>
        <v/>
      </c>
    </row>
    <row r="40" spans="1:36">
      <c r="A40">
        <v>2</v>
      </c>
      <c r="B40" s="1" t="str">
        <f t="shared" si="0"/>
        <v>2D_381</v>
      </c>
      <c r="C40" t="str">
        <f t="shared" si="1"/>
        <v>2D_381</v>
      </c>
      <c r="D40" t="str">
        <f>IF(ISNA(VLOOKUP(C40,omissio_vanha_vs_uusi!$A$2:$T$107,20,FALSE)),"",IF(VLOOKUP(C40,omissio_vanha_vs_uusi!$A$2:$T$107,20,FALSE)="OK",VLOOKUP(C40,omissio_vanha_vs_uusi!$A$2:$T$107,11,FALSE),""))</f>
        <v/>
      </c>
      <c r="E40">
        <f>VLOOKUP($C40,marv2012_trees!$A$2:$O$2023,5,FALSE)</f>
        <v>2515821.04</v>
      </c>
      <c r="F40">
        <f>VLOOKUP($C40,marv2012_trees!$A$2:$O$2023,6,FALSE)</f>
        <v>6860815.1100000003</v>
      </c>
      <c r="G40" t="str">
        <f>IF(ISNA(VLOOKUP($C40,results!$A$2:$CJ$107,10,FALSE)),"",VLOOKUP($C40,results!$A$2:$CJ$107,10,FALSE))</f>
        <v/>
      </c>
      <c r="H40" t="str">
        <f>IF(ISNA(VLOOKUP($C40,results!$A$2:$CJ$107,11,FALSE)),"",VLOOKUP($C40,results!$A$2:$CJ$107,11,FALSE))</f>
        <v/>
      </c>
      <c r="I40" t="s">
        <v>52</v>
      </c>
      <c r="J40">
        <v>381</v>
      </c>
      <c r="K40">
        <v>2</v>
      </c>
      <c r="L40">
        <v>243</v>
      </c>
      <c r="M40">
        <v>20.889001220703101</v>
      </c>
      <c r="N40">
        <v>2</v>
      </c>
      <c r="O40" s="7">
        <v>1</v>
      </c>
      <c r="P40" s="7">
        <v>2</v>
      </c>
      <c r="Q40" s="7">
        <v>11</v>
      </c>
      <c r="R40" s="7">
        <v>246</v>
      </c>
      <c r="AB40" s="8">
        <f t="shared" si="2"/>
        <v>3</v>
      </c>
      <c r="AC40" s="8" t="str">
        <f t="shared" si="3"/>
        <v/>
      </c>
      <c r="AD40" s="32" t="str">
        <f t="shared" si="4"/>
        <v/>
      </c>
      <c r="AE40" s="32" t="str">
        <f>IF(J40&lt;900,IF(AND(VLOOKUP(C40,marv2012_trees!$A$2:$O$2023,11,FALSE)&lt;21,OR(Q40=21,Q40=22,Q40=23)),1,""),"")</f>
        <v/>
      </c>
      <c r="AF40" s="32" t="str">
        <f t="shared" si="5"/>
        <v/>
      </c>
      <c r="AG40" s="32">
        <f t="shared" si="6"/>
        <v>243</v>
      </c>
      <c r="AH40" s="32">
        <f t="shared" si="7"/>
        <v>246</v>
      </c>
      <c r="AI40" s="32">
        <f t="shared" si="8"/>
        <v>3</v>
      </c>
      <c r="AJ40" s="32" t="str">
        <f t="shared" si="9"/>
        <v/>
      </c>
    </row>
    <row r="41" spans="1:36">
      <c r="A41">
        <v>2</v>
      </c>
      <c r="B41" s="1" t="str">
        <f t="shared" si="0"/>
        <v>2D_370</v>
      </c>
      <c r="C41" t="str">
        <f t="shared" si="1"/>
        <v>2D_370</v>
      </c>
      <c r="D41" t="str">
        <f>IF(ISNA(VLOOKUP(C41,omissio_vanha_vs_uusi!$A$2:$T$107,20,FALSE)),"",IF(VLOOKUP(C41,omissio_vanha_vs_uusi!$A$2:$T$107,20,FALSE)="OK",VLOOKUP(C41,omissio_vanha_vs_uusi!$A$2:$T$107,11,FALSE),""))</f>
        <v/>
      </c>
      <c r="E41">
        <f>VLOOKUP($C41,marv2012_trees!$A$2:$O$2023,5,FALSE)</f>
        <v>2515824.65</v>
      </c>
      <c r="F41">
        <f>VLOOKUP($C41,marv2012_trees!$A$2:$O$2023,6,FALSE)</f>
        <v>6860817.7400000002</v>
      </c>
      <c r="G41" t="str">
        <f>IF(ISNA(VLOOKUP($C41,results!$A$2:$CJ$107,10,FALSE)),"",VLOOKUP($C41,results!$A$2:$CJ$107,10,FALSE))</f>
        <v/>
      </c>
      <c r="H41" t="str">
        <f>IF(ISNA(VLOOKUP($C41,results!$A$2:$CJ$107,11,FALSE)),"",VLOOKUP($C41,results!$A$2:$CJ$107,11,FALSE))</f>
        <v/>
      </c>
      <c r="I41" t="s">
        <v>52</v>
      </c>
      <c r="J41">
        <v>370</v>
      </c>
      <c r="K41">
        <v>2</v>
      </c>
      <c r="L41">
        <v>231</v>
      </c>
      <c r="M41">
        <v>21.692004882812402</v>
      </c>
      <c r="N41">
        <v>2</v>
      </c>
      <c r="O41" s="7">
        <v>1</v>
      </c>
      <c r="P41" s="7">
        <v>2</v>
      </c>
      <c r="Q41" s="7">
        <v>11</v>
      </c>
      <c r="R41" s="7">
        <v>235</v>
      </c>
      <c r="AB41" s="8">
        <f t="shared" si="2"/>
        <v>4</v>
      </c>
      <c r="AC41" s="8" t="str">
        <f t="shared" si="3"/>
        <v/>
      </c>
      <c r="AD41" s="32" t="str">
        <f t="shared" si="4"/>
        <v/>
      </c>
      <c r="AE41" s="32" t="str">
        <f>IF(J41&lt;900,IF(AND(VLOOKUP(C41,marv2012_trees!$A$2:$O$2023,11,FALSE)&lt;21,OR(Q41=21,Q41=22,Q41=23)),1,""),"")</f>
        <v/>
      </c>
      <c r="AF41" s="32" t="str">
        <f t="shared" si="5"/>
        <v/>
      </c>
      <c r="AG41" s="32">
        <f t="shared" si="6"/>
        <v>231</v>
      </c>
      <c r="AH41" s="32">
        <f t="shared" si="7"/>
        <v>235</v>
      </c>
      <c r="AI41" s="32">
        <f t="shared" si="8"/>
        <v>4</v>
      </c>
      <c r="AJ41" s="32" t="str">
        <f t="shared" si="9"/>
        <v/>
      </c>
    </row>
    <row r="42" spans="1:36">
      <c r="A42">
        <v>2</v>
      </c>
      <c r="B42" s="1" t="str">
        <f t="shared" si="0"/>
        <v>2D_383</v>
      </c>
      <c r="C42" t="str">
        <f t="shared" si="1"/>
        <v>2D_383</v>
      </c>
      <c r="D42" t="str">
        <f>IF(ISNA(VLOOKUP(C42,omissio_vanha_vs_uusi!$A$2:$T$107,20,FALSE)),"",IF(VLOOKUP(C42,omissio_vanha_vs_uusi!$A$2:$T$107,20,FALSE)="OK",VLOOKUP(C42,omissio_vanha_vs_uusi!$A$2:$T$107,11,FALSE),""))</f>
        <v/>
      </c>
      <c r="E42">
        <f>VLOOKUP($C42,marv2012_trees!$A$2:$O$2023,5,FALSE)</f>
        <v>2515819.15</v>
      </c>
      <c r="F42">
        <f>VLOOKUP($C42,marv2012_trees!$A$2:$O$2023,6,FALSE)</f>
        <v>6860814.8899999997</v>
      </c>
      <c r="G42" t="str">
        <f>IF(ISNA(VLOOKUP($C42,results!$A$2:$CJ$107,10,FALSE)),"",VLOOKUP($C42,results!$A$2:$CJ$107,10,FALSE))</f>
        <v/>
      </c>
      <c r="H42" t="str">
        <f>IF(ISNA(VLOOKUP($C42,results!$A$2:$CJ$107,11,FALSE)),"",VLOOKUP($C42,results!$A$2:$CJ$107,11,FALSE))</f>
        <v/>
      </c>
      <c r="I42" t="s">
        <v>52</v>
      </c>
      <c r="J42">
        <v>383</v>
      </c>
      <c r="K42">
        <v>2</v>
      </c>
      <c r="L42">
        <v>217</v>
      </c>
      <c r="M42">
        <v>21.878002441406199</v>
      </c>
      <c r="N42">
        <v>2</v>
      </c>
      <c r="O42" s="7">
        <v>1</v>
      </c>
      <c r="P42" s="7">
        <v>2</v>
      </c>
      <c r="Q42" s="7">
        <v>12</v>
      </c>
      <c r="R42" s="7">
        <v>226</v>
      </c>
      <c r="S42" s="7" t="s">
        <v>34</v>
      </c>
      <c r="T42" s="7">
        <v>13.5</v>
      </c>
      <c r="U42" s="7">
        <v>24</v>
      </c>
      <c r="V42" s="7">
        <v>7.75</v>
      </c>
      <c r="W42" s="7">
        <v>10</v>
      </c>
      <c r="X42" s="7">
        <v>11</v>
      </c>
      <c r="Y42" s="7">
        <v>42.5</v>
      </c>
      <c r="Z42" s="7">
        <v>92</v>
      </c>
      <c r="AA42" t="s">
        <v>37</v>
      </c>
      <c r="AB42" s="8">
        <f t="shared" si="2"/>
        <v>9</v>
      </c>
      <c r="AC42" s="8" t="str">
        <f t="shared" si="3"/>
        <v/>
      </c>
      <c r="AD42" s="32" t="str">
        <f t="shared" si="4"/>
        <v/>
      </c>
      <c r="AE42" s="32" t="str">
        <f>IF(J42&lt;900,IF(AND(VLOOKUP(C42,marv2012_trees!$A$2:$O$2023,11,FALSE)&lt;21,OR(Q42=21,Q42=22,Q42=23)),1,""),"")</f>
        <v/>
      </c>
      <c r="AF42" s="32" t="str">
        <f t="shared" si="5"/>
        <v/>
      </c>
      <c r="AG42" s="32">
        <f t="shared" si="6"/>
        <v>217</v>
      </c>
      <c r="AH42" s="32">
        <f t="shared" si="7"/>
        <v>226</v>
      </c>
      <c r="AI42" s="32">
        <f t="shared" si="8"/>
        <v>9</v>
      </c>
      <c r="AJ42" s="32" t="str">
        <f t="shared" si="9"/>
        <v/>
      </c>
    </row>
    <row r="43" spans="1:36">
      <c r="A43">
        <v>2</v>
      </c>
      <c r="B43" s="1" t="str">
        <f t="shared" si="0"/>
        <v>2D_361</v>
      </c>
      <c r="C43" t="str">
        <f t="shared" si="1"/>
        <v>2D_361</v>
      </c>
      <c r="D43" t="str">
        <f>IF(ISNA(VLOOKUP(C43,omissio_vanha_vs_uusi!$A$2:$T$107,20,FALSE)),"",IF(VLOOKUP(C43,omissio_vanha_vs_uusi!$A$2:$T$107,20,FALSE)="OK",VLOOKUP(C43,omissio_vanha_vs_uusi!$A$2:$T$107,11,FALSE),""))</f>
        <v/>
      </c>
      <c r="E43">
        <f>VLOOKUP($C43,marv2012_trees!$A$2:$O$2023,5,FALSE)</f>
        <v>2515822.7599999998</v>
      </c>
      <c r="F43">
        <f>VLOOKUP($C43,marv2012_trees!$A$2:$O$2023,6,FALSE)</f>
        <v>6860821.5199999996</v>
      </c>
      <c r="G43" t="str">
        <f>IF(ISNA(VLOOKUP($C43,results!$A$2:$CJ$107,10,FALSE)),"",VLOOKUP($C43,results!$A$2:$CJ$107,10,FALSE))</f>
        <v/>
      </c>
      <c r="H43" t="str">
        <f>IF(ISNA(VLOOKUP($C43,results!$A$2:$CJ$107,11,FALSE)),"",VLOOKUP($C43,results!$A$2:$CJ$107,11,FALSE))</f>
        <v/>
      </c>
      <c r="I43" t="s">
        <v>52</v>
      </c>
      <c r="J43">
        <v>361</v>
      </c>
      <c r="K43">
        <v>1</v>
      </c>
      <c r="L43">
        <v>306</v>
      </c>
      <c r="M43">
        <v>24.586009765624901</v>
      </c>
      <c r="N43">
        <v>2</v>
      </c>
      <c r="O43" s="7">
        <v>1</v>
      </c>
      <c r="P43" s="7">
        <v>1</v>
      </c>
      <c r="Q43" s="7">
        <v>11</v>
      </c>
      <c r="R43" s="7">
        <v>304</v>
      </c>
      <c r="AB43" s="8">
        <f t="shared" si="2"/>
        <v>-2</v>
      </c>
      <c r="AC43" s="8" t="str">
        <f t="shared" si="3"/>
        <v/>
      </c>
      <c r="AD43" s="32" t="str">
        <f t="shared" si="4"/>
        <v/>
      </c>
      <c r="AE43" s="32" t="str">
        <f>IF(J43&lt;900,IF(AND(VLOOKUP(C43,marv2012_trees!$A$2:$O$2023,11,FALSE)&lt;21,OR(Q43=21,Q43=22,Q43=23)),1,""),"")</f>
        <v/>
      </c>
      <c r="AF43" s="32" t="str">
        <f t="shared" si="5"/>
        <v/>
      </c>
      <c r="AG43" s="32">
        <f t="shared" si="6"/>
        <v>306</v>
      </c>
      <c r="AH43" s="32">
        <f t="shared" si="7"/>
        <v>304</v>
      </c>
      <c r="AI43" s="32">
        <f t="shared" si="8"/>
        <v>-2</v>
      </c>
      <c r="AJ43" s="32" t="str">
        <f t="shared" si="9"/>
        <v/>
      </c>
    </row>
    <row r="44" spans="1:36">
      <c r="A44">
        <v>2</v>
      </c>
      <c r="B44" s="1" t="str">
        <f t="shared" si="0"/>
        <v>2D_366</v>
      </c>
      <c r="C44" t="str">
        <f t="shared" si="1"/>
        <v>2D_366</v>
      </c>
      <c r="D44" t="str">
        <f>IF(ISNA(VLOOKUP(C44,omissio_vanha_vs_uusi!$A$2:$T$107,20,FALSE)),"",IF(VLOOKUP(C44,omissio_vanha_vs_uusi!$A$2:$T$107,20,FALSE)="OK",VLOOKUP(C44,omissio_vanha_vs_uusi!$A$2:$T$107,11,FALSE),""))</f>
        <v/>
      </c>
      <c r="E44">
        <f>VLOOKUP($C44,marv2012_trees!$A$2:$O$2023,5,FALSE)</f>
        <v>2515819.2200000002</v>
      </c>
      <c r="F44">
        <f>VLOOKUP($C44,marv2012_trees!$A$2:$O$2023,6,FALSE)</f>
        <v>6860819.6200000001</v>
      </c>
      <c r="G44" t="str">
        <f>IF(ISNA(VLOOKUP($C44,results!$A$2:$CJ$107,10,FALSE)),"",VLOOKUP($C44,results!$A$2:$CJ$107,10,FALSE))</f>
        <v/>
      </c>
      <c r="H44" t="str">
        <f>IF(ISNA(VLOOKUP($C44,results!$A$2:$CJ$107,11,FALSE)),"",VLOOKUP($C44,results!$A$2:$CJ$107,11,FALSE))</f>
        <v/>
      </c>
      <c r="I44" t="s">
        <v>52</v>
      </c>
      <c r="J44">
        <v>366</v>
      </c>
      <c r="K44">
        <v>1</v>
      </c>
      <c r="L44">
        <v>273</v>
      </c>
      <c r="M44">
        <v>22.527006713867099</v>
      </c>
      <c r="N44">
        <v>2</v>
      </c>
      <c r="O44" s="7">
        <v>1</v>
      </c>
      <c r="P44" s="7">
        <v>1</v>
      </c>
      <c r="Q44" s="7">
        <v>11</v>
      </c>
      <c r="R44" s="7">
        <v>252</v>
      </c>
      <c r="S44" s="7" t="s">
        <v>34</v>
      </c>
      <c r="T44" s="7">
        <v>16.5</v>
      </c>
      <c r="U44" s="7">
        <v>25.25</v>
      </c>
      <c r="V44" s="7">
        <v>18.25</v>
      </c>
      <c r="W44" s="7">
        <v>10</v>
      </c>
      <c r="X44" s="7">
        <v>3.4</v>
      </c>
      <c r="Y44" s="7">
        <v>42.5</v>
      </c>
      <c r="AB44" s="8">
        <f t="shared" si="2"/>
        <v>-21</v>
      </c>
      <c r="AC44" s="8" t="str">
        <f t="shared" si="3"/>
        <v/>
      </c>
      <c r="AD44" s="32" t="str">
        <f t="shared" si="4"/>
        <v/>
      </c>
      <c r="AE44" s="32" t="str">
        <f>IF(J44&lt;900,IF(AND(VLOOKUP(C44,marv2012_trees!$A$2:$O$2023,11,FALSE)&lt;21,OR(Q44=21,Q44=22,Q44=23)),1,""),"")</f>
        <v/>
      </c>
      <c r="AF44" s="32" t="str">
        <f t="shared" si="5"/>
        <v/>
      </c>
      <c r="AG44" s="32">
        <f t="shared" si="6"/>
        <v>273</v>
      </c>
      <c r="AH44" s="32">
        <f t="shared" si="7"/>
        <v>252</v>
      </c>
      <c r="AI44" s="32">
        <f t="shared" si="8"/>
        <v>-21</v>
      </c>
      <c r="AJ44" s="32" t="str">
        <f t="shared" si="9"/>
        <v/>
      </c>
    </row>
    <row r="45" spans="1:36">
      <c r="A45">
        <v>2</v>
      </c>
      <c r="B45" s="1" t="str">
        <f t="shared" si="0"/>
        <v>2D_369</v>
      </c>
      <c r="C45" t="str">
        <f t="shared" si="1"/>
        <v>2D_369</v>
      </c>
      <c r="D45" t="str">
        <f>IF(ISNA(VLOOKUP(C45,omissio_vanha_vs_uusi!$A$2:$T$107,20,FALSE)),"",IF(VLOOKUP(C45,omissio_vanha_vs_uusi!$A$2:$T$107,20,FALSE)="OK",VLOOKUP(C45,omissio_vanha_vs_uusi!$A$2:$T$107,11,FALSE),""))</f>
        <v/>
      </c>
      <c r="E45">
        <f>VLOOKUP($C45,marv2012_trees!$A$2:$O$2023,5,FALSE)</f>
        <v>2515811.94</v>
      </c>
      <c r="F45">
        <f>VLOOKUP($C45,marv2012_trees!$A$2:$O$2023,6,FALSE)</f>
        <v>6860821.2599999998</v>
      </c>
      <c r="G45" t="str">
        <f>IF(ISNA(VLOOKUP($C45,results!$A$2:$CJ$107,10,FALSE)),"",VLOOKUP($C45,results!$A$2:$CJ$107,10,FALSE))</f>
        <v/>
      </c>
      <c r="H45" t="str">
        <f>IF(ISNA(VLOOKUP($C45,results!$A$2:$CJ$107,11,FALSE)),"",VLOOKUP($C45,results!$A$2:$CJ$107,11,FALSE))</f>
        <v/>
      </c>
      <c r="I45" t="s">
        <v>52</v>
      </c>
      <c r="J45">
        <v>369</v>
      </c>
      <c r="K45">
        <v>2</v>
      </c>
      <c r="L45">
        <v>241</v>
      </c>
      <c r="M45">
        <v>23.797999999999899</v>
      </c>
      <c r="N45">
        <v>2</v>
      </c>
      <c r="O45" s="7">
        <v>1</v>
      </c>
      <c r="P45" s="7">
        <v>2</v>
      </c>
      <c r="Q45" s="7">
        <v>11</v>
      </c>
      <c r="R45" s="7">
        <v>251</v>
      </c>
      <c r="AB45" s="8">
        <f t="shared" si="2"/>
        <v>10</v>
      </c>
      <c r="AC45" s="8" t="str">
        <f t="shared" si="3"/>
        <v/>
      </c>
      <c r="AD45" s="32" t="str">
        <f t="shared" si="4"/>
        <v/>
      </c>
      <c r="AE45" s="32" t="str">
        <f>IF(J45&lt;900,IF(AND(VLOOKUP(C45,marv2012_trees!$A$2:$O$2023,11,FALSE)&lt;21,OR(Q45=21,Q45=22,Q45=23)),1,""),"")</f>
        <v/>
      </c>
      <c r="AF45" s="32" t="str">
        <f t="shared" si="5"/>
        <v/>
      </c>
      <c r="AG45" s="32">
        <f t="shared" si="6"/>
        <v>241</v>
      </c>
      <c r="AH45" s="32">
        <f t="shared" si="7"/>
        <v>251</v>
      </c>
      <c r="AI45" s="32">
        <f t="shared" si="8"/>
        <v>10</v>
      </c>
      <c r="AJ45" s="32" t="str">
        <f t="shared" si="9"/>
        <v/>
      </c>
    </row>
    <row r="46" spans="1:36">
      <c r="A46">
        <v>2</v>
      </c>
      <c r="B46" s="1" t="str">
        <f t="shared" si="0"/>
        <v>2D_353</v>
      </c>
      <c r="C46" t="str">
        <f t="shared" si="1"/>
        <v>2D_353</v>
      </c>
      <c r="D46" t="str">
        <f>IF(ISNA(VLOOKUP(C46,omissio_vanha_vs_uusi!$A$2:$T$107,20,FALSE)),"",IF(VLOOKUP(C46,omissio_vanha_vs_uusi!$A$2:$T$107,20,FALSE)="OK",VLOOKUP(C46,omissio_vanha_vs_uusi!$A$2:$T$107,11,FALSE),""))</f>
        <v/>
      </c>
      <c r="E46">
        <f>VLOOKUP($C46,marv2012_trees!$A$2:$O$2023,5,FALSE)</f>
        <v>2515818.1</v>
      </c>
      <c r="F46">
        <f>VLOOKUP($C46,marv2012_trees!$A$2:$O$2023,6,FALSE)</f>
        <v>6860825.0999999996</v>
      </c>
      <c r="G46" t="str">
        <f>IF(ISNA(VLOOKUP($C46,results!$A$2:$CJ$107,10,FALSE)),"",VLOOKUP($C46,results!$A$2:$CJ$107,10,FALSE))</f>
        <v/>
      </c>
      <c r="H46" t="str">
        <f>IF(ISNA(VLOOKUP($C46,results!$A$2:$CJ$107,11,FALSE)),"",VLOOKUP($C46,results!$A$2:$CJ$107,11,FALSE))</f>
        <v/>
      </c>
      <c r="I46" t="s">
        <v>52</v>
      </c>
      <c r="J46">
        <v>353</v>
      </c>
      <c r="K46">
        <v>2</v>
      </c>
      <c r="L46">
        <v>239</v>
      </c>
      <c r="M46">
        <v>16.340009765624899</v>
      </c>
      <c r="N46">
        <v>2</v>
      </c>
      <c r="O46" s="7">
        <v>1</v>
      </c>
      <c r="P46" s="7">
        <v>2</v>
      </c>
      <c r="Q46" s="7">
        <v>12</v>
      </c>
      <c r="R46" s="7">
        <v>235</v>
      </c>
      <c r="AA46" t="s">
        <v>37</v>
      </c>
      <c r="AB46" s="8">
        <f t="shared" si="2"/>
        <v>-4</v>
      </c>
      <c r="AC46" s="8" t="str">
        <f t="shared" si="3"/>
        <v/>
      </c>
      <c r="AD46" s="32" t="str">
        <f t="shared" si="4"/>
        <v/>
      </c>
      <c r="AE46" s="32" t="str">
        <f>IF(J46&lt;900,IF(AND(VLOOKUP(C46,marv2012_trees!$A$2:$O$2023,11,FALSE)&lt;21,OR(Q46=21,Q46=22,Q46=23)),1,""),"")</f>
        <v/>
      </c>
      <c r="AF46" s="32" t="str">
        <f t="shared" si="5"/>
        <v/>
      </c>
      <c r="AG46" s="32">
        <f t="shared" si="6"/>
        <v>239</v>
      </c>
      <c r="AH46" s="32">
        <f t="shared" si="7"/>
        <v>235</v>
      </c>
      <c r="AI46" s="32">
        <f t="shared" si="8"/>
        <v>-4</v>
      </c>
      <c r="AJ46" s="32" t="str">
        <f t="shared" si="9"/>
        <v/>
      </c>
    </row>
    <row r="47" spans="1:36">
      <c r="A47">
        <v>2</v>
      </c>
      <c r="B47" s="1" t="str">
        <f t="shared" si="0"/>
        <v>2D_359</v>
      </c>
      <c r="C47" t="str">
        <f t="shared" si="1"/>
        <v>2D_359</v>
      </c>
      <c r="D47" t="str">
        <f>IF(ISNA(VLOOKUP(C47,omissio_vanha_vs_uusi!$A$2:$T$107,20,FALSE)),"",IF(VLOOKUP(C47,omissio_vanha_vs_uusi!$A$2:$T$107,20,FALSE)="OK",VLOOKUP(C47,omissio_vanha_vs_uusi!$A$2:$T$107,11,FALSE),""))</f>
        <v/>
      </c>
      <c r="E47">
        <f>VLOOKUP($C47,marv2012_trees!$A$2:$O$2023,5,FALSE)</f>
        <v>2515813.9500000002</v>
      </c>
      <c r="F47">
        <f>VLOOKUP($C47,marv2012_trees!$A$2:$O$2023,6,FALSE)</f>
        <v>6860823.8700000001</v>
      </c>
      <c r="G47" t="str">
        <f>IF(ISNA(VLOOKUP($C47,results!$A$2:$CJ$107,10,FALSE)),"",VLOOKUP($C47,results!$A$2:$CJ$107,10,FALSE))</f>
        <v/>
      </c>
      <c r="H47" t="str">
        <f>IF(ISNA(VLOOKUP($C47,results!$A$2:$CJ$107,11,FALSE)),"",VLOOKUP($C47,results!$A$2:$CJ$107,11,FALSE))</f>
        <v/>
      </c>
      <c r="I47" t="s">
        <v>52</v>
      </c>
      <c r="J47">
        <v>359</v>
      </c>
      <c r="K47">
        <v>1</v>
      </c>
      <c r="L47">
        <v>263</v>
      </c>
      <c r="M47">
        <v>21.9139993896483</v>
      </c>
      <c r="N47">
        <v>2</v>
      </c>
      <c r="O47" s="7">
        <v>1</v>
      </c>
      <c r="P47" s="7">
        <v>1</v>
      </c>
      <c r="Q47" s="7">
        <v>11</v>
      </c>
      <c r="R47" s="7">
        <v>270</v>
      </c>
      <c r="AB47" s="8">
        <f t="shared" si="2"/>
        <v>7</v>
      </c>
      <c r="AC47" s="8" t="str">
        <f t="shared" si="3"/>
        <v/>
      </c>
      <c r="AD47" s="32" t="str">
        <f t="shared" si="4"/>
        <v/>
      </c>
      <c r="AE47" s="32" t="str">
        <f>IF(J47&lt;900,IF(AND(VLOOKUP(C47,marv2012_trees!$A$2:$O$2023,11,FALSE)&lt;21,OR(Q47=21,Q47=22,Q47=23)),1,""),"")</f>
        <v/>
      </c>
      <c r="AF47" s="32" t="str">
        <f t="shared" si="5"/>
        <v/>
      </c>
      <c r="AG47" s="32">
        <f t="shared" si="6"/>
        <v>263</v>
      </c>
      <c r="AH47" s="32">
        <f t="shared" si="7"/>
        <v>270</v>
      </c>
      <c r="AI47" s="32">
        <f t="shared" si="8"/>
        <v>7</v>
      </c>
      <c r="AJ47" s="32" t="str">
        <f t="shared" si="9"/>
        <v/>
      </c>
    </row>
    <row r="48" spans="1:36">
      <c r="A48">
        <v>2</v>
      </c>
      <c r="B48" s="1" t="str">
        <f t="shared" si="0"/>
        <v>2D_343</v>
      </c>
      <c r="C48" t="str">
        <f t="shared" si="1"/>
        <v>2D_343</v>
      </c>
      <c r="D48" t="str">
        <f>IF(ISNA(VLOOKUP(C48,omissio_vanha_vs_uusi!$A$2:$T$107,20,FALSE)),"",IF(VLOOKUP(C48,omissio_vanha_vs_uusi!$A$2:$T$107,20,FALSE)="OK",VLOOKUP(C48,omissio_vanha_vs_uusi!$A$2:$T$107,11,FALSE),""))</f>
        <v/>
      </c>
      <c r="E48">
        <f>VLOOKUP($C48,marv2012_trees!$A$2:$O$2023,5,FALSE)</f>
        <v>2515814.9300000002</v>
      </c>
      <c r="F48">
        <f>VLOOKUP($C48,marv2012_trees!$A$2:$O$2023,6,FALSE)</f>
        <v>6860828.9000000004</v>
      </c>
      <c r="G48" t="str">
        <f>IF(ISNA(VLOOKUP($C48,results!$A$2:$CJ$107,10,FALSE)),"",VLOOKUP($C48,results!$A$2:$CJ$107,10,FALSE))</f>
        <v/>
      </c>
      <c r="H48" t="str">
        <f>IF(ISNA(VLOOKUP($C48,results!$A$2:$CJ$107,11,FALSE)),"",VLOOKUP($C48,results!$A$2:$CJ$107,11,FALSE))</f>
        <v/>
      </c>
      <c r="I48" t="s">
        <v>52</v>
      </c>
      <c r="J48">
        <v>343</v>
      </c>
      <c r="K48">
        <v>1</v>
      </c>
      <c r="L48">
        <v>238</v>
      </c>
      <c r="M48">
        <v>21.225010375976499</v>
      </c>
      <c r="N48">
        <v>2</v>
      </c>
      <c r="O48" s="7">
        <v>1</v>
      </c>
      <c r="P48" s="7">
        <v>1</v>
      </c>
      <c r="Q48" s="7">
        <v>11</v>
      </c>
      <c r="R48" s="7">
        <v>240</v>
      </c>
      <c r="AB48" s="8">
        <f t="shared" si="2"/>
        <v>2</v>
      </c>
      <c r="AC48" s="8" t="str">
        <f t="shared" si="3"/>
        <v/>
      </c>
      <c r="AD48" s="32" t="str">
        <f t="shared" si="4"/>
        <v/>
      </c>
      <c r="AE48" s="32" t="str">
        <f>IF(J48&lt;900,IF(AND(VLOOKUP(C48,marv2012_trees!$A$2:$O$2023,11,FALSE)&lt;21,OR(Q48=21,Q48=22,Q48=23)),1,""),"")</f>
        <v/>
      </c>
      <c r="AF48" s="32" t="str">
        <f t="shared" si="5"/>
        <v/>
      </c>
      <c r="AG48" s="32">
        <f t="shared" si="6"/>
        <v>238</v>
      </c>
      <c r="AH48" s="32">
        <f t="shared" si="7"/>
        <v>240</v>
      </c>
      <c r="AI48" s="32">
        <f t="shared" si="8"/>
        <v>2</v>
      </c>
      <c r="AJ48" s="32" t="str">
        <f t="shared" si="9"/>
        <v/>
      </c>
    </row>
    <row r="49" spans="1:36">
      <c r="A49">
        <v>2</v>
      </c>
      <c r="B49" s="1" t="str">
        <f t="shared" si="0"/>
        <v>2D_346</v>
      </c>
      <c r="C49" t="str">
        <f t="shared" si="1"/>
        <v>2D_346</v>
      </c>
      <c r="D49" t="str">
        <f>IF(ISNA(VLOOKUP(C49,omissio_vanha_vs_uusi!$A$2:$T$107,20,FALSE)),"",IF(VLOOKUP(C49,omissio_vanha_vs_uusi!$A$2:$T$107,20,FALSE)="OK",VLOOKUP(C49,omissio_vanha_vs_uusi!$A$2:$T$107,11,FALSE),""))</f>
        <v/>
      </c>
      <c r="E49">
        <f>VLOOKUP($C49,marv2012_trees!$A$2:$O$2023,5,FALSE)</f>
        <v>2515808.89</v>
      </c>
      <c r="F49">
        <f>VLOOKUP($C49,marv2012_trees!$A$2:$O$2023,6,FALSE)</f>
        <v>6860827.6500000004</v>
      </c>
      <c r="G49" t="str">
        <f>IF(ISNA(VLOOKUP($C49,results!$A$2:$CJ$107,10,FALSE)),"",VLOOKUP($C49,results!$A$2:$CJ$107,10,FALSE))</f>
        <v/>
      </c>
      <c r="H49" t="str">
        <f>IF(ISNA(VLOOKUP($C49,results!$A$2:$CJ$107,11,FALSE)),"",VLOOKUP($C49,results!$A$2:$CJ$107,11,FALSE))</f>
        <v/>
      </c>
      <c r="I49" t="s">
        <v>52</v>
      </c>
      <c r="J49">
        <v>346</v>
      </c>
      <c r="K49">
        <v>1</v>
      </c>
      <c r="L49">
        <v>291</v>
      </c>
      <c r="M49">
        <v>23.912010986327999</v>
      </c>
      <c r="N49">
        <v>2</v>
      </c>
      <c r="O49" s="7">
        <v>1</v>
      </c>
      <c r="P49" s="7">
        <v>1</v>
      </c>
      <c r="Q49" s="7">
        <v>11</v>
      </c>
      <c r="R49" s="7">
        <v>286</v>
      </c>
      <c r="S49" s="7" t="s">
        <v>34</v>
      </c>
      <c r="T49" s="7">
        <v>21</v>
      </c>
      <c r="U49" s="7">
        <v>23</v>
      </c>
      <c r="V49" s="7">
        <v>15.5</v>
      </c>
      <c r="W49" s="7">
        <v>10</v>
      </c>
      <c r="X49" s="7">
        <v>36</v>
      </c>
      <c r="Y49" s="7">
        <v>30</v>
      </c>
      <c r="AB49" s="8">
        <f t="shared" si="2"/>
        <v>-5</v>
      </c>
      <c r="AC49" s="8" t="str">
        <f t="shared" si="3"/>
        <v/>
      </c>
      <c r="AD49" s="32" t="str">
        <f t="shared" si="4"/>
        <v/>
      </c>
      <c r="AE49" s="32" t="str">
        <f>IF(J49&lt;900,IF(AND(VLOOKUP(C49,marv2012_trees!$A$2:$O$2023,11,FALSE)&lt;21,OR(Q49=21,Q49=22,Q49=23)),1,""),"")</f>
        <v/>
      </c>
      <c r="AF49" s="32" t="str">
        <f t="shared" si="5"/>
        <v/>
      </c>
      <c r="AG49" s="32">
        <f t="shared" si="6"/>
        <v>291</v>
      </c>
      <c r="AH49" s="32">
        <f t="shared" si="7"/>
        <v>286</v>
      </c>
      <c r="AI49" s="32">
        <f t="shared" si="8"/>
        <v>-5</v>
      </c>
      <c r="AJ49" s="32" t="str">
        <f t="shared" si="9"/>
        <v/>
      </c>
    </row>
    <row r="50" spans="1:36">
      <c r="A50">
        <v>2</v>
      </c>
      <c r="B50" s="1" t="str">
        <f t="shared" si="0"/>
        <v>2D_341</v>
      </c>
      <c r="C50" t="str">
        <f t="shared" si="1"/>
        <v>2D_341</v>
      </c>
      <c r="D50" t="str">
        <f>IF(ISNA(VLOOKUP(C50,omissio_vanha_vs_uusi!$A$2:$T$107,20,FALSE)),"",IF(VLOOKUP(C50,omissio_vanha_vs_uusi!$A$2:$T$107,20,FALSE)="OK",VLOOKUP(C50,omissio_vanha_vs_uusi!$A$2:$T$107,11,FALSE),""))</f>
        <v/>
      </c>
      <c r="E50">
        <f>VLOOKUP($C50,marv2012_trees!$A$2:$O$2023,5,FALSE)</f>
        <v>2515811</v>
      </c>
      <c r="F50">
        <f>VLOOKUP($C50,marv2012_trees!$A$2:$O$2023,6,FALSE)</f>
        <v>6860829.2199999997</v>
      </c>
      <c r="G50" t="str">
        <f>IF(ISNA(VLOOKUP($C50,results!$A$2:$CJ$107,10,FALSE)),"",VLOOKUP($C50,results!$A$2:$CJ$107,10,FALSE))</f>
        <v/>
      </c>
      <c r="H50" t="str">
        <f>IF(ISNA(VLOOKUP($C50,results!$A$2:$CJ$107,11,FALSE)),"",VLOOKUP($C50,results!$A$2:$CJ$107,11,FALSE))</f>
        <v/>
      </c>
      <c r="I50" t="s">
        <v>52</v>
      </c>
      <c r="J50">
        <v>341</v>
      </c>
      <c r="K50">
        <v>1</v>
      </c>
      <c r="L50">
        <v>234</v>
      </c>
      <c r="N50">
        <v>2</v>
      </c>
      <c r="O50" s="7">
        <v>1</v>
      </c>
      <c r="P50" s="7">
        <v>1</v>
      </c>
      <c r="Q50" s="7">
        <v>22</v>
      </c>
      <c r="R50" s="7">
        <v>226</v>
      </c>
      <c r="AA50" t="s">
        <v>38</v>
      </c>
      <c r="AB50" s="8" t="str">
        <f t="shared" si="2"/>
        <v/>
      </c>
      <c r="AC50" s="8" t="str">
        <f t="shared" si="3"/>
        <v/>
      </c>
      <c r="AD50" s="32" t="str">
        <f t="shared" si="4"/>
        <v/>
      </c>
      <c r="AE50" s="32">
        <f>IF(J50&lt;900,IF(AND(VLOOKUP(C50,marv2012_trees!$A$2:$O$2023,11,FALSE)&lt;21,OR(Q50=21,Q50=22,Q50=23)),1,""),"")</f>
        <v>1</v>
      </c>
      <c r="AF50" s="32" t="str">
        <f t="shared" si="5"/>
        <v/>
      </c>
      <c r="AG50" s="32">
        <f t="shared" si="6"/>
        <v>0</v>
      </c>
      <c r="AH50" s="32">
        <f t="shared" si="7"/>
        <v>0</v>
      </c>
      <c r="AI50" s="32" t="str">
        <f t="shared" si="8"/>
        <v/>
      </c>
      <c r="AJ50" s="32" t="str">
        <f t="shared" si="9"/>
        <v/>
      </c>
    </row>
    <row r="51" spans="1:36">
      <c r="A51">
        <v>2</v>
      </c>
      <c r="B51" s="1" t="str">
        <f t="shared" si="0"/>
        <v>2D_335</v>
      </c>
      <c r="C51" t="str">
        <f t="shared" si="1"/>
        <v>2D_335</v>
      </c>
      <c r="D51" t="str">
        <f>IF(ISNA(VLOOKUP(C51,omissio_vanha_vs_uusi!$A$2:$T$107,20,FALSE)),"",IF(VLOOKUP(C51,omissio_vanha_vs_uusi!$A$2:$T$107,20,FALSE)="OK",VLOOKUP(C51,omissio_vanha_vs_uusi!$A$2:$T$107,11,FALSE),""))</f>
        <v/>
      </c>
      <c r="E51">
        <f>VLOOKUP($C51,marv2012_trees!$A$2:$O$2023,5,FALSE)</f>
        <v>2515815.08</v>
      </c>
      <c r="F51">
        <f>VLOOKUP($C51,marv2012_trees!$A$2:$O$2023,6,FALSE)</f>
        <v>6860833.2199999997</v>
      </c>
      <c r="G51" t="str">
        <f>IF(ISNA(VLOOKUP($C51,results!$A$2:$CJ$107,10,FALSE)),"",VLOOKUP($C51,results!$A$2:$CJ$107,10,FALSE))</f>
        <v/>
      </c>
      <c r="H51" t="str">
        <f>IF(ISNA(VLOOKUP($C51,results!$A$2:$CJ$107,11,FALSE)),"",VLOOKUP($C51,results!$A$2:$CJ$107,11,FALSE))</f>
        <v/>
      </c>
      <c r="I51" t="s">
        <v>52</v>
      </c>
      <c r="J51">
        <v>335</v>
      </c>
      <c r="K51">
        <v>2</v>
      </c>
      <c r="L51">
        <v>199</v>
      </c>
      <c r="M51">
        <v>19.2379999999999</v>
      </c>
      <c r="N51">
        <v>2</v>
      </c>
      <c r="O51" s="7">
        <v>1</v>
      </c>
      <c r="P51" s="7">
        <v>2</v>
      </c>
      <c r="Q51" s="7">
        <v>11</v>
      </c>
      <c r="R51" s="7">
        <v>202</v>
      </c>
      <c r="AB51" s="8">
        <f t="shared" si="2"/>
        <v>3</v>
      </c>
      <c r="AC51" s="8" t="str">
        <f t="shared" si="3"/>
        <v/>
      </c>
      <c r="AD51" s="32" t="str">
        <f t="shared" si="4"/>
        <v/>
      </c>
      <c r="AE51" s="32" t="str">
        <f>IF(J51&lt;900,IF(AND(VLOOKUP(C51,marv2012_trees!$A$2:$O$2023,11,FALSE)&lt;21,OR(Q51=21,Q51=22,Q51=23)),1,""),"")</f>
        <v/>
      </c>
      <c r="AF51" s="32" t="str">
        <f t="shared" si="5"/>
        <v/>
      </c>
      <c r="AG51" s="32">
        <f t="shared" si="6"/>
        <v>199</v>
      </c>
      <c r="AH51" s="32">
        <f t="shared" si="7"/>
        <v>202</v>
      </c>
      <c r="AI51" s="32">
        <f t="shared" si="8"/>
        <v>3</v>
      </c>
      <c r="AJ51" s="32" t="str">
        <f t="shared" si="9"/>
        <v/>
      </c>
    </row>
    <row r="52" spans="1:36">
      <c r="A52">
        <v>2</v>
      </c>
      <c r="B52" s="1" t="str">
        <f t="shared" si="0"/>
        <v>2D_336</v>
      </c>
      <c r="C52" t="str">
        <f t="shared" si="1"/>
        <v>2D_336</v>
      </c>
      <c r="D52" t="str">
        <f>IF(ISNA(VLOOKUP(C52,omissio_vanha_vs_uusi!$A$2:$T$107,20,FALSE)),"",IF(VLOOKUP(C52,omissio_vanha_vs_uusi!$A$2:$T$107,20,FALSE)="OK",VLOOKUP(C52,omissio_vanha_vs_uusi!$A$2:$T$107,11,FALSE),""))</f>
        <v/>
      </c>
      <c r="E52">
        <f>VLOOKUP($C52,marv2012_trees!$A$2:$O$2023,5,FALSE)</f>
        <v>2515811.46</v>
      </c>
      <c r="F52">
        <f>VLOOKUP($C52,marv2012_trees!$A$2:$O$2023,6,FALSE)</f>
        <v>6860832.1600000001</v>
      </c>
      <c r="G52" t="str">
        <f>IF(ISNA(VLOOKUP($C52,results!$A$2:$CJ$107,10,FALSE)),"",VLOOKUP($C52,results!$A$2:$CJ$107,10,FALSE))</f>
        <v/>
      </c>
      <c r="H52" t="str">
        <f>IF(ISNA(VLOOKUP($C52,results!$A$2:$CJ$107,11,FALSE)),"",VLOOKUP($C52,results!$A$2:$CJ$107,11,FALSE))</f>
        <v/>
      </c>
      <c r="I52" t="s">
        <v>52</v>
      </c>
      <c r="J52">
        <v>336</v>
      </c>
      <c r="K52">
        <v>2</v>
      </c>
      <c r="L52">
        <v>221</v>
      </c>
      <c r="M52">
        <v>20.2700036621093</v>
      </c>
      <c r="N52">
        <v>2</v>
      </c>
      <c r="O52" s="7">
        <v>1</v>
      </c>
      <c r="P52" s="7">
        <v>2</v>
      </c>
      <c r="Q52" s="7">
        <v>11</v>
      </c>
      <c r="R52" s="7">
        <v>232</v>
      </c>
      <c r="S52" s="7" t="s">
        <v>35</v>
      </c>
      <c r="T52" s="7">
        <v>15.5</v>
      </c>
      <c r="U52" s="7">
        <v>19</v>
      </c>
      <c r="V52" s="7">
        <v>6</v>
      </c>
      <c r="AB52" s="8">
        <f t="shared" si="2"/>
        <v>11</v>
      </c>
      <c r="AC52" s="8" t="str">
        <f t="shared" si="3"/>
        <v/>
      </c>
      <c r="AD52" s="32" t="str">
        <f t="shared" si="4"/>
        <v/>
      </c>
      <c r="AE52" s="32" t="str">
        <f>IF(J52&lt;900,IF(AND(VLOOKUP(C52,marv2012_trees!$A$2:$O$2023,11,FALSE)&lt;21,OR(Q52=21,Q52=22,Q52=23)),1,""),"")</f>
        <v/>
      </c>
      <c r="AF52" s="32" t="str">
        <f t="shared" si="5"/>
        <v/>
      </c>
      <c r="AG52" s="32">
        <f t="shared" si="6"/>
        <v>221</v>
      </c>
      <c r="AH52" s="32">
        <f t="shared" si="7"/>
        <v>232</v>
      </c>
      <c r="AI52" s="32">
        <f t="shared" si="8"/>
        <v>11</v>
      </c>
      <c r="AJ52" s="32" t="str">
        <f t="shared" si="9"/>
        <v/>
      </c>
    </row>
    <row r="53" spans="1:36">
      <c r="A53">
        <v>2</v>
      </c>
      <c r="B53" s="1" t="str">
        <f t="shared" si="0"/>
        <v>2D_326</v>
      </c>
      <c r="C53" t="str">
        <f t="shared" si="1"/>
        <v>2D_326</v>
      </c>
      <c r="D53" t="str">
        <f>IF(ISNA(VLOOKUP(C53,omissio_vanha_vs_uusi!$A$2:$T$107,20,FALSE)),"",IF(VLOOKUP(C53,omissio_vanha_vs_uusi!$A$2:$T$107,20,FALSE)="OK",VLOOKUP(C53,omissio_vanha_vs_uusi!$A$2:$T$107,11,FALSE),""))</f>
        <v/>
      </c>
      <c r="E53">
        <f>VLOOKUP($C53,marv2012_trees!$A$2:$O$2023,5,FALSE)</f>
        <v>2515813.56</v>
      </c>
      <c r="F53">
        <f>VLOOKUP($C53,marv2012_trees!$A$2:$O$2023,6,FALSE)</f>
        <v>6860836.5800000001</v>
      </c>
      <c r="G53" t="str">
        <f>IF(ISNA(VLOOKUP($C53,results!$A$2:$CJ$107,10,FALSE)),"",VLOOKUP($C53,results!$A$2:$CJ$107,10,FALSE))</f>
        <v/>
      </c>
      <c r="H53" t="str">
        <f>IF(ISNA(VLOOKUP($C53,results!$A$2:$CJ$107,11,FALSE)),"",VLOOKUP($C53,results!$A$2:$CJ$107,11,FALSE))</f>
        <v/>
      </c>
      <c r="I53" t="s">
        <v>52</v>
      </c>
      <c r="J53">
        <v>326</v>
      </c>
      <c r="K53">
        <v>2</v>
      </c>
      <c r="L53">
        <v>217</v>
      </c>
      <c r="M53">
        <v>20.738005493164</v>
      </c>
      <c r="N53">
        <v>2</v>
      </c>
      <c r="O53" s="7">
        <v>1</v>
      </c>
      <c r="P53" s="7">
        <v>2</v>
      </c>
      <c r="Q53" s="7">
        <v>12</v>
      </c>
      <c r="R53" s="7">
        <v>221</v>
      </c>
      <c r="AA53" t="s">
        <v>37</v>
      </c>
      <c r="AB53" s="8">
        <f t="shared" si="2"/>
        <v>4</v>
      </c>
      <c r="AC53" s="8" t="str">
        <f t="shared" si="3"/>
        <v/>
      </c>
      <c r="AD53" s="32" t="str">
        <f t="shared" si="4"/>
        <v/>
      </c>
      <c r="AE53" s="32" t="str">
        <f>IF(J53&lt;900,IF(AND(VLOOKUP(C53,marv2012_trees!$A$2:$O$2023,11,FALSE)&lt;21,OR(Q53=21,Q53=22,Q53=23)),1,""),"")</f>
        <v/>
      </c>
      <c r="AF53" s="32" t="str">
        <f t="shared" si="5"/>
        <v/>
      </c>
      <c r="AG53" s="32">
        <f t="shared" si="6"/>
        <v>217</v>
      </c>
      <c r="AH53" s="32">
        <f t="shared" si="7"/>
        <v>221</v>
      </c>
      <c r="AI53" s="32">
        <f t="shared" si="8"/>
        <v>4</v>
      </c>
      <c r="AJ53" s="32" t="str">
        <f t="shared" si="9"/>
        <v/>
      </c>
    </row>
    <row r="54" spans="1:36">
      <c r="A54">
        <v>2</v>
      </c>
      <c r="B54" s="1" t="str">
        <f t="shared" si="0"/>
        <v>2D_324</v>
      </c>
      <c r="C54" t="str">
        <f t="shared" si="1"/>
        <v>2D_324</v>
      </c>
      <c r="D54" t="str">
        <f>IF(ISNA(VLOOKUP(C54,omissio_vanha_vs_uusi!$A$2:$T$107,20,FALSE)),"",IF(VLOOKUP(C54,omissio_vanha_vs_uusi!$A$2:$T$107,20,FALSE)="OK",VLOOKUP(C54,omissio_vanha_vs_uusi!$A$2:$T$107,11,FALSE),""))</f>
        <v/>
      </c>
      <c r="E54">
        <f>VLOOKUP($C54,marv2012_trees!$A$2:$O$2023,5,FALSE)</f>
        <v>2515810.14</v>
      </c>
      <c r="F54">
        <f>VLOOKUP($C54,marv2012_trees!$A$2:$O$2023,6,FALSE)</f>
        <v>6860835.6900000004</v>
      </c>
      <c r="G54" t="str">
        <f>IF(ISNA(VLOOKUP($C54,results!$A$2:$CJ$107,10,FALSE)),"",VLOOKUP($C54,results!$A$2:$CJ$107,10,FALSE))</f>
        <v/>
      </c>
      <c r="H54" t="str">
        <f>IF(ISNA(VLOOKUP($C54,results!$A$2:$CJ$107,11,FALSE)),"",VLOOKUP($C54,results!$A$2:$CJ$107,11,FALSE))</f>
        <v/>
      </c>
      <c r="I54" t="s">
        <v>52</v>
      </c>
      <c r="J54">
        <v>324</v>
      </c>
      <c r="K54">
        <v>2</v>
      </c>
      <c r="L54">
        <v>236</v>
      </c>
      <c r="M54">
        <v>21.7339993896483</v>
      </c>
      <c r="N54">
        <v>2</v>
      </c>
      <c r="O54" s="7">
        <v>1</v>
      </c>
      <c r="P54" s="7">
        <v>2</v>
      </c>
      <c r="Q54" s="7">
        <v>12</v>
      </c>
      <c r="R54" s="7">
        <v>231</v>
      </c>
      <c r="AA54" t="s">
        <v>37</v>
      </c>
      <c r="AB54" s="8">
        <f t="shared" si="2"/>
        <v>-5</v>
      </c>
      <c r="AC54" s="8" t="str">
        <f t="shared" si="3"/>
        <v/>
      </c>
      <c r="AD54" s="32" t="str">
        <f t="shared" si="4"/>
        <v/>
      </c>
      <c r="AE54" s="32" t="str">
        <f>IF(J54&lt;900,IF(AND(VLOOKUP(C54,marv2012_trees!$A$2:$O$2023,11,FALSE)&lt;21,OR(Q54=21,Q54=22,Q54=23)),1,""),"")</f>
        <v/>
      </c>
      <c r="AF54" s="32" t="str">
        <f t="shared" si="5"/>
        <v/>
      </c>
      <c r="AG54" s="32">
        <f t="shared" si="6"/>
        <v>236</v>
      </c>
      <c r="AH54" s="32">
        <f t="shared" si="7"/>
        <v>231</v>
      </c>
      <c r="AI54" s="32">
        <f t="shared" si="8"/>
        <v>-5</v>
      </c>
      <c r="AJ54" s="32" t="str">
        <f t="shared" si="9"/>
        <v/>
      </c>
    </row>
    <row r="55" spans="1:36">
      <c r="A55">
        <v>2</v>
      </c>
      <c r="B55" s="1" t="str">
        <f t="shared" si="0"/>
        <v>2D_320</v>
      </c>
      <c r="C55" t="str">
        <f t="shared" si="1"/>
        <v>2D_320</v>
      </c>
      <c r="D55" t="str">
        <f>IF(ISNA(VLOOKUP(C55,omissio_vanha_vs_uusi!$A$2:$T$107,20,FALSE)),"",IF(VLOOKUP(C55,omissio_vanha_vs_uusi!$A$2:$T$107,20,FALSE)="OK",VLOOKUP(C55,omissio_vanha_vs_uusi!$A$2:$T$107,11,FALSE),""))</f>
        <v/>
      </c>
      <c r="E55">
        <f>VLOOKUP($C55,marv2012_trees!$A$2:$O$2023,5,FALSE)</f>
        <v>2515811.33</v>
      </c>
      <c r="F55">
        <f>VLOOKUP($C55,marv2012_trees!$A$2:$O$2023,6,FALSE)</f>
        <v>6860838.0800000001</v>
      </c>
      <c r="G55" t="str">
        <f>IF(ISNA(VLOOKUP($C55,results!$A$2:$CJ$107,10,FALSE)),"",VLOOKUP($C55,results!$A$2:$CJ$107,10,FALSE))</f>
        <v/>
      </c>
      <c r="H55" t="str">
        <f>IF(ISNA(VLOOKUP($C55,results!$A$2:$CJ$107,11,FALSE)),"",VLOOKUP($C55,results!$A$2:$CJ$107,11,FALSE))</f>
        <v/>
      </c>
      <c r="I55" t="s">
        <v>52</v>
      </c>
      <c r="J55">
        <v>320</v>
      </c>
      <c r="K55">
        <v>2</v>
      </c>
      <c r="L55">
        <v>228</v>
      </c>
      <c r="M55">
        <v>20.760008544921799</v>
      </c>
      <c r="N55">
        <v>2</v>
      </c>
      <c r="O55" s="7">
        <v>1</v>
      </c>
      <c r="P55" s="7">
        <v>2</v>
      </c>
      <c r="Q55" s="7">
        <v>11</v>
      </c>
      <c r="R55" s="7">
        <v>227</v>
      </c>
      <c r="AB55" s="8">
        <f t="shared" si="2"/>
        <v>-1</v>
      </c>
      <c r="AC55" s="8" t="str">
        <f t="shared" si="3"/>
        <v/>
      </c>
      <c r="AD55" s="32" t="str">
        <f t="shared" si="4"/>
        <v/>
      </c>
      <c r="AE55" s="32" t="str">
        <f>IF(J55&lt;900,IF(AND(VLOOKUP(C55,marv2012_trees!$A$2:$O$2023,11,FALSE)&lt;21,OR(Q55=21,Q55=22,Q55=23)),1,""),"")</f>
        <v/>
      </c>
      <c r="AF55" s="32" t="str">
        <f t="shared" si="5"/>
        <v/>
      </c>
      <c r="AG55" s="32">
        <f t="shared" si="6"/>
        <v>228</v>
      </c>
      <c r="AH55" s="32">
        <f t="shared" si="7"/>
        <v>227</v>
      </c>
      <c r="AI55" s="32">
        <f t="shared" si="8"/>
        <v>-1</v>
      </c>
      <c r="AJ55" s="32" t="str">
        <f t="shared" si="9"/>
        <v/>
      </c>
    </row>
    <row r="56" spans="1:36">
      <c r="A56">
        <v>2</v>
      </c>
      <c r="B56" s="1" t="str">
        <f t="shared" si="0"/>
        <v>2D_382</v>
      </c>
      <c r="C56" t="str">
        <f t="shared" si="1"/>
        <v>2D_382</v>
      </c>
      <c r="D56" t="str">
        <f>IF(ISNA(VLOOKUP(C56,omissio_vanha_vs_uusi!$A$2:$T$107,20,FALSE)),"",IF(VLOOKUP(C56,omissio_vanha_vs_uusi!$A$2:$T$107,20,FALSE)="OK",VLOOKUP(C56,omissio_vanha_vs_uusi!$A$2:$T$107,11,FALSE),""))</f>
        <v/>
      </c>
      <c r="E56">
        <f>VLOOKUP($C56,marv2012_trees!$A$2:$O$2023,5,FALSE)</f>
        <v>2515832.25</v>
      </c>
      <c r="F56">
        <f>VLOOKUP($C56,marv2012_trees!$A$2:$O$2023,6,FALSE)</f>
        <v>6860809.7000000002</v>
      </c>
      <c r="G56" t="str">
        <f>IF(ISNA(VLOOKUP($C56,results!$A$2:$CJ$107,10,FALSE)),"",VLOOKUP($C56,results!$A$2:$CJ$107,10,FALSE))</f>
        <v/>
      </c>
      <c r="H56" t="str">
        <f>IF(ISNA(VLOOKUP($C56,results!$A$2:$CJ$107,11,FALSE)),"",VLOOKUP($C56,results!$A$2:$CJ$107,11,FALSE))</f>
        <v/>
      </c>
      <c r="I56" t="s">
        <v>52</v>
      </c>
      <c r="J56">
        <v>382</v>
      </c>
      <c r="K56">
        <v>2</v>
      </c>
      <c r="L56">
        <v>264</v>
      </c>
      <c r="M56">
        <v>26.4190042724608</v>
      </c>
      <c r="N56">
        <v>2</v>
      </c>
      <c r="O56" s="7">
        <v>1</v>
      </c>
      <c r="P56" s="7">
        <v>2</v>
      </c>
      <c r="Q56" s="7">
        <v>12</v>
      </c>
      <c r="R56" s="7">
        <v>271</v>
      </c>
      <c r="S56" s="7" t="s">
        <v>34</v>
      </c>
      <c r="T56" s="7">
        <v>21</v>
      </c>
      <c r="U56" s="7">
        <v>28</v>
      </c>
      <c r="V56" s="7">
        <v>18</v>
      </c>
      <c r="W56" s="7">
        <v>8</v>
      </c>
      <c r="X56" s="7">
        <v>14</v>
      </c>
      <c r="Y56" s="7">
        <v>30</v>
      </c>
      <c r="AA56" t="s">
        <v>37</v>
      </c>
      <c r="AB56" s="8">
        <f t="shared" si="2"/>
        <v>7</v>
      </c>
      <c r="AC56" s="8" t="str">
        <f t="shared" si="3"/>
        <v/>
      </c>
      <c r="AD56" s="32" t="str">
        <f t="shared" si="4"/>
        <v/>
      </c>
      <c r="AE56" s="32" t="str">
        <f>IF(J56&lt;900,IF(AND(VLOOKUP(C56,marv2012_trees!$A$2:$O$2023,11,FALSE)&lt;21,OR(Q56=21,Q56=22,Q56=23)),1,""),"")</f>
        <v/>
      </c>
      <c r="AF56" s="32" t="str">
        <f t="shared" si="5"/>
        <v/>
      </c>
      <c r="AG56" s="32">
        <f t="shared" si="6"/>
        <v>264</v>
      </c>
      <c r="AH56" s="32">
        <f t="shared" si="7"/>
        <v>271</v>
      </c>
      <c r="AI56" s="32">
        <f t="shared" si="8"/>
        <v>7</v>
      </c>
      <c r="AJ56" s="32" t="str">
        <f t="shared" si="9"/>
        <v/>
      </c>
    </row>
    <row r="57" spans="1:36">
      <c r="A57">
        <v>2</v>
      </c>
      <c r="B57" s="1" t="str">
        <f t="shared" si="0"/>
        <v>2D_377</v>
      </c>
      <c r="C57" t="str">
        <f t="shared" si="1"/>
        <v>2D_377</v>
      </c>
      <c r="D57" t="str">
        <f>IF(ISNA(VLOOKUP(C57,omissio_vanha_vs_uusi!$A$2:$T$107,20,FALSE)),"",IF(VLOOKUP(C57,omissio_vanha_vs_uusi!$A$2:$T$107,20,FALSE)="OK",VLOOKUP(C57,omissio_vanha_vs_uusi!$A$2:$T$107,11,FALSE),""))</f>
        <v/>
      </c>
      <c r="E57">
        <f>VLOOKUP($C57,marv2012_trees!$A$2:$O$2023,5,FALSE)</f>
        <v>2515834.58</v>
      </c>
      <c r="F57">
        <f>VLOOKUP($C57,marv2012_trees!$A$2:$O$2023,6,FALSE)</f>
        <v>6860811.1200000001</v>
      </c>
      <c r="G57" t="str">
        <f>IF(ISNA(VLOOKUP($C57,results!$A$2:$CJ$107,10,FALSE)),"",VLOOKUP($C57,results!$A$2:$CJ$107,10,FALSE))</f>
        <v/>
      </c>
      <c r="H57" t="str">
        <f>IF(ISNA(VLOOKUP($C57,results!$A$2:$CJ$107,11,FALSE)),"",VLOOKUP($C57,results!$A$2:$CJ$107,11,FALSE))</f>
        <v/>
      </c>
      <c r="I57" t="s">
        <v>52</v>
      </c>
      <c r="J57">
        <v>377</v>
      </c>
      <c r="K57">
        <v>2</v>
      </c>
      <c r="L57">
        <v>181</v>
      </c>
      <c r="M57">
        <v>18.944005493163999</v>
      </c>
      <c r="N57">
        <v>2</v>
      </c>
      <c r="O57" s="7">
        <v>1</v>
      </c>
      <c r="P57" s="7">
        <v>2</v>
      </c>
      <c r="Q57" s="7">
        <v>12</v>
      </c>
      <c r="R57" s="7">
        <v>182</v>
      </c>
      <c r="AA57" t="s">
        <v>37</v>
      </c>
      <c r="AB57" s="8">
        <f t="shared" si="2"/>
        <v>1</v>
      </c>
      <c r="AC57" s="8" t="str">
        <f t="shared" si="3"/>
        <v/>
      </c>
      <c r="AD57" s="32" t="str">
        <f t="shared" si="4"/>
        <v/>
      </c>
      <c r="AE57" s="32" t="str">
        <f>IF(J57&lt;900,IF(AND(VLOOKUP(C57,marv2012_trees!$A$2:$O$2023,11,FALSE)&lt;21,OR(Q57=21,Q57=22,Q57=23)),1,""),"")</f>
        <v/>
      </c>
      <c r="AF57" s="32" t="str">
        <f t="shared" si="5"/>
        <v/>
      </c>
      <c r="AG57" s="32">
        <f t="shared" si="6"/>
        <v>181</v>
      </c>
      <c r="AH57" s="32">
        <f t="shared" si="7"/>
        <v>182</v>
      </c>
      <c r="AI57" s="32">
        <f t="shared" si="8"/>
        <v>1</v>
      </c>
      <c r="AJ57" s="32" t="str">
        <f t="shared" si="9"/>
        <v/>
      </c>
    </row>
    <row r="58" spans="1:36">
      <c r="A58">
        <v>2</v>
      </c>
      <c r="B58" s="1" t="str">
        <f t="shared" si="0"/>
        <v>2D_371</v>
      </c>
      <c r="C58" t="str">
        <f t="shared" si="1"/>
        <v>2D_371</v>
      </c>
      <c r="D58" t="str">
        <f>IF(ISNA(VLOOKUP(C58,omissio_vanha_vs_uusi!$A$2:$T$107,20,FALSE)),"",IF(VLOOKUP(C58,omissio_vanha_vs_uusi!$A$2:$T$107,20,FALSE)="OK",VLOOKUP(C58,omissio_vanha_vs_uusi!$A$2:$T$107,11,FALSE),""))</f>
        <v/>
      </c>
      <c r="E58">
        <f>VLOOKUP($C58,marv2012_trees!$A$2:$O$2023,5,FALSE)</f>
        <v>2515838.17</v>
      </c>
      <c r="F58">
        <f>VLOOKUP($C58,marv2012_trees!$A$2:$O$2023,6,FALSE)</f>
        <v>6860813.3099999996</v>
      </c>
      <c r="G58" t="str">
        <f>IF(ISNA(VLOOKUP($C58,results!$A$2:$CJ$107,10,FALSE)),"",VLOOKUP($C58,results!$A$2:$CJ$107,10,FALSE))</f>
        <v/>
      </c>
      <c r="H58" t="str">
        <f>IF(ISNA(VLOOKUP($C58,results!$A$2:$CJ$107,11,FALSE)),"",VLOOKUP($C58,results!$A$2:$CJ$107,11,FALSE))</f>
        <v/>
      </c>
      <c r="I58" t="s">
        <v>52</v>
      </c>
      <c r="J58">
        <v>371</v>
      </c>
      <c r="K58">
        <v>2</v>
      </c>
      <c r="L58">
        <v>179</v>
      </c>
      <c r="M58">
        <v>20.245003662109301</v>
      </c>
      <c r="N58">
        <v>2</v>
      </c>
      <c r="O58" s="7">
        <v>1</v>
      </c>
      <c r="P58" s="7">
        <v>2</v>
      </c>
      <c r="Q58" s="7">
        <v>11</v>
      </c>
      <c r="R58" s="7">
        <v>308</v>
      </c>
      <c r="AB58" s="8" t="str">
        <f t="shared" si="2"/>
        <v/>
      </c>
      <c r="AC58" s="8" t="str">
        <f t="shared" si="3"/>
        <v/>
      </c>
      <c r="AD58" s="32" t="str">
        <f t="shared" si="4"/>
        <v/>
      </c>
      <c r="AE58" s="32" t="str">
        <f>IF(J58&lt;900,IF(AND(VLOOKUP(C58,marv2012_trees!$A$2:$O$2023,11,FALSE)&lt;21,OR(Q58=21,Q58=22,Q58=23)),1,""),"")</f>
        <v/>
      </c>
      <c r="AF58" s="32" t="str">
        <f t="shared" si="5"/>
        <v/>
      </c>
      <c r="AG58" s="32">
        <f t="shared" si="6"/>
        <v>179</v>
      </c>
      <c r="AH58" s="32">
        <f t="shared" si="7"/>
        <v>308</v>
      </c>
      <c r="AI58" s="32">
        <f t="shared" si="8"/>
        <v>129</v>
      </c>
      <c r="AJ58" s="32">
        <f t="shared" si="9"/>
        <v>1</v>
      </c>
    </row>
    <row r="59" spans="1:36">
      <c r="A59">
        <v>2</v>
      </c>
      <c r="B59" s="1" t="str">
        <f t="shared" si="0"/>
        <v>2D_373</v>
      </c>
      <c r="C59" t="str">
        <f t="shared" si="1"/>
        <v>2D_373</v>
      </c>
      <c r="D59" t="str">
        <f>IF(ISNA(VLOOKUP(C59,omissio_vanha_vs_uusi!$A$2:$T$107,20,FALSE)),"",IF(VLOOKUP(C59,omissio_vanha_vs_uusi!$A$2:$T$107,20,FALSE)="OK",VLOOKUP(C59,omissio_vanha_vs_uusi!$A$2:$T$107,11,FALSE),""))</f>
        <v/>
      </c>
      <c r="E59">
        <f>VLOOKUP($C59,marv2012_trees!$A$2:$O$2023,5,FALSE)</f>
        <v>2515834.15</v>
      </c>
      <c r="F59">
        <f>VLOOKUP($C59,marv2012_trees!$A$2:$O$2023,6,FALSE)</f>
        <v>6860813.5999999996</v>
      </c>
      <c r="G59" t="str">
        <f>IF(ISNA(VLOOKUP($C59,results!$A$2:$CJ$107,10,FALSE)),"",VLOOKUP($C59,results!$A$2:$CJ$107,10,FALSE))</f>
        <v/>
      </c>
      <c r="H59" t="str">
        <f>IF(ISNA(VLOOKUP($C59,results!$A$2:$CJ$107,11,FALSE)),"",VLOOKUP($C59,results!$A$2:$CJ$107,11,FALSE))</f>
        <v/>
      </c>
      <c r="I59" t="s">
        <v>52</v>
      </c>
      <c r="J59">
        <v>373</v>
      </c>
      <c r="K59">
        <v>2</v>
      </c>
      <c r="L59">
        <v>207</v>
      </c>
      <c r="M59">
        <v>20.7720048828124</v>
      </c>
      <c r="N59">
        <v>2</v>
      </c>
      <c r="O59" s="7">
        <v>1</v>
      </c>
      <c r="P59" s="7">
        <v>2</v>
      </c>
      <c r="Q59" s="7">
        <v>11</v>
      </c>
      <c r="R59" s="7">
        <v>217</v>
      </c>
      <c r="S59" s="7" t="s">
        <v>35</v>
      </c>
      <c r="T59" s="7">
        <v>13</v>
      </c>
      <c r="U59" s="7">
        <v>21.25</v>
      </c>
      <c r="V59" s="7">
        <v>12</v>
      </c>
      <c r="AB59" s="8">
        <f t="shared" si="2"/>
        <v>10</v>
      </c>
      <c r="AC59" s="8" t="str">
        <f t="shared" si="3"/>
        <v/>
      </c>
      <c r="AD59" s="32" t="str">
        <f t="shared" si="4"/>
        <v/>
      </c>
      <c r="AE59" s="32" t="str">
        <f>IF(J59&lt;900,IF(AND(VLOOKUP(C59,marv2012_trees!$A$2:$O$2023,11,FALSE)&lt;21,OR(Q59=21,Q59=22,Q59=23)),1,""),"")</f>
        <v/>
      </c>
      <c r="AF59" s="32" t="str">
        <f t="shared" si="5"/>
        <v/>
      </c>
      <c r="AG59" s="32">
        <f t="shared" si="6"/>
        <v>207</v>
      </c>
      <c r="AH59" s="32">
        <f t="shared" si="7"/>
        <v>217</v>
      </c>
      <c r="AI59" s="32">
        <f t="shared" si="8"/>
        <v>10</v>
      </c>
      <c r="AJ59" s="32" t="str">
        <f t="shared" si="9"/>
        <v/>
      </c>
    </row>
    <row r="60" spans="1:36">
      <c r="A60">
        <v>2</v>
      </c>
      <c r="B60" s="1" t="str">
        <f t="shared" si="0"/>
        <v>2D_372</v>
      </c>
      <c r="C60" t="str">
        <f t="shared" si="1"/>
        <v>2D_372</v>
      </c>
      <c r="D60" t="str">
        <f>IF(ISNA(VLOOKUP(C60,omissio_vanha_vs_uusi!$A$2:$T$107,20,FALSE)),"",IF(VLOOKUP(C60,omissio_vanha_vs_uusi!$A$2:$T$107,20,FALSE)="OK",VLOOKUP(C60,omissio_vanha_vs_uusi!$A$2:$T$107,11,FALSE),""))</f>
        <v/>
      </c>
      <c r="E60">
        <f>VLOOKUP($C60,marv2012_trees!$A$2:$O$2023,5,FALSE)</f>
        <v>2515831.09</v>
      </c>
      <c r="F60">
        <f>VLOOKUP($C60,marv2012_trees!$A$2:$O$2023,6,FALSE)</f>
        <v>6860814.9199999999</v>
      </c>
      <c r="G60" t="str">
        <f>IF(ISNA(VLOOKUP($C60,results!$A$2:$CJ$107,10,FALSE)),"",VLOOKUP($C60,results!$A$2:$CJ$107,10,FALSE))</f>
        <v/>
      </c>
      <c r="H60" t="str">
        <f>IF(ISNA(VLOOKUP($C60,results!$A$2:$CJ$107,11,FALSE)),"",VLOOKUP($C60,results!$A$2:$CJ$107,11,FALSE))</f>
        <v/>
      </c>
      <c r="I60" t="s">
        <v>52</v>
      </c>
      <c r="J60">
        <v>372</v>
      </c>
      <c r="K60">
        <v>2</v>
      </c>
      <c r="L60">
        <v>296</v>
      </c>
      <c r="M60">
        <v>24.186007934570199</v>
      </c>
      <c r="N60">
        <v>2</v>
      </c>
      <c r="O60" s="7">
        <v>1</v>
      </c>
      <c r="P60" s="7">
        <v>2</v>
      </c>
      <c r="Q60" s="7">
        <v>11</v>
      </c>
      <c r="R60" s="7">
        <v>302</v>
      </c>
      <c r="AB60" s="8">
        <f t="shared" si="2"/>
        <v>6</v>
      </c>
      <c r="AC60" s="8" t="str">
        <f t="shared" si="3"/>
        <v/>
      </c>
      <c r="AD60" s="32" t="str">
        <f t="shared" si="4"/>
        <v/>
      </c>
      <c r="AE60" s="32" t="str">
        <f>IF(J60&lt;900,IF(AND(VLOOKUP(C60,marv2012_trees!$A$2:$O$2023,11,FALSE)&lt;21,OR(Q60=21,Q60=22,Q60=23)),1,""),"")</f>
        <v/>
      </c>
      <c r="AF60" s="32" t="str">
        <f t="shared" si="5"/>
        <v/>
      </c>
      <c r="AG60" s="32">
        <f t="shared" si="6"/>
        <v>296</v>
      </c>
      <c r="AH60" s="32">
        <f t="shared" si="7"/>
        <v>302</v>
      </c>
      <c r="AI60" s="32">
        <f t="shared" si="8"/>
        <v>6</v>
      </c>
      <c r="AJ60" s="32" t="str">
        <f t="shared" si="9"/>
        <v/>
      </c>
    </row>
    <row r="61" spans="1:36">
      <c r="A61">
        <v>2</v>
      </c>
      <c r="B61" s="1" t="str">
        <f t="shared" si="0"/>
        <v>2D_362</v>
      </c>
      <c r="C61" t="str">
        <f t="shared" si="1"/>
        <v>2D_362</v>
      </c>
      <c r="D61" t="str">
        <f>IF(ISNA(VLOOKUP(C61,omissio_vanha_vs_uusi!$A$2:$T$107,20,FALSE)),"",IF(VLOOKUP(C61,omissio_vanha_vs_uusi!$A$2:$T$107,20,FALSE)="OK",VLOOKUP(C61,omissio_vanha_vs_uusi!$A$2:$T$107,11,FALSE),""))</f>
        <v/>
      </c>
      <c r="E61">
        <f>VLOOKUP($C61,marv2012_trees!$A$2:$O$2023,5,FALSE)</f>
        <v>2515830.8199999998</v>
      </c>
      <c r="F61">
        <f>VLOOKUP($C61,marv2012_trees!$A$2:$O$2023,6,FALSE)</f>
        <v>6860818.79</v>
      </c>
      <c r="G61" t="str">
        <f>IF(ISNA(VLOOKUP($C61,results!$A$2:$CJ$107,10,FALSE)),"",VLOOKUP($C61,results!$A$2:$CJ$107,10,FALSE))</f>
        <v/>
      </c>
      <c r="H61" t="str">
        <f>IF(ISNA(VLOOKUP($C61,results!$A$2:$CJ$107,11,FALSE)),"",VLOOKUP($C61,results!$A$2:$CJ$107,11,FALSE))</f>
        <v/>
      </c>
      <c r="I61" t="s">
        <v>52</v>
      </c>
      <c r="J61">
        <v>362</v>
      </c>
      <c r="K61">
        <v>2</v>
      </c>
      <c r="L61">
        <v>353</v>
      </c>
      <c r="M61">
        <v>24.010003662109298</v>
      </c>
      <c r="N61">
        <v>2</v>
      </c>
      <c r="O61" s="7">
        <v>1</v>
      </c>
      <c r="P61" s="7">
        <v>2</v>
      </c>
      <c r="Q61" s="7">
        <v>11</v>
      </c>
      <c r="R61" s="7">
        <v>349</v>
      </c>
      <c r="S61" s="7" t="s">
        <v>34</v>
      </c>
      <c r="T61" s="7">
        <v>27</v>
      </c>
      <c r="U61" s="7">
        <v>26.25</v>
      </c>
      <c r="V61" s="7">
        <v>13.25</v>
      </c>
      <c r="W61" s="7">
        <v>8</v>
      </c>
      <c r="X61" s="7">
        <v>17</v>
      </c>
      <c r="Y61" s="7">
        <v>40</v>
      </c>
      <c r="AB61" s="8">
        <f t="shared" si="2"/>
        <v>-4</v>
      </c>
      <c r="AC61" s="8" t="str">
        <f t="shared" si="3"/>
        <v/>
      </c>
      <c r="AD61" s="32" t="str">
        <f t="shared" si="4"/>
        <v/>
      </c>
      <c r="AE61" s="32" t="str">
        <f>IF(J61&lt;900,IF(AND(VLOOKUP(C61,marv2012_trees!$A$2:$O$2023,11,FALSE)&lt;21,OR(Q61=21,Q61=22,Q61=23)),1,""),"")</f>
        <v/>
      </c>
      <c r="AF61" s="32" t="str">
        <f t="shared" si="5"/>
        <v/>
      </c>
      <c r="AG61" s="32">
        <f t="shared" si="6"/>
        <v>353</v>
      </c>
      <c r="AH61" s="32">
        <f t="shared" si="7"/>
        <v>349</v>
      </c>
      <c r="AI61" s="32">
        <f t="shared" si="8"/>
        <v>-4</v>
      </c>
      <c r="AJ61" s="32" t="str">
        <f t="shared" si="9"/>
        <v/>
      </c>
    </row>
    <row r="62" spans="1:36">
      <c r="A62">
        <v>2</v>
      </c>
      <c r="B62" s="1" t="str">
        <f t="shared" si="0"/>
        <v>2D_357</v>
      </c>
      <c r="C62" t="str">
        <f t="shared" si="1"/>
        <v>2D_357</v>
      </c>
      <c r="D62" t="str">
        <f>IF(ISNA(VLOOKUP(C62,omissio_vanha_vs_uusi!$A$2:$T$107,20,FALSE)),"",IF(VLOOKUP(C62,omissio_vanha_vs_uusi!$A$2:$T$107,20,FALSE)="OK",VLOOKUP(C62,omissio_vanha_vs_uusi!$A$2:$T$107,11,FALSE),""))</f>
        <v/>
      </c>
      <c r="E62">
        <f>VLOOKUP($C62,marv2012_trees!$A$2:$O$2023,5,FALSE)</f>
        <v>2515832.7000000002</v>
      </c>
      <c r="F62">
        <f>VLOOKUP($C62,marv2012_trees!$A$2:$O$2023,6,FALSE)</f>
        <v>6860821.9800000004</v>
      </c>
      <c r="G62" t="str">
        <f>IF(ISNA(VLOOKUP($C62,results!$A$2:$CJ$107,10,FALSE)),"",VLOOKUP($C62,results!$A$2:$CJ$107,10,FALSE))</f>
        <v/>
      </c>
      <c r="H62" t="str">
        <f>IF(ISNA(VLOOKUP($C62,results!$A$2:$CJ$107,11,FALSE)),"",VLOOKUP($C62,results!$A$2:$CJ$107,11,FALSE))</f>
        <v/>
      </c>
      <c r="I62" t="s">
        <v>52</v>
      </c>
      <c r="J62">
        <v>357</v>
      </c>
      <c r="K62">
        <v>2</v>
      </c>
      <c r="L62">
        <v>117</v>
      </c>
      <c r="M62">
        <v>12.7850036621093</v>
      </c>
      <c r="N62">
        <v>2</v>
      </c>
      <c r="O62" s="7">
        <v>1</v>
      </c>
      <c r="P62" s="7">
        <v>2</v>
      </c>
      <c r="Q62" s="7">
        <v>12</v>
      </c>
      <c r="R62" s="7">
        <v>114</v>
      </c>
      <c r="AA62" t="s">
        <v>37</v>
      </c>
      <c r="AB62" s="8">
        <f t="shared" si="2"/>
        <v>-3</v>
      </c>
      <c r="AC62" s="8" t="str">
        <f t="shared" si="3"/>
        <v/>
      </c>
      <c r="AD62" s="32" t="str">
        <f t="shared" si="4"/>
        <v/>
      </c>
      <c r="AE62" s="32" t="str">
        <f>IF(J62&lt;900,IF(AND(VLOOKUP(C62,marv2012_trees!$A$2:$O$2023,11,FALSE)&lt;21,OR(Q62=21,Q62=22,Q62=23)),1,""),"")</f>
        <v/>
      </c>
      <c r="AF62" s="32" t="str">
        <f t="shared" si="5"/>
        <v/>
      </c>
      <c r="AG62" s="32">
        <f t="shared" si="6"/>
        <v>117</v>
      </c>
      <c r="AH62" s="32">
        <f t="shared" si="7"/>
        <v>114</v>
      </c>
      <c r="AI62" s="32">
        <f t="shared" si="8"/>
        <v>-3</v>
      </c>
      <c r="AJ62" s="32" t="str">
        <f t="shared" si="9"/>
        <v/>
      </c>
    </row>
    <row r="63" spans="1:36">
      <c r="A63">
        <v>2</v>
      </c>
      <c r="B63" s="1" t="str">
        <f t="shared" si="0"/>
        <v>2D_364</v>
      </c>
      <c r="C63" t="str">
        <f t="shared" si="1"/>
        <v>2D_364</v>
      </c>
      <c r="D63" t="str">
        <f>IF(ISNA(VLOOKUP(C63,omissio_vanha_vs_uusi!$A$2:$T$107,20,FALSE)),"",IF(VLOOKUP(C63,omissio_vanha_vs_uusi!$A$2:$T$107,20,FALSE)="OK",VLOOKUP(C63,omissio_vanha_vs_uusi!$A$2:$T$107,11,FALSE),""))</f>
        <v/>
      </c>
      <c r="E63">
        <f>VLOOKUP($C63,marv2012_trees!$A$2:$O$2023,5,FALSE)</f>
        <v>2515826.4900000002</v>
      </c>
      <c r="F63">
        <f>VLOOKUP($C63,marv2012_trees!$A$2:$O$2023,6,FALSE)</f>
        <v>6860819.0599999996</v>
      </c>
      <c r="G63" t="str">
        <f>IF(ISNA(VLOOKUP($C63,results!$A$2:$CJ$107,10,FALSE)),"",VLOOKUP($C63,results!$A$2:$CJ$107,10,FALSE))</f>
        <v/>
      </c>
      <c r="H63" t="str">
        <f>IF(ISNA(VLOOKUP($C63,results!$A$2:$CJ$107,11,FALSE)),"",VLOOKUP($C63,results!$A$2:$CJ$107,11,FALSE))</f>
        <v/>
      </c>
      <c r="I63" t="s">
        <v>52</v>
      </c>
      <c r="J63">
        <v>364</v>
      </c>
      <c r="K63">
        <v>1</v>
      </c>
      <c r="L63">
        <v>282</v>
      </c>
      <c r="M63">
        <v>22.046997558593699</v>
      </c>
      <c r="N63">
        <v>2</v>
      </c>
      <c r="O63" s="7">
        <v>1</v>
      </c>
      <c r="P63" s="7">
        <v>1</v>
      </c>
      <c r="Q63" s="7">
        <v>11</v>
      </c>
      <c r="R63" s="7">
        <v>279</v>
      </c>
      <c r="AB63" s="8">
        <f t="shared" si="2"/>
        <v>-3</v>
      </c>
      <c r="AC63" s="8" t="str">
        <f t="shared" si="3"/>
        <v/>
      </c>
      <c r="AD63" s="32" t="str">
        <f t="shared" si="4"/>
        <v/>
      </c>
      <c r="AE63" s="32" t="str">
        <f>IF(J63&lt;900,IF(AND(VLOOKUP(C63,marv2012_trees!$A$2:$O$2023,11,FALSE)&lt;21,OR(Q63=21,Q63=22,Q63=23)),1,""),"")</f>
        <v/>
      </c>
      <c r="AF63" s="32" t="str">
        <f t="shared" si="5"/>
        <v/>
      </c>
      <c r="AG63" s="32">
        <f t="shared" si="6"/>
        <v>282</v>
      </c>
      <c r="AH63" s="32">
        <f t="shared" si="7"/>
        <v>279</v>
      </c>
      <c r="AI63" s="32">
        <f t="shared" si="8"/>
        <v>-3</v>
      </c>
      <c r="AJ63" s="32" t="str">
        <f t="shared" si="9"/>
        <v/>
      </c>
    </row>
    <row r="64" spans="1:36">
      <c r="A64">
        <v>2</v>
      </c>
      <c r="B64" s="1" t="str">
        <f t="shared" si="0"/>
        <v>2D_355</v>
      </c>
      <c r="C64" t="str">
        <f t="shared" si="1"/>
        <v>2D_355</v>
      </c>
      <c r="D64" t="str">
        <f>IF(ISNA(VLOOKUP(C64,omissio_vanha_vs_uusi!$A$2:$T$107,20,FALSE)),"",IF(VLOOKUP(C64,omissio_vanha_vs_uusi!$A$2:$T$107,20,FALSE)="OK",VLOOKUP(C64,omissio_vanha_vs_uusi!$A$2:$T$107,11,FALSE),""))</f>
        <v/>
      </c>
      <c r="E64">
        <f>VLOOKUP($C64,marv2012_trees!$A$2:$O$2023,5,FALSE)</f>
        <v>2515830.88</v>
      </c>
      <c r="F64">
        <f>VLOOKUP($C64,marv2012_trees!$A$2:$O$2023,6,FALSE)</f>
        <v>6860823.2999999998</v>
      </c>
      <c r="G64" t="str">
        <f>IF(ISNA(VLOOKUP($C64,results!$A$2:$CJ$107,10,FALSE)),"",VLOOKUP($C64,results!$A$2:$CJ$107,10,FALSE))</f>
        <v/>
      </c>
      <c r="H64" t="str">
        <f>IF(ISNA(VLOOKUP($C64,results!$A$2:$CJ$107,11,FALSE)),"",VLOOKUP($C64,results!$A$2:$CJ$107,11,FALSE))</f>
        <v/>
      </c>
      <c r="I64" t="s">
        <v>52</v>
      </c>
      <c r="J64">
        <v>355</v>
      </c>
      <c r="K64">
        <v>2</v>
      </c>
      <c r="L64">
        <v>192</v>
      </c>
      <c r="M64">
        <v>18.229006103515498</v>
      </c>
      <c r="N64">
        <v>2</v>
      </c>
      <c r="O64" s="7">
        <v>1</v>
      </c>
      <c r="P64" s="7">
        <v>2</v>
      </c>
      <c r="Q64" s="7">
        <v>11</v>
      </c>
      <c r="R64" s="7">
        <v>210</v>
      </c>
      <c r="AB64" s="8">
        <f t="shared" si="2"/>
        <v>18</v>
      </c>
      <c r="AC64" s="8" t="str">
        <f t="shared" si="3"/>
        <v/>
      </c>
      <c r="AD64" s="32" t="str">
        <f t="shared" si="4"/>
        <v/>
      </c>
      <c r="AE64" s="32" t="str">
        <f>IF(J64&lt;900,IF(AND(VLOOKUP(C64,marv2012_trees!$A$2:$O$2023,11,FALSE)&lt;21,OR(Q64=21,Q64=22,Q64=23)),1,""),"")</f>
        <v/>
      </c>
      <c r="AF64" s="32" t="str">
        <f t="shared" si="5"/>
        <v/>
      </c>
      <c r="AG64" s="32">
        <f t="shared" si="6"/>
        <v>192</v>
      </c>
      <c r="AH64" s="32">
        <f t="shared" si="7"/>
        <v>210</v>
      </c>
      <c r="AI64" s="32">
        <f t="shared" si="8"/>
        <v>18</v>
      </c>
      <c r="AJ64" s="32" t="str">
        <f t="shared" si="9"/>
        <v/>
      </c>
    </row>
    <row r="65" spans="1:36">
      <c r="A65">
        <v>2</v>
      </c>
      <c r="B65" s="1" t="str">
        <f t="shared" si="0"/>
        <v>2D_350</v>
      </c>
      <c r="C65" t="str">
        <f t="shared" si="1"/>
        <v>2D_350</v>
      </c>
      <c r="D65" t="str">
        <f>IF(ISNA(VLOOKUP(C65,omissio_vanha_vs_uusi!$A$2:$T$107,20,FALSE)),"",IF(VLOOKUP(C65,omissio_vanha_vs_uusi!$A$2:$T$107,20,FALSE)="OK",VLOOKUP(C65,omissio_vanha_vs_uusi!$A$2:$T$107,11,FALSE),""))</f>
        <v/>
      </c>
      <c r="E65">
        <f>VLOOKUP($C65,marv2012_trees!$A$2:$O$2023,5,FALSE)</f>
        <v>2515828.7999999998</v>
      </c>
      <c r="F65">
        <f>VLOOKUP($C65,marv2012_trees!$A$2:$O$2023,6,FALSE)</f>
        <v>6860825.4000000004</v>
      </c>
      <c r="G65" t="str">
        <f>IF(ISNA(VLOOKUP($C65,results!$A$2:$CJ$107,10,FALSE)),"",VLOOKUP($C65,results!$A$2:$CJ$107,10,FALSE))</f>
        <v/>
      </c>
      <c r="H65" t="str">
        <f>IF(ISNA(VLOOKUP($C65,results!$A$2:$CJ$107,11,FALSE)),"",VLOOKUP($C65,results!$A$2:$CJ$107,11,FALSE))</f>
        <v/>
      </c>
      <c r="I65" t="s">
        <v>52</v>
      </c>
      <c r="J65">
        <v>350</v>
      </c>
      <c r="K65">
        <v>2</v>
      </c>
      <c r="L65">
        <v>213</v>
      </c>
      <c r="M65">
        <v>21.083002441406201</v>
      </c>
      <c r="N65">
        <v>2</v>
      </c>
      <c r="O65" s="7">
        <v>1</v>
      </c>
      <c r="P65" s="7">
        <v>2</v>
      </c>
      <c r="Q65" s="7">
        <v>11</v>
      </c>
      <c r="R65" s="7">
        <v>225</v>
      </c>
      <c r="AB65" s="8">
        <f t="shared" si="2"/>
        <v>12</v>
      </c>
      <c r="AC65" s="8" t="str">
        <f t="shared" si="3"/>
        <v/>
      </c>
      <c r="AD65" s="32" t="str">
        <f t="shared" si="4"/>
        <v/>
      </c>
      <c r="AE65" s="32" t="str">
        <f>IF(J65&lt;900,IF(AND(VLOOKUP(C65,marv2012_trees!$A$2:$O$2023,11,FALSE)&lt;21,OR(Q65=21,Q65=22,Q65=23)),1,""),"")</f>
        <v/>
      </c>
      <c r="AF65" s="32" t="str">
        <f t="shared" si="5"/>
        <v/>
      </c>
      <c r="AG65" s="32">
        <f t="shared" si="6"/>
        <v>213</v>
      </c>
      <c r="AH65" s="32">
        <f t="shared" si="7"/>
        <v>225</v>
      </c>
      <c r="AI65" s="32">
        <f t="shared" si="8"/>
        <v>12</v>
      </c>
      <c r="AJ65" s="32" t="str">
        <f t="shared" si="9"/>
        <v/>
      </c>
    </row>
    <row r="66" spans="1:36">
      <c r="A66">
        <v>2</v>
      </c>
      <c r="B66" s="1" t="str">
        <f t="shared" si="0"/>
        <v>2D_349</v>
      </c>
      <c r="C66" t="str">
        <f t="shared" si="1"/>
        <v>2D_349</v>
      </c>
      <c r="D66" t="str">
        <f>IF(ISNA(VLOOKUP(C66,omissio_vanha_vs_uusi!$A$2:$T$107,20,FALSE)),"",IF(VLOOKUP(C66,omissio_vanha_vs_uusi!$A$2:$T$107,20,FALSE)="OK",VLOOKUP(C66,omissio_vanha_vs_uusi!$A$2:$T$107,11,FALSE),""))</f>
        <v/>
      </c>
      <c r="E66">
        <f>VLOOKUP($C66,marv2012_trees!$A$2:$O$2023,5,FALSE)</f>
        <v>2515830</v>
      </c>
      <c r="F66">
        <f>VLOOKUP($C66,marv2012_trees!$A$2:$O$2023,6,FALSE)</f>
        <v>6860826.8600000003</v>
      </c>
      <c r="G66" t="str">
        <f>IF(ISNA(VLOOKUP($C66,results!$A$2:$CJ$107,10,FALSE)),"",VLOOKUP($C66,results!$A$2:$CJ$107,10,FALSE))</f>
        <v/>
      </c>
      <c r="H66" t="str">
        <f>IF(ISNA(VLOOKUP($C66,results!$A$2:$CJ$107,11,FALSE)),"",VLOOKUP($C66,results!$A$2:$CJ$107,11,FALSE))</f>
        <v/>
      </c>
      <c r="I66" t="s">
        <v>52</v>
      </c>
      <c r="J66">
        <v>349</v>
      </c>
      <c r="K66">
        <v>2</v>
      </c>
      <c r="L66">
        <v>199</v>
      </c>
      <c r="M66">
        <v>18.776004272460899</v>
      </c>
      <c r="N66">
        <v>2</v>
      </c>
      <c r="O66" s="7">
        <v>1</v>
      </c>
      <c r="P66" s="7">
        <v>2</v>
      </c>
      <c r="Q66" s="7">
        <v>11</v>
      </c>
      <c r="R66" s="7">
        <v>215</v>
      </c>
      <c r="AB66" s="8">
        <f t="shared" si="2"/>
        <v>16</v>
      </c>
      <c r="AC66" s="8" t="str">
        <f t="shared" si="3"/>
        <v/>
      </c>
      <c r="AD66" s="32" t="str">
        <f t="shared" si="4"/>
        <v/>
      </c>
      <c r="AE66" s="32" t="str">
        <f>IF(J66&lt;900,IF(AND(VLOOKUP(C66,marv2012_trees!$A$2:$O$2023,11,FALSE)&lt;21,OR(Q66=21,Q66=22,Q66=23)),1,""),"")</f>
        <v/>
      </c>
      <c r="AF66" s="32" t="str">
        <f t="shared" si="5"/>
        <v/>
      </c>
      <c r="AG66" s="32">
        <f t="shared" si="6"/>
        <v>199</v>
      </c>
      <c r="AH66" s="32">
        <f t="shared" si="7"/>
        <v>215</v>
      </c>
      <c r="AI66" s="32">
        <f t="shared" si="8"/>
        <v>16</v>
      </c>
      <c r="AJ66" s="32" t="str">
        <f t="shared" si="9"/>
        <v/>
      </c>
    </row>
    <row r="67" spans="1:36">
      <c r="A67">
        <v>2</v>
      </c>
      <c r="B67" s="1" t="str">
        <f t="shared" ref="B67:B130" si="10">IF(D67&lt;&gt;"",CONCATENATE(I67,"_",D67),C67)</f>
        <v>2D_351</v>
      </c>
      <c r="C67" t="str">
        <f t="shared" ref="C67:C130" si="11">CONCATENATE(I67,"_",J67)</f>
        <v>2D_351</v>
      </c>
      <c r="D67" t="str">
        <f>IF(ISNA(VLOOKUP(C67,omissio_vanha_vs_uusi!$A$2:$T$107,20,FALSE)),"",IF(VLOOKUP(C67,omissio_vanha_vs_uusi!$A$2:$T$107,20,FALSE)="OK",VLOOKUP(C67,omissio_vanha_vs_uusi!$A$2:$T$107,11,FALSE),""))</f>
        <v/>
      </c>
      <c r="E67">
        <f>VLOOKUP($C67,marv2012_trees!$A$2:$O$2023,5,FALSE)</f>
        <v>2515824.65</v>
      </c>
      <c r="F67">
        <f>VLOOKUP($C67,marv2012_trees!$A$2:$O$2023,6,FALSE)</f>
        <v>6860825.4699999997</v>
      </c>
      <c r="G67" t="str">
        <f>IF(ISNA(VLOOKUP($C67,results!$A$2:$CJ$107,10,FALSE)),"",VLOOKUP($C67,results!$A$2:$CJ$107,10,FALSE))</f>
        <v/>
      </c>
      <c r="H67" t="str">
        <f>IF(ISNA(VLOOKUP($C67,results!$A$2:$CJ$107,11,FALSE)),"",VLOOKUP($C67,results!$A$2:$CJ$107,11,FALSE))</f>
        <v/>
      </c>
      <c r="I67" t="s">
        <v>52</v>
      </c>
      <c r="J67">
        <v>351</v>
      </c>
      <c r="K67">
        <v>2</v>
      </c>
      <c r="L67">
        <v>227</v>
      </c>
      <c r="M67">
        <v>15.3290048828124</v>
      </c>
      <c r="N67">
        <v>2</v>
      </c>
      <c r="O67" s="7">
        <v>1</v>
      </c>
      <c r="P67" s="7">
        <v>2</v>
      </c>
      <c r="Q67" s="7">
        <v>11</v>
      </c>
      <c r="R67" s="7">
        <v>225</v>
      </c>
      <c r="S67" s="7" t="s">
        <v>35</v>
      </c>
      <c r="T67" s="7">
        <v>15</v>
      </c>
      <c r="U67" s="7">
        <v>19.75</v>
      </c>
      <c r="V67" s="7">
        <v>7</v>
      </c>
      <c r="AB67" s="8">
        <f t="shared" ref="AB67:AB130" si="12">IF(OR(L67=0,Q67&gt;14,ABS(R67-L67)&gt;50),"",R67-L67)</f>
        <v>-2</v>
      </c>
      <c r="AC67" s="8" t="str">
        <f t="shared" ref="AC67:AC130" si="13">IF(P67-K67&lt;&gt;0,IF(OR(Q67&gt;14,Q67&lt;11),"",IF(OR(AND(K67=3,P67=4),AND(K67=4,P67=3)),"",IF(J67&gt;899,"",1))),"")</f>
        <v/>
      </c>
      <c r="AD67" s="32" t="str">
        <f t="shared" ref="AD67:AD130" si="14">IF(Q67=41,1,"")</f>
        <v/>
      </c>
      <c r="AE67" s="32" t="str">
        <f>IF(J67&lt;900,IF(AND(VLOOKUP(C67,marv2012_trees!$A$2:$O$2023,11,FALSE)&lt;21,OR(Q67=21,Q67=22,Q67=23)),1,""),"")</f>
        <v/>
      </c>
      <c r="AF67" s="32" t="str">
        <f t="shared" ref="AF67:AF130" si="15">IF(Q67=31,1,"")</f>
        <v/>
      </c>
      <c r="AG67" s="32">
        <f t="shared" ref="AG67:AG130" si="16">IF(AND(Q67&lt;21,Q67&lt;&gt;0,J67&lt;900),L67,0)</f>
        <v>227</v>
      </c>
      <c r="AH67" s="32">
        <f t="shared" ref="AH67:AH130" si="17">IF(AND(Q67&lt;21,Q67&lt;&gt;0,J67&lt;900),R67,0)</f>
        <v>225</v>
      </c>
      <c r="AI67" s="32">
        <f t="shared" ref="AI67:AI130" si="18">IF(AND(Q67&lt;21,J67&lt;900),AH67-AG67,"")</f>
        <v>-2</v>
      </c>
      <c r="AJ67" s="32" t="str">
        <f t="shared" ref="AJ67:AJ130" si="19">IF(AI67&lt;&gt;"",IF(ABS(AI67&gt;50),1,""),"")</f>
        <v/>
      </c>
    </row>
    <row r="68" spans="1:36">
      <c r="A68">
        <v>2</v>
      </c>
      <c r="B68" s="1" t="str">
        <f t="shared" si="10"/>
        <v>2D_354</v>
      </c>
      <c r="C68" t="str">
        <f t="shared" si="11"/>
        <v>2D_354</v>
      </c>
      <c r="D68" t="str">
        <f>IF(ISNA(VLOOKUP(C68,omissio_vanha_vs_uusi!$A$2:$T$107,20,FALSE)),"",IF(VLOOKUP(C68,omissio_vanha_vs_uusi!$A$2:$T$107,20,FALSE)="OK",VLOOKUP(C68,omissio_vanha_vs_uusi!$A$2:$T$107,11,FALSE),""))</f>
        <v/>
      </c>
      <c r="E68">
        <f>VLOOKUP($C68,marv2012_trees!$A$2:$O$2023,5,FALSE)</f>
        <v>2515821.1800000002</v>
      </c>
      <c r="F68">
        <f>VLOOKUP($C68,marv2012_trees!$A$2:$O$2023,6,FALSE)</f>
        <v>6860824.8499999996</v>
      </c>
      <c r="G68" t="str">
        <f>IF(ISNA(VLOOKUP($C68,results!$A$2:$CJ$107,10,FALSE)),"",VLOOKUP($C68,results!$A$2:$CJ$107,10,FALSE))</f>
        <v/>
      </c>
      <c r="H68" t="str">
        <f>IF(ISNA(VLOOKUP($C68,results!$A$2:$CJ$107,11,FALSE)),"",VLOOKUP($C68,results!$A$2:$CJ$107,11,FALSE))</f>
        <v/>
      </c>
      <c r="I68" t="s">
        <v>52</v>
      </c>
      <c r="J68">
        <v>354</v>
      </c>
      <c r="K68">
        <v>1</v>
      </c>
      <c r="L68">
        <v>305</v>
      </c>
      <c r="M68">
        <v>22.680999999999901</v>
      </c>
      <c r="N68">
        <v>2</v>
      </c>
      <c r="O68" s="7">
        <v>1</v>
      </c>
      <c r="P68" s="7">
        <v>1</v>
      </c>
      <c r="Q68" s="7">
        <v>11</v>
      </c>
      <c r="R68" s="7">
        <v>316</v>
      </c>
      <c r="S68" s="7" t="s">
        <v>34</v>
      </c>
      <c r="T68" s="7">
        <v>22</v>
      </c>
      <c r="U68" s="7">
        <v>26.25</v>
      </c>
      <c r="V68" s="7">
        <v>17.25</v>
      </c>
      <c r="W68" s="7">
        <v>6</v>
      </c>
      <c r="X68" s="7">
        <v>36</v>
      </c>
      <c r="Y68" s="7">
        <v>25</v>
      </c>
      <c r="AB68" s="8">
        <f t="shared" si="12"/>
        <v>11</v>
      </c>
      <c r="AC68" s="8" t="str">
        <f t="shared" si="13"/>
        <v/>
      </c>
      <c r="AD68" s="32" t="str">
        <f t="shared" si="14"/>
        <v/>
      </c>
      <c r="AE68" s="32" t="str">
        <f>IF(J68&lt;900,IF(AND(VLOOKUP(C68,marv2012_trees!$A$2:$O$2023,11,FALSE)&lt;21,OR(Q68=21,Q68=22,Q68=23)),1,""),"")</f>
        <v/>
      </c>
      <c r="AF68" s="32" t="str">
        <f t="shared" si="15"/>
        <v/>
      </c>
      <c r="AG68" s="32">
        <f t="shared" si="16"/>
        <v>305</v>
      </c>
      <c r="AH68" s="32">
        <f t="shared" si="17"/>
        <v>316</v>
      </c>
      <c r="AI68" s="32">
        <f t="shared" si="18"/>
        <v>11</v>
      </c>
      <c r="AJ68" s="32" t="str">
        <f t="shared" si="19"/>
        <v/>
      </c>
    </row>
    <row r="69" spans="1:36">
      <c r="A69">
        <v>2</v>
      </c>
      <c r="B69" s="1" t="str">
        <f t="shared" si="10"/>
        <v>2D_344</v>
      </c>
      <c r="C69" t="str">
        <f t="shared" si="11"/>
        <v>2D_344</v>
      </c>
      <c r="D69" t="str">
        <f>IF(ISNA(VLOOKUP(C69,omissio_vanha_vs_uusi!$A$2:$T$107,20,FALSE)),"",IF(VLOOKUP(C69,omissio_vanha_vs_uusi!$A$2:$T$107,20,FALSE)="OK",VLOOKUP(C69,omissio_vanha_vs_uusi!$A$2:$T$107,11,FALSE),""))</f>
        <v/>
      </c>
      <c r="E69">
        <f>VLOOKUP($C69,marv2012_trees!$A$2:$O$2023,5,FALSE)</f>
        <v>2515829.5099999998</v>
      </c>
      <c r="F69">
        <f>VLOOKUP($C69,marv2012_trees!$A$2:$O$2023,6,FALSE)</f>
        <v>6860829.8099999996</v>
      </c>
      <c r="G69" t="str">
        <f>IF(ISNA(VLOOKUP($C69,results!$A$2:$CJ$107,10,FALSE)),"",VLOOKUP($C69,results!$A$2:$CJ$107,10,FALSE))</f>
        <v/>
      </c>
      <c r="H69" t="str">
        <f>IF(ISNA(VLOOKUP($C69,results!$A$2:$CJ$107,11,FALSE)),"",VLOOKUP($C69,results!$A$2:$CJ$107,11,FALSE))</f>
        <v/>
      </c>
      <c r="I69" t="s">
        <v>52</v>
      </c>
      <c r="J69">
        <v>344</v>
      </c>
      <c r="K69">
        <v>2</v>
      </c>
      <c r="L69">
        <v>270</v>
      </c>
      <c r="M69">
        <v>23.405012207031199</v>
      </c>
      <c r="N69">
        <v>2</v>
      </c>
      <c r="O69" s="7">
        <v>1</v>
      </c>
      <c r="P69" s="7">
        <v>2</v>
      </c>
      <c r="Q69" s="7">
        <v>11</v>
      </c>
      <c r="R69" s="7">
        <v>289</v>
      </c>
      <c r="S69" s="7" t="s">
        <v>34</v>
      </c>
      <c r="T69" s="7">
        <v>21.5</v>
      </c>
      <c r="U69" s="7">
        <v>21.5</v>
      </c>
      <c r="V69" s="7">
        <v>8.75</v>
      </c>
      <c r="W69" s="7">
        <v>14</v>
      </c>
      <c r="X69" s="7">
        <v>14</v>
      </c>
      <c r="Y69" s="7">
        <v>20</v>
      </c>
      <c r="Z69" s="7">
        <v>75</v>
      </c>
      <c r="AB69" s="8">
        <f t="shared" si="12"/>
        <v>19</v>
      </c>
      <c r="AC69" s="8" t="str">
        <f t="shared" si="13"/>
        <v/>
      </c>
      <c r="AD69" s="32" t="str">
        <f t="shared" si="14"/>
        <v/>
      </c>
      <c r="AE69" s="32" t="str">
        <f>IF(J69&lt;900,IF(AND(VLOOKUP(C69,marv2012_trees!$A$2:$O$2023,11,FALSE)&lt;21,OR(Q69=21,Q69=22,Q69=23)),1,""),"")</f>
        <v/>
      </c>
      <c r="AF69" s="32" t="str">
        <f t="shared" si="15"/>
        <v/>
      </c>
      <c r="AG69" s="32">
        <f t="shared" si="16"/>
        <v>270</v>
      </c>
      <c r="AH69" s="32">
        <f t="shared" si="17"/>
        <v>289</v>
      </c>
      <c r="AI69" s="32">
        <f t="shared" si="18"/>
        <v>19</v>
      </c>
      <c r="AJ69" s="32" t="str">
        <f t="shared" si="19"/>
        <v/>
      </c>
    </row>
    <row r="70" spans="1:36">
      <c r="A70">
        <v>2</v>
      </c>
      <c r="B70" s="1" t="str">
        <f t="shared" si="10"/>
        <v>2D_347</v>
      </c>
      <c r="C70" t="str">
        <f t="shared" si="11"/>
        <v>2D_347</v>
      </c>
      <c r="D70" t="str">
        <f>IF(ISNA(VLOOKUP(C70,omissio_vanha_vs_uusi!$A$2:$T$107,20,FALSE)),"",IF(VLOOKUP(C70,omissio_vanha_vs_uusi!$A$2:$T$107,20,FALSE)="OK",VLOOKUP(C70,omissio_vanha_vs_uusi!$A$2:$T$107,11,FALSE),""))</f>
        <v/>
      </c>
      <c r="E70">
        <f>VLOOKUP($C70,marv2012_trees!$A$2:$O$2023,5,FALSE)</f>
        <v>2515826.0299999998</v>
      </c>
      <c r="F70">
        <f>VLOOKUP($C70,marv2012_trees!$A$2:$O$2023,6,FALSE)</f>
        <v>6860827.8899999997</v>
      </c>
      <c r="G70" t="str">
        <f>IF(ISNA(VLOOKUP($C70,results!$A$2:$CJ$107,10,FALSE)),"",VLOOKUP($C70,results!$A$2:$CJ$107,10,FALSE))</f>
        <v/>
      </c>
      <c r="H70" t="str">
        <f>IF(ISNA(VLOOKUP($C70,results!$A$2:$CJ$107,11,FALSE)),"",VLOOKUP($C70,results!$A$2:$CJ$107,11,FALSE))</f>
        <v/>
      </c>
      <c r="I70" t="s">
        <v>52</v>
      </c>
      <c r="J70">
        <v>347</v>
      </c>
      <c r="K70">
        <v>1</v>
      </c>
      <c r="L70">
        <v>288</v>
      </c>
      <c r="M70">
        <v>10.503005493164</v>
      </c>
      <c r="N70">
        <v>2</v>
      </c>
      <c r="O70" s="7">
        <v>1</v>
      </c>
      <c r="P70" s="7">
        <v>1</v>
      </c>
      <c r="Q70" s="7">
        <v>22</v>
      </c>
      <c r="R70" s="7">
        <v>259</v>
      </c>
      <c r="AA70" t="s">
        <v>39</v>
      </c>
      <c r="AB70" s="8" t="str">
        <f t="shared" si="12"/>
        <v/>
      </c>
      <c r="AC70" s="8" t="str">
        <f t="shared" si="13"/>
        <v/>
      </c>
      <c r="AD70" s="32" t="str">
        <f t="shared" si="14"/>
        <v/>
      </c>
      <c r="AE70" s="32">
        <f>IF(J70&lt;900,IF(AND(VLOOKUP(C70,marv2012_trees!$A$2:$O$2023,11,FALSE)&lt;21,OR(Q70=21,Q70=22,Q70=23)),1,""),"")</f>
        <v>1</v>
      </c>
      <c r="AF70" s="32" t="str">
        <f t="shared" si="15"/>
        <v/>
      </c>
      <c r="AG70" s="32">
        <f t="shared" si="16"/>
        <v>0</v>
      </c>
      <c r="AH70" s="32">
        <f t="shared" si="17"/>
        <v>0</v>
      </c>
      <c r="AI70" s="32" t="str">
        <f t="shared" si="18"/>
        <v/>
      </c>
      <c r="AJ70" s="32" t="str">
        <f t="shared" si="19"/>
        <v/>
      </c>
    </row>
    <row r="71" spans="1:36">
      <c r="A71">
        <v>2</v>
      </c>
      <c r="B71" s="1" t="str">
        <f t="shared" si="10"/>
        <v>2D_342</v>
      </c>
      <c r="C71" t="str">
        <f t="shared" si="11"/>
        <v>2D_342</v>
      </c>
      <c r="D71" t="str">
        <f>IF(ISNA(VLOOKUP(C71,omissio_vanha_vs_uusi!$A$2:$T$107,20,FALSE)),"",IF(VLOOKUP(C71,omissio_vanha_vs_uusi!$A$2:$T$107,20,FALSE)="OK",VLOOKUP(C71,omissio_vanha_vs_uusi!$A$2:$T$107,11,FALSE),""))</f>
        <v/>
      </c>
      <c r="E71">
        <f>VLOOKUP($C71,marv2012_trees!$A$2:$O$2023,5,FALSE)</f>
        <v>2515821.7599999998</v>
      </c>
      <c r="F71">
        <f>VLOOKUP($C71,marv2012_trees!$A$2:$O$2023,6,FALSE)</f>
        <v>6860830.1600000001</v>
      </c>
      <c r="G71" t="str">
        <f>IF(ISNA(VLOOKUP($C71,results!$A$2:$CJ$107,10,FALSE)),"",VLOOKUP($C71,results!$A$2:$CJ$107,10,FALSE))</f>
        <v/>
      </c>
      <c r="H71" t="str">
        <f>IF(ISNA(VLOOKUP($C71,results!$A$2:$CJ$107,11,FALSE)),"",VLOOKUP($C71,results!$A$2:$CJ$107,11,FALSE))</f>
        <v/>
      </c>
      <c r="I71" t="s">
        <v>52</v>
      </c>
      <c r="J71">
        <v>342</v>
      </c>
      <c r="K71">
        <v>1</v>
      </c>
      <c r="L71">
        <v>264</v>
      </c>
      <c r="M71">
        <v>20.111012207031099</v>
      </c>
      <c r="N71">
        <v>2</v>
      </c>
      <c r="O71" s="7">
        <v>1</v>
      </c>
      <c r="P71" s="7">
        <v>1</v>
      </c>
      <c r="Q71" s="7">
        <v>11</v>
      </c>
      <c r="R71" s="7">
        <v>285</v>
      </c>
      <c r="S71" s="7" t="s">
        <v>34</v>
      </c>
      <c r="T71" s="7">
        <v>19.5</v>
      </c>
      <c r="U71" s="7">
        <v>22</v>
      </c>
      <c r="V71" s="7">
        <v>17</v>
      </c>
      <c r="W71" s="7">
        <v>10</v>
      </c>
      <c r="X71" s="7">
        <v>28</v>
      </c>
      <c r="Y71" s="7">
        <v>30</v>
      </c>
      <c r="AB71" s="8">
        <f t="shared" si="12"/>
        <v>21</v>
      </c>
      <c r="AC71" s="8" t="str">
        <f t="shared" si="13"/>
        <v/>
      </c>
      <c r="AD71" s="32" t="str">
        <f t="shared" si="14"/>
        <v/>
      </c>
      <c r="AE71" s="32" t="str">
        <f>IF(J71&lt;900,IF(AND(VLOOKUP(C71,marv2012_trees!$A$2:$O$2023,11,FALSE)&lt;21,OR(Q71=21,Q71=22,Q71=23)),1,""),"")</f>
        <v/>
      </c>
      <c r="AF71" s="32" t="str">
        <f t="shared" si="15"/>
        <v/>
      </c>
      <c r="AG71" s="32">
        <f t="shared" si="16"/>
        <v>264</v>
      </c>
      <c r="AH71" s="32">
        <f t="shared" si="17"/>
        <v>285</v>
      </c>
      <c r="AI71" s="32">
        <f t="shared" si="18"/>
        <v>21</v>
      </c>
      <c r="AJ71" s="32" t="str">
        <f t="shared" si="19"/>
        <v/>
      </c>
    </row>
    <row r="72" spans="1:36">
      <c r="A72">
        <v>2</v>
      </c>
      <c r="B72" s="1" t="str">
        <f t="shared" si="10"/>
        <v>2D_338</v>
      </c>
      <c r="C72" t="str">
        <f t="shared" si="11"/>
        <v>2D_338</v>
      </c>
      <c r="D72" t="str">
        <f>IF(ISNA(VLOOKUP(C72,omissio_vanha_vs_uusi!$A$2:$T$107,20,FALSE)),"",IF(VLOOKUP(C72,omissio_vanha_vs_uusi!$A$2:$T$107,20,FALSE)="OK",VLOOKUP(C72,omissio_vanha_vs_uusi!$A$2:$T$107,11,FALSE),""))</f>
        <v/>
      </c>
      <c r="E72">
        <f>VLOOKUP($C72,marv2012_trees!$A$2:$O$2023,5,FALSE)</f>
        <v>2515827.12</v>
      </c>
      <c r="F72">
        <f>VLOOKUP($C72,marv2012_trees!$A$2:$O$2023,6,FALSE)</f>
        <v>6860833.6299999999</v>
      </c>
      <c r="G72" t="str">
        <f>IF(ISNA(VLOOKUP($C72,results!$A$2:$CJ$107,10,FALSE)),"",VLOOKUP($C72,results!$A$2:$CJ$107,10,FALSE))</f>
        <v/>
      </c>
      <c r="H72" t="str">
        <f>IF(ISNA(VLOOKUP($C72,results!$A$2:$CJ$107,11,FALSE)),"",VLOOKUP($C72,results!$A$2:$CJ$107,11,FALSE))</f>
        <v/>
      </c>
      <c r="I72" t="s">
        <v>52</v>
      </c>
      <c r="J72">
        <v>338</v>
      </c>
      <c r="K72">
        <v>2</v>
      </c>
      <c r="L72">
        <v>192</v>
      </c>
      <c r="M72">
        <v>18.0820097656249</v>
      </c>
      <c r="N72">
        <v>2</v>
      </c>
      <c r="O72" s="7">
        <v>1</v>
      </c>
      <c r="P72" s="7">
        <v>2</v>
      </c>
      <c r="Q72" s="7">
        <v>12</v>
      </c>
      <c r="R72" s="7">
        <v>199</v>
      </c>
      <c r="AA72" t="s">
        <v>37</v>
      </c>
      <c r="AB72" s="8">
        <f t="shared" si="12"/>
        <v>7</v>
      </c>
      <c r="AC72" s="8" t="str">
        <f t="shared" si="13"/>
        <v/>
      </c>
      <c r="AD72" s="32" t="str">
        <f t="shared" si="14"/>
        <v/>
      </c>
      <c r="AE72" s="32" t="str">
        <f>IF(J72&lt;900,IF(AND(VLOOKUP(C72,marv2012_trees!$A$2:$O$2023,11,FALSE)&lt;21,OR(Q72=21,Q72=22,Q72=23)),1,""),"")</f>
        <v/>
      </c>
      <c r="AF72" s="32" t="str">
        <f t="shared" si="15"/>
        <v/>
      </c>
      <c r="AG72" s="32">
        <f t="shared" si="16"/>
        <v>192</v>
      </c>
      <c r="AH72" s="32">
        <f t="shared" si="17"/>
        <v>199</v>
      </c>
      <c r="AI72" s="32">
        <f t="shared" si="18"/>
        <v>7</v>
      </c>
      <c r="AJ72" s="32" t="str">
        <f t="shared" si="19"/>
        <v/>
      </c>
    </row>
    <row r="73" spans="1:36">
      <c r="A73">
        <v>2</v>
      </c>
      <c r="B73" s="1" t="str">
        <f t="shared" si="10"/>
        <v>2D_340</v>
      </c>
      <c r="C73" t="str">
        <f t="shared" si="11"/>
        <v>2D_340</v>
      </c>
      <c r="D73" t="str">
        <f>IF(ISNA(VLOOKUP(C73,omissio_vanha_vs_uusi!$A$2:$T$107,20,FALSE)),"",IF(VLOOKUP(C73,omissio_vanha_vs_uusi!$A$2:$T$107,20,FALSE)="OK",VLOOKUP(C73,omissio_vanha_vs_uusi!$A$2:$T$107,11,FALSE),""))</f>
        <v/>
      </c>
      <c r="E73">
        <f>VLOOKUP($C73,marv2012_trees!$A$2:$O$2023,5,FALSE)</f>
        <v>2515824.37</v>
      </c>
      <c r="F73">
        <f>VLOOKUP($C73,marv2012_trees!$A$2:$O$2023,6,FALSE)</f>
        <v>6860832.8200000003</v>
      </c>
      <c r="G73" t="str">
        <f>IF(ISNA(VLOOKUP($C73,results!$A$2:$CJ$107,10,FALSE)),"",VLOOKUP($C73,results!$A$2:$CJ$107,10,FALSE))</f>
        <v/>
      </c>
      <c r="H73" t="str">
        <f>IF(ISNA(VLOOKUP($C73,results!$A$2:$CJ$107,11,FALSE)),"",VLOOKUP($C73,results!$A$2:$CJ$107,11,FALSE))</f>
        <v/>
      </c>
      <c r="I73" t="s">
        <v>52</v>
      </c>
      <c r="J73">
        <v>340</v>
      </c>
      <c r="K73">
        <v>2</v>
      </c>
      <c r="L73">
        <v>203</v>
      </c>
      <c r="M73">
        <v>21.0359975585936</v>
      </c>
      <c r="N73">
        <v>2</v>
      </c>
      <c r="O73" s="7">
        <v>1</v>
      </c>
      <c r="P73" s="7">
        <v>2</v>
      </c>
      <c r="Q73" s="7">
        <v>11</v>
      </c>
      <c r="R73" s="7">
        <v>219</v>
      </c>
      <c r="S73" s="7" t="s">
        <v>35</v>
      </c>
      <c r="T73" s="7">
        <v>14</v>
      </c>
      <c r="U73" s="7">
        <v>20.75</v>
      </c>
      <c r="V73" s="7">
        <v>7</v>
      </c>
      <c r="AB73" s="8">
        <f t="shared" si="12"/>
        <v>16</v>
      </c>
      <c r="AC73" s="8" t="str">
        <f t="shared" si="13"/>
        <v/>
      </c>
      <c r="AD73" s="32" t="str">
        <f t="shared" si="14"/>
        <v/>
      </c>
      <c r="AE73" s="32" t="str">
        <f>IF(J73&lt;900,IF(AND(VLOOKUP(C73,marv2012_trees!$A$2:$O$2023,11,FALSE)&lt;21,OR(Q73=21,Q73=22,Q73=23)),1,""),"")</f>
        <v/>
      </c>
      <c r="AF73" s="32" t="str">
        <f t="shared" si="15"/>
        <v/>
      </c>
      <c r="AG73" s="32">
        <f t="shared" si="16"/>
        <v>203</v>
      </c>
      <c r="AH73" s="32">
        <f t="shared" si="17"/>
        <v>219</v>
      </c>
      <c r="AI73" s="32">
        <f t="shared" si="18"/>
        <v>16</v>
      </c>
      <c r="AJ73" s="32" t="str">
        <f t="shared" si="19"/>
        <v/>
      </c>
    </row>
    <row r="74" spans="1:36">
      <c r="A74">
        <v>2</v>
      </c>
      <c r="B74" s="1" t="str">
        <f t="shared" si="10"/>
        <v>2D_337</v>
      </c>
      <c r="C74" t="str">
        <f t="shared" si="11"/>
        <v>2D_337</v>
      </c>
      <c r="D74" t="str">
        <f>IF(ISNA(VLOOKUP(C74,omissio_vanha_vs_uusi!$A$2:$T$107,20,FALSE)),"",IF(VLOOKUP(C74,omissio_vanha_vs_uusi!$A$2:$T$107,20,FALSE)="OK",VLOOKUP(C74,omissio_vanha_vs_uusi!$A$2:$T$107,11,FALSE),""))</f>
        <v/>
      </c>
      <c r="E74">
        <f>VLOOKUP($C74,marv2012_trees!$A$2:$O$2023,5,FALSE)</f>
        <v>2515825.71</v>
      </c>
      <c r="F74">
        <f>VLOOKUP($C74,marv2012_trees!$A$2:$O$2023,6,FALSE)</f>
        <v>6860835.0300000003</v>
      </c>
      <c r="G74" t="str">
        <f>IF(ISNA(VLOOKUP($C74,results!$A$2:$CJ$107,10,FALSE)),"",VLOOKUP($C74,results!$A$2:$CJ$107,10,FALSE))</f>
        <v/>
      </c>
      <c r="H74" t="str">
        <f>IF(ISNA(VLOOKUP($C74,results!$A$2:$CJ$107,11,FALSE)),"",VLOOKUP($C74,results!$A$2:$CJ$107,11,FALSE))</f>
        <v/>
      </c>
      <c r="I74" t="s">
        <v>52</v>
      </c>
      <c r="J74">
        <v>337</v>
      </c>
      <c r="K74">
        <v>2</v>
      </c>
      <c r="L74">
        <v>198</v>
      </c>
      <c r="M74">
        <v>19.6840024414062</v>
      </c>
      <c r="N74">
        <v>2</v>
      </c>
      <c r="O74" s="7">
        <v>1</v>
      </c>
      <c r="P74" s="7">
        <v>2</v>
      </c>
      <c r="Q74" s="7">
        <v>11</v>
      </c>
      <c r="R74" s="7">
        <v>203</v>
      </c>
      <c r="AB74" s="8">
        <f t="shared" si="12"/>
        <v>5</v>
      </c>
      <c r="AC74" s="8" t="str">
        <f t="shared" si="13"/>
        <v/>
      </c>
      <c r="AD74" s="32" t="str">
        <f t="shared" si="14"/>
        <v/>
      </c>
      <c r="AE74" s="32" t="str">
        <f>IF(J74&lt;900,IF(AND(VLOOKUP(C74,marv2012_trees!$A$2:$O$2023,11,FALSE)&lt;21,OR(Q74=21,Q74=22,Q74=23)),1,""),"")</f>
        <v/>
      </c>
      <c r="AF74" s="32" t="str">
        <f t="shared" si="15"/>
        <v/>
      </c>
      <c r="AG74" s="32">
        <f t="shared" si="16"/>
        <v>198</v>
      </c>
      <c r="AH74" s="32">
        <f t="shared" si="17"/>
        <v>203</v>
      </c>
      <c r="AI74" s="32">
        <f t="shared" si="18"/>
        <v>5</v>
      </c>
      <c r="AJ74" s="32" t="str">
        <f t="shared" si="19"/>
        <v/>
      </c>
    </row>
    <row r="75" spans="1:36">
      <c r="A75">
        <v>2</v>
      </c>
      <c r="B75" s="1" t="str">
        <f t="shared" si="10"/>
        <v>2D_330</v>
      </c>
      <c r="C75" t="str">
        <f t="shared" si="11"/>
        <v>2D_330</v>
      </c>
      <c r="D75" t="str">
        <f>IF(ISNA(VLOOKUP(C75,omissio_vanha_vs_uusi!$A$2:$T$107,20,FALSE)),"",IF(VLOOKUP(C75,omissio_vanha_vs_uusi!$A$2:$T$107,20,FALSE)="OK",VLOOKUP(C75,omissio_vanha_vs_uusi!$A$2:$T$107,11,FALSE),""))</f>
        <v/>
      </c>
      <c r="E75">
        <f>VLOOKUP($C75,marv2012_trees!$A$2:$O$2023,5,FALSE)</f>
        <v>2515823.2799999998</v>
      </c>
      <c r="F75">
        <f>VLOOKUP($C75,marv2012_trees!$A$2:$O$2023,6,FALSE)</f>
        <v>6860836.21</v>
      </c>
      <c r="G75" t="str">
        <f>IF(ISNA(VLOOKUP($C75,results!$A$2:$CJ$107,10,FALSE)),"",VLOOKUP($C75,results!$A$2:$CJ$107,10,FALSE))</f>
        <v/>
      </c>
      <c r="H75" t="str">
        <f>IF(ISNA(VLOOKUP($C75,results!$A$2:$CJ$107,11,FALSE)),"",VLOOKUP($C75,results!$A$2:$CJ$107,11,FALSE))</f>
        <v/>
      </c>
      <c r="I75" t="s">
        <v>52</v>
      </c>
      <c r="J75">
        <v>330</v>
      </c>
      <c r="K75">
        <v>2</v>
      </c>
      <c r="L75">
        <v>216</v>
      </c>
      <c r="M75">
        <v>19.135004272460801</v>
      </c>
      <c r="N75">
        <v>2</v>
      </c>
      <c r="O75" s="7">
        <v>1</v>
      </c>
      <c r="P75" s="7">
        <v>2</v>
      </c>
      <c r="Q75" s="7">
        <v>11</v>
      </c>
      <c r="R75" s="7">
        <v>220</v>
      </c>
      <c r="AB75" s="8">
        <f t="shared" si="12"/>
        <v>4</v>
      </c>
      <c r="AC75" s="8" t="str">
        <f t="shared" si="13"/>
        <v/>
      </c>
      <c r="AD75" s="32" t="str">
        <f t="shared" si="14"/>
        <v/>
      </c>
      <c r="AE75" s="32" t="str">
        <f>IF(J75&lt;900,IF(AND(VLOOKUP(C75,marv2012_trees!$A$2:$O$2023,11,FALSE)&lt;21,OR(Q75=21,Q75=22,Q75=23)),1,""),"")</f>
        <v/>
      </c>
      <c r="AF75" s="32" t="str">
        <f t="shared" si="15"/>
        <v/>
      </c>
      <c r="AG75" s="32">
        <f t="shared" si="16"/>
        <v>216</v>
      </c>
      <c r="AH75" s="32">
        <f t="shared" si="17"/>
        <v>220</v>
      </c>
      <c r="AI75" s="32">
        <f t="shared" si="18"/>
        <v>4</v>
      </c>
      <c r="AJ75" s="32" t="str">
        <f t="shared" si="19"/>
        <v/>
      </c>
    </row>
    <row r="76" spans="1:36">
      <c r="A76">
        <v>2</v>
      </c>
      <c r="B76" s="1" t="str">
        <f t="shared" si="10"/>
        <v>2D_331</v>
      </c>
      <c r="C76" t="str">
        <f t="shared" si="11"/>
        <v>2D_331</v>
      </c>
      <c r="D76" t="str">
        <f>IF(ISNA(VLOOKUP(C76,omissio_vanha_vs_uusi!$A$2:$T$107,20,FALSE)),"",IF(VLOOKUP(C76,omissio_vanha_vs_uusi!$A$2:$T$107,20,FALSE)="OK",VLOOKUP(C76,omissio_vanha_vs_uusi!$A$2:$T$107,11,FALSE),""))</f>
        <v/>
      </c>
      <c r="E76">
        <f>VLOOKUP($C76,marv2012_trees!$A$2:$O$2023,5,FALSE)</f>
        <v>2515820.86</v>
      </c>
      <c r="F76">
        <f>VLOOKUP($C76,marv2012_trees!$A$2:$O$2023,6,FALSE)</f>
        <v>6860835.3399999999</v>
      </c>
      <c r="G76" t="str">
        <f>IF(ISNA(VLOOKUP($C76,results!$A$2:$CJ$107,10,FALSE)),"",VLOOKUP($C76,results!$A$2:$CJ$107,10,FALSE))</f>
        <v/>
      </c>
      <c r="H76" t="str">
        <f>IF(ISNA(VLOOKUP($C76,results!$A$2:$CJ$107,11,FALSE)),"",VLOOKUP($C76,results!$A$2:$CJ$107,11,FALSE))</f>
        <v/>
      </c>
      <c r="I76" t="s">
        <v>52</v>
      </c>
      <c r="J76">
        <v>331</v>
      </c>
      <c r="K76">
        <v>2</v>
      </c>
      <c r="L76">
        <v>280</v>
      </c>
      <c r="M76">
        <v>22.909005493163999</v>
      </c>
      <c r="N76">
        <v>2</v>
      </c>
      <c r="O76" s="7">
        <v>1</v>
      </c>
      <c r="P76" s="7">
        <v>2</v>
      </c>
      <c r="Q76" s="7">
        <v>11</v>
      </c>
      <c r="R76" s="7">
        <v>290</v>
      </c>
      <c r="AB76" s="8">
        <f t="shared" si="12"/>
        <v>10</v>
      </c>
      <c r="AC76" s="8" t="str">
        <f t="shared" si="13"/>
        <v/>
      </c>
      <c r="AD76" s="32" t="str">
        <f t="shared" si="14"/>
        <v/>
      </c>
      <c r="AE76" s="32" t="str">
        <f>IF(J76&lt;900,IF(AND(VLOOKUP(C76,marv2012_trees!$A$2:$O$2023,11,FALSE)&lt;21,OR(Q76=21,Q76=22,Q76=23)),1,""),"")</f>
        <v/>
      </c>
      <c r="AF76" s="32" t="str">
        <f t="shared" si="15"/>
        <v/>
      </c>
      <c r="AG76" s="32">
        <f t="shared" si="16"/>
        <v>280</v>
      </c>
      <c r="AH76" s="32">
        <f t="shared" si="17"/>
        <v>290</v>
      </c>
      <c r="AI76" s="32">
        <f t="shared" si="18"/>
        <v>10</v>
      </c>
      <c r="AJ76" s="32" t="str">
        <f t="shared" si="19"/>
        <v/>
      </c>
    </row>
    <row r="77" spans="1:36">
      <c r="A77">
        <v>2</v>
      </c>
      <c r="B77" s="1" t="str">
        <f t="shared" si="10"/>
        <v>2D_328</v>
      </c>
      <c r="C77" t="str">
        <f t="shared" si="11"/>
        <v>2D_328</v>
      </c>
      <c r="D77" t="str">
        <f>IF(ISNA(VLOOKUP(C77,omissio_vanha_vs_uusi!$A$2:$T$107,20,FALSE)),"",IF(VLOOKUP(C77,omissio_vanha_vs_uusi!$A$2:$T$107,20,FALSE)="OK",VLOOKUP(C77,omissio_vanha_vs_uusi!$A$2:$T$107,11,FALSE),""))</f>
        <v/>
      </c>
      <c r="E77">
        <f>VLOOKUP($C77,marv2012_trees!$A$2:$O$2023,5,FALSE)</f>
        <v>2515822.4300000002</v>
      </c>
      <c r="F77">
        <f>VLOOKUP($C77,marv2012_trees!$A$2:$O$2023,6,FALSE)</f>
        <v>6860839.0499999998</v>
      </c>
      <c r="G77" t="str">
        <f>IF(ISNA(VLOOKUP($C77,results!$A$2:$CJ$107,10,FALSE)),"",VLOOKUP($C77,results!$A$2:$CJ$107,10,FALSE))</f>
        <v/>
      </c>
      <c r="H77" t="str">
        <f>IF(ISNA(VLOOKUP($C77,results!$A$2:$CJ$107,11,FALSE)),"",VLOOKUP($C77,results!$A$2:$CJ$107,11,FALSE))</f>
        <v/>
      </c>
      <c r="I77" t="s">
        <v>52</v>
      </c>
      <c r="J77">
        <v>328</v>
      </c>
      <c r="K77">
        <v>2</v>
      </c>
      <c r="L77">
        <v>274</v>
      </c>
      <c r="M77">
        <v>21.735006713867101</v>
      </c>
      <c r="N77">
        <v>2</v>
      </c>
      <c r="O77" s="7">
        <v>1</v>
      </c>
      <c r="P77" s="7">
        <v>2</v>
      </c>
      <c r="Q77" s="7">
        <v>11</v>
      </c>
      <c r="R77" s="7">
        <v>279</v>
      </c>
      <c r="S77" s="7" t="s">
        <v>34</v>
      </c>
      <c r="T77" s="7">
        <v>18.5</v>
      </c>
      <c r="U77" s="7">
        <v>22</v>
      </c>
      <c r="V77" s="7">
        <v>8.25</v>
      </c>
      <c r="W77" s="7">
        <v>11</v>
      </c>
      <c r="X77" s="7">
        <v>16</v>
      </c>
      <c r="Y77" s="7">
        <v>4</v>
      </c>
      <c r="Z77" s="7">
        <v>83</v>
      </c>
      <c r="AB77" s="8">
        <f t="shared" si="12"/>
        <v>5</v>
      </c>
      <c r="AC77" s="8" t="str">
        <f t="shared" si="13"/>
        <v/>
      </c>
      <c r="AD77" s="32" t="str">
        <f t="shared" si="14"/>
        <v/>
      </c>
      <c r="AE77" s="32" t="str">
        <f>IF(J77&lt;900,IF(AND(VLOOKUP(C77,marv2012_trees!$A$2:$O$2023,11,FALSE)&lt;21,OR(Q77=21,Q77=22,Q77=23)),1,""),"")</f>
        <v/>
      </c>
      <c r="AF77" s="32" t="str">
        <f t="shared" si="15"/>
        <v/>
      </c>
      <c r="AG77" s="32">
        <f t="shared" si="16"/>
        <v>274</v>
      </c>
      <c r="AH77" s="32">
        <f t="shared" si="17"/>
        <v>279</v>
      </c>
      <c r="AI77" s="32">
        <f t="shared" si="18"/>
        <v>5</v>
      </c>
      <c r="AJ77" s="32" t="str">
        <f t="shared" si="19"/>
        <v/>
      </c>
    </row>
    <row r="78" spans="1:36">
      <c r="A78">
        <v>2</v>
      </c>
      <c r="B78" s="1" t="str">
        <f t="shared" si="10"/>
        <v>2D_327</v>
      </c>
      <c r="C78" t="str">
        <f t="shared" si="11"/>
        <v>2D_327</v>
      </c>
      <c r="D78" t="str">
        <f>IF(ISNA(VLOOKUP(C78,omissio_vanha_vs_uusi!$A$2:$T$107,20,FALSE)),"",IF(VLOOKUP(C78,omissio_vanha_vs_uusi!$A$2:$T$107,20,FALSE)="OK",VLOOKUP(C78,omissio_vanha_vs_uusi!$A$2:$T$107,11,FALSE),""))</f>
        <v/>
      </c>
      <c r="E78">
        <f>VLOOKUP($C78,marv2012_trees!$A$2:$O$2023,5,FALSE)</f>
        <v>2515819</v>
      </c>
      <c r="F78">
        <f>VLOOKUP($C78,marv2012_trees!$A$2:$O$2023,6,FALSE)</f>
        <v>6860837.8399999999</v>
      </c>
      <c r="G78" t="str">
        <f>IF(ISNA(VLOOKUP($C78,results!$A$2:$CJ$107,10,FALSE)),"",VLOOKUP($C78,results!$A$2:$CJ$107,10,FALSE))</f>
        <v/>
      </c>
      <c r="H78" t="str">
        <f>IF(ISNA(VLOOKUP($C78,results!$A$2:$CJ$107,11,FALSE)),"",VLOOKUP($C78,results!$A$2:$CJ$107,11,FALSE))</f>
        <v/>
      </c>
      <c r="I78" t="s">
        <v>52</v>
      </c>
      <c r="J78">
        <v>327</v>
      </c>
      <c r="K78">
        <v>2</v>
      </c>
      <c r="L78">
        <v>256</v>
      </c>
      <c r="M78">
        <v>13.7740097656249</v>
      </c>
      <c r="N78">
        <v>2</v>
      </c>
      <c r="O78" s="7">
        <v>1</v>
      </c>
      <c r="P78" s="7">
        <v>2</v>
      </c>
      <c r="Q78" s="7">
        <v>11</v>
      </c>
      <c r="R78" s="7">
        <v>255</v>
      </c>
      <c r="AB78" s="8">
        <f t="shared" si="12"/>
        <v>-1</v>
      </c>
      <c r="AC78" s="8" t="str">
        <f t="shared" si="13"/>
        <v/>
      </c>
      <c r="AD78" s="32" t="str">
        <f t="shared" si="14"/>
        <v/>
      </c>
      <c r="AE78" s="32" t="str">
        <f>IF(J78&lt;900,IF(AND(VLOOKUP(C78,marv2012_trees!$A$2:$O$2023,11,FALSE)&lt;21,OR(Q78=21,Q78=22,Q78=23)),1,""),"")</f>
        <v/>
      </c>
      <c r="AF78" s="32" t="str">
        <f t="shared" si="15"/>
        <v/>
      </c>
      <c r="AG78" s="32">
        <f t="shared" si="16"/>
        <v>256</v>
      </c>
      <c r="AH78" s="32">
        <f t="shared" si="17"/>
        <v>255</v>
      </c>
      <c r="AI78" s="32">
        <f t="shared" si="18"/>
        <v>-1</v>
      </c>
      <c r="AJ78" s="32" t="str">
        <f t="shared" si="19"/>
        <v/>
      </c>
    </row>
    <row r="79" spans="1:36">
      <c r="A79">
        <v>2</v>
      </c>
      <c r="B79" s="1" t="str">
        <f t="shared" si="10"/>
        <v>2D_323</v>
      </c>
      <c r="C79" t="str">
        <f t="shared" si="11"/>
        <v>2D_323</v>
      </c>
      <c r="D79" t="str">
        <f>IF(ISNA(VLOOKUP(C79,omissio_vanha_vs_uusi!$A$2:$T$107,20,FALSE)),"",IF(VLOOKUP(C79,omissio_vanha_vs_uusi!$A$2:$T$107,20,FALSE)="OK",VLOOKUP(C79,omissio_vanha_vs_uusi!$A$2:$T$107,11,FALSE),""))</f>
        <v/>
      </c>
      <c r="E79">
        <f>VLOOKUP($C79,marv2012_trees!$A$2:$O$2023,5,FALSE)</f>
        <v>2515819.09</v>
      </c>
      <c r="F79">
        <f>VLOOKUP($C79,marv2012_trees!$A$2:$O$2023,6,FALSE)</f>
        <v>6860840.5199999996</v>
      </c>
      <c r="G79" t="str">
        <f>IF(ISNA(VLOOKUP($C79,results!$A$2:$CJ$107,10,FALSE)),"",VLOOKUP($C79,results!$A$2:$CJ$107,10,FALSE))</f>
        <v/>
      </c>
      <c r="H79" t="str">
        <f>IF(ISNA(VLOOKUP($C79,results!$A$2:$CJ$107,11,FALSE)),"",VLOOKUP($C79,results!$A$2:$CJ$107,11,FALSE))</f>
        <v/>
      </c>
      <c r="I79" t="s">
        <v>52</v>
      </c>
      <c r="J79">
        <v>323</v>
      </c>
      <c r="K79">
        <v>2</v>
      </c>
      <c r="L79">
        <v>266</v>
      </c>
      <c r="M79">
        <v>20.1989975585937</v>
      </c>
      <c r="N79">
        <v>2</v>
      </c>
      <c r="O79" s="7">
        <v>1</v>
      </c>
      <c r="P79" s="7">
        <v>2</v>
      </c>
      <c r="Q79" s="7">
        <v>11</v>
      </c>
      <c r="R79" s="7">
        <v>271</v>
      </c>
      <c r="S79" s="7" t="s">
        <v>35</v>
      </c>
      <c r="T79" s="7">
        <v>17</v>
      </c>
      <c r="U79" s="7">
        <v>21</v>
      </c>
      <c r="V79" s="7">
        <v>11</v>
      </c>
      <c r="AB79" s="8">
        <f t="shared" si="12"/>
        <v>5</v>
      </c>
      <c r="AC79" s="8" t="str">
        <f t="shared" si="13"/>
        <v/>
      </c>
      <c r="AD79" s="32" t="str">
        <f t="shared" si="14"/>
        <v/>
      </c>
      <c r="AE79" s="32" t="str">
        <f>IF(J79&lt;900,IF(AND(VLOOKUP(C79,marv2012_trees!$A$2:$O$2023,11,FALSE)&lt;21,OR(Q79=21,Q79=22,Q79=23)),1,""),"")</f>
        <v/>
      </c>
      <c r="AF79" s="32" t="str">
        <f t="shared" si="15"/>
        <v/>
      </c>
      <c r="AG79" s="32">
        <f t="shared" si="16"/>
        <v>266</v>
      </c>
      <c r="AH79" s="32">
        <f t="shared" si="17"/>
        <v>271</v>
      </c>
      <c r="AI79" s="32">
        <f t="shared" si="18"/>
        <v>5</v>
      </c>
      <c r="AJ79" s="32" t="str">
        <f t="shared" si="19"/>
        <v/>
      </c>
    </row>
    <row r="80" spans="1:36">
      <c r="A80">
        <v>2</v>
      </c>
      <c r="B80" s="1" t="str">
        <f t="shared" si="10"/>
        <v>2D_321</v>
      </c>
      <c r="C80" t="str">
        <f t="shared" si="11"/>
        <v>2D_321</v>
      </c>
      <c r="D80" t="str">
        <f>IF(ISNA(VLOOKUP(C80,omissio_vanha_vs_uusi!$A$2:$T$107,20,FALSE)),"",IF(VLOOKUP(C80,omissio_vanha_vs_uusi!$A$2:$T$107,20,FALSE)="OK",VLOOKUP(C80,omissio_vanha_vs_uusi!$A$2:$T$107,11,FALSE),""))</f>
        <v/>
      </c>
      <c r="E80">
        <f>VLOOKUP($C80,marv2012_trees!$A$2:$O$2023,5,FALSE)</f>
        <v>2515820.98</v>
      </c>
      <c r="F80">
        <f>VLOOKUP($C80,marv2012_trees!$A$2:$O$2023,6,FALSE)</f>
        <v>6860842</v>
      </c>
      <c r="G80" t="str">
        <f>IF(ISNA(VLOOKUP($C80,results!$A$2:$CJ$107,10,FALSE)),"",VLOOKUP($C80,results!$A$2:$CJ$107,10,FALSE))</f>
        <v/>
      </c>
      <c r="H80" t="str">
        <f>IF(ISNA(VLOOKUP($C80,results!$A$2:$CJ$107,11,FALSE)),"",VLOOKUP($C80,results!$A$2:$CJ$107,11,FALSE))</f>
        <v/>
      </c>
      <c r="I80" t="s">
        <v>52</v>
      </c>
      <c r="J80">
        <v>321</v>
      </c>
      <c r="K80">
        <v>2</v>
      </c>
      <c r="L80">
        <v>195</v>
      </c>
      <c r="M80">
        <v>14.6210048828124</v>
      </c>
      <c r="N80">
        <v>2</v>
      </c>
      <c r="O80" s="7">
        <v>1</v>
      </c>
      <c r="P80" s="7">
        <v>2</v>
      </c>
      <c r="Q80" s="7">
        <v>31</v>
      </c>
      <c r="AA80" t="s">
        <v>40</v>
      </c>
      <c r="AB80" s="8" t="str">
        <f t="shared" si="12"/>
        <v/>
      </c>
      <c r="AC80" s="8" t="str">
        <f t="shared" si="13"/>
        <v/>
      </c>
      <c r="AD80" s="32" t="str">
        <f t="shared" si="14"/>
        <v/>
      </c>
      <c r="AE80" s="32" t="str">
        <f>IF(J80&lt;900,IF(AND(VLOOKUP(C80,marv2012_trees!$A$2:$O$2023,11,FALSE)&lt;21,OR(Q80=21,Q80=22,Q80=23)),1,""),"")</f>
        <v/>
      </c>
      <c r="AF80" s="32">
        <f t="shared" si="15"/>
        <v>1</v>
      </c>
      <c r="AG80" s="32">
        <f t="shared" si="16"/>
        <v>0</v>
      </c>
      <c r="AH80" s="32">
        <f t="shared" si="17"/>
        <v>0</v>
      </c>
      <c r="AI80" s="32" t="str">
        <f t="shared" si="18"/>
        <v/>
      </c>
      <c r="AJ80" s="32" t="str">
        <f t="shared" si="19"/>
        <v/>
      </c>
    </row>
    <row r="81" spans="1:36">
      <c r="A81">
        <v>2</v>
      </c>
      <c r="B81" s="1" t="str">
        <f t="shared" si="10"/>
        <v>2D_702</v>
      </c>
      <c r="C81" t="str">
        <f t="shared" si="11"/>
        <v>2D_702</v>
      </c>
      <c r="D81" t="str">
        <f>IF(ISNA(VLOOKUP(C81,omissio_vanha_vs_uusi!$A$2:$T$107,20,FALSE)),"",IF(VLOOKUP(C81,omissio_vanha_vs_uusi!$A$2:$T$107,20,FALSE)="OK",VLOOKUP(C81,omissio_vanha_vs_uusi!$A$2:$T$107,11,FALSE),""))</f>
        <v/>
      </c>
      <c r="E81">
        <f>VLOOKUP($C81,marv2012_trees!$A$2:$O$2023,5,FALSE)</f>
        <v>2515813.58</v>
      </c>
      <c r="F81">
        <f>VLOOKUP($C81,marv2012_trees!$A$2:$O$2023,6,FALSE)</f>
        <v>6860794.5300000003</v>
      </c>
      <c r="G81" t="str">
        <f>IF(ISNA(VLOOKUP($C81,results!$A$2:$CJ$107,10,FALSE)),"",VLOOKUP($C81,results!$A$2:$CJ$107,10,FALSE))</f>
        <v/>
      </c>
      <c r="H81" t="str">
        <f>IF(ISNA(VLOOKUP($C81,results!$A$2:$CJ$107,11,FALSE)),"",VLOOKUP($C81,results!$A$2:$CJ$107,11,FALSE))</f>
        <v/>
      </c>
      <c r="I81" t="s">
        <v>52</v>
      </c>
      <c r="J81">
        <v>702</v>
      </c>
      <c r="K81">
        <v>2</v>
      </c>
      <c r="L81">
        <v>213</v>
      </c>
      <c r="M81">
        <v>17.844003051757699</v>
      </c>
      <c r="N81">
        <v>3</v>
      </c>
      <c r="O81" s="7">
        <v>1</v>
      </c>
      <c r="P81" s="7">
        <v>2</v>
      </c>
      <c r="Q81" s="7">
        <v>11</v>
      </c>
      <c r="R81" s="7">
        <v>207</v>
      </c>
      <c r="AB81" s="8">
        <f t="shared" si="12"/>
        <v>-6</v>
      </c>
      <c r="AC81" s="8" t="str">
        <f t="shared" si="13"/>
        <v/>
      </c>
      <c r="AD81" s="32" t="str">
        <f t="shared" si="14"/>
        <v/>
      </c>
      <c r="AE81" s="32" t="str">
        <f>IF(J81&lt;900,IF(AND(VLOOKUP(C81,marv2012_trees!$A$2:$O$2023,11,FALSE)&lt;21,OR(Q81=21,Q81=22,Q81=23)),1,""),"")</f>
        <v/>
      </c>
      <c r="AF81" s="32" t="str">
        <f t="shared" si="15"/>
        <v/>
      </c>
      <c r="AG81" s="32">
        <f t="shared" si="16"/>
        <v>213</v>
      </c>
      <c r="AH81" s="32">
        <f t="shared" si="17"/>
        <v>207</v>
      </c>
      <c r="AI81" s="32">
        <f t="shared" si="18"/>
        <v>-6</v>
      </c>
      <c r="AJ81" s="32" t="str">
        <f t="shared" si="19"/>
        <v/>
      </c>
    </row>
    <row r="82" spans="1:36">
      <c r="A82">
        <v>2</v>
      </c>
      <c r="B82" s="1" t="str">
        <f t="shared" si="10"/>
        <v>2D_703</v>
      </c>
      <c r="C82" t="str">
        <f t="shared" si="11"/>
        <v>2D_703</v>
      </c>
      <c r="D82" t="str">
        <f>IF(ISNA(VLOOKUP(C82,omissio_vanha_vs_uusi!$A$2:$T$107,20,FALSE)),"",IF(VLOOKUP(C82,omissio_vanha_vs_uusi!$A$2:$T$107,20,FALSE)="OK",VLOOKUP(C82,omissio_vanha_vs_uusi!$A$2:$T$107,11,FALSE),""))</f>
        <v/>
      </c>
      <c r="E82">
        <f>VLOOKUP($C82,marv2012_trees!$A$2:$O$2023,5,FALSE)</f>
        <v>2515813.81</v>
      </c>
      <c r="F82">
        <f>VLOOKUP($C82,marv2012_trees!$A$2:$O$2023,6,FALSE)</f>
        <v>6860796.7199999997</v>
      </c>
      <c r="G82" t="str">
        <f>IF(ISNA(VLOOKUP($C82,results!$A$2:$CJ$107,10,FALSE)),"",VLOOKUP($C82,results!$A$2:$CJ$107,10,FALSE))</f>
        <v/>
      </c>
      <c r="H82" t="str">
        <f>IF(ISNA(VLOOKUP($C82,results!$A$2:$CJ$107,11,FALSE)),"",VLOOKUP($C82,results!$A$2:$CJ$107,11,FALSE))</f>
        <v/>
      </c>
      <c r="I82" t="s">
        <v>52</v>
      </c>
      <c r="J82">
        <v>703</v>
      </c>
      <c r="K82">
        <v>2</v>
      </c>
      <c r="L82">
        <v>246</v>
      </c>
      <c r="M82">
        <v>20.761997558593599</v>
      </c>
      <c r="N82">
        <v>3</v>
      </c>
      <c r="O82" s="7">
        <v>1</v>
      </c>
      <c r="P82" s="7">
        <v>2</v>
      </c>
      <c r="Q82" s="7">
        <v>11</v>
      </c>
      <c r="R82" s="7">
        <v>247</v>
      </c>
      <c r="AB82" s="8">
        <f t="shared" si="12"/>
        <v>1</v>
      </c>
      <c r="AC82" s="8" t="str">
        <f t="shared" si="13"/>
        <v/>
      </c>
      <c r="AD82" s="32" t="str">
        <f t="shared" si="14"/>
        <v/>
      </c>
      <c r="AE82" s="32" t="str">
        <f>IF(J82&lt;900,IF(AND(VLOOKUP(C82,marv2012_trees!$A$2:$O$2023,11,FALSE)&lt;21,OR(Q82=21,Q82=22,Q82=23)),1,""),"")</f>
        <v/>
      </c>
      <c r="AF82" s="32" t="str">
        <f t="shared" si="15"/>
        <v/>
      </c>
      <c r="AG82" s="32">
        <f t="shared" si="16"/>
        <v>246</v>
      </c>
      <c r="AH82" s="32">
        <f t="shared" si="17"/>
        <v>247</v>
      </c>
      <c r="AI82" s="32">
        <f t="shared" si="18"/>
        <v>1</v>
      </c>
      <c r="AJ82" s="32" t="str">
        <f t="shared" si="19"/>
        <v/>
      </c>
    </row>
    <row r="83" spans="1:36">
      <c r="A83">
        <v>2</v>
      </c>
      <c r="B83" s="1" t="str">
        <f t="shared" si="10"/>
        <v>2D_704</v>
      </c>
      <c r="C83" t="str">
        <f t="shared" si="11"/>
        <v>2D_704</v>
      </c>
      <c r="D83" t="str">
        <f>IF(ISNA(VLOOKUP(C83,omissio_vanha_vs_uusi!$A$2:$T$107,20,FALSE)),"",IF(VLOOKUP(C83,omissio_vanha_vs_uusi!$A$2:$T$107,20,FALSE)="OK",VLOOKUP(C83,omissio_vanha_vs_uusi!$A$2:$T$107,11,FALSE),""))</f>
        <v/>
      </c>
      <c r="E83">
        <f>VLOOKUP($C83,marv2012_trees!$A$2:$O$2023,5,FALSE)</f>
        <v>2515812.31</v>
      </c>
      <c r="F83">
        <f>VLOOKUP($C83,marv2012_trees!$A$2:$O$2023,6,FALSE)</f>
        <v>6860797.3499999996</v>
      </c>
      <c r="G83" t="str">
        <f>IF(ISNA(VLOOKUP($C83,results!$A$2:$CJ$107,10,FALSE)),"",VLOOKUP($C83,results!$A$2:$CJ$107,10,FALSE))</f>
        <v/>
      </c>
      <c r="H83" t="str">
        <f>IF(ISNA(VLOOKUP($C83,results!$A$2:$CJ$107,11,FALSE)),"",VLOOKUP($C83,results!$A$2:$CJ$107,11,FALSE))</f>
        <v/>
      </c>
      <c r="I83" t="s">
        <v>52</v>
      </c>
      <c r="J83">
        <v>704</v>
      </c>
      <c r="K83">
        <v>2</v>
      </c>
      <c r="L83">
        <v>171</v>
      </c>
      <c r="M83">
        <v>16.8690036621093</v>
      </c>
      <c r="N83">
        <v>3</v>
      </c>
      <c r="O83" s="7">
        <v>1</v>
      </c>
      <c r="P83" s="7">
        <v>2</v>
      </c>
      <c r="Q83" s="7">
        <v>11</v>
      </c>
      <c r="R83" s="7">
        <v>162</v>
      </c>
      <c r="AB83" s="8">
        <f t="shared" si="12"/>
        <v>-9</v>
      </c>
      <c r="AC83" s="8" t="str">
        <f t="shared" si="13"/>
        <v/>
      </c>
      <c r="AD83" s="32" t="str">
        <f t="shared" si="14"/>
        <v/>
      </c>
      <c r="AE83" s="32" t="str">
        <f>IF(J83&lt;900,IF(AND(VLOOKUP(C83,marv2012_trees!$A$2:$O$2023,11,FALSE)&lt;21,OR(Q83=21,Q83=22,Q83=23)),1,""),"")</f>
        <v/>
      </c>
      <c r="AF83" s="32" t="str">
        <f t="shared" si="15"/>
        <v/>
      </c>
      <c r="AG83" s="32">
        <f t="shared" si="16"/>
        <v>171</v>
      </c>
      <c r="AH83" s="32">
        <f t="shared" si="17"/>
        <v>162</v>
      </c>
      <c r="AI83" s="32">
        <f t="shared" si="18"/>
        <v>-9</v>
      </c>
      <c r="AJ83" s="32" t="str">
        <f t="shared" si="19"/>
        <v/>
      </c>
    </row>
    <row r="84" spans="1:36">
      <c r="A84">
        <v>2</v>
      </c>
      <c r="B84" s="1" t="str">
        <f t="shared" si="10"/>
        <v>2D_705</v>
      </c>
      <c r="C84" t="str">
        <f t="shared" si="11"/>
        <v>2D_705</v>
      </c>
      <c r="D84" t="str">
        <f>IF(ISNA(VLOOKUP(C84,omissio_vanha_vs_uusi!$A$2:$T$107,20,FALSE)),"",IF(VLOOKUP(C84,omissio_vanha_vs_uusi!$A$2:$T$107,20,FALSE)="OK",VLOOKUP(C84,omissio_vanha_vs_uusi!$A$2:$T$107,11,FALSE),""))</f>
        <v/>
      </c>
      <c r="E84">
        <f>VLOOKUP($C84,marv2012_trees!$A$2:$O$2023,5,FALSE)</f>
        <v>2515801.86</v>
      </c>
      <c r="F84">
        <f>VLOOKUP($C84,marv2012_trees!$A$2:$O$2023,6,FALSE)</f>
        <v>6860811.4000000004</v>
      </c>
      <c r="G84" t="str">
        <f>IF(ISNA(VLOOKUP($C84,results!$A$2:$CJ$107,10,FALSE)),"",VLOOKUP($C84,results!$A$2:$CJ$107,10,FALSE))</f>
        <v/>
      </c>
      <c r="H84" t="str">
        <f>IF(ISNA(VLOOKUP($C84,results!$A$2:$CJ$107,11,FALSE)),"",VLOOKUP($C84,results!$A$2:$CJ$107,11,FALSE))</f>
        <v/>
      </c>
      <c r="I84" t="s">
        <v>52</v>
      </c>
      <c r="J84">
        <v>705</v>
      </c>
      <c r="K84">
        <v>2</v>
      </c>
      <c r="L84">
        <v>67</v>
      </c>
      <c r="N84">
        <v>3</v>
      </c>
      <c r="O84" s="7">
        <v>1</v>
      </c>
      <c r="P84" s="7">
        <v>2</v>
      </c>
      <c r="Q84" s="7">
        <v>11</v>
      </c>
      <c r="R84" s="7">
        <v>69</v>
      </c>
      <c r="AB84" s="8">
        <f t="shared" si="12"/>
        <v>2</v>
      </c>
      <c r="AC84" s="8" t="str">
        <f t="shared" si="13"/>
        <v/>
      </c>
      <c r="AD84" s="32" t="str">
        <f t="shared" si="14"/>
        <v/>
      </c>
      <c r="AE84" s="32" t="str">
        <f>IF(J84&lt;900,IF(AND(VLOOKUP(C84,marv2012_trees!$A$2:$O$2023,11,FALSE)&lt;21,OR(Q84=21,Q84=22,Q84=23)),1,""),"")</f>
        <v/>
      </c>
      <c r="AF84" s="32" t="str">
        <f t="shared" si="15"/>
        <v/>
      </c>
      <c r="AG84" s="32">
        <f t="shared" si="16"/>
        <v>67</v>
      </c>
      <c r="AH84" s="32">
        <f t="shared" si="17"/>
        <v>69</v>
      </c>
      <c r="AI84" s="32">
        <f t="shared" si="18"/>
        <v>2</v>
      </c>
      <c r="AJ84" s="32" t="str">
        <f t="shared" si="19"/>
        <v/>
      </c>
    </row>
    <row r="85" spans="1:36">
      <c r="A85">
        <v>2</v>
      </c>
      <c r="B85" s="1" t="str">
        <f t="shared" si="10"/>
        <v>2D_706</v>
      </c>
      <c r="C85" t="str">
        <f t="shared" si="11"/>
        <v>2D_706</v>
      </c>
      <c r="D85" t="str">
        <f>IF(ISNA(VLOOKUP(C85,omissio_vanha_vs_uusi!$A$2:$T$107,20,FALSE)),"",IF(VLOOKUP(C85,omissio_vanha_vs_uusi!$A$2:$T$107,20,FALSE)="OK",VLOOKUP(C85,omissio_vanha_vs_uusi!$A$2:$T$107,11,FALSE),""))</f>
        <v/>
      </c>
      <c r="E85">
        <f>VLOOKUP($C85,marv2012_trees!$A$2:$O$2023,5,FALSE)</f>
        <v>2515801.15</v>
      </c>
      <c r="F85">
        <f>VLOOKUP($C85,marv2012_trees!$A$2:$O$2023,6,FALSE)</f>
        <v>6860815.8600000003</v>
      </c>
      <c r="G85" t="str">
        <f>IF(ISNA(VLOOKUP($C85,results!$A$2:$CJ$107,10,FALSE)),"",VLOOKUP($C85,results!$A$2:$CJ$107,10,FALSE))</f>
        <v/>
      </c>
      <c r="H85" t="str">
        <f>IF(ISNA(VLOOKUP($C85,results!$A$2:$CJ$107,11,FALSE)),"",VLOOKUP($C85,results!$A$2:$CJ$107,11,FALSE))</f>
        <v/>
      </c>
      <c r="I85" t="s">
        <v>52</v>
      </c>
      <c r="J85">
        <v>706</v>
      </c>
      <c r="K85">
        <v>3</v>
      </c>
      <c r="L85">
        <v>75</v>
      </c>
      <c r="N85">
        <v>3</v>
      </c>
      <c r="O85" s="7">
        <v>1</v>
      </c>
      <c r="P85" s="7">
        <v>3</v>
      </c>
      <c r="Q85" s="7">
        <v>12</v>
      </c>
      <c r="R85" s="7">
        <v>61</v>
      </c>
      <c r="AA85" t="s">
        <v>37</v>
      </c>
      <c r="AB85" s="8">
        <f t="shared" si="12"/>
        <v>-14</v>
      </c>
      <c r="AC85" s="8" t="str">
        <f t="shared" si="13"/>
        <v/>
      </c>
      <c r="AD85" s="32" t="str">
        <f t="shared" si="14"/>
        <v/>
      </c>
      <c r="AE85" s="32" t="str">
        <f>IF(J85&lt;900,IF(AND(VLOOKUP(C85,marv2012_trees!$A$2:$O$2023,11,FALSE)&lt;21,OR(Q85=21,Q85=22,Q85=23)),1,""),"")</f>
        <v/>
      </c>
      <c r="AF85" s="32" t="str">
        <f t="shared" si="15"/>
        <v/>
      </c>
      <c r="AG85" s="32">
        <f t="shared" si="16"/>
        <v>75</v>
      </c>
      <c r="AH85" s="32">
        <f t="shared" si="17"/>
        <v>61</v>
      </c>
      <c r="AI85" s="32">
        <f t="shared" si="18"/>
        <v>-14</v>
      </c>
      <c r="AJ85" s="32" t="str">
        <f t="shared" si="19"/>
        <v/>
      </c>
    </row>
    <row r="86" spans="1:36">
      <c r="A86">
        <v>2</v>
      </c>
      <c r="B86" s="1" t="str">
        <f t="shared" si="10"/>
        <v>2D_707</v>
      </c>
      <c r="C86" t="str">
        <f t="shared" si="11"/>
        <v>2D_707</v>
      </c>
      <c r="D86" t="str">
        <f>IF(ISNA(VLOOKUP(C86,omissio_vanha_vs_uusi!$A$2:$T$107,20,FALSE)),"",IF(VLOOKUP(C86,omissio_vanha_vs_uusi!$A$2:$T$107,20,FALSE)="OK",VLOOKUP(C86,omissio_vanha_vs_uusi!$A$2:$T$107,11,FALSE),""))</f>
        <v/>
      </c>
      <c r="E86">
        <f>VLOOKUP($C86,marv2012_trees!$A$2:$O$2023,5,FALSE)</f>
        <v>2515801.39</v>
      </c>
      <c r="F86">
        <f>VLOOKUP($C86,marv2012_trees!$A$2:$O$2023,6,FALSE)</f>
        <v>6860816.6900000004</v>
      </c>
      <c r="G86" t="str">
        <f>IF(ISNA(VLOOKUP($C86,results!$A$2:$CJ$107,10,FALSE)),"",VLOOKUP($C86,results!$A$2:$CJ$107,10,FALSE))</f>
        <v/>
      </c>
      <c r="H86" t="str">
        <f>IF(ISNA(VLOOKUP($C86,results!$A$2:$CJ$107,11,FALSE)),"",VLOOKUP($C86,results!$A$2:$CJ$107,11,FALSE))</f>
        <v/>
      </c>
      <c r="I86" t="s">
        <v>52</v>
      </c>
      <c r="J86">
        <v>707</v>
      </c>
      <c r="K86">
        <v>2</v>
      </c>
      <c r="L86">
        <v>101</v>
      </c>
      <c r="N86">
        <v>3</v>
      </c>
      <c r="O86" s="7">
        <v>1</v>
      </c>
      <c r="P86" s="7">
        <v>2</v>
      </c>
      <c r="Q86" s="7">
        <v>11</v>
      </c>
      <c r="R86" s="7">
        <v>107</v>
      </c>
      <c r="AB86" s="8">
        <f t="shared" si="12"/>
        <v>6</v>
      </c>
      <c r="AC86" s="8" t="str">
        <f t="shared" si="13"/>
        <v/>
      </c>
      <c r="AD86" s="32" t="str">
        <f t="shared" si="14"/>
        <v/>
      </c>
      <c r="AE86" s="32" t="str">
        <f>IF(J86&lt;900,IF(AND(VLOOKUP(C86,marv2012_trees!$A$2:$O$2023,11,FALSE)&lt;21,OR(Q86=21,Q86=22,Q86=23)),1,""),"")</f>
        <v/>
      </c>
      <c r="AF86" s="32" t="str">
        <f t="shared" si="15"/>
        <v/>
      </c>
      <c r="AG86" s="32">
        <f t="shared" si="16"/>
        <v>101</v>
      </c>
      <c r="AH86" s="32">
        <f t="shared" si="17"/>
        <v>107</v>
      </c>
      <c r="AI86" s="32">
        <f t="shared" si="18"/>
        <v>6</v>
      </c>
      <c r="AJ86" s="32" t="str">
        <f t="shared" si="19"/>
        <v/>
      </c>
    </row>
    <row r="87" spans="1:36">
      <c r="A87">
        <v>2</v>
      </c>
      <c r="B87" s="1" t="str">
        <f t="shared" si="10"/>
        <v>2D_709</v>
      </c>
      <c r="C87" t="str">
        <f t="shared" si="11"/>
        <v>2D_709</v>
      </c>
      <c r="D87" t="str">
        <f>IF(ISNA(VLOOKUP(C87,omissio_vanha_vs_uusi!$A$2:$T$107,20,FALSE)),"",IF(VLOOKUP(C87,omissio_vanha_vs_uusi!$A$2:$T$107,20,FALSE)="OK",VLOOKUP(C87,omissio_vanha_vs_uusi!$A$2:$T$107,11,FALSE),""))</f>
        <v/>
      </c>
      <c r="E87">
        <f>VLOOKUP($C87,marv2012_trees!$A$2:$O$2023,5,FALSE)</f>
        <v>2515798.65</v>
      </c>
      <c r="F87">
        <f>VLOOKUP($C87,marv2012_trees!$A$2:$O$2023,6,FALSE)</f>
        <v>6860820.0599999996</v>
      </c>
      <c r="G87" t="str">
        <f>IF(ISNA(VLOOKUP($C87,results!$A$2:$CJ$107,10,FALSE)),"",VLOOKUP($C87,results!$A$2:$CJ$107,10,FALSE))</f>
        <v/>
      </c>
      <c r="H87" t="str">
        <f>IF(ISNA(VLOOKUP($C87,results!$A$2:$CJ$107,11,FALSE)),"",VLOOKUP($C87,results!$A$2:$CJ$107,11,FALSE))</f>
        <v/>
      </c>
      <c r="I87" t="s">
        <v>52</v>
      </c>
      <c r="J87">
        <v>709</v>
      </c>
      <c r="K87">
        <v>2</v>
      </c>
      <c r="L87">
        <v>65</v>
      </c>
      <c r="N87">
        <v>3</v>
      </c>
      <c r="O87" s="7">
        <v>1</v>
      </c>
      <c r="P87" s="7">
        <v>2</v>
      </c>
      <c r="Q87" s="7">
        <v>12</v>
      </c>
      <c r="R87" s="7">
        <v>68</v>
      </c>
      <c r="AA87" t="s">
        <v>41</v>
      </c>
      <c r="AB87" s="8">
        <f t="shared" si="12"/>
        <v>3</v>
      </c>
      <c r="AC87" s="8" t="str">
        <f t="shared" si="13"/>
        <v/>
      </c>
      <c r="AD87" s="32" t="str">
        <f t="shared" si="14"/>
        <v/>
      </c>
      <c r="AE87" s="32" t="str">
        <f>IF(J87&lt;900,IF(AND(VLOOKUP(C87,marv2012_trees!$A$2:$O$2023,11,FALSE)&lt;21,OR(Q87=21,Q87=22,Q87=23)),1,""),"")</f>
        <v/>
      </c>
      <c r="AF87" s="32" t="str">
        <f t="shared" si="15"/>
        <v/>
      </c>
      <c r="AG87" s="32">
        <f t="shared" si="16"/>
        <v>65</v>
      </c>
      <c r="AH87" s="32">
        <f t="shared" si="17"/>
        <v>68</v>
      </c>
      <c r="AI87" s="32">
        <f t="shared" si="18"/>
        <v>3</v>
      </c>
      <c r="AJ87" s="32" t="str">
        <f t="shared" si="19"/>
        <v/>
      </c>
    </row>
    <row r="88" spans="1:36">
      <c r="A88">
        <v>2</v>
      </c>
      <c r="B88" s="1" t="str">
        <f t="shared" si="10"/>
        <v>2D_736</v>
      </c>
      <c r="C88" t="str">
        <f t="shared" si="11"/>
        <v>2D_736</v>
      </c>
      <c r="D88" t="str">
        <f>IF(ISNA(VLOOKUP(C88,omissio_vanha_vs_uusi!$A$2:$T$107,20,FALSE)),"",IF(VLOOKUP(C88,omissio_vanha_vs_uusi!$A$2:$T$107,20,FALSE)="OK",VLOOKUP(C88,omissio_vanha_vs_uusi!$A$2:$T$107,11,FALSE),""))</f>
        <v/>
      </c>
      <c r="E88">
        <f>VLOOKUP($C88,marv2012_trees!$A$2:$O$2023,5,FALSE)</f>
        <v>2515811.37</v>
      </c>
      <c r="F88">
        <f>VLOOKUP($C88,marv2012_trees!$A$2:$O$2023,6,FALSE)</f>
        <v>6860816.4100000001</v>
      </c>
      <c r="G88" t="str">
        <f>IF(ISNA(VLOOKUP($C88,results!$A$2:$CJ$107,10,FALSE)),"",VLOOKUP($C88,results!$A$2:$CJ$107,10,FALSE))</f>
        <v/>
      </c>
      <c r="H88" t="str">
        <f>IF(ISNA(VLOOKUP($C88,results!$A$2:$CJ$107,11,FALSE)),"",VLOOKUP($C88,results!$A$2:$CJ$107,11,FALSE))</f>
        <v/>
      </c>
      <c r="I88" t="s">
        <v>52</v>
      </c>
      <c r="J88">
        <v>736</v>
      </c>
      <c r="K88">
        <v>2</v>
      </c>
      <c r="L88">
        <v>85</v>
      </c>
      <c r="N88">
        <v>3</v>
      </c>
      <c r="O88" s="7">
        <v>1</v>
      </c>
      <c r="P88" s="7">
        <v>2</v>
      </c>
      <c r="Q88" s="7">
        <v>12</v>
      </c>
      <c r="R88" s="7">
        <v>89</v>
      </c>
      <c r="AA88" t="s">
        <v>42</v>
      </c>
      <c r="AB88" s="8">
        <f t="shared" si="12"/>
        <v>4</v>
      </c>
      <c r="AC88" s="8" t="str">
        <f t="shared" si="13"/>
        <v/>
      </c>
      <c r="AD88" s="32" t="str">
        <f t="shared" si="14"/>
        <v/>
      </c>
      <c r="AE88" s="32" t="str">
        <f>IF(J88&lt;900,IF(AND(VLOOKUP(C88,marv2012_trees!$A$2:$O$2023,11,FALSE)&lt;21,OR(Q88=21,Q88=22,Q88=23)),1,""),"")</f>
        <v/>
      </c>
      <c r="AF88" s="32" t="str">
        <f t="shared" si="15"/>
        <v/>
      </c>
      <c r="AG88" s="32">
        <f t="shared" si="16"/>
        <v>85</v>
      </c>
      <c r="AH88" s="32">
        <f t="shared" si="17"/>
        <v>89</v>
      </c>
      <c r="AI88" s="32">
        <f t="shared" si="18"/>
        <v>4</v>
      </c>
      <c r="AJ88" s="32" t="str">
        <f t="shared" si="19"/>
        <v/>
      </c>
    </row>
    <row r="89" spans="1:36">
      <c r="A89">
        <v>2</v>
      </c>
      <c r="B89" s="1" t="str">
        <f t="shared" si="10"/>
        <v>2D_712</v>
      </c>
      <c r="C89" t="str">
        <f t="shared" si="11"/>
        <v>2D_712</v>
      </c>
      <c r="D89" t="str">
        <f>IF(ISNA(VLOOKUP(C89,omissio_vanha_vs_uusi!$A$2:$T$107,20,FALSE)),"",IF(VLOOKUP(C89,omissio_vanha_vs_uusi!$A$2:$T$107,20,FALSE)="OK",VLOOKUP(C89,omissio_vanha_vs_uusi!$A$2:$T$107,11,FALSE),""))</f>
        <v/>
      </c>
      <c r="E89">
        <f>VLOOKUP($C89,marv2012_trees!$A$2:$O$2023,5,FALSE)</f>
        <v>2515811.56</v>
      </c>
      <c r="F89">
        <f>VLOOKUP($C89,marv2012_trees!$A$2:$O$2023,6,FALSE)</f>
        <v>6860816.79</v>
      </c>
      <c r="G89" t="str">
        <f>IF(ISNA(VLOOKUP($C89,results!$A$2:$CJ$107,10,FALSE)),"",VLOOKUP($C89,results!$A$2:$CJ$107,10,FALSE))</f>
        <v/>
      </c>
      <c r="H89" t="str">
        <f>IF(ISNA(VLOOKUP($C89,results!$A$2:$CJ$107,11,FALSE)),"",VLOOKUP($C89,results!$A$2:$CJ$107,11,FALSE))</f>
        <v/>
      </c>
      <c r="I89" t="s">
        <v>52</v>
      </c>
      <c r="J89">
        <v>712</v>
      </c>
      <c r="K89">
        <v>2</v>
      </c>
      <c r="L89">
        <v>74</v>
      </c>
      <c r="N89">
        <v>3</v>
      </c>
      <c r="O89" s="7">
        <v>1</v>
      </c>
      <c r="P89" s="7">
        <v>2</v>
      </c>
      <c r="Q89" s="7">
        <v>12</v>
      </c>
      <c r="R89" s="7">
        <v>44</v>
      </c>
      <c r="AA89" t="s">
        <v>43</v>
      </c>
      <c r="AB89" s="8">
        <f t="shared" si="12"/>
        <v>-30</v>
      </c>
      <c r="AC89" s="8" t="str">
        <f t="shared" si="13"/>
        <v/>
      </c>
      <c r="AD89" s="32" t="str">
        <f t="shared" si="14"/>
        <v/>
      </c>
      <c r="AE89" s="32" t="str">
        <f>IF(J89&lt;900,IF(AND(VLOOKUP(C89,marv2012_trees!$A$2:$O$2023,11,FALSE)&lt;21,OR(Q89=21,Q89=22,Q89=23)),1,""),"")</f>
        <v/>
      </c>
      <c r="AF89" s="32" t="str">
        <f t="shared" si="15"/>
        <v/>
      </c>
      <c r="AG89" s="32">
        <f t="shared" si="16"/>
        <v>74</v>
      </c>
      <c r="AH89" s="32">
        <f t="shared" si="17"/>
        <v>44</v>
      </c>
      <c r="AI89" s="32">
        <f t="shared" si="18"/>
        <v>-30</v>
      </c>
      <c r="AJ89" s="32" t="str">
        <f t="shared" si="19"/>
        <v/>
      </c>
    </row>
    <row r="90" spans="1:36">
      <c r="A90">
        <v>2</v>
      </c>
      <c r="B90" s="1" t="str">
        <f t="shared" si="10"/>
        <v>2D_713</v>
      </c>
      <c r="C90" t="str">
        <f t="shared" si="11"/>
        <v>2D_713</v>
      </c>
      <c r="D90" t="str">
        <f>IF(ISNA(VLOOKUP(C90,omissio_vanha_vs_uusi!$A$2:$T$107,20,FALSE)),"",IF(VLOOKUP(C90,omissio_vanha_vs_uusi!$A$2:$T$107,20,FALSE)="OK",VLOOKUP(C90,omissio_vanha_vs_uusi!$A$2:$T$107,11,FALSE),""))</f>
        <v/>
      </c>
      <c r="E90">
        <f>VLOOKUP($C90,marv2012_trees!$A$2:$O$2023,5,FALSE)</f>
        <v>2515810.52</v>
      </c>
      <c r="F90">
        <f>VLOOKUP($C90,marv2012_trees!$A$2:$O$2023,6,FALSE)</f>
        <v>6860817.2599999998</v>
      </c>
      <c r="G90" t="str">
        <f>IF(ISNA(VLOOKUP($C90,results!$A$2:$CJ$107,10,FALSE)),"",VLOOKUP($C90,results!$A$2:$CJ$107,10,FALSE))</f>
        <v/>
      </c>
      <c r="H90" t="str">
        <f>IF(ISNA(VLOOKUP($C90,results!$A$2:$CJ$107,11,FALSE)),"",VLOOKUP($C90,results!$A$2:$CJ$107,11,FALSE))</f>
        <v/>
      </c>
      <c r="I90" t="s">
        <v>52</v>
      </c>
      <c r="J90">
        <v>713</v>
      </c>
      <c r="K90">
        <v>3</v>
      </c>
      <c r="L90">
        <v>64</v>
      </c>
      <c r="N90">
        <v>3</v>
      </c>
      <c r="O90" s="7">
        <v>1</v>
      </c>
      <c r="P90" s="7">
        <v>3</v>
      </c>
      <c r="Q90" s="7">
        <v>12</v>
      </c>
      <c r="R90" s="7">
        <v>63</v>
      </c>
      <c r="AA90" t="s">
        <v>44</v>
      </c>
      <c r="AB90" s="8">
        <f t="shared" si="12"/>
        <v>-1</v>
      </c>
      <c r="AC90" s="8" t="str">
        <f t="shared" si="13"/>
        <v/>
      </c>
      <c r="AD90" s="32" t="str">
        <f t="shared" si="14"/>
        <v/>
      </c>
      <c r="AE90" s="32" t="str">
        <f>IF(J90&lt;900,IF(AND(VLOOKUP(C90,marv2012_trees!$A$2:$O$2023,11,FALSE)&lt;21,OR(Q90=21,Q90=22,Q90=23)),1,""),"")</f>
        <v/>
      </c>
      <c r="AF90" s="32" t="str">
        <f t="shared" si="15"/>
        <v/>
      </c>
      <c r="AG90" s="32">
        <f t="shared" si="16"/>
        <v>64</v>
      </c>
      <c r="AH90" s="32">
        <f t="shared" si="17"/>
        <v>63</v>
      </c>
      <c r="AI90" s="32">
        <f t="shared" si="18"/>
        <v>-1</v>
      </c>
      <c r="AJ90" s="32" t="str">
        <f t="shared" si="19"/>
        <v/>
      </c>
    </row>
    <row r="91" spans="1:36">
      <c r="A91">
        <v>2</v>
      </c>
      <c r="B91" s="1" t="str">
        <f t="shared" si="10"/>
        <v>2D_714</v>
      </c>
      <c r="C91" t="str">
        <f t="shared" si="11"/>
        <v>2D_714</v>
      </c>
      <c r="D91" t="str">
        <f>IF(ISNA(VLOOKUP(C91,omissio_vanha_vs_uusi!$A$2:$T$107,20,FALSE)),"",IF(VLOOKUP(C91,omissio_vanha_vs_uusi!$A$2:$T$107,20,FALSE)="OK",VLOOKUP(C91,omissio_vanha_vs_uusi!$A$2:$T$107,11,FALSE),""))</f>
        <v/>
      </c>
      <c r="E91">
        <f>VLOOKUP($C91,marv2012_trees!$A$2:$O$2023,5,FALSE)</f>
        <v>2515808.09</v>
      </c>
      <c r="F91">
        <f>VLOOKUP($C91,marv2012_trees!$A$2:$O$2023,6,FALSE)</f>
        <v>6860818.7300000004</v>
      </c>
      <c r="G91" t="str">
        <f>IF(ISNA(VLOOKUP($C91,results!$A$2:$CJ$107,10,FALSE)),"",VLOOKUP($C91,results!$A$2:$CJ$107,10,FALSE))</f>
        <v/>
      </c>
      <c r="H91" t="str">
        <f>IF(ISNA(VLOOKUP($C91,results!$A$2:$CJ$107,11,FALSE)),"",VLOOKUP($C91,results!$A$2:$CJ$107,11,FALSE))</f>
        <v/>
      </c>
      <c r="I91" t="s">
        <v>52</v>
      </c>
      <c r="J91">
        <v>714</v>
      </c>
      <c r="K91">
        <v>5</v>
      </c>
      <c r="L91">
        <v>78</v>
      </c>
      <c r="N91">
        <v>3</v>
      </c>
      <c r="O91" s="7">
        <v>1</v>
      </c>
      <c r="P91" s="7">
        <v>3</v>
      </c>
      <c r="Q91" s="7">
        <v>14</v>
      </c>
      <c r="R91" s="7">
        <v>59</v>
      </c>
      <c r="AA91" t="s">
        <v>45</v>
      </c>
      <c r="AB91" s="8">
        <f t="shared" si="12"/>
        <v>-19</v>
      </c>
      <c r="AC91" s="8">
        <f t="shared" si="13"/>
        <v>1</v>
      </c>
      <c r="AD91" s="32" t="str">
        <f t="shared" si="14"/>
        <v/>
      </c>
      <c r="AE91" s="32" t="str">
        <f>IF(J91&lt;900,IF(AND(VLOOKUP(C91,marv2012_trees!$A$2:$O$2023,11,FALSE)&lt;21,OR(Q91=21,Q91=22,Q91=23)),1,""),"")</f>
        <v/>
      </c>
      <c r="AF91" s="32" t="str">
        <f t="shared" si="15"/>
        <v/>
      </c>
      <c r="AG91" s="32">
        <f t="shared" si="16"/>
        <v>78</v>
      </c>
      <c r="AH91" s="32">
        <f t="shared" si="17"/>
        <v>59</v>
      </c>
      <c r="AI91" s="32">
        <f t="shared" si="18"/>
        <v>-19</v>
      </c>
      <c r="AJ91" s="32" t="str">
        <f t="shared" si="19"/>
        <v/>
      </c>
    </row>
    <row r="92" spans="1:36">
      <c r="A92">
        <v>2</v>
      </c>
      <c r="B92" s="1" t="str">
        <f t="shared" si="10"/>
        <v>2D_716</v>
      </c>
      <c r="C92" t="str">
        <f t="shared" si="11"/>
        <v>2D_716</v>
      </c>
      <c r="D92" t="str">
        <f>IF(ISNA(VLOOKUP(C92,omissio_vanha_vs_uusi!$A$2:$T$107,20,FALSE)),"",IF(VLOOKUP(C92,omissio_vanha_vs_uusi!$A$2:$T$107,20,FALSE)="OK",VLOOKUP(C92,omissio_vanha_vs_uusi!$A$2:$T$107,11,FALSE),""))</f>
        <v/>
      </c>
      <c r="E92">
        <f>VLOOKUP($C92,marv2012_trees!$A$2:$O$2023,5,FALSE)</f>
        <v>2515810.0699999998</v>
      </c>
      <c r="F92">
        <f>VLOOKUP($C92,marv2012_trees!$A$2:$O$2023,6,FALSE)</f>
        <v>6860821.8700000001</v>
      </c>
      <c r="G92" t="str">
        <f>IF(ISNA(VLOOKUP($C92,results!$A$2:$CJ$107,10,FALSE)),"",VLOOKUP($C92,results!$A$2:$CJ$107,10,FALSE))</f>
        <v/>
      </c>
      <c r="H92" t="str">
        <f>IF(ISNA(VLOOKUP($C92,results!$A$2:$CJ$107,11,FALSE)),"",VLOOKUP($C92,results!$A$2:$CJ$107,11,FALSE))</f>
        <v/>
      </c>
      <c r="I92" t="s">
        <v>52</v>
      </c>
      <c r="J92">
        <v>716</v>
      </c>
      <c r="K92">
        <v>3</v>
      </c>
      <c r="L92">
        <v>75</v>
      </c>
      <c r="N92">
        <v>3</v>
      </c>
      <c r="O92" s="7">
        <v>1</v>
      </c>
      <c r="P92" s="7">
        <v>3</v>
      </c>
      <c r="Q92" s="7">
        <v>14</v>
      </c>
      <c r="R92" s="7">
        <v>72</v>
      </c>
      <c r="AA92" t="s">
        <v>46</v>
      </c>
      <c r="AB92" s="8">
        <f t="shared" si="12"/>
        <v>-3</v>
      </c>
      <c r="AC92" s="8" t="str">
        <f t="shared" si="13"/>
        <v/>
      </c>
      <c r="AD92" s="32" t="str">
        <f t="shared" si="14"/>
        <v/>
      </c>
      <c r="AE92" s="32" t="str">
        <f>IF(J92&lt;900,IF(AND(VLOOKUP(C92,marv2012_trees!$A$2:$O$2023,11,FALSE)&lt;21,OR(Q92=21,Q92=22,Q92=23)),1,""),"")</f>
        <v/>
      </c>
      <c r="AF92" s="32" t="str">
        <f t="shared" si="15"/>
        <v/>
      </c>
      <c r="AG92" s="32">
        <f t="shared" si="16"/>
        <v>75</v>
      </c>
      <c r="AH92" s="32">
        <f t="shared" si="17"/>
        <v>72</v>
      </c>
      <c r="AI92" s="32">
        <f t="shared" si="18"/>
        <v>-3</v>
      </c>
      <c r="AJ92" s="32" t="str">
        <f t="shared" si="19"/>
        <v/>
      </c>
    </row>
    <row r="93" spans="1:36">
      <c r="A93">
        <v>2</v>
      </c>
      <c r="B93" s="1" t="str">
        <f t="shared" si="10"/>
        <v>2D_708</v>
      </c>
      <c r="C93" t="str">
        <f t="shared" si="11"/>
        <v>2D_708</v>
      </c>
      <c r="D93" t="str">
        <f>IF(ISNA(VLOOKUP(C93,omissio_vanha_vs_uusi!$A$2:$T$107,20,FALSE)),"",IF(VLOOKUP(C93,omissio_vanha_vs_uusi!$A$2:$T$107,20,FALSE)="OK",VLOOKUP(C93,omissio_vanha_vs_uusi!$A$2:$T$107,11,FALSE),""))</f>
        <v/>
      </c>
      <c r="E93">
        <f>VLOOKUP($C93,marv2012_trees!$A$2:$O$2023,5,FALSE)</f>
        <v>2515802.0499999998</v>
      </c>
      <c r="F93">
        <f>VLOOKUP($C93,marv2012_trees!$A$2:$O$2023,6,FALSE)</f>
        <v>6860819.2400000002</v>
      </c>
      <c r="G93" t="str">
        <f>IF(ISNA(VLOOKUP($C93,results!$A$2:$CJ$107,10,FALSE)),"",VLOOKUP($C93,results!$A$2:$CJ$107,10,FALSE))</f>
        <v/>
      </c>
      <c r="H93" t="str">
        <f>IF(ISNA(VLOOKUP($C93,results!$A$2:$CJ$107,11,FALSE)),"",VLOOKUP($C93,results!$A$2:$CJ$107,11,FALSE))</f>
        <v/>
      </c>
      <c r="I93" t="s">
        <v>52</v>
      </c>
      <c r="J93">
        <v>708</v>
      </c>
      <c r="K93">
        <v>2</v>
      </c>
      <c r="L93">
        <v>67</v>
      </c>
      <c r="N93">
        <v>3</v>
      </c>
      <c r="O93" s="7">
        <v>1</v>
      </c>
      <c r="P93" s="7">
        <v>2</v>
      </c>
      <c r="Q93" s="7">
        <v>11</v>
      </c>
      <c r="R93" s="7">
        <v>67</v>
      </c>
      <c r="AB93" s="8">
        <f t="shared" si="12"/>
        <v>0</v>
      </c>
      <c r="AC93" s="8" t="str">
        <f t="shared" si="13"/>
        <v/>
      </c>
      <c r="AD93" s="32" t="str">
        <f t="shared" si="14"/>
        <v/>
      </c>
      <c r="AE93" s="32" t="str">
        <f>IF(J93&lt;900,IF(AND(VLOOKUP(C93,marv2012_trees!$A$2:$O$2023,11,FALSE)&lt;21,OR(Q93=21,Q93=22,Q93=23)),1,""),"")</f>
        <v/>
      </c>
      <c r="AF93" s="32" t="str">
        <f t="shared" si="15"/>
        <v/>
      </c>
      <c r="AG93" s="32">
        <f t="shared" si="16"/>
        <v>67</v>
      </c>
      <c r="AH93" s="32">
        <f t="shared" si="17"/>
        <v>67</v>
      </c>
      <c r="AI93" s="32">
        <f t="shared" si="18"/>
        <v>0</v>
      </c>
      <c r="AJ93" s="32" t="str">
        <f t="shared" si="19"/>
        <v/>
      </c>
    </row>
    <row r="94" spans="1:36">
      <c r="A94">
        <v>2</v>
      </c>
      <c r="B94" s="1" t="str">
        <f t="shared" si="10"/>
        <v>2D_717</v>
      </c>
      <c r="C94" t="str">
        <f t="shared" si="11"/>
        <v>2D_717</v>
      </c>
      <c r="D94" t="str">
        <f>IF(ISNA(VLOOKUP(C94,omissio_vanha_vs_uusi!$A$2:$T$107,20,FALSE)),"",IF(VLOOKUP(C94,omissio_vanha_vs_uusi!$A$2:$T$107,20,FALSE)="OK",VLOOKUP(C94,omissio_vanha_vs_uusi!$A$2:$T$107,11,FALSE),""))</f>
        <v/>
      </c>
      <c r="E94">
        <f>VLOOKUP($C94,marv2012_trees!$A$2:$O$2023,5,FALSE)</f>
        <v>2515800.54</v>
      </c>
      <c r="F94">
        <f>VLOOKUP($C94,marv2012_trees!$A$2:$O$2023,6,FALSE)</f>
        <v>6860830.4000000004</v>
      </c>
      <c r="G94" t="str">
        <f>IF(ISNA(VLOOKUP($C94,results!$A$2:$CJ$107,10,FALSE)),"",VLOOKUP($C94,results!$A$2:$CJ$107,10,FALSE))</f>
        <v/>
      </c>
      <c r="H94" t="str">
        <f>IF(ISNA(VLOOKUP($C94,results!$A$2:$CJ$107,11,FALSE)),"",VLOOKUP($C94,results!$A$2:$CJ$107,11,FALSE))</f>
        <v/>
      </c>
      <c r="I94" t="s">
        <v>52</v>
      </c>
      <c r="J94">
        <v>717</v>
      </c>
      <c r="K94">
        <v>2</v>
      </c>
      <c r="L94">
        <v>68</v>
      </c>
      <c r="N94">
        <v>3</v>
      </c>
      <c r="O94" s="7">
        <v>1</v>
      </c>
      <c r="P94" s="7">
        <v>2</v>
      </c>
      <c r="Q94" s="7">
        <v>11</v>
      </c>
      <c r="R94" s="7">
        <v>71</v>
      </c>
      <c r="AB94" s="8">
        <f t="shared" si="12"/>
        <v>3</v>
      </c>
      <c r="AC94" s="8" t="str">
        <f t="shared" si="13"/>
        <v/>
      </c>
      <c r="AD94" s="32" t="str">
        <f t="shared" si="14"/>
        <v/>
      </c>
      <c r="AE94" s="32" t="str">
        <f>IF(J94&lt;900,IF(AND(VLOOKUP(C94,marv2012_trees!$A$2:$O$2023,11,FALSE)&lt;21,OR(Q94=21,Q94=22,Q94=23)),1,""),"")</f>
        <v/>
      </c>
      <c r="AF94" s="32" t="str">
        <f t="shared" si="15"/>
        <v/>
      </c>
      <c r="AG94" s="32">
        <f t="shared" si="16"/>
        <v>68</v>
      </c>
      <c r="AH94" s="32">
        <f t="shared" si="17"/>
        <v>71</v>
      </c>
      <c r="AI94" s="32">
        <f t="shared" si="18"/>
        <v>3</v>
      </c>
      <c r="AJ94" s="32" t="str">
        <f t="shared" si="19"/>
        <v/>
      </c>
    </row>
    <row r="95" spans="1:36">
      <c r="A95">
        <v>2</v>
      </c>
      <c r="B95" s="1" t="str">
        <f t="shared" si="10"/>
        <v>2D_718</v>
      </c>
      <c r="C95" t="str">
        <f t="shared" si="11"/>
        <v>2D_718</v>
      </c>
      <c r="D95" t="str">
        <f>IF(ISNA(VLOOKUP(C95,omissio_vanha_vs_uusi!$A$2:$T$107,20,FALSE)),"",IF(VLOOKUP(C95,omissio_vanha_vs_uusi!$A$2:$T$107,20,FALSE)="OK",VLOOKUP(C95,omissio_vanha_vs_uusi!$A$2:$T$107,11,FALSE),""))</f>
        <v/>
      </c>
      <c r="E95">
        <f>VLOOKUP($C95,marv2012_trees!$A$2:$O$2023,5,FALSE)</f>
        <v>2515826.2599999998</v>
      </c>
      <c r="F95">
        <f>VLOOKUP($C95,marv2012_trees!$A$2:$O$2023,6,FALSE)</f>
        <v>6860808.5599999996</v>
      </c>
      <c r="G95" t="str">
        <f>IF(ISNA(VLOOKUP($C95,results!$A$2:$CJ$107,10,FALSE)),"",VLOOKUP($C95,results!$A$2:$CJ$107,10,FALSE))</f>
        <v/>
      </c>
      <c r="H95" t="str">
        <f>IF(ISNA(VLOOKUP($C95,results!$A$2:$CJ$107,11,FALSE)),"",VLOOKUP($C95,results!$A$2:$CJ$107,11,FALSE))</f>
        <v/>
      </c>
      <c r="I95" t="s">
        <v>52</v>
      </c>
      <c r="J95">
        <v>718</v>
      </c>
      <c r="K95">
        <v>2</v>
      </c>
      <c r="L95">
        <v>146</v>
      </c>
      <c r="N95">
        <v>3</v>
      </c>
      <c r="O95" s="7">
        <v>1</v>
      </c>
      <c r="P95" s="7">
        <v>2</v>
      </c>
      <c r="Q95" s="7">
        <v>22</v>
      </c>
      <c r="R95" s="7">
        <v>140</v>
      </c>
      <c r="AA95" t="s">
        <v>47</v>
      </c>
      <c r="AB95" s="8" t="str">
        <f t="shared" si="12"/>
        <v/>
      </c>
      <c r="AC95" s="8" t="str">
        <f t="shared" si="13"/>
        <v/>
      </c>
      <c r="AD95" s="32" t="str">
        <f t="shared" si="14"/>
        <v/>
      </c>
      <c r="AE95" s="32">
        <f>IF(J95&lt;900,IF(AND(VLOOKUP(C95,marv2012_trees!$A$2:$O$2023,11,FALSE)&lt;21,OR(Q95=21,Q95=22,Q95=23)),1,""),"")</f>
        <v>1</v>
      </c>
      <c r="AF95" s="32" t="str">
        <f t="shared" si="15"/>
        <v/>
      </c>
      <c r="AG95" s="32">
        <f t="shared" si="16"/>
        <v>0</v>
      </c>
      <c r="AH95" s="32">
        <f t="shared" si="17"/>
        <v>0</v>
      </c>
      <c r="AI95" s="32" t="str">
        <f t="shared" si="18"/>
        <v/>
      </c>
      <c r="AJ95" s="32" t="str">
        <f t="shared" si="19"/>
        <v/>
      </c>
    </row>
    <row r="96" spans="1:36">
      <c r="A96">
        <v>2</v>
      </c>
      <c r="B96" s="1" t="str">
        <f t="shared" si="10"/>
        <v>2D_720</v>
      </c>
      <c r="C96" t="str">
        <f t="shared" si="11"/>
        <v>2D_720</v>
      </c>
      <c r="D96" t="str">
        <f>IF(ISNA(VLOOKUP(C96,omissio_vanha_vs_uusi!$A$2:$T$107,20,FALSE)),"",IF(VLOOKUP(C96,omissio_vanha_vs_uusi!$A$2:$T$107,20,FALSE)="OK",VLOOKUP(C96,omissio_vanha_vs_uusi!$A$2:$T$107,11,FALSE),""))</f>
        <v/>
      </c>
      <c r="E96">
        <f>VLOOKUP($C96,marv2012_trees!$A$2:$O$2023,5,FALSE)</f>
        <v>2515825.2400000002</v>
      </c>
      <c r="F96">
        <f>VLOOKUP($C96,marv2012_trees!$A$2:$O$2023,6,FALSE)</f>
        <v>6860812.3300000001</v>
      </c>
      <c r="G96" t="str">
        <f>IF(ISNA(VLOOKUP($C96,results!$A$2:$CJ$107,10,FALSE)),"",VLOOKUP($C96,results!$A$2:$CJ$107,10,FALSE))</f>
        <v/>
      </c>
      <c r="H96" t="str">
        <f>IF(ISNA(VLOOKUP($C96,results!$A$2:$CJ$107,11,FALSE)),"",VLOOKUP($C96,results!$A$2:$CJ$107,11,FALSE))</f>
        <v/>
      </c>
      <c r="I96" t="s">
        <v>52</v>
      </c>
      <c r="J96">
        <v>720</v>
      </c>
      <c r="K96">
        <v>2</v>
      </c>
      <c r="L96">
        <v>196</v>
      </c>
      <c r="M96">
        <v>20.099010375976501</v>
      </c>
      <c r="N96">
        <v>3</v>
      </c>
      <c r="O96" s="7">
        <v>1</v>
      </c>
      <c r="P96" s="7">
        <v>2</v>
      </c>
      <c r="Q96" s="7">
        <v>11</v>
      </c>
      <c r="R96" s="7">
        <v>192</v>
      </c>
      <c r="S96" s="7" t="s">
        <v>34</v>
      </c>
      <c r="T96" s="7">
        <v>13</v>
      </c>
      <c r="U96" s="7">
        <v>23.25</v>
      </c>
      <c r="V96" s="7">
        <v>9</v>
      </c>
      <c r="W96" s="7">
        <v>4</v>
      </c>
      <c r="X96" s="7">
        <v>10</v>
      </c>
      <c r="Y96" s="7">
        <v>45</v>
      </c>
      <c r="Z96" s="7">
        <v>85</v>
      </c>
      <c r="AB96" s="8">
        <f t="shared" si="12"/>
        <v>-4</v>
      </c>
      <c r="AC96" s="8" t="str">
        <f t="shared" si="13"/>
        <v/>
      </c>
      <c r="AD96" s="32" t="str">
        <f t="shared" si="14"/>
        <v/>
      </c>
      <c r="AE96" s="32" t="str">
        <f>IF(J96&lt;900,IF(AND(VLOOKUP(C96,marv2012_trees!$A$2:$O$2023,11,FALSE)&lt;21,OR(Q96=21,Q96=22,Q96=23)),1,""),"")</f>
        <v/>
      </c>
      <c r="AF96" s="32" t="str">
        <f t="shared" si="15"/>
        <v/>
      </c>
      <c r="AG96" s="32">
        <f t="shared" si="16"/>
        <v>196</v>
      </c>
      <c r="AH96" s="32">
        <f t="shared" si="17"/>
        <v>192</v>
      </c>
      <c r="AI96" s="32">
        <f t="shared" si="18"/>
        <v>-4</v>
      </c>
      <c r="AJ96" s="32" t="str">
        <f t="shared" si="19"/>
        <v/>
      </c>
    </row>
    <row r="97" spans="1:36">
      <c r="A97">
        <v>2</v>
      </c>
      <c r="B97" s="1" t="str">
        <f t="shared" si="10"/>
        <v>2D_715</v>
      </c>
      <c r="C97" t="str">
        <f t="shared" si="11"/>
        <v>2D_715</v>
      </c>
      <c r="D97" t="str">
        <f>IF(ISNA(VLOOKUP(C97,omissio_vanha_vs_uusi!$A$2:$T$107,20,FALSE)),"",IF(VLOOKUP(C97,omissio_vanha_vs_uusi!$A$2:$T$107,20,FALSE)="OK",VLOOKUP(C97,omissio_vanha_vs_uusi!$A$2:$T$107,11,FALSE),""))</f>
        <v/>
      </c>
      <c r="E97">
        <f>VLOOKUP($C97,marv2012_trees!$A$2:$O$2023,5,FALSE)</f>
        <v>2515817.35</v>
      </c>
      <c r="F97">
        <f>VLOOKUP($C97,marv2012_trees!$A$2:$O$2023,6,FALSE)</f>
        <v>6860816.6799999997</v>
      </c>
      <c r="G97" t="str">
        <f>IF(ISNA(VLOOKUP($C97,results!$A$2:$CJ$107,10,FALSE)),"",VLOOKUP($C97,results!$A$2:$CJ$107,10,FALSE))</f>
        <v/>
      </c>
      <c r="H97" t="str">
        <f>IF(ISNA(VLOOKUP($C97,results!$A$2:$CJ$107,11,FALSE)),"",VLOOKUP($C97,results!$A$2:$CJ$107,11,FALSE))</f>
        <v/>
      </c>
      <c r="I97" t="s">
        <v>52</v>
      </c>
      <c r="J97">
        <v>715</v>
      </c>
      <c r="K97">
        <v>1</v>
      </c>
      <c r="L97">
        <v>279</v>
      </c>
      <c r="M97">
        <v>21.837006713867101</v>
      </c>
      <c r="N97">
        <v>3</v>
      </c>
      <c r="O97" s="7">
        <v>1</v>
      </c>
      <c r="P97" s="7">
        <v>1</v>
      </c>
      <c r="Q97" s="7">
        <v>11</v>
      </c>
      <c r="R97" s="7">
        <v>279</v>
      </c>
      <c r="AB97" s="8">
        <f t="shared" si="12"/>
        <v>0</v>
      </c>
      <c r="AC97" s="8" t="str">
        <f t="shared" si="13"/>
        <v/>
      </c>
      <c r="AD97" s="32" t="str">
        <f t="shared" si="14"/>
        <v/>
      </c>
      <c r="AE97" s="32" t="str">
        <f>IF(J97&lt;900,IF(AND(VLOOKUP(C97,marv2012_trees!$A$2:$O$2023,11,FALSE)&lt;21,OR(Q97=21,Q97=22,Q97=23)),1,""),"")</f>
        <v/>
      </c>
      <c r="AF97" s="32" t="str">
        <f t="shared" si="15"/>
        <v/>
      </c>
      <c r="AG97" s="32">
        <f t="shared" si="16"/>
        <v>279</v>
      </c>
      <c r="AH97" s="32">
        <f t="shared" si="17"/>
        <v>279</v>
      </c>
      <c r="AI97" s="32">
        <f t="shared" si="18"/>
        <v>0</v>
      </c>
      <c r="AJ97" s="32" t="str">
        <f t="shared" si="19"/>
        <v/>
      </c>
    </row>
    <row r="98" spans="1:36">
      <c r="A98">
        <v>2</v>
      </c>
      <c r="B98" s="1" t="str">
        <f t="shared" si="10"/>
        <v>2D_724</v>
      </c>
      <c r="C98" t="str">
        <f t="shared" si="11"/>
        <v>2D_724</v>
      </c>
      <c r="D98" t="str">
        <f>IF(ISNA(VLOOKUP(C98,omissio_vanha_vs_uusi!$A$2:$T$107,20,FALSE)),"",IF(VLOOKUP(C98,omissio_vanha_vs_uusi!$A$2:$T$107,20,FALSE)="OK",VLOOKUP(C98,omissio_vanha_vs_uusi!$A$2:$T$107,11,FALSE),""))</f>
        <v/>
      </c>
      <c r="E98">
        <f>VLOOKUP($C98,marv2012_trees!$A$2:$O$2023,5,FALSE)</f>
        <v>2515817.88</v>
      </c>
      <c r="F98">
        <f>VLOOKUP($C98,marv2012_trees!$A$2:$O$2023,6,FALSE)</f>
        <v>6860827.2599999998</v>
      </c>
      <c r="G98" t="str">
        <f>IF(ISNA(VLOOKUP($C98,results!$A$2:$CJ$107,10,FALSE)),"",VLOOKUP($C98,results!$A$2:$CJ$107,10,FALSE))</f>
        <v/>
      </c>
      <c r="H98" t="str">
        <f>IF(ISNA(VLOOKUP($C98,results!$A$2:$CJ$107,11,FALSE)),"",VLOOKUP($C98,results!$A$2:$CJ$107,11,FALSE))</f>
        <v/>
      </c>
      <c r="I98" t="s">
        <v>52</v>
      </c>
      <c r="J98">
        <v>724</v>
      </c>
      <c r="K98">
        <v>2</v>
      </c>
      <c r="L98">
        <v>164</v>
      </c>
      <c r="M98">
        <v>14.6570067138671</v>
      </c>
      <c r="N98">
        <v>3</v>
      </c>
      <c r="O98" s="7">
        <v>1</v>
      </c>
      <c r="P98" s="7">
        <v>2</v>
      </c>
      <c r="Q98" s="7">
        <v>11</v>
      </c>
      <c r="R98" s="7">
        <v>162</v>
      </c>
      <c r="AB98" s="8">
        <f t="shared" si="12"/>
        <v>-2</v>
      </c>
      <c r="AC98" s="8" t="str">
        <f t="shared" si="13"/>
        <v/>
      </c>
      <c r="AD98" s="32" t="str">
        <f t="shared" si="14"/>
        <v/>
      </c>
      <c r="AE98" s="32" t="str">
        <f>IF(J98&lt;900,IF(AND(VLOOKUP(C98,marv2012_trees!$A$2:$O$2023,11,FALSE)&lt;21,OR(Q98=21,Q98=22,Q98=23)),1,""),"")</f>
        <v/>
      </c>
      <c r="AF98" s="32" t="str">
        <f t="shared" si="15"/>
        <v/>
      </c>
      <c r="AG98" s="32">
        <f t="shared" si="16"/>
        <v>164</v>
      </c>
      <c r="AH98" s="32">
        <f t="shared" si="17"/>
        <v>162</v>
      </c>
      <c r="AI98" s="32">
        <f t="shared" si="18"/>
        <v>-2</v>
      </c>
      <c r="AJ98" s="32" t="str">
        <f t="shared" si="19"/>
        <v/>
      </c>
    </row>
    <row r="99" spans="1:36">
      <c r="A99">
        <v>2</v>
      </c>
      <c r="B99" s="1" t="str">
        <f t="shared" si="10"/>
        <v>2D_725</v>
      </c>
      <c r="C99" t="str">
        <f t="shared" si="11"/>
        <v>2D_725</v>
      </c>
      <c r="D99" t="str">
        <f>IF(ISNA(VLOOKUP(C99,omissio_vanha_vs_uusi!$A$2:$T$107,20,FALSE)),"",IF(VLOOKUP(C99,omissio_vanha_vs_uusi!$A$2:$T$107,20,FALSE)="OK",VLOOKUP(C99,omissio_vanha_vs_uusi!$A$2:$T$107,11,FALSE),""))</f>
        <v/>
      </c>
      <c r="E99">
        <f>VLOOKUP($C99,marv2012_trees!$A$2:$O$2023,5,FALSE)</f>
        <v>2515835.36</v>
      </c>
      <c r="F99">
        <f>VLOOKUP($C99,marv2012_trees!$A$2:$O$2023,6,FALSE)</f>
        <v>6860810.0700000003</v>
      </c>
      <c r="G99" t="str">
        <f>IF(ISNA(VLOOKUP($C99,results!$A$2:$CJ$107,10,FALSE)),"",VLOOKUP($C99,results!$A$2:$CJ$107,10,FALSE))</f>
        <v/>
      </c>
      <c r="H99" t="str">
        <f>IF(ISNA(VLOOKUP($C99,results!$A$2:$CJ$107,11,FALSE)),"",VLOOKUP($C99,results!$A$2:$CJ$107,11,FALSE))</f>
        <v/>
      </c>
      <c r="I99" t="s">
        <v>52</v>
      </c>
      <c r="J99">
        <v>725</v>
      </c>
      <c r="K99">
        <v>2</v>
      </c>
      <c r="L99">
        <v>198</v>
      </c>
      <c r="N99">
        <v>3</v>
      </c>
      <c r="O99" s="7">
        <v>1</v>
      </c>
      <c r="P99" s="7">
        <v>2</v>
      </c>
      <c r="Q99" s="7">
        <v>12</v>
      </c>
      <c r="R99" s="7">
        <v>196</v>
      </c>
      <c r="AA99" t="s">
        <v>37</v>
      </c>
      <c r="AB99" s="8">
        <f t="shared" si="12"/>
        <v>-2</v>
      </c>
      <c r="AC99" s="8" t="str">
        <f t="shared" si="13"/>
        <v/>
      </c>
      <c r="AD99" s="32" t="str">
        <f t="shared" si="14"/>
        <v/>
      </c>
      <c r="AE99" s="32" t="str">
        <f>IF(J99&lt;900,IF(AND(VLOOKUP(C99,marv2012_trees!$A$2:$O$2023,11,FALSE)&lt;21,OR(Q99=21,Q99=22,Q99=23)),1,""),"")</f>
        <v/>
      </c>
      <c r="AF99" s="32" t="str">
        <f t="shared" si="15"/>
        <v/>
      </c>
      <c r="AG99" s="32">
        <f t="shared" si="16"/>
        <v>198</v>
      </c>
      <c r="AH99" s="32">
        <f t="shared" si="17"/>
        <v>196</v>
      </c>
      <c r="AI99" s="32">
        <f t="shared" si="18"/>
        <v>-2</v>
      </c>
      <c r="AJ99" s="32" t="str">
        <f t="shared" si="19"/>
        <v/>
      </c>
    </row>
    <row r="100" spans="1:36">
      <c r="A100">
        <v>2</v>
      </c>
      <c r="B100" s="1" t="str">
        <f t="shared" si="10"/>
        <v>2D_719</v>
      </c>
      <c r="C100" t="str">
        <f t="shared" si="11"/>
        <v>2D_719</v>
      </c>
      <c r="D100" t="str">
        <f>IF(ISNA(VLOOKUP(C100,omissio_vanha_vs_uusi!$A$2:$T$107,20,FALSE)),"",IF(VLOOKUP(C100,omissio_vanha_vs_uusi!$A$2:$T$107,20,FALSE)="OK",VLOOKUP(C100,omissio_vanha_vs_uusi!$A$2:$T$107,11,FALSE),""))</f>
        <v/>
      </c>
      <c r="E100">
        <f>VLOOKUP($C100,marv2012_trees!$A$2:$O$2023,5,FALSE)</f>
        <v>2515831.4300000002</v>
      </c>
      <c r="F100">
        <f>VLOOKUP($C100,marv2012_trees!$A$2:$O$2023,6,FALSE)</f>
        <v>6860810.8200000003</v>
      </c>
      <c r="G100" t="str">
        <f>IF(ISNA(VLOOKUP($C100,results!$A$2:$CJ$107,10,FALSE)),"",VLOOKUP($C100,results!$A$2:$CJ$107,10,FALSE))</f>
        <v/>
      </c>
      <c r="H100" t="str">
        <f>IF(ISNA(VLOOKUP($C100,results!$A$2:$CJ$107,11,FALSE)),"",VLOOKUP($C100,results!$A$2:$CJ$107,11,FALSE))</f>
        <v/>
      </c>
      <c r="I100" t="s">
        <v>52</v>
      </c>
      <c r="J100">
        <v>719</v>
      </c>
      <c r="K100">
        <v>2</v>
      </c>
      <c r="L100">
        <v>284</v>
      </c>
      <c r="M100">
        <v>25.083997558593602</v>
      </c>
      <c r="N100">
        <v>3</v>
      </c>
      <c r="O100" s="7">
        <v>1</v>
      </c>
      <c r="P100" s="7">
        <v>2</v>
      </c>
      <c r="Q100" s="7">
        <v>11</v>
      </c>
      <c r="R100" s="7">
        <v>284</v>
      </c>
      <c r="AB100" s="8">
        <f t="shared" si="12"/>
        <v>0</v>
      </c>
      <c r="AC100" s="8" t="str">
        <f t="shared" si="13"/>
        <v/>
      </c>
      <c r="AD100" s="32" t="str">
        <f t="shared" si="14"/>
        <v/>
      </c>
      <c r="AE100" s="32" t="str">
        <f>IF(J100&lt;900,IF(AND(VLOOKUP(C100,marv2012_trees!$A$2:$O$2023,11,FALSE)&lt;21,OR(Q100=21,Q100=22,Q100=23)),1,""),"")</f>
        <v/>
      </c>
      <c r="AF100" s="32" t="str">
        <f t="shared" si="15"/>
        <v/>
      </c>
      <c r="AG100" s="32">
        <f t="shared" si="16"/>
        <v>284</v>
      </c>
      <c r="AH100" s="32">
        <f t="shared" si="17"/>
        <v>284</v>
      </c>
      <c r="AI100" s="32">
        <f t="shared" si="18"/>
        <v>0</v>
      </c>
      <c r="AJ100" s="32" t="str">
        <f t="shared" si="19"/>
        <v/>
      </c>
    </row>
    <row r="101" spans="1:36">
      <c r="A101">
        <v>2</v>
      </c>
      <c r="B101" s="1" t="str">
        <f t="shared" si="10"/>
        <v>2D_721</v>
      </c>
      <c r="C101" t="str">
        <f t="shared" si="11"/>
        <v>2D_721</v>
      </c>
      <c r="D101" t="str">
        <f>IF(ISNA(VLOOKUP(C101,omissio_vanha_vs_uusi!$A$2:$T$107,20,FALSE)),"",IF(VLOOKUP(C101,omissio_vanha_vs_uusi!$A$2:$T$107,20,FALSE)="OK",VLOOKUP(C101,omissio_vanha_vs_uusi!$A$2:$T$107,11,FALSE),""))</f>
        <v/>
      </c>
      <c r="E101">
        <f>VLOOKUP($C101,marv2012_trees!$A$2:$O$2023,5,FALSE)</f>
        <v>2515829.08</v>
      </c>
      <c r="F101">
        <f>VLOOKUP($C101,marv2012_trees!$A$2:$O$2023,6,FALSE)</f>
        <v>6860812.6200000001</v>
      </c>
      <c r="G101" t="str">
        <f>IF(ISNA(VLOOKUP($C101,results!$A$2:$CJ$107,10,FALSE)),"",VLOOKUP($C101,results!$A$2:$CJ$107,10,FALSE))</f>
        <v/>
      </c>
      <c r="H101" t="str">
        <f>IF(ISNA(VLOOKUP($C101,results!$A$2:$CJ$107,11,FALSE)),"",VLOOKUP($C101,results!$A$2:$CJ$107,11,FALSE))</f>
        <v/>
      </c>
      <c r="I101" t="s">
        <v>52</v>
      </c>
      <c r="J101">
        <v>721</v>
      </c>
      <c r="K101">
        <v>2</v>
      </c>
      <c r="L101">
        <v>149</v>
      </c>
      <c r="M101">
        <v>15.1640030517577</v>
      </c>
      <c r="N101">
        <v>3</v>
      </c>
      <c r="O101" s="7">
        <v>1</v>
      </c>
      <c r="P101" s="7">
        <v>2</v>
      </c>
      <c r="Q101" s="7">
        <v>11</v>
      </c>
      <c r="R101" s="7">
        <v>149</v>
      </c>
      <c r="AB101" s="8">
        <f t="shared" si="12"/>
        <v>0</v>
      </c>
      <c r="AC101" s="8" t="str">
        <f t="shared" si="13"/>
        <v/>
      </c>
      <c r="AD101" s="32" t="str">
        <f t="shared" si="14"/>
        <v/>
      </c>
      <c r="AE101" s="32" t="str">
        <f>IF(J101&lt;900,IF(AND(VLOOKUP(C101,marv2012_trees!$A$2:$O$2023,11,FALSE)&lt;21,OR(Q101=21,Q101=22,Q101=23)),1,""),"")</f>
        <v/>
      </c>
      <c r="AF101" s="32" t="str">
        <f t="shared" si="15"/>
        <v/>
      </c>
      <c r="AG101" s="32">
        <f t="shared" si="16"/>
        <v>149</v>
      </c>
      <c r="AH101" s="32">
        <f t="shared" si="17"/>
        <v>149</v>
      </c>
      <c r="AI101" s="32">
        <f t="shared" si="18"/>
        <v>0</v>
      </c>
      <c r="AJ101" s="32" t="str">
        <f t="shared" si="19"/>
        <v/>
      </c>
    </row>
    <row r="102" spans="1:36">
      <c r="A102">
        <v>2</v>
      </c>
      <c r="B102" s="1" t="str">
        <f t="shared" si="10"/>
        <v>2D_729</v>
      </c>
      <c r="C102" t="str">
        <f t="shared" si="11"/>
        <v>2D_729</v>
      </c>
      <c r="D102" t="str">
        <f>IF(ISNA(VLOOKUP(C102,omissio_vanha_vs_uusi!$A$2:$T$107,20,FALSE)),"",IF(VLOOKUP(C102,omissio_vanha_vs_uusi!$A$2:$T$107,20,FALSE)="OK",VLOOKUP(C102,omissio_vanha_vs_uusi!$A$2:$T$107,11,FALSE),""))</f>
        <v/>
      </c>
      <c r="E102">
        <f>VLOOKUP($C102,marv2012_trees!$A$2:$O$2023,5,FALSE)</f>
        <v>2515833.48</v>
      </c>
      <c r="F102">
        <f>VLOOKUP($C102,marv2012_trees!$A$2:$O$2023,6,FALSE)</f>
        <v>6860816.2199999997</v>
      </c>
      <c r="G102" t="str">
        <f>IF(ISNA(VLOOKUP($C102,results!$A$2:$CJ$107,10,FALSE)),"",VLOOKUP($C102,results!$A$2:$CJ$107,10,FALSE))</f>
        <v/>
      </c>
      <c r="H102" t="str">
        <f>IF(ISNA(VLOOKUP($C102,results!$A$2:$CJ$107,11,FALSE)),"",VLOOKUP($C102,results!$A$2:$CJ$107,11,FALSE))</f>
        <v/>
      </c>
      <c r="I102" t="s">
        <v>52</v>
      </c>
      <c r="J102">
        <v>729</v>
      </c>
      <c r="K102">
        <v>2</v>
      </c>
      <c r="L102">
        <v>153</v>
      </c>
      <c r="N102">
        <v>3</v>
      </c>
      <c r="O102" s="7">
        <v>1</v>
      </c>
      <c r="P102" s="7">
        <v>2</v>
      </c>
      <c r="Q102" s="7">
        <v>11</v>
      </c>
      <c r="R102" s="7">
        <v>125</v>
      </c>
      <c r="AB102" s="8">
        <f t="shared" si="12"/>
        <v>-28</v>
      </c>
      <c r="AC102" s="8" t="str">
        <f t="shared" si="13"/>
        <v/>
      </c>
      <c r="AD102" s="32" t="str">
        <f t="shared" si="14"/>
        <v/>
      </c>
      <c r="AE102" s="32" t="str">
        <f>IF(J102&lt;900,IF(AND(VLOOKUP(C102,marv2012_trees!$A$2:$O$2023,11,FALSE)&lt;21,OR(Q102=21,Q102=22,Q102=23)),1,""),"")</f>
        <v/>
      </c>
      <c r="AF102" s="32" t="str">
        <f t="shared" si="15"/>
        <v/>
      </c>
      <c r="AG102" s="32">
        <f t="shared" si="16"/>
        <v>153</v>
      </c>
      <c r="AH102" s="32">
        <f t="shared" si="17"/>
        <v>125</v>
      </c>
      <c r="AI102" s="32">
        <f t="shared" si="18"/>
        <v>-28</v>
      </c>
      <c r="AJ102" s="32" t="str">
        <f t="shared" si="19"/>
        <v/>
      </c>
    </row>
    <row r="103" spans="1:36">
      <c r="A103">
        <v>2</v>
      </c>
      <c r="B103" s="1" t="str">
        <f t="shared" si="10"/>
        <v>2D_730</v>
      </c>
      <c r="C103" t="str">
        <f t="shared" si="11"/>
        <v>2D_730</v>
      </c>
      <c r="D103" t="str">
        <f>IF(ISNA(VLOOKUP(C103,omissio_vanha_vs_uusi!$A$2:$T$107,20,FALSE)),"",IF(VLOOKUP(C103,omissio_vanha_vs_uusi!$A$2:$T$107,20,FALSE)="OK",VLOOKUP(C103,omissio_vanha_vs_uusi!$A$2:$T$107,11,FALSE),""))</f>
        <v/>
      </c>
      <c r="E103">
        <f>VLOOKUP($C103,marv2012_trees!$A$2:$O$2023,5,FALSE)</f>
        <v>2515834.48</v>
      </c>
      <c r="F103">
        <f>VLOOKUP($C103,marv2012_trees!$A$2:$O$2023,6,FALSE)</f>
        <v>6860819.21</v>
      </c>
      <c r="G103" t="str">
        <f>IF(ISNA(VLOOKUP($C103,results!$A$2:$CJ$107,10,FALSE)),"",VLOOKUP($C103,results!$A$2:$CJ$107,10,FALSE))</f>
        <v/>
      </c>
      <c r="H103" t="str">
        <f>IF(ISNA(VLOOKUP($C103,results!$A$2:$CJ$107,11,FALSE)),"",VLOOKUP($C103,results!$A$2:$CJ$107,11,FALSE))</f>
        <v/>
      </c>
      <c r="I103" t="s">
        <v>52</v>
      </c>
      <c r="J103">
        <v>730</v>
      </c>
      <c r="K103">
        <v>2</v>
      </c>
      <c r="L103">
        <v>219</v>
      </c>
      <c r="M103">
        <v>17.901004882812401</v>
      </c>
      <c r="N103">
        <v>3</v>
      </c>
      <c r="O103" s="7">
        <v>1</v>
      </c>
      <c r="P103" s="7">
        <v>2</v>
      </c>
      <c r="Q103" s="7">
        <v>11</v>
      </c>
      <c r="R103" s="7">
        <v>227</v>
      </c>
      <c r="S103" s="7" t="s">
        <v>35</v>
      </c>
      <c r="T103" s="7">
        <v>15</v>
      </c>
      <c r="U103" s="7">
        <v>19</v>
      </c>
      <c r="V103" s="7">
        <v>9</v>
      </c>
      <c r="AB103" s="8">
        <f t="shared" si="12"/>
        <v>8</v>
      </c>
      <c r="AC103" s="8" t="str">
        <f t="shared" si="13"/>
        <v/>
      </c>
      <c r="AD103" s="32" t="str">
        <f t="shared" si="14"/>
        <v/>
      </c>
      <c r="AE103" s="32" t="str">
        <f>IF(J103&lt;900,IF(AND(VLOOKUP(C103,marv2012_trees!$A$2:$O$2023,11,FALSE)&lt;21,OR(Q103=21,Q103=22,Q103=23)),1,""),"")</f>
        <v/>
      </c>
      <c r="AF103" s="32" t="str">
        <f t="shared" si="15"/>
        <v/>
      </c>
      <c r="AG103" s="32">
        <f t="shared" si="16"/>
        <v>219</v>
      </c>
      <c r="AH103" s="32">
        <f t="shared" si="17"/>
        <v>227</v>
      </c>
      <c r="AI103" s="32">
        <f t="shared" si="18"/>
        <v>8</v>
      </c>
      <c r="AJ103" s="32" t="str">
        <f t="shared" si="19"/>
        <v/>
      </c>
    </row>
    <row r="104" spans="1:36">
      <c r="A104">
        <v>2</v>
      </c>
      <c r="B104" s="1" t="str">
        <f t="shared" si="10"/>
        <v>2D_722</v>
      </c>
      <c r="C104" t="str">
        <f t="shared" si="11"/>
        <v>2D_722</v>
      </c>
      <c r="D104" t="str">
        <f>IF(ISNA(VLOOKUP(C104,omissio_vanha_vs_uusi!$A$2:$T$107,20,FALSE)),"",IF(VLOOKUP(C104,omissio_vanha_vs_uusi!$A$2:$T$107,20,FALSE)="OK",VLOOKUP(C104,omissio_vanha_vs_uusi!$A$2:$T$107,11,FALSE),""))</f>
        <v/>
      </c>
      <c r="E104">
        <f>VLOOKUP($C104,marv2012_trees!$A$2:$O$2023,5,FALSE)</f>
        <v>2515826.6800000002</v>
      </c>
      <c r="F104">
        <f>VLOOKUP($C104,marv2012_trees!$A$2:$O$2023,6,FALSE)</f>
        <v>6860817.0300000003</v>
      </c>
      <c r="G104" t="str">
        <f>IF(ISNA(VLOOKUP($C104,results!$A$2:$CJ$107,10,FALSE)),"",VLOOKUP($C104,results!$A$2:$CJ$107,10,FALSE))</f>
        <v/>
      </c>
      <c r="H104" t="str">
        <f>IF(ISNA(VLOOKUP($C104,results!$A$2:$CJ$107,11,FALSE)),"",VLOOKUP($C104,results!$A$2:$CJ$107,11,FALSE))</f>
        <v/>
      </c>
      <c r="I104" t="s">
        <v>52</v>
      </c>
      <c r="J104">
        <v>722</v>
      </c>
      <c r="K104">
        <v>2</v>
      </c>
      <c r="L104">
        <v>195</v>
      </c>
      <c r="N104">
        <v>3</v>
      </c>
      <c r="O104" s="7">
        <v>1</v>
      </c>
      <c r="P104" s="7">
        <v>1</v>
      </c>
      <c r="Q104" s="7">
        <v>11</v>
      </c>
      <c r="R104" s="7">
        <v>120</v>
      </c>
      <c r="AB104" s="8" t="str">
        <f t="shared" si="12"/>
        <v/>
      </c>
      <c r="AC104" s="8">
        <f t="shared" si="13"/>
        <v>1</v>
      </c>
      <c r="AD104" s="32" t="str">
        <f t="shared" si="14"/>
        <v/>
      </c>
      <c r="AE104" s="32" t="str">
        <f>IF(J104&lt;900,IF(AND(VLOOKUP(C104,marv2012_trees!$A$2:$O$2023,11,FALSE)&lt;21,OR(Q104=21,Q104=22,Q104=23)),1,""),"")</f>
        <v/>
      </c>
      <c r="AF104" s="32" t="str">
        <f t="shared" si="15"/>
        <v/>
      </c>
      <c r="AG104" s="32">
        <f t="shared" si="16"/>
        <v>195</v>
      </c>
      <c r="AH104" s="32">
        <f t="shared" si="17"/>
        <v>120</v>
      </c>
      <c r="AI104" s="32">
        <f t="shared" si="18"/>
        <v>-75</v>
      </c>
      <c r="AJ104" s="32" t="str">
        <f t="shared" si="19"/>
        <v/>
      </c>
    </row>
    <row r="105" spans="1:36">
      <c r="A105">
        <v>2</v>
      </c>
      <c r="B105" s="1" t="str">
        <f t="shared" si="10"/>
        <v>2D_732</v>
      </c>
      <c r="C105" t="str">
        <f t="shared" si="11"/>
        <v>2D_732</v>
      </c>
      <c r="D105" t="str">
        <f>IF(ISNA(VLOOKUP(C105,omissio_vanha_vs_uusi!$A$2:$T$107,20,FALSE)),"",IF(VLOOKUP(C105,omissio_vanha_vs_uusi!$A$2:$T$107,20,FALSE)="OK",VLOOKUP(C105,omissio_vanha_vs_uusi!$A$2:$T$107,11,FALSE),""))</f>
        <v/>
      </c>
      <c r="E105">
        <f>VLOOKUP($C105,marv2012_trees!$A$2:$O$2023,5,FALSE)</f>
        <v>2515830.33</v>
      </c>
      <c r="F105">
        <f>VLOOKUP($C105,marv2012_trees!$A$2:$O$2023,6,FALSE)</f>
        <v>6860821.8300000001</v>
      </c>
      <c r="G105" t="str">
        <f>IF(ISNA(VLOOKUP($C105,results!$A$2:$CJ$107,10,FALSE)),"",VLOOKUP($C105,results!$A$2:$CJ$107,10,FALSE))</f>
        <v/>
      </c>
      <c r="H105" t="str">
        <f>IF(ISNA(VLOOKUP($C105,results!$A$2:$CJ$107,11,FALSE)),"",VLOOKUP($C105,results!$A$2:$CJ$107,11,FALSE))</f>
        <v/>
      </c>
      <c r="I105" t="s">
        <v>52</v>
      </c>
      <c r="J105">
        <v>732</v>
      </c>
      <c r="K105">
        <v>2</v>
      </c>
      <c r="L105">
        <v>124</v>
      </c>
      <c r="N105">
        <v>3</v>
      </c>
      <c r="O105" s="7">
        <v>1</v>
      </c>
      <c r="P105" s="7">
        <v>2</v>
      </c>
      <c r="Q105" s="7">
        <v>11</v>
      </c>
      <c r="R105" s="7">
        <v>120</v>
      </c>
      <c r="AB105" s="8">
        <f t="shared" si="12"/>
        <v>-4</v>
      </c>
      <c r="AC105" s="8" t="str">
        <f t="shared" si="13"/>
        <v/>
      </c>
      <c r="AD105" s="32" t="str">
        <f t="shared" si="14"/>
        <v/>
      </c>
      <c r="AE105" s="32" t="str">
        <f>IF(J105&lt;900,IF(AND(VLOOKUP(C105,marv2012_trees!$A$2:$O$2023,11,FALSE)&lt;21,OR(Q105=21,Q105=22,Q105=23)),1,""),"")</f>
        <v/>
      </c>
      <c r="AF105" s="32" t="str">
        <f t="shared" si="15"/>
        <v/>
      </c>
      <c r="AG105" s="32">
        <f t="shared" si="16"/>
        <v>124</v>
      </c>
      <c r="AH105" s="32">
        <f t="shared" si="17"/>
        <v>120</v>
      </c>
      <c r="AI105" s="32">
        <f t="shared" si="18"/>
        <v>-4</v>
      </c>
      <c r="AJ105" s="32" t="str">
        <f t="shared" si="19"/>
        <v/>
      </c>
    </row>
    <row r="106" spans="1:36">
      <c r="A106">
        <v>2</v>
      </c>
      <c r="B106" s="1" t="str">
        <f t="shared" si="10"/>
        <v>2D_723</v>
      </c>
      <c r="C106" t="str">
        <f t="shared" si="11"/>
        <v>2D_723</v>
      </c>
      <c r="D106" t="str">
        <f>IF(ISNA(VLOOKUP(C106,omissio_vanha_vs_uusi!$A$2:$T$107,20,FALSE)),"",IF(VLOOKUP(C106,omissio_vanha_vs_uusi!$A$2:$T$107,20,FALSE)="OK",VLOOKUP(C106,omissio_vanha_vs_uusi!$A$2:$T$107,11,FALSE),""))</f>
        <v/>
      </c>
      <c r="E106">
        <f>VLOOKUP($C106,marv2012_trees!$A$2:$O$2023,5,FALSE)</f>
        <v>2515825.46</v>
      </c>
      <c r="F106">
        <f>VLOOKUP($C106,marv2012_trees!$A$2:$O$2023,6,FALSE)</f>
        <v>6860822.7000000002</v>
      </c>
      <c r="G106" t="str">
        <f>IF(ISNA(VLOOKUP($C106,results!$A$2:$CJ$107,10,FALSE)),"",VLOOKUP($C106,results!$A$2:$CJ$107,10,FALSE))</f>
        <v/>
      </c>
      <c r="H106" t="str">
        <f>IF(ISNA(VLOOKUP($C106,results!$A$2:$CJ$107,11,FALSE)),"",VLOOKUP($C106,results!$A$2:$CJ$107,11,FALSE))</f>
        <v/>
      </c>
      <c r="I106" t="s">
        <v>52</v>
      </c>
      <c r="J106">
        <v>723</v>
      </c>
      <c r="K106">
        <v>2</v>
      </c>
      <c r="L106">
        <v>143</v>
      </c>
      <c r="M106">
        <v>14.940004882812399</v>
      </c>
      <c r="N106">
        <v>3</v>
      </c>
      <c r="O106" s="7">
        <v>1</v>
      </c>
      <c r="P106" s="7">
        <v>2</v>
      </c>
      <c r="Q106" s="7">
        <v>11</v>
      </c>
      <c r="R106" s="7">
        <v>141</v>
      </c>
      <c r="AB106" s="8">
        <f t="shared" si="12"/>
        <v>-2</v>
      </c>
      <c r="AC106" s="8" t="str">
        <f t="shared" si="13"/>
        <v/>
      </c>
      <c r="AD106" s="32" t="str">
        <f t="shared" si="14"/>
        <v/>
      </c>
      <c r="AE106" s="32" t="str">
        <f>IF(J106&lt;900,IF(AND(VLOOKUP(C106,marv2012_trees!$A$2:$O$2023,11,FALSE)&lt;21,OR(Q106=21,Q106=22,Q106=23)),1,""),"")</f>
        <v/>
      </c>
      <c r="AF106" s="32" t="str">
        <f t="shared" si="15"/>
        <v/>
      </c>
      <c r="AG106" s="32">
        <f t="shared" si="16"/>
        <v>143</v>
      </c>
      <c r="AH106" s="32">
        <f t="shared" si="17"/>
        <v>141</v>
      </c>
      <c r="AI106" s="32">
        <f t="shared" si="18"/>
        <v>-2</v>
      </c>
      <c r="AJ106" s="32" t="str">
        <f t="shared" si="19"/>
        <v/>
      </c>
    </row>
    <row r="107" spans="1:36">
      <c r="A107">
        <v>2</v>
      </c>
      <c r="B107" s="1" t="str">
        <f t="shared" si="10"/>
        <v>2D_900</v>
      </c>
      <c r="C107" t="str">
        <f t="shared" si="11"/>
        <v>2D_900</v>
      </c>
      <c r="D107" t="str">
        <f>IF(ISNA(VLOOKUP(C107,omissio_vanha_vs_uusi!$A$2:$T$107,20,FALSE)),"",IF(VLOOKUP(C107,omissio_vanha_vs_uusi!$A$2:$T$107,20,FALSE)="OK",VLOOKUP(C107,omissio_vanha_vs_uusi!$A$2:$T$107,11,FALSE),""))</f>
        <v/>
      </c>
      <c r="G107">
        <f>IF(ISNA(VLOOKUP($C107,results!$A$2:$CJ$107,10,FALSE)),"",VLOOKUP($C107,results!$A$2:$CJ$107,10,FALSE))</f>
        <v>2515811.75</v>
      </c>
      <c r="H107">
        <f>IF(ISNA(VLOOKUP($C107,results!$A$2:$CJ$107,11,FALSE)),"",VLOOKUP($C107,results!$A$2:$CJ$107,11,FALSE))</f>
        <v>6860810.4699999997</v>
      </c>
      <c r="I107" t="s">
        <v>52</v>
      </c>
      <c r="J107">
        <v>900</v>
      </c>
      <c r="N107">
        <v>4</v>
      </c>
      <c r="O107" s="7">
        <v>1</v>
      </c>
      <c r="P107" s="7">
        <v>3</v>
      </c>
      <c r="Q107" s="7">
        <v>11</v>
      </c>
      <c r="R107" s="7">
        <v>71</v>
      </c>
      <c r="AB107" s="8" t="str">
        <f t="shared" si="12"/>
        <v/>
      </c>
      <c r="AC107" s="8" t="str">
        <f t="shared" si="13"/>
        <v/>
      </c>
      <c r="AD107" s="32" t="str">
        <f t="shared" si="14"/>
        <v/>
      </c>
      <c r="AE107" s="32" t="str">
        <f>IF(J107&lt;900,IF(AND(VLOOKUP(C107,marv2012_trees!$A$2:$O$2023,11,FALSE)&lt;21,OR(Q107=21,Q107=22,Q107=23)),1,""),"")</f>
        <v/>
      </c>
      <c r="AF107" s="32" t="str">
        <f t="shared" si="15"/>
        <v/>
      </c>
      <c r="AG107" s="32">
        <f t="shared" si="16"/>
        <v>0</v>
      </c>
      <c r="AH107" s="32">
        <f t="shared" si="17"/>
        <v>0</v>
      </c>
      <c r="AI107" s="32" t="str">
        <f t="shared" si="18"/>
        <v/>
      </c>
      <c r="AJ107" s="32" t="str">
        <f t="shared" si="19"/>
        <v/>
      </c>
    </row>
    <row r="108" spans="1:36">
      <c r="A108">
        <v>2</v>
      </c>
      <c r="B108" s="1" t="str">
        <f t="shared" si="10"/>
        <v>2D_901</v>
      </c>
      <c r="C108" t="str">
        <f t="shared" si="11"/>
        <v>2D_901</v>
      </c>
      <c r="D108" t="str">
        <f>IF(ISNA(VLOOKUP(C108,omissio_vanha_vs_uusi!$A$2:$T$107,20,FALSE)),"",IF(VLOOKUP(C108,omissio_vanha_vs_uusi!$A$2:$T$107,20,FALSE)="OK",VLOOKUP(C108,omissio_vanha_vs_uusi!$A$2:$T$107,11,FALSE),""))</f>
        <v/>
      </c>
      <c r="G108">
        <f>IF(ISNA(VLOOKUP($C108,results!$A$2:$CJ$107,10,FALSE)),"",VLOOKUP($C108,results!$A$2:$CJ$107,10,FALSE))</f>
        <v>2515800.2799999998</v>
      </c>
      <c r="H108">
        <f>IF(ISNA(VLOOKUP($C108,results!$A$2:$CJ$107,11,FALSE)),"",VLOOKUP($C108,results!$A$2:$CJ$107,11,FALSE))</f>
        <v>6860815.4800000004</v>
      </c>
      <c r="I108" t="s">
        <v>52</v>
      </c>
      <c r="J108">
        <v>901</v>
      </c>
      <c r="N108">
        <v>4</v>
      </c>
      <c r="O108" s="7">
        <v>1</v>
      </c>
      <c r="P108" s="7">
        <v>3</v>
      </c>
      <c r="Q108" s="7">
        <v>14</v>
      </c>
      <c r="R108" s="7">
        <v>107</v>
      </c>
      <c r="AA108" t="s">
        <v>48</v>
      </c>
      <c r="AB108" s="8" t="str">
        <f t="shared" si="12"/>
        <v/>
      </c>
      <c r="AC108" s="8" t="str">
        <f t="shared" si="13"/>
        <v/>
      </c>
      <c r="AD108" s="32" t="str">
        <f t="shared" si="14"/>
        <v/>
      </c>
      <c r="AE108" s="32" t="str">
        <f>IF(J108&lt;900,IF(AND(VLOOKUP(C108,marv2012_trees!$A$2:$O$2023,11,FALSE)&lt;21,OR(Q108=21,Q108=22,Q108=23)),1,""),"")</f>
        <v/>
      </c>
      <c r="AF108" s="32" t="str">
        <f t="shared" si="15"/>
        <v/>
      </c>
      <c r="AG108" s="32">
        <f t="shared" si="16"/>
        <v>0</v>
      </c>
      <c r="AH108" s="32">
        <f t="shared" si="17"/>
        <v>0</v>
      </c>
      <c r="AI108" s="32" t="str">
        <f t="shared" si="18"/>
        <v/>
      </c>
      <c r="AJ108" s="32" t="str">
        <f t="shared" si="19"/>
        <v/>
      </c>
    </row>
    <row r="109" spans="1:36">
      <c r="A109">
        <v>2</v>
      </c>
      <c r="B109" s="1" t="str">
        <f t="shared" si="10"/>
        <v>2D_902</v>
      </c>
      <c r="C109" t="str">
        <f t="shared" si="11"/>
        <v>2D_902</v>
      </c>
      <c r="D109" t="str">
        <f>IF(ISNA(VLOOKUP(C109,omissio_vanha_vs_uusi!$A$2:$T$107,20,FALSE)),"",IF(VLOOKUP(C109,omissio_vanha_vs_uusi!$A$2:$T$107,20,FALSE)="OK",VLOOKUP(C109,omissio_vanha_vs_uusi!$A$2:$T$107,11,FALSE),""))</f>
        <v/>
      </c>
      <c r="G109">
        <f>IF(ISNA(VLOOKUP($C109,results!$A$2:$CJ$107,10,FALSE)),"",VLOOKUP($C109,results!$A$2:$CJ$107,10,FALSE))</f>
        <v>2515802.62</v>
      </c>
      <c r="H109">
        <f>IF(ISNA(VLOOKUP($C109,results!$A$2:$CJ$107,11,FALSE)),"",VLOOKUP($C109,results!$A$2:$CJ$107,11,FALSE))</f>
        <v>6860812.7599999998</v>
      </c>
      <c r="I109" t="s">
        <v>52</v>
      </c>
      <c r="J109">
        <v>902</v>
      </c>
      <c r="N109">
        <v>4</v>
      </c>
      <c r="O109" s="7">
        <v>1</v>
      </c>
      <c r="P109" s="7">
        <v>3</v>
      </c>
      <c r="Q109" s="7">
        <v>14</v>
      </c>
      <c r="R109" s="7">
        <v>68</v>
      </c>
      <c r="AA109" t="s">
        <v>49</v>
      </c>
      <c r="AB109" s="8" t="str">
        <f t="shared" si="12"/>
        <v/>
      </c>
      <c r="AC109" s="8" t="str">
        <f t="shared" si="13"/>
        <v/>
      </c>
      <c r="AD109" s="32" t="str">
        <f t="shared" si="14"/>
        <v/>
      </c>
      <c r="AE109" s="32" t="str">
        <f>IF(J109&lt;900,IF(AND(VLOOKUP(C109,marv2012_trees!$A$2:$O$2023,11,FALSE)&lt;21,OR(Q109=21,Q109=22,Q109=23)),1,""),"")</f>
        <v/>
      </c>
      <c r="AF109" s="32" t="str">
        <f t="shared" si="15"/>
        <v/>
      </c>
      <c r="AG109" s="32">
        <f t="shared" si="16"/>
        <v>0</v>
      </c>
      <c r="AH109" s="32">
        <f t="shared" si="17"/>
        <v>0</v>
      </c>
      <c r="AI109" s="32" t="str">
        <f t="shared" si="18"/>
        <v/>
      </c>
      <c r="AJ109" s="32" t="str">
        <f t="shared" si="19"/>
        <v/>
      </c>
    </row>
    <row r="110" spans="1:36">
      <c r="A110">
        <v>2</v>
      </c>
      <c r="B110" s="1" t="str">
        <f t="shared" si="10"/>
        <v>2D_711</v>
      </c>
      <c r="C110" t="str">
        <f t="shared" si="11"/>
        <v>2D_904</v>
      </c>
      <c r="D110">
        <f>IF(ISNA(VLOOKUP(C110,omissio_vanha_vs_uusi!$A$2:$T$107,20,FALSE)),"",IF(VLOOKUP(C110,omissio_vanha_vs_uusi!$A$2:$T$107,20,FALSE)="OK",VLOOKUP(C110,omissio_vanha_vs_uusi!$A$2:$T$107,11,FALSE),""))</f>
        <v>711</v>
      </c>
      <c r="G110">
        <f>IF(ISNA(VLOOKUP($C110,results!$A$2:$CJ$107,10,FALSE)),"",VLOOKUP($C110,results!$A$2:$CJ$107,10,FALSE))</f>
        <v>2515810.7799999998</v>
      </c>
      <c r="H110">
        <f>IF(ISNA(VLOOKUP($C110,results!$A$2:$CJ$107,11,FALSE)),"",VLOOKUP($C110,results!$A$2:$CJ$107,11,FALSE))</f>
        <v>6860810.4500000002</v>
      </c>
      <c r="I110" t="s">
        <v>52</v>
      </c>
      <c r="J110">
        <v>904</v>
      </c>
      <c r="N110">
        <v>4</v>
      </c>
      <c r="O110" s="7">
        <v>1</v>
      </c>
      <c r="P110" s="7">
        <v>2</v>
      </c>
      <c r="Q110" s="7">
        <v>11</v>
      </c>
      <c r="R110" s="7">
        <v>85</v>
      </c>
      <c r="S110" s="7" t="s">
        <v>35</v>
      </c>
      <c r="T110" s="7">
        <v>2</v>
      </c>
      <c r="U110" s="7">
        <v>6.75</v>
      </c>
      <c r="V110" s="7">
        <v>2</v>
      </c>
      <c r="AB110" s="8" t="str">
        <f t="shared" si="12"/>
        <v/>
      </c>
      <c r="AC110" s="8" t="str">
        <f t="shared" si="13"/>
        <v/>
      </c>
      <c r="AD110" s="32" t="str">
        <f t="shared" si="14"/>
        <v/>
      </c>
      <c r="AE110" s="32" t="str">
        <f>IF(J110&lt;900,IF(AND(VLOOKUP(C110,marv2012_trees!$A$2:$O$2023,11,FALSE)&lt;21,OR(Q110=21,Q110=22,Q110=23)),1,""),"")</f>
        <v/>
      </c>
      <c r="AF110" s="32" t="str">
        <f t="shared" si="15"/>
        <v/>
      </c>
      <c r="AG110" s="32">
        <f t="shared" si="16"/>
        <v>0</v>
      </c>
      <c r="AH110" s="32">
        <f t="shared" si="17"/>
        <v>0</v>
      </c>
      <c r="AI110" s="32" t="str">
        <f t="shared" si="18"/>
        <v/>
      </c>
      <c r="AJ110" s="32" t="str">
        <f t="shared" si="19"/>
        <v/>
      </c>
    </row>
    <row r="111" spans="1:36">
      <c r="A111">
        <v>2</v>
      </c>
      <c r="B111" s="1" t="str">
        <f t="shared" si="10"/>
        <v>2D_905</v>
      </c>
      <c r="C111" t="str">
        <f t="shared" si="11"/>
        <v>2D_905</v>
      </c>
      <c r="D111" t="str">
        <f>IF(ISNA(VLOOKUP(C111,omissio_vanha_vs_uusi!$A$2:$T$107,20,FALSE)),"",IF(VLOOKUP(C111,omissio_vanha_vs_uusi!$A$2:$T$107,20,FALSE)="OK",VLOOKUP(C111,omissio_vanha_vs_uusi!$A$2:$T$107,11,FALSE),""))</f>
        <v/>
      </c>
      <c r="G111">
        <f>IF(ISNA(VLOOKUP($C111,results!$A$2:$CJ$107,10,FALSE)),"",VLOOKUP($C111,results!$A$2:$CJ$107,10,FALSE))</f>
        <v>2515809.7200000002</v>
      </c>
      <c r="H111">
        <f>IF(ISNA(VLOOKUP($C111,results!$A$2:$CJ$107,11,FALSE)),"",VLOOKUP($C111,results!$A$2:$CJ$107,11,FALSE))</f>
        <v>6860814.5</v>
      </c>
      <c r="I111" t="s">
        <v>52</v>
      </c>
      <c r="J111">
        <v>905</v>
      </c>
      <c r="N111">
        <v>4</v>
      </c>
      <c r="O111" s="7">
        <v>1</v>
      </c>
      <c r="P111" s="7">
        <v>2</v>
      </c>
      <c r="Q111" s="7">
        <v>11</v>
      </c>
      <c r="R111" s="7">
        <v>55</v>
      </c>
      <c r="AB111" s="8" t="str">
        <f t="shared" si="12"/>
        <v/>
      </c>
      <c r="AC111" s="8" t="str">
        <f t="shared" si="13"/>
        <v/>
      </c>
      <c r="AD111" s="32" t="str">
        <f t="shared" si="14"/>
        <v/>
      </c>
      <c r="AE111" s="32" t="str">
        <f>IF(J111&lt;900,IF(AND(VLOOKUP(C111,marv2012_trees!$A$2:$O$2023,11,FALSE)&lt;21,OR(Q111=21,Q111=22,Q111=23)),1,""),"")</f>
        <v/>
      </c>
      <c r="AF111" s="32" t="str">
        <f t="shared" si="15"/>
        <v/>
      </c>
      <c r="AG111" s="32">
        <f t="shared" si="16"/>
        <v>0</v>
      </c>
      <c r="AH111" s="32">
        <f t="shared" si="17"/>
        <v>0</v>
      </c>
      <c r="AI111" s="32" t="str">
        <f t="shared" si="18"/>
        <v/>
      </c>
      <c r="AJ111" s="32" t="str">
        <f t="shared" si="19"/>
        <v/>
      </c>
    </row>
    <row r="112" spans="1:36">
      <c r="A112">
        <v>2</v>
      </c>
      <c r="B112" s="1" t="str">
        <f t="shared" si="10"/>
        <v>2D_906</v>
      </c>
      <c r="C112" t="str">
        <f t="shared" si="11"/>
        <v>2D_906</v>
      </c>
      <c r="D112" t="str">
        <f>IF(ISNA(VLOOKUP(C112,omissio_vanha_vs_uusi!$A$2:$T$107,20,FALSE)),"",IF(VLOOKUP(C112,omissio_vanha_vs_uusi!$A$2:$T$107,20,FALSE)="OK",VLOOKUP(C112,omissio_vanha_vs_uusi!$A$2:$T$107,11,FALSE),""))</f>
        <v/>
      </c>
      <c r="G112">
        <f>IF(ISNA(VLOOKUP($C112,results!$A$2:$CJ$107,10,FALSE)),"",VLOOKUP($C112,results!$A$2:$CJ$107,10,FALSE))</f>
        <v>2515811.6</v>
      </c>
      <c r="H112">
        <f>IF(ISNA(VLOOKUP($C112,results!$A$2:$CJ$107,11,FALSE)),"",VLOOKUP($C112,results!$A$2:$CJ$107,11,FALSE))</f>
        <v>6860812.8099999996</v>
      </c>
      <c r="I112" t="s">
        <v>52</v>
      </c>
      <c r="J112">
        <v>906</v>
      </c>
      <c r="N112">
        <v>4</v>
      </c>
      <c r="O112" s="7">
        <v>1</v>
      </c>
      <c r="P112" s="7">
        <v>2</v>
      </c>
      <c r="Q112" s="7">
        <v>12</v>
      </c>
      <c r="R112" s="7">
        <v>56</v>
      </c>
      <c r="AA112" t="s">
        <v>50</v>
      </c>
      <c r="AB112" s="8" t="str">
        <f t="shared" si="12"/>
        <v/>
      </c>
      <c r="AC112" s="8" t="str">
        <f t="shared" si="13"/>
        <v/>
      </c>
      <c r="AD112" s="32" t="str">
        <f t="shared" si="14"/>
        <v/>
      </c>
      <c r="AE112" s="32" t="str">
        <f>IF(J112&lt;900,IF(AND(VLOOKUP(C112,marv2012_trees!$A$2:$O$2023,11,FALSE)&lt;21,OR(Q112=21,Q112=22,Q112=23)),1,""),"")</f>
        <v/>
      </c>
      <c r="AF112" s="32" t="str">
        <f t="shared" si="15"/>
        <v/>
      </c>
      <c r="AG112" s="32">
        <f t="shared" si="16"/>
        <v>0</v>
      </c>
      <c r="AH112" s="32">
        <f t="shared" si="17"/>
        <v>0</v>
      </c>
      <c r="AI112" s="32" t="str">
        <f t="shared" si="18"/>
        <v/>
      </c>
      <c r="AJ112" s="32" t="str">
        <f t="shared" si="19"/>
        <v/>
      </c>
    </row>
    <row r="113" spans="1:36">
      <c r="A113">
        <v>2</v>
      </c>
      <c r="B113" s="1" t="str">
        <f t="shared" si="10"/>
        <v>2D_726</v>
      </c>
      <c r="C113" t="str">
        <f t="shared" si="11"/>
        <v>2D_907</v>
      </c>
      <c r="D113">
        <f>IF(ISNA(VLOOKUP(C113,omissio_vanha_vs_uusi!$A$2:$T$107,20,FALSE)),"",IF(VLOOKUP(C113,omissio_vanha_vs_uusi!$A$2:$T$107,20,FALSE)="OK",VLOOKUP(C113,omissio_vanha_vs_uusi!$A$2:$T$107,11,FALSE),""))</f>
        <v>726</v>
      </c>
      <c r="G113">
        <f>IF(ISNA(VLOOKUP($C113,results!$A$2:$CJ$107,10,FALSE)),"",VLOOKUP($C113,results!$A$2:$CJ$107,10,FALSE))</f>
        <v>2515837.79</v>
      </c>
      <c r="H113">
        <f>IF(ISNA(VLOOKUP($C113,results!$A$2:$CJ$107,11,FALSE)),"",VLOOKUP($C113,results!$A$2:$CJ$107,11,FALSE))</f>
        <v>6860810.8399999999</v>
      </c>
      <c r="I113" t="s">
        <v>52</v>
      </c>
      <c r="J113">
        <v>907</v>
      </c>
      <c r="N113">
        <v>4</v>
      </c>
      <c r="O113" s="7">
        <v>1</v>
      </c>
      <c r="P113" s="7">
        <v>2</v>
      </c>
      <c r="Q113" s="7">
        <v>11</v>
      </c>
      <c r="R113" s="7">
        <v>71</v>
      </c>
      <c r="S113" s="7" t="s">
        <v>34</v>
      </c>
      <c r="T113" s="7">
        <v>5</v>
      </c>
      <c r="U113" s="7">
        <v>8.5</v>
      </c>
      <c r="V113" s="7">
        <v>6</v>
      </c>
      <c r="W113" s="7">
        <v>6</v>
      </c>
      <c r="X113" s="7">
        <v>4</v>
      </c>
      <c r="Y113" s="7">
        <v>35</v>
      </c>
      <c r="AB113" s="8" t="str">
        <f t="shared" si="12"/>
        <v/>
      </c>
      <c r="AC113" s="8" t="str">
        <f t="shared" si="13"/>
        <v/>
      </c>
      <c r="AD113" s="32" t="str">
        <f t="shared" si="14"/>
        <v/>
      </c>
      <c r="AE113" s="32" t="str">
        <f>IF(J113&lt;900,IF(AND(VLOOKUP(C113,marv2012_trees!$A$2:$O$2023,11,FALSE)&lt;21,OR(Q113=21,Q113=22,Q113=23)),1,""),"")</f>
        <v/>
      </c>
      <c r="AF113" s="32" t="str">
        <f t="shared" si="15"/>
        <v/>
      </c>
      <c r="AG113" s="32">
        <f t="shared" si="16"/>
        <v>0</v>
      </c>
      <c r="AH113" s="32">
        <f t="shared" si="17"/>
        <v>0</v>
      </c>
      <c r="AI113" s="32" t="str">
        <f t="shared" si="18"/>
        <v/>
      </c>
      <c r="AJ113" s="32" t="str">
        <f t="shared" si="19"/>
        <v/>
      </c>
    </row>
    <row r="114" spans="1:36">
      <c r="A114">
        <v>2</v>
      </c>
      <c r="B114" s="1" t="str">
        <f t="shared" si="10"/>
        <v>2D_727</v>
      </c>
      <c r="C114" t="str">
        <f t="shared" si="11"/>
        <v>2D_908</v>
      </c>
      <c r="D114">
        <f>IF(ISNA(VLOOKUP(C114,omissio_vanha_vs_uusi!$A$2:$T$107,20,FALSE)),"",IF(VLOOKUP(C114,omissio_vanha_vs_uusi!$A$2:$T$107,20,FALSE)="OK",VLOOKUP(C114,omissio_vanha_vs_uusi!$A$2:$T$107,11,FALSE),""))</f>
        <v>727</v>
      </c>
      <c r="G114">
        <f>IF(ISNA(VLOOKUP($C114,results!$A$2:$CJ$107,10,FALSE)),"",VLOOKUP($C114,results!$A$2:$CJ$107,10,FALSE))</f>
        <v>2515838.9700000002</v>
      </c>
      <c r="H114">
        <f>IF(ISNA(VLOOKUP($C114,results!$A$2:$CJ$107,11,FALSE)),"",VLOOKUP($C114,results!$A$2:$CJ$107,11,FALSE))</f>
        <v>6860811.2999999998</v>
      </c>
      <c r="I114" t="s">
        <v>52</v>
      </c>
      <c r="J114">
        <v>908</v>
      </c>
      <c r="N114">
        <v>4</v>
      </c>
      <c r="O114" s="7">
        <v>1</v>
      </c>
      <c r="P114" s="7">
        <v>2</v>
      </c>
      <c r="Q114" s="7">
        <v>11</v>
      </c>
      <c r="R114" s="7">
        <v>86</v>
      </c>
      <c r="AB114" s="8" t="str">
        <f t="shared" si="12"/>
        <v/>
      </c>
      <c r="AC114" s="8" t="str">
        <f t="shared" si="13"/>
        <v/>
      </c>
      <c r="AD114" s="32" t="str">
        <f t="shared" si="14"/>
        <v/>
      </c>
      <c r="AE114" s="32" t="str">
        <f>IF(J114&lt;900,IF(AND(VLOOKUP(C114,marv2012_trees!$A$2:$O$2023,11,FALSE)&lt;21,OR(Q114=21,Q114=22,Q114=23)),1,""),"")</f>
        <v/>
      </c>
      <c r="AF114" s="32" t="str">
        <f t="shared" si="15"/>
        <v/>
      </c>
      <c r="AG114" s="32">
        <f t="shared" si="16"/>
        <v>0</v>
      </c>
      <c r="AH114" s="32">
        <f t="shared" si="17"/>
        <v>0</v>
      </c>
      <c r="AI114" s="32" t="str">
        <f t="shared" si="18"/>
        <v/>
      </c>
      <c r="AJ114" s="32" t="str">
        <f t="shared" si="19"/>
        <v/>
      </c>
    </row>
    <row r="115" spans="1:36">
      <c r="A115">
        <v>2</v>
      </c>
      <c r="B115" s="1" t="str">
        <f t="shared" si="10"/>
        <v>2D_909</v>
      </c>
      <c r="C115" t="str">
        <f t="shared" si="11"/>
        <v>2D_909</v>
      </c>
      <c r="D115" t="str">
        <f>IF(ISNA(VLOOKUP(C115,omissio_vanha_vs_uusi!$A$2:$T$107,20,FALSE)),"",IF(VLOOKUP(C115,omissio_vanha_vs_uusi!$A$2:$T$107,20,FALSE)="OK",VLOOKUP(C115,omissio_vanha_vs_uusi!$A$2:$T$107,11,FALSE),""))</f>
        <v/>
      </c>
      <c r="G115">
        <f>IF(ISNA(VLOOKUP($C115,results!$A$2:$CJ$107,10,FALSE)),"",VLOOKUP($C115,results!$A$2:$CJ$107,10,FALSE))</f>
        <v>2515808.27</v>
      </c>
      <c r="H115">
        <f>IF(ISNA(VLOOKUP($C115,results!$A$2:$CJ$107,11,FALSE)),"",VLOOKUP($C115,results!$A$2:$CJ$107,11,FALSE))</f>
        <v>6860818.5499999998</v>
      </c>
      <c r="I115" t="s">
        <v>52</v>
      </c>
      <c r="J115">
        <v>909</v>
      </c>
      <c r="N115">
        <v>4</v>
      </c>
      <c r="O115" s="7">
        <v>1</v>
      </c>
      <c r="P115" s="7">
        <v>5</v>
      </c>
      <c r="Q115" s="7">
        <v>12</v>
      </c>
      <c r="R115" s="7">
        <v>78</v>
      </c>
      <c r="AA115" t="s">
        <v>51</v>
      </c>
      <c r="AB115" s="8" t="str">
        <f t="shared" si="12"/>
        <v/>
      </c>
      <c r="AC115" s="8" t="str">
        <f t="shared" si="13"/>
        <v/>
      </c>
      <c r="AD115" s="32" t="str">
        <f t="shared" si="14"/>
        <v/>
      </c>
      <c r="AE115" s="32" t="str">
        <f>IF(J115&lt;900,IF(AND(VLOOKUP(C115,marv2012_trees!$A$2:$O$2023,11,FALSE)&lt;21,OR(Q115=21,Q115=22,Q115=23)),1,""),"")</f>
        <v/>
      </c>
      <c r="AF115" s="32" t="str">
        <f t="shared" si="15"/>
        <v/>
      </c>
      <c r="AG115" s="32">
        <f t="shared" si="16"/>
        <v>0</v>
      </c>
      <c r="AH115" s="32">
        <f t="shared" si="17"/>
        <v>0</v>
      </c>
      <c r="AI115" s="32" t="str">
        <f t="shared" si="18"/>
        <v/>
      </c>
      <c r="AJ115" s="32" t="str">
        <f t="shared" si="19"/>
        <v/>
      </c>
    </row>
    <row r="116" spans="1:36">
      <c r="A116">
        <v>2</v>
      </c>
      <c r="B116" s="1" t="str">
        <f t="shared" si="10"/>
        <v>2A_45</v>
      </c>
      <c r="C116" t="str">
        <f t="shared" si="11"/>
        <v>2A_45</v>
      </c>
      <c r="D116" t="str">
        <f>IF(ISNA(VLOOKUP(C116,omissio_vanha_vs_uusi!$A$2:$T$107,20,FALSE)),"",IF(VLOOKUP(C116,omissio_vanha_vs_uusi!$A$2:$T$107,20,FALSE)="OK",VLOOKUP(C116,omissio_vanha_vs_uusi!$A$2:$T$107,11,FALSE),""))</f>
        <v/>
      </c>
      <c r="E116">
        <f>VLOOKUP($C116,marv2012_trees!$A$2:$O$2023,5,FALSE)</f>
        <v>2515781.42</v>
      </c>
      <c r="F116">
        <f>VLOOKUP($C116,marv2012_trees!$A$2:$O$2023,6,FALSE)</f>
        <v>6860775.8300000001</v>
      </c>
      <c r="G116" t="str">
        <f>IF(ISNA(VLOOKUP($C116,results!$A$2:$CJ$107,10,FALSE)),"",VLOOKUP($C116,results!$A$2:$CJ$107,10,FALSE))</f>
        <v/>
      </c>
      <c r="H116" t="str">
        <f>IF(ISNA(VLOOKUP($C116,results!$A$2:$CJ$107,11,FALSE)),"",VLOOKUP($C116,results!$A$2:$CJ$107,11,FALSE))</f>
        <v/>
      </c>
      <c r="I116" t="s">
        <v>90</v>
      </c>
      <c r="J116">
        <v>45</v>
      </c>
      <c r="K116">
        <v>2</v>
      </c>
      <c r="L116">
        <v>347</v>
      </c>
      <c r="M116">
        <v>21.6040018310546</v>
      </c>
      <c r="N116">
        <v>2</v>
      </c>
      <c r="O116" s="7">
        <v>1</v>
      </c>
      <c r="P116" s="7">
        <v>2</v>
      </c>
      <c r="Q116" s="7">
        <v>11</v>
      </c>
      <c r="R116" s="7">
        <v>354</v>
      </c>
      <c r="S116" s="7" t="s">
        <v>35</v>
      </c>
      <c r="T116" s="7">
        <v>28</v>
      </c>
      <c r="U116" s="7">
        <v>22</v>
      </c>
      <c r="V116" s="7">
        <v>5</v>
      </c>
      <c r="AB116" s="8">
        <f t="shared" si="12"/>
        <v>7</v>
      </c>
      <c r="AC116" s="8" t="str">
        <f t="shared" si="13"/>
        <v/>
      </c>
      <c r="AD116" s="32" t="str">
        <f t="shared" si="14"/>
        <v/>
      </c>
      <c r="AE116" s="32" t="str">
        <f>IF(J116&lt;900,IF(AND(VLOOKUP(C116,marv2012_trees!$A$2:$O$2023,11,FALSE)&lt;21,OR(Q116=21,Q116=22,Q116=23)),1,""),"")</f>
        <v/>
      </c>
      <c r="AF116" s="32" t="str">
        <f t="shared" si="15"/>
        <v/>
      </c>
      <c r="AG116" s="32">
        <f t="shared" si="16"/>
        <v>347</v>
      </c>
      <c r="AH116" s="32">
        <f t="shared" si="17"/>
        <v>354</v>
      </c>
      <c r="AI116" s="32">
        <f t="shared" si="18"/>
        <v>7</v>
      </c>
      <c r="AJ116" s="32" t="str">
        <f t="shared" si="19"/>
        <v/>
      </c>
    </row>
    <row r="117" spans="1:36">
      <c r="A117">
        <v>2</v>
      </c>
      <c r="B117" s="1" t="str">
        <f t="shared" si="10"/>
        <v>2A_29</v>
      </c>
      <c r="C117" t="str">
        <f t="shared" si="11"/>
        <v>2A_29</v>
      </c>
      <c r="D117" t="str">
        <f>IF(ISNA(VLOOKUP(C117,omissio_vanha_vs_uusi!$A$2:$T$107,20,FALSE)),"",IF(VLOOKUP(C117,omissio_vanha_vs_uusi!$A$2:$T$107,20,FALSE)="OK",VLOOKUP(C117,omissio_vanha_vs_uusi!$A$2:$T$107,11,FALSE),""))</f>
        <v/>
      </c>
      <c r="E117">
        <f>VLOOKUP($C117,marv2012_trees!$A$2:$O$2023,5,FALSE)</f>
        <v>2515788.62</v>
      </c>
      <c r="F117">
        <f>VLOOKUP($C117,marv2012_trees!$A$2:$O$2023,6,FALSE)</f>
        <v>6860780.9299999997</v>
      </c>
      <c r="G117" t="str">
        <f>IF(ISNA(VLOOKUP($C117,results!$A$2:$CJ$107,10,FALSE)),"",VLOOKUP($C117,results!$A$2:$CJ$107,10,FALSE))</f>
        <v/>
      </c>
      <c r="H117" t="str">
        <f>IF(ISNA(VLOOKUP($C117,results!$A$2:$CJ$107,11,FALSE)),"",VLOOKUP($C117,results!$A$2:$CJ$107,11,FALSE))</f>
        <v/>
      </c>
      <c r="I117" t="s">
        <v>90</v>
      </c>
      <c r="J117">
        <v>29</v>
      </c>
      <c r="K117">
        <v>2</v>
      </c>
      <c r="L117">
        <v>81</v>
      </c>
      <c r="M117">
        <v>9.0370097656249797</v>
      </c>
      <c r="N117">
        <v>2</v>
      </c>
      <c r="O117" s="7">
        <v>1</v>
      </c>
      <c r="P117" s="7">
        <v>2</v>
      </c>
      <c r="Q117" s="7">
        <v>12</v>
      </c>
      <c r="R117" s="7">
        <v>107</v>
      </c>
      <c r="AB117" s="8">
        <f t="shared" si="12"/>
        <v>26</v>
      </c>
      <c r="AC117" s="8" t="str">
        <f t="shared" si="13"/>
        <v/>
      </c>
      <c r="AD117" s="32" t="str">
        <f t="shared" si="14"/>
        <v/>
      </c>
      <c r="AE117" s="32" t="str">
        <f>IF(J117&lt;900,IF(AND(VLOOKUP(C117,marv2012_trees!$A$2:$O$2023,11,FALSE)&lt;21,OR(Q117=21,Q117=22,Q117=23)),1,""),"")</f>
        <v/>
      </c>
      <c r="AF117" s="32" t="str">
        <f t="shared" si="15"/>
        <v/>
      </c>
      <c r="AG117" s="32">
        <f t="shared" si="16"/>
        <v>81</v>
      </c>
      <c r="AH117" s="32">
        <f t="shared" si="17"/>
        <v>107</v>
      </c>
      <c r="AI117" s="32">
        <f t="shared" si="18"/>
        <v>26</v>
      </c>
      <c r="AJ117" s="32" t="str">
        <f t="shared" si="19"/>
        <v/>
      </c>
    </row>
    <row r="118" spans="1:36">
      <c r="A118">
        <v>2</v>
      </c>
      <c r="B118" s="1" t="str">
        <f t="shared" si="10"/>
        <v>2A_37</v>
      </c>
      <c r="C118" t="str">
        <f t="shared" si="11"/>
        <v>2A_37</v>
      </c>
      <c r="D118" t="str">
        <f>IF(ISNA(VLOOKUP(C118,omissio_vanha_vs_uusi!$A$2:$T$107,20,FALSE)),"",IF(VLOOKUP(C118,omissio_vanha_vs_uusi!$A$2:$T$107,20,FALSE)="OK",VLOOKUP(C118,omissio_vanha_vs_uusi!$A$2:$T$107,11,FALSE),""))</f>
        <v/>
      </c>
      <c r="E118">
        <f>VLOOKUP($C118,marv2012_trees!$A$2:$O$2023,5,FALSE)</f>
        <v>2515785.33</v>
      </c>
      <c r="F118">
        <f>VLOOKUP($C118,marv2012_trees!$A$2:$O$2023,6,FALSE)</f>
        <v>6860780.9500000002</v>
      </c>
      <c r="G118" t="str">
        <f>IF(ISNA(VLOOKUP($C118,results!$A$2:$CJ$107,10,FALSE)),"",VLOOKUP($C118,results!$A$2:$CJ$107,10,FALSE))</f>
        <v/>
      </c>
      <c r="H118" t="str">
        <f>IF(ISNA(VLOOKUP($C118,results!$A$2:$CJ$107,11,FALSE)),"",VLOOKUP($C118,results!$A$2:$CJ$107,11,FALSE))</f>
        <v/>
      </c>
      <c r="I118" t="s">
        <v>90</v>
      </c>
      <c r="J118">
        <v>37</v>
      </c>
      <c r="K118">
        <v>3</v>
      </c>
      <c r="L118">
        <v>243</v>
      </c>
      <c r="M118">
        <v>19.381000610351499</v>
      </c>
      <c r="N118">
        <v>2</v>
      </c>
      <c r="O118" s="7">
        <v>1</v>
      </c>
      <c r="P118" s="7">
        <v>3</v>
      </c>
      <c r="Q118" s="7">
        <v>11</v>
      </c>
      <c r="R118" s="7">
        <v>237</v>
      </c>
      <c r="AB118" s="8">
        <f t="shared" si="12"/>
        <v>-6</v>
      </c>
      <c r="AC118" s="8" t="str">
        <f t="shared" si="13"/>
        <v/>
      </c>
      <c r="AD118" s="32" t="str">
        <f t="shared" si="14"/>
        <v/>
      </c>
      <c r="AE118" s="32" t="str">
        <f>IF(J118&lt;900,IF(AND(VLOOKUP(C118,marv2012_trees!$A$2:$O$2023,11,FALSE)&lt;21,OR(Q118=21,Q118=22,Q118=23)),1,""),"")</f>
        <v/>
      </c>
      <c r="AF118" s="32" t="str">
        <f t="shared" si="15"/>
        <v/>
      </c>
      <c r="AG118" s="32">
        <f t="shared" si="16"/>
        <v>243</v>
      </c>
      <c r="AH118" s="32">
        <f t="shared" si="17"/>
        <v>237</v>
      </c>
      <c r="AI118" s="32">
        <f t="shared" si="18"/>
        <v>-6</v>
      </c>
      <c r="AJ118" s="32" t="str">
        <f t="shared" si="19"/>
        <v/>
      </c>
    </row>
    <row r="119" spans="1:36">
      <c r="A119">
        <v>2</v>
      </c>
      <c r="B119" s="1" t="str">
        <f t="shared" si="10"/>
        <v>2A_56</v>
      </c>
      <c r="C119" t="str">
        <f t="shared" si="11"/>
        <v>2A_56</v>
      </c>
      <c r="D119" t="str">
        <f>IF(ISNA(VLOOKUP(C119,omissio_vanha_vs_uusi!$A$2:$T$107,20,FALSE)),"",IF(VLOOKUP(C119,omissio_vanha_vs_uusi!$A$2:$T$107,20,FALSE)="OK",VLOOKUP(C119,omissio_vanha_vs_uusi!$A$2:$T$107,11,FALSE),""))</f>
        <v/>
      </c>
      <c r="E119">
        <f>VLOOKUP($C119,marv2012_trees!$A$2:$O$2023,5,FALSE)</f>
        <v>2515777.59</v>
      </c>
      <c r="F119">
        <f>VLOOKUP($C119,marv2012_trees!$A$2:$O$2023,6,FALSE)</f>
        <v>6860780.8499999996</v>
      </c>
      <c r="G119" t="str">
        <f>IF(ISNA(VLOOKUP($C119,results!$A$2:$CJ$107,10,FALSE)),"",VLOOKUP($C119,results!$A$2:$CJ$107,10,FALSE))</f>
        <v/>
      </c>
      <c r="H119" t="str">
        <f>IF(ISNA(VLOOKUP($C119,results!$A$2:$CJ$107,11,FALSE)),"",VLOOKUP($C119,results!$A$2:$CJ$107,11,FALSE))</f>
        <v/>
      </c>
      <c r="I119" t="s">
        <v>90</v>
      </c>
      <c r="J119">
        <v>56</v>
      </c>
      <c r="K119">
        <v>2</v>
      </c>
      <c r="L119">
        <v>270</v>
      </c>
      <c r="M119">
        <v>23.064998168945198</v>
      </c>
      <c r="N119">
        <v>2</v>
      </c>
      <c r="O119" s="7">
        <v>1</v>
      </c>
      <c r="P119" s="7">
        <v>2</v>
      </c>
      <c r="Q119" s="7">
        <v>11</v>
      </c>
      <c r="R119" s="7">
        <v>277</v>
      </c>
      <c r="AB119" s="8">
        <f t="shared" si="12"/>
        <v>7</v>
      </c>
      <c r="AC119" s="8" t="str">
        <f t="shared" si="13"/>
        <v/>
      </c>
      <c r="AD119" s="32" t="str">
        <f t="shared" si="14"/>
        <v/>
      </c>
      <c r="AE119" s="32" t="str">
        <f>IF(J119&lt;900,IF(AND(VLOOKUP(C119,marv2012_trees!$A$2:$O$2023,11,FALSE)&lt;21,OR(Q119=21,Q119=22,Q119=23)),1,""),"")</f>
        <v/>
      </c>
      <c r="AF119" s="32" t="str">
        <f t="shared" si="15"/>
        <v/>
      </c>
      <c r="AG119" s="32">
        <f t="shared" si="16"/>
        <v>270</v>
      </c>
      <c r="AH119" s="32">
        <f t="shared" si="17"/>
        <v>277</v>
      </c>
      <c r="AI119" s="32">
        <f t="shared" si="18"/>
        <v>7</v>
      </c>
      <c r="AJ119" s="32" t="str">
        <f t="shared" si="19"/>
        <v/>
      </c>
    </row>
    <row r="120" spans="1:36">
      <c r="A120">
        <v>2</v>
      </c>
      <c r="B120" s="1" t="str">
        <f t="shared" si="10"/>
        <v>2A_43</v>
      </c>
      <c r="C120" t="str">
        <f t="shared" si="11"/>
        <v>2A_43</v>
      </c>
      <c r="D120" t="str">
        <f>IF(ISNA(VLOOKUP(C120,omissio_vanha_vs_uusi!$A$2:$T$107,20,FALSE)),"",IF(VLOOKUP(C120,omissio_vanha_vs_uusi!$A$2:$T$107,20,FALSE)="OK",VLOOKUP(C120,omissio_vanha_vs_uusi!$A$2:$T$107,11,FALSE),""))</f>
        <v/>
      </c>
      <c r="E120">
        <f>VLOOKUP($C120,marv2012_trees!$A$2:$O$2023,5,FALSE)</f>
        <v>2515783.62</v>
      </c>
      <c r="F120">
        <f>VLOOKUP($C120,marv2012_trees!$A$2:$O$2023,6,FALSE)</f>
        <v>6860784.9699999997</v>
      </c>
      <c r="G120" t="str">
        <f>IF(ISNA(VLOOKUP($C120,results!$A$2:$CJ$107,10,FALSE)),"",VLOOKUP($C120,results!$A$2:$CJ$107,10,FALSE))</f>
        <v/>
      </c>
      <c r="H120" t="str">
        <f>IF(ISNA(VLOOKUP($C120,results!$A$2:$CJ$107,11,FALSE)),"",VLOOKUP($C120,results!$A$2:$CJ$107,11,FALSE))</f>
        <v/>
      </c>
      <c r="I120" t="s">
        <v>90</v>
      </c>
      <c r="J120">
        <v>43</v>
      </c>
      <c r="K120">
        <v>2</v>
      </c>
      <c r="L120">
        <v>374</v>
      </c>
      <c r="M120">
        <v>24.856009155273298</v>
      </c>
      <c r="N120">
        <v>2</v>
      </c>
      <c r="O120" s="7">
        <v>1</v>
      </c>
      <c r="P120" s="7">
        <v>2</v>
      </c>
      <c r="Q120" s="7">
        <v>11</v>
      </c>
      <c r="R120" s="7">
        <v>380</v>
      </c>
      <c r="S120" s="7" t="s">
        <v>35</v>
      </c>
      <c r="T120" s="7">
        <v>32</v>
      </c>
      <c r="U120" s="7">
        <v>26.25</v>
      </c>
      <c r="V120" s="7">
        <v>9</v>
      </c>
      <c r="AB120" s="8">
        <f t="shared" si="12"/>
        <v>6</v>
      </c>
      <c r="AC120" s="8" t="str">
        <f t="shared" si="13"/>
        <v/>
      </c>
      <c r="AD120" s="32" t="str">
        <f t="shared" si="14"/>
        <v/>
      </c>
      <c r="AE120" s="32" t="str">
        <f>IF(J120&lt;900,IF(AND(VLOOKUP(C120,marv2012_trees!$A$2:$O$2023,11,FALSE)&lt;21,OR(Q120=21,Q120=22,Q120=23)),1,""),"")</f>
        <v/>
      </c>
      <c r="AF120" s="32" t="str">
        <f t="shared" si="15"/>
        <v/>
      </c>
      <c r="AG120" s="32">
        <f t="shared" si="16"/>
        <v>374</v>
      </c>
      <c r="AH120" s="32">
        <f t="shared" si="17"/>
        <v>380</v>
      </c>
      <c r="AI120" s="32">
        <f t="shared" si="18"/>
        <v>6</v>
      </c>
      <c r="AJ120" s="32" t="str">
        <f t="shared" si="19"/>
        <v/>
      </c>
    </row>
    <row r="121" spans="1:36">
      <c r="A121">
        <v>2</v>
      </c>
      <c r="B121" s="1" t="str">
        <f t="shared" si="10"/>
        <v>2A_53</v>
      </c>
      <c r="C121" t="str">
        <f t="shared" si="11"/>
        <v>2A_53</v>
      </c>
      <c r="D121" t="str">
        <f>IF(ISNA(VLOOKUP(C121,omissio_vanha_vs_uusi!$A$2:$T$107,20,FALSE)),"",IF(VLOOKUP(C121,omissio_vanha_vs_uusi!$A$2:$T$107,20,FALSE)="OK",VLOOKUP(C121,omissio_vanha_vs_uusi!$A$2:$T$107,11,FALSE),""))</f>
        <v/>
      </c>
      <c r="E121">
        <f>VLOOKUP($C121,marv2012_trees!$A$2:$O$2023,5,FALSE)</f>
        <v>2515778.9300000002</v>
      </c>
      <c r="F121">
        <f>VLOOKUP($C121,marv2012_trees!$A$2:$O$2023,6,FALSE)</f>
        <v>6860784.0700000003</v>
      </c>
      <c r="G121" t="str">
        <f>IF(ISNA(VLOOKUP($C121,results!$A$2:$CJ$107,10,FALSE)),"",VLOOKUP($C121,results!$A$2:$CJ$107,10,FALSE))</f>
        <v/>
      </c>
      <c r="H121" t="str">
        <f>IF(ISNA(VLOOKUP($C121,results!$A$2:$CJ$107,11,FALSE)),"",VLOOKUP($C121,results!$A$2:$CJ$107,11,FALSE))</f>
        <v/>
      </c>
      <c r="I121" t="s">
        <v>90</v>
      </c>
      <c r="J121">
        <v>53</v>
      </c>
      <c r="K121">
        <v>2</v>
      </c>
      <c r="L121">
        <v>322</v>
      </c>
      <c r="M121">
        <v>23.9549975585937</v>
      </c>
      <c r="N121">
        <v>2</v>
      </c>
      <c r="O121" s="7">
        <v>1</v>
      </c>
      <c r="P121" s="7">
        <v>2</v>
      </c>
      <c r="Q121" s="7">
        <v>11</v>
      </c>
      <c r="R121" s="7">
        <v>334</v>
      </c>
      <c r="S121" s="7" t="s">
        <v>35</v>
      </c>
      <c r="T121" s="7">
        <v>27</v>
      </c>
      <c r="U121" s="7">
        <v>23.75</v>
      </c>
      <c r="V121" s="7">
        <v>4.5</v>
      </c>
      <c r="AB121" s="8">
        <f t="shared" si="12"/>
        <v>12</v>
      </c>
      <c r="AC121" s="8" t="str">
        <f t="shared" si="13"/>
        <v/>
      </c>
      <c r="AD121" s="32" t="str">
        <f t="shared" si="14"/>
        <v/>
      </c>
      <c r="AE121" s="32" t="str">
        <f>IF(J121&lt;900,IF(AND(VLOOKUP(C121,marv2012_trees!$A$2:$O$2023,11,FALSE)&lt;21,OR(Q121=21,Q121=22,Q121=23)),1,""),"")</f>
        <v/>
      </c>
      <c r="AF121" s="32" t="str">
        <f t="shared" si="15"/>
        <v/>
      </c>
      <c r="AG121" s="32">
        <f t="shared" si="16"/>
        <v>322</v>
      </c>
      <c r="AH121" s="32">
        <f t="shared" si="17"/>
        <v>334</v>
      </c>
      <c r="AI121" s="32">
        <f t="shared" si="18"/>
        <v>12</v>
      </c>
      <c r="AJ121" s="32" t="str">
        <f t="shared" si="19"/>
        <v/>
      </c>
    </row>
    <row r="122" spans="1:36">
      <c r="A122">
        <v>2</v>
      </c>
      <c r="B122" s="1" t="str">
        <f t="shared" si="10"/>
        <v>2A_47</v>
      </c>
      <c r="C122" t="str">
        <f t="shared" si="11"/>
        <v>2A_47</v>
      </c>
      <c r="D122" t="str">
        <f>IF(ISNA(VLOOKUP(C122,omissio_vanha_vs_uusi!$A$2:$T$107,20,FALSE)),"",IF(VLOOKUP(C122,omissio_vanha_vs_uusi!$A$2:$T$107,20,FALSE)="OK",VLOOKUP(C122,omissio_vanha_vs_uusi!$A$2:$T$107,11,FALSE),""))</f>
        <v/>
      </c>
      <c r="E122">
        <f>VLOOKUP($C122,marv2012_trees!$A$2:$O$2023,5,FALSE)</f>
        <v>2515782.9700000002</v>
      </c>
      <c r="F122">
        <f>VLOOKUP($C122,marv2012_trees!$A$2:$O$2023,6,FALSE)</f>
        <v>6860789.2999999998</v>
      </c>
      <c r="G122" t="str">
        <f>IF(ISNA(VLOOKUP($C122,results!$A$2:$CJ$107,10,FALSE)),"",VLOOKUP($C122,results!$A$2:$CJ$107,10,FALSE))</f>
        <v/>
      </c>
      <c r="H122" t="str">
        <f>IF(ISNA(VLOOKUP($C122,results!$A$2:$CJ$107,11,FALSE)),"",VLOOKUP($C122,results!$A$2:$CJ$107,11,FALSE))</f>
        <v/>
      </c>
      <c r="I122" t="s">
        <v>90</v>
      </c>
      <c r="J122">
        <v>47</v>
      </c>
      <c r="K122">
        <v>4</v>
      </c>
      <c r="L122">
        <v>225</v>
      </c>
      <c r="M122">
        <v>15.7090018310546</v>
      </c>
      <c r="N122">
        <v>2</v>
      </c>
      <c r="O122" s="7">
        <v>1</v>
      </c>
      <c r="P122" s="7">
        <v>4</v>
      </c>
      <c r="Q122" s="7">
        <v>22</v>
      </c>
      <c r="R122" s="7">
        <v>234</v>
      </c>
      <c r="AB122" s="8" t="str">
        <f t="shared" si="12"/>
        <v/>
      </c>
      <c r="AC122" s="8" t="str">
        <f t="shared" si="13"/>
        <v/>
      </c>
      <c r="AD122" s="32" t="str">
        <f t="shared" si="14"/>
        <v/>
      </c>
      <c r="AE122" s="32">
        <f>IF(J122&lt;900,IF(AND(VLOOKUP(C122,marv2012_trees!$A$2:$O$2023,11,FALSE)&lt;21,OR(Q122=21,Q122=22,Q122=23)),1,""),"")</f>
        <v>1</v>
      </c>
      <c r="AF122" s="32" t="str">
        <f t="shared" si="15"/>
        <v/>
      </c>
      <c r="AG122" s="32">
        <f t="shared" si="16"/>
        <v>0</v>
      </c>
      <c r="AH122" s="32">
        <f t="shared" si="17"/>
        <v>0</v>
      </c>
      <c r="AI122" s="32" t="str">
        <f t="shared" si="18"/>
        <v/>
      </c>
      <c r="AJ122" s="32" t="str">
        <f t="shared" si="19"/>
        <v/>
      </c>
    </row>
    <row r="123" spans="1:36">
      <c r="A123">
        <v>2</v>
      </c>
      <c r="B123" s="1" t="str">
        <f t="shared" si="10"/>
        <v>2A_58</v>
      </c>
      <c r="C123" t="str">
        <f t="shared" si="11"/>
        <v>2A_58</v>
      </c>
      <c r="D123" t="str">
        <f>IF(ISNA(VLOOKUP(C123,omissio_vanha_vs_uusi!$A$2:$T$107,20,FALSE)),"",IF(VLOOKUP(C123,omissio_vanha_vs_uusi!$A$2:$T$107,20,FALSE)="OK",VLOOKUP(C123,omissio_vanha_vs_uusi!$A$2:$T$107,11,FALSE),""))</f>
        <v/>
      </c>
      <c r="E123">
        <f>VLOOKUP($C123,marv2012_trees!$A$2:$O$2023,5,FALSE)</f>
        <v>2515776.87</v>
      </c>
      <c r="F123">
        <f>VLOOKUP($C123,marv2012_trees!$A$2:$O$2023,6,FALSE)</f>
        <v>6860788.1299999999</v>
      </c>
      <c r="G123" t="str">
        <f>IF(ISNA(VLOOKUP($C123,results!$A$2:$CJ$107,10,FALSE)),"",VLOOKUP($C123,results!$A$2:$CJ$107,10,FALSE))</f>
        <v/>
      </c>
      <c r="H123" t="str">
        <f>IF(ISNA(VLOOKUP($C123,results!$A$2:$CJ$107,11,FALSE)),"",VLOOKUP($C123,results!$A$2:$CJ$107,11,FALSE))</f>
        <v/>
      </c>
      <c r="I123" t="s">
        <v>90</v>
      </c>
      <c r="J123">
        <v>58</v>
      </c>
      <c r="K123">
        <v>2</v>
      </c>
      <c r="L123">
        <v>307</v>
      </c>
      <c r="M123">
        <v>22.4510079345702</v>
      </c>
      <c r="N123">
        <v>2</v>
      </c>
      <c r="O123" s="7">
        <v>1</v>
      </c>
      <c r="P123" s="7">
        <v>2</v>
      </c>
      <c r="Q123" s="7">
        <v>11</v>
      </c>
      <c r="R123" s="7">
        <v>302</v>
      </c>
      <c r="S123" s="7" t="s">
        <v>35</v>
      </c>
      <c r="T123" s="7">
        <v>27</v>
      </c>
      <c r="U123" s="7">
        <v>22.5</v>
      </c>
      <c r="V123" s="7">
        <v>4.75</v>
      </c>
      <c r="W123" s="7">
        <v>7</v>
      </c>
      <c r="X123" s="7">
        <v>16</v>
      </c>
      <c r="Y123" s="7">
        <v>25</v>
      </c>
      <c r="Z123" s="7">
        <v>93</v>
      </c>
      <c r="AB123" s="8">
        <f t="shared" si="12"/>
        <v>-5</v>
      </c>
      <c r="AC123" s="8" t="str">
        <f t="shared" si="13"/>
        <v/>
      </c>
      <c r="AD123" s="32" t="str">
        <f t="shared" si="14"/>
        <v/>
      </c>
      <c r="AE123" s="32" t="str">
        <f>IF(J123&lt;900,IF(AND(VLOOKUP(C123,marv2012_trees!$A$2:$O$2023,11,FALSE)&lt;21,OR(Q123=21,Q123=22,Q123=23)),1,""),"")</f>
        <v/>
      </c>
      <c r="AF123" s="32" t="str">
        <f t="shared" si="15"/>
        <v/>
      </c>
      <c r="AG123" s="32">
        <f t="shared" si="16"/>
        <v>307</v>
      </c>
      <c r="AH123" s="32">
        <f t="shared" si="17"/>
        <v>302</v>
      </c>
      <c r="AI123" s="32">
        <f t="shared" si="18"/>
        <v>-5</v>
      </c>
      <c r="AJ123" s="32" t="str">
        <f t="shared" si="19"/>
        <v/>
      </c>
    </row>
    <row r="124" spans="1:36">
      <c r="A124">
        <v>2</v>
      </c>
      <c r="B124" s="1" t="str">
        <f t="shared" si="10"/>
        <v>2A_55</v>
      </c>
      <c r="C124" t="str">
        <f t="shared" si="11"/>
        <v>2A_55</v>
      </c>
      <c r="D124" t="str">
        <f>IF(ISNA(VLOOKUP(C124,omissio_vanha_vs_uusi!$A$2:$T$107,20,FALSE)),"",IF(VLOOKUP(C124,omissio_vanha_vs_uusi!$A$2:$T$107,20,FALSE)="OK",VLOOKUP(C124,omissio_vanha_vs_uusi!$A$2:$T$107,11,FALSE),""))</f>
        <v/>
      </c>
      <c r="E124">
        <f>VLOOKUP($C124,marv2012_trees!$A$2:$O$2023,5,FALSE)</f>
        <v>2515780.4900000002</v>
      </c>
      <c r="F124">
        <f>VLOOKUP($C124,marv2012_trees!$A$2:$O$2023,6,FALSE)</f>
        <v>6860791.1200000001</v>
      </c>
      <c r="G124" t="str">
        <f>IF(ISNA(VLOOKUP($C124,results!$A$2:$CJ$107,10,FALSE)),"",VLOOKUP($C124,results!$A$2:$CJ$107,10,FALSE))</f>
        <v/>
      </c>
      <c r="H124" t="str">
        <f>IF(ISNA(VLOOKUP($C124,results!$A$2:$CJ$107,11,FALSE)),"",VLOOKUP($C124,results!$A$2:$CJ$107,11,FALSE))</f>
        <v/>
      </c>
      <c r="I124" t="s">
        <v>90</v>
      </c>
      <c r="J124">
        <v>55</v>
      </c>
      <c r="K124">
        <v>4</v>
      </c>
      <c r="L124">
        <v>198</v>
      </c>
      <c r="M124">
        <v>17.576005493164001</v>
      </c>
      <c r="N124">
        <v>2</v>
      </c>
      <c r="O124" s="7">
        <v>1</v>
      </c>
      <c r="P124" s="7">
        <v>4</v>
      </c>
      <c r="Q124" s="7">
        <v>11</v>
      </c>
      <c r="R124" s="7">
        <v>204</v>
      </c>
      <c r="AB124" s="8">
        <f t="shared" si="12"/>
        <v>6</v>
      </c>
      <c r="AC124" s="8" t="str">
        <f t="shared" si="13"/>
        <v/>
      </c>
      <c r="AD124" s="32" t="str">
        <f t="shared" si="14"/>
        <v/>
      </c>
      <c r="AE124" s="32" t="str">
        <f>IF(J124&lt;900,IF(AND(VLOOKUP(C124,marv2012_trees!$A$2:$O$2023,11,FALSE)&lt;21,OR(Q124=21,Q124=22,Q124=23)),1,""),"")</f>
        <v/>
      </c>
      <c r="AF124" s="32" t="str">
        <f t="shared" si="15"/>
        <v/>
      </c>
      <c r="AG124" s="32">
        <f t="shared" si="16"/>
        <v>198</v>
      </c>
      <c r="AH124" s="32">
        <f t="shared" si="17"/>
        <v>204</v>
      </c>
      <c r="AI124" s="32">
        <f t="shared" si="18"/>
        <v>6</v>
      </c>
      <c r="AJ124" s="32" t="str">
        <f t="shared" si="19"/>
        <v/>
      </c>
    </row>
    <row r="125" spans="1:36">
      <c r="A125">
        <v>2</v>
      </c>
      <c r="B125" s="1" t="str">
        <f t="shared" si="10"/>
        <v>2A_64</v>
      </c>
      <c r="C125" t="str">
        <f t="shared" si="11"/>
        <v>2A_64</v>
      </c>
      <c r="D125" t="str">
        <f>IF(ISNA(VLOOKUP(C125,omissio_vanha_vs_uusi!$A$2:$T$107,20,FALSE)),"",IF(VLOOKUP(C125,omissio_vanha_vs_uusi!$A$2:$T$107,20,FALSE)="OK",VLOOKUP(C125,omissio_vanha_vs_uusi!$A$2:$T$107,11,FALSE),""))</f>
        <v/>
      </c>
      <c r="E125">
        <f>VLOOKUP($C125,marv2012_trees!$A$2:$O$2023,5,FALSE)</f>
        <v>2515774.75</v>
      </c>
      <c r="F125">
        <f>VLOOKUP($C125,marv2012_trees!$A$2:$O$2023,6,FALSE)</f>
        <v>6860793.2800000003</v>
      </c>
      <c r="G125" t="str">
        <f>IF(ISNA(VLOOKUP($C125,results!$A$2:$CJ$107,10,FALSE)),"",VLOOKUP($C125,results!$A$2:$CJ$107,10,FALSE))</f>
        <v/>
      </c>
      <c r="H125" t="str">
        <f>IF(ISNA(VLOOKUP($C125,results!$A$2:$CJ$107,11,FALSE)),"",VLOOKUP($C125,results!$A$2:$CJ$107,11,FALSE))</f>
        <v/>
      </c>
      <c r="I125" t="s">
        <v>90</v>
      </c>
      <c r="J125">
        <v>64</v>
      </c>
      <c r="K125">
        <v>4</v>
      </c>
      <c r="L125">
        <v>252</v>
      </c>
      <c r="M125">
        <v>19.238999389648399</v>
      </c>
      <c r="N125">
        <v>2</v>
      </c>
      <c r="O125" s="7">
        <v>1</v>
      </c>
      <c r="P125" s="7">
        <v>4</v>
      </c>
      <c r="Q125" s="7">
        <v>11</v>
      </c>
      <c r="R125" s="7">
        <v>252</v>
      </c>
      <c r="S125" s="7" t="s">
        <v>35</v>
      </c>
      <c r="T125" s="7">
        <v>21</v>
      </c>
      <c r="U125" s="7">
        <v>19.75</v>
      </c>
      <c r="V125" s="7">
        <v>9.75</v>
      </c>
      <c r="X125" s="7">
        <v>13</v>
      </c>
      <c r="Z125" s="7">
        <v>65</v>
      </c>
      <c r="AB125" s="8">
        <f t="shared" si="12"/>
        <v>0</v>
      </c>
      <c r="AC125" s="8" t="str">
        <f t="shared" si="13"/>
        <v/>
      </c>
      <c r="AD125" s="32" t="str">
        <f t="shared" si="14"/>
        <v/>
      </c>
      <c r="AE125" s="32" t="str">
        <f>IF(J125&lt;900,IF(AND(VLOOKUP(C125,marv2012_trees!$A$2:$O$2023,11,FALSE)&lt;21,OR(Q125=21,Q125=22,Q125=23)),1,""),"")</f>
        <v/>
      </c>
      <c r="AF125" s="32" t="str">
        <f t="shared" si="15"/>
        <v/>
      </c>
      <c r="AG125" s="32">
        <f t="shared" si="16"/>
        <v>252</v>
      </c>
      <c r="AH125" s="32">
        <f t="shared" si="17"/>
        <v>252</v>
      </c>
      <c r="AI125" s="32">
        <f t="shared" si="18"/>
        <v>0</v>
      </c>
      <c r="AJ125" s="32" t="str">
        <f t="shared" si="19"/>
        <v/>
      </c>
    </row>
    <row r="126" spans="1:36">
      <c r="A126">
        <v>2</v>
      </c>
      <c r="B126" s="1" t="str">
        <f t="shared" si="10"/>
        <v>2A_66</v>
      </c>
      <c r="C126" t="str">
        <f t="shared" si="11"/>
        <v>2A_66</v>
      </c>
      <c r="D126" t="str">
        <f>IF(ISNA(VLOOKUP(C126,omissio_vanha_vs_uusi!$A$2:$T$107,20,FALSE)),"",IF(VLOOKUP(C126,omissio_vanha_vs_uusi!$A$2:$T$107,20,FALSE)="OK",VLOOKUP(C126,omissio_vanha_vs_uusi!$A$2:$T$107,11,FALSE),""))</f>
        <v/>
      </c>
      <c r="E126">
        <f>VLOOKUP($C126,marv2012_trees!$A$2:$O$2023,5,FALSE)</f>
        <v>2515773.2000000002</v>
      </c>
      <c r="F126">
        <f>VLOOKUP($C126,marv2012_trees!$A$2:$O$2023,6,FALSE)</f>
        <v>6860796.3200000003</v>
      </c>
      <c r="G126" t="str">
        <f>IF(ISNA(VLOOKUP($C126,results!$A$2:$CJ$107,10,FALSE)),"",VLOOKUP($C126,results!$A$2:$CJ$107,10,FALSE))</f>
        <v/>
      </c>
      <c r="H126" t="str">
        <f>IF(ISNA(VLOOKUP($C126,results!$A$2:$CJ$107,11,FALSE)),"",VLOOKUP($C126,results!$A$2:$CJ$107,11,FALSE))</f>
        <v/>
      </c>
      <c r="I126" t="s">
        <v>90</v>
      </c>
      <c r="J126">
        <v>66</v>
      </c>
      <c r="K126">
        <v>2</v>
      </c>
      <c r="L126">
        <v>292</v>
      </c>
      <c r="M126">
        <v>21.234008544921799</v>
      </c>
      <c r="N126">
        <v>2</v>
      </c>
      <c r="O126" s="7">
        <v>1</v>
      </c>
      <c r="P126" s="7">
        <v>2</v>
      </c>
      <c r="Q126" s="7">
        <v>11</v>
      </c>
      <c r="R126" s="7">
        <v>283</v>
      </c>
      <c r="AB126" s="8">
        <f t="shared" si="12"/>
        <v>-9</v>
      </c>
      <c r="AC126" s="8" t="str">
        <f t="shared" si="13"/>
        <v/>
      </c>
      <c r="AD126" s="32" t="str">
        <f t="shared" si="14"/>
        <v/>
      </c>
      <c r="AE126" s="32" t="str">
        <f>IF(J126&lt;900,IF(AND(VLOOKUP(C126,marv2012_trees!$A$2:$O$2023,11,FALSE)&lt;21,OR(Q126=21,Q126=22,Q126=23)),1,""),"")</f>
        <v/>
      </c>
      <c r="AF126" s="32" t="str">
        <f t="shared" si="15"/>
        <v/>
      </c>
      <c r="AG126" s="32">
        <f t="shared" si="16"/>
        <v>292</v>
      </c>
      <c r="AH126" s="32">
        <f t="shared" si="17"/>
        <v>283</v>
      </c>
      <c r="AI126" s="32">
        <f t="shared" si="18"/>
        <v>-9</v>
      </c>
      <c r="AJ126" s="32" t="str">
        <f t="shared" si="19"/>
        <v/>
      </c>
    </row>
    <row r="127" spans="1:36">
      <c r="A127">
        <v>2</v>
      </c>
      <c r="B127" s="1" t="str">
        <f t="shared" si="10"/>
        <v>2A_71</v>
      </c>
      <c r="C127" t="str">
        <f t="shared" si="11"/>
        <v>2A_71</v>
      </c>
      <c r="D127" t="str">
        <f>IF(ISNA(VLOOKUP(C127,omissio_vanha_vs_uusi!$A$2:$T$107,20,FALSE)),"",IF(VLOOKUP(C127,omissio_vanha_vs_uusi!$A$2:$T$107,20,FALSE)="OK",VLOOKUP(C127,omissio_vanha_vs_uusi!$A$2:$T$107,11,FALSE),""))</f>
        <v/>
      </c>
      <c r="E127">
        <f>VLOOKUP($C127,marv2012_trees!$A$2:$O$2023,5,FALSE)</f>
        <v>2515772.4</v>
      </c>
      <c r="F127">
        <f>VLOOKUP($C127,marv2012_trees!$A$2:$O$2023,6,FALSE)</f>
        <v>6860801.25</v>
      </c>
      <c r="G127" t="str">
        <f>IF(ISNA(VLOOKUP($C127,results!$A$2:$CJ$107,10,FALSE)),"",VLOOKUP($C127,results!$A$2:$CJ$107,10,FALSE))</f>
        <v/>
      </c>
      <c r="H127" t="str">
        <f>IF(ISNA(VLOOKUP($C127,results!$A$2:$CJ$107,11,FALSE)),"",VLOOKUP($C127,results!$A$2:$CJ$107,11,FALSE))</f>
        <v/>
      </c>
      <c r="I127" t="s">
        <v>90</v>
      </c>
      <c r="J127">
        <v>71</v>
      </c>
      <c r="K127">
        <v>2</v>
      </c>
      <c r="L127">
        <v>252</v>
      </c>
      <c r="M127">
        <v>20.1810097656249</v>
      </c>
      <c r="N127">
        <v>2</v>
      </c>
      <c r="O127" s="7">
        <v>1</v>
      </c>
      <c r="P127" s="7">
        <v>2</v>
      </c>
      <c r="Q127" s="7">
        <v>11</v>
      </c>
      <c r="R127" s="7">
        <v>261</v>
      </c>
      <c r="AB127" s="8">
        <f t="shared" si="12"/>
        <v>9</v>
      </c>
      <c r="AC127" s="8" t="str">
        <f t="shared" si="13"/>
        <v/>
      </c>
      <c r="AD127" s="32" t="str">
        <f t="shared" si="14"/>
        <v/>
      </c>
      <c r="AE127" s="32" t="str">
        <f>IF(J127&lt;900,IF(AND(VLOOKUP(C127,marv2012_trees!$A$2:$O$2023,11,FALSE)&lt;21,OR(Q127=21,Q127=22,Q127=23)),1,""),"")</f>
        <v/>
      </c>
      <c r="AF127" s="32" t="str">
        <f t="shared" si="15"/>
        <v/>
      </c>
      <c r="AG127" s="32">
        <f t="shared" si="16"/>
        <v>252</v>
      </c>
      <c r="AH127" s="32">
        <f t="shared" si="17"/>
        <v>261</v>
      </c>
      <c r="AI127" s="32">
        <f t="shared" si="18"/>
        <v>9</v>
      </c>
      <c r="AJ127" s="32" t="str">
        <f t="shared" si="19"/>
        <v/>
      </c>
    </row>
    <row r="128" spans="1:36">
      <c r="A128">
        <v>2</v>
      </c>
      <c r="B128" s="1" t="str">
        <f t="shared" si="10"/>
        <v>2A_74</v>
      </c>
      <c r="C128" t="str">
        <f t="shared" si="11"/>
        <v>2A_74</v>
      </c>
      <c r="D128" t="str">
        <f>IF(ISNA(VLOOKUP(C128,omissio_vanha_vs_uusi!$A$2:$T$107,20,FALSE)),"",IF(VLOOKUP(C128,omissio_vanha_vs_uusi!$A$2:$T$107,20,FALSE)="OK",VLOOKUP(C128,omissio_vanha_vs_uusi!$A$2:$T$107,11,FALSE),""))</f>
        <v/>
      </c>
      <c r="E128">
        <f>VLOOKUP($C128,marv2012_trees!$A$2:$O$2023,5,FALSE)</f>
        <v>2515768.87</v>
      </c>
      <c r="F128">
        <f>VLOOKUP($C128,marv2012_trees!$A$2:$O$2023,6,FALSE)</f>
        <v>6860799.4800000004</v>
      </c>
      <c r="G128" t="str">
        <f>IF(ISNA(VLOOKUP($C128,results!$A$2:$CJ$107,10,FALSE)),"",VLOOKUP($C128,results!$A$2:$CJ$107,10,FALSE))</f>
        <v/>
      </c>
      <c r="H128" t="str">
        <f>IF(ISNA(VLOOKUP($C128,results!$A$2:$CJ$107,11,FALSE)),"",VLOOKUP($C128,results!$A$2:$CJ$107,11,FALSE))</f>
        <v/>
      </c>
      <c r="I128" t="s">
        <v>90</v>
      </c>
      <c r="J128">
        <v>74</v>
      </c>
      <c r="K128">
        <v>4</v>
      </c>
      <c r="L128">
        <v>110</v>
      </c>
      <c r="M128">
        <v>15.4880079345702</v>
      </c>
      <c r="N128">
        <v>2</v>
      </c>
      <c r="O128" s="7">
        <v>1</v>
      </c>
      <c r="P128" s="7">
        <v>4</v>
      </c>
      <c r="Q128" s="7">
        <v>14</v>
      </c>
      <c r="R128" s="7">
        <v>138</v>
      </c>
      <c r="AA128" t="s">
        <v>91</v>
      </c>
      <c r="AB128" s="8">
        <f t="shared" si="12"/>
        <v>28</v>
      </c>
      <c r="AC128" s="8" t="str">
        <f t="shared" si="13"/>
        <v/>
      </c>
      <c r="AD128" s="32" t="str">
        <f t="shared" si="14"/>
        <v/>
      </c>
      <c r="AE128" s="32" t="str">
        <f>IF(J128&lt;900,IF(AND(VLOOKUP(C128,marv2012_trees!$A$2:$O$2023,11,FALSE)&lt;21,OR(Q128=21,Q128=22,Q128=23)),1,""),"")</f>
        <v/>
      </c>
      <c r="AF128" s="32" t="str">
        <f t="shared" si="15"/>
        <v/>
      </c>
      <c r="AG128" s="32">
        <f t="shared" si="16"/>
        <v>110</v>
      </c>
      <c r="AH128" s="32">
        <f t="shared" si="17"/>
        <v>138</v>
      </c>
      <c r="AI128" s="32">
        <f t="shared" si="18"/>
        <v>28</v>
      </c>
      <c r="AJ128" s="32" t="str">
        <f t="shared" si="19"/>
        <v/>
      </c>
    </row>
    <row r="129" spans="1:36">
      <c r="A129">
        <v>2</v>
      </c>
      <c r="B129" s="1" t="str">
        <f t="shared" si="10"/>
        <v>2A_79</v>
      </c>
      <c r="C129" t="str">
        <f t="shared" si="11"/>
        <v>2A_79</v>
      </c>
      <c r="D129" t="str">
        <f>IF(ISNA(VLOOKUP(C129,omissio_vanha_vs_uusi!$A$2:$T$107,20,FALSE)),"",IF(VLOOKUP(C129,omissio_vanha_vs_uusi!$A$2:$T$107,20,FALSE)="OK",VLOOKUP(C129,omissio_vanha_vs_uusi!$A$2:$T$107,11,FALSE),""))</f>
        <v/>
      </c>
      <c r="E129">
        <f>VLOOKUP($C129,marv2012_trees!$A$2:$O$2023,5,FALSE)</f>
        <v>2515766.9</v>
      </c>
      <c r="F129">
        <f>VLOOKUP($C129,marv2012_trees!$A$2:$O$2023,6,FALSE)</f>
        <v>6860800.8700000001</v>
      </c>
      <c r="G129" t="str">
        <f>IF(ISNA(VLOOKUP($C129,results!$A$2:$CJ$107,10,FALSE)),"",VLOOKUP($C129,results!$A$2:$CJ$107,10,FALSE))</f>
        <v/>
      </c>
      <c r="H129" t="str">
        <f>IF(ISNA(VLOOKUP($C129,results!$A$2:$CJ$107,11,FALSE)),"",VLOOKUP($C129,results!$A$2:$CJ$107,11,FALSE))</f>
        <v/>
      </c>
      <c r="I129" t="s">
        <v>90</v>
      </c>
      <c r="J129">
        <v>79</v>
      </c>
      <c r="K129">
        <v>2</v>
      </c>
      <c r="L129">
        <v>166</v>
      </c>
      <c r="M129">
        <v>15.5420091552733</v>
      </c>
      <c r="N129">
        <v>2</v>
      </c>
      <c r="O129" s="7">
        <v>1</v>
      </c>
      <c r="P129" s="7">
        <v>2</v>
      </c>
      <c r="Q129" s="7">
        <v>11</v>
      </c>
      <c r="R129" s="7">
        <v>164</v>
      </c>
      <c r="AB129" s="8">
        <f t="shared" si="12"/>
        <v>-2</v>
      </c>
      <c r="AC129" s="8" t="str">
        <f t="shared" si="13"/>
        <v/>
      </c>
      <c r="AD129" s="32" t="str">
        <f t="shared" si="14"/>
        <v/>
      </c>
      <c r="AE129" s="32" t="str">
        <f>IF(J129&lt;900,IF(AND(VLOOKUP(C129,marv2012_trees!$A$2:$O$2023,11,FALSE)&lt;21,OR(Q129=21,Q129=22,Q129=23)),1,""),"")</f>
        <v/>
      </c>
      <c r="AF129" s="32" t="str">
        <f t="shared" si="15"/>
        <v/>
      </c>
      <c r="AG129" s="32">
        <f t="shared" si="16"/>
        <v>166</v>
      </c>
      <c r="AH129" s="32">
        <f t="shared" si="17"/>
        <v>164</v>
      </c>
      <c r="AI129" s="32">
        <f t="shared" si="18"/>
        <v>-2</v>
      </c>
      <c r="AJ129" s="32" t="str">
        <f t="shared" si="19"/>
        <v/>
      </c>
    </row>
    <row r="130" spans="1:36">
      <c r="A130">
        <v>2</v>
      </c>
      <c r="B130" s="1" t="str">
        <f t="shared" si="10"/>
        <v>2A_83</v>
      </c>
      <c r="C130" t="str">
        <f t="shared" si="11"/>
        <v>2A_83</v>
      </c>
      <c r="D130" t="str">
        <f>IF(ISNA(VLOOKUP(C130,omissio_vanha_vs_uusi!$A$2:$T$107,20,FALSE)),"",IF(VLOOKUP(C130,omissio_vanha_vs_uusi!$A$2:$T$107,20,FALSE)="OK",VLOOKUP(C130,omissio_vanha_vs_uusi!$A$2:$T$107,11,FALSE),""))</f>
        <v/>
      </c>
      <c r="E130">
        <f>VLOOKUP($C130,marv2012_trees!$A$2:$O$2023,5,FALSE)</f>
        <v>2515765.4500000002</v>
      </c>
      <c r="F130">
        <f>VLOOKUP($C130,marv2012_trees!$A$2:$O$2023,6,FALSE)</f>
        <v>6860801.4699999997</v>
      </c>
      <c r="G130" t="str">
        <f>IF(ISNA(VLOOKUP($C130,results!$A$2:$CJ$107,10,FALSE)),"",VLOOKUP($C130,results!$A$2:$CJ$107,10,FALSE))</f>
        <v/>
      </c>
      <c r="H130" t="str">
        <f>IF(ISNA(VLOOKUP($C130,results!$A$2:$CJ$107,11,FALSE)),"",VLOOKUP($C130,results!$A$2:$CJ$107,11,FALSE))</f>
        <v/>
      </c>
      <c r="I130" t="s">
        <v>90</v>
      </c>
      <c r="J130">
        <v>83</v>
      </c>
      <c r="K130">
        <v>2</v>
      </c>
      <c r="L130">
        <v>164</v>
      </c>
      <c r="M130">
        <v>16.0910061035156</v>
      </c>
      <c r="N130">
        <v>2</v>
      </c>
      <c r="O130" s="7">
        <v>1</v>
      </c>
      <c r="P130" s="7">
        <v>2</v>
      </c>
      <c r="Q130" s="7">
        <v>11</v>
      </c>
      <c r="R130" s="7">
        <v>171</v>
      </c>
      <c r="AB130" s="8">
        <f t="shared" si="12"/>
        <v>7</v>
      </c>
      <c r="AC130" s="8" t="str">
        <f t="shared" si="13"/>
        <v/>
      </c>
      <c r="AD130" s="32" t="str">
        <f t="shared" si="14"/>
        <v/>
      </c>
      <c r="AE130" s="32" t="str">
        <f>IF(J130&lt;900,IF(AND(VLOOKUP(C130,marv2012_trees!$A$2:$O$2023,11,FALSE)&lt;21,OR(Q130=21,Q130=22,Q130=23)),1,""),"")</f>
        <v/>
      </c>
      <c r="AF130" s="32" t="str">
        <f t="shared" si="15"/>
        <v/>
      </c>
      <c r="AG130" s="32">
        <f t="shared" si="16"/>
        <v>164</v>
      </c>
      <c r="AH130" s="32">
        <f t="shared" si="17"/>
        <v>171</v>
      </c>
      <c r="AI130" s="32">
        <f t="shared" si="18"/>
        <v>7</v>
      </c>
      <c r="AJ130" s="32" t="str">
        <f t="shared" si="19"/>
        <v/>
      </c>
    </row>
    <row r="131" spans="1:36">
      <c r="A131">
        <v>2</v>
      </c>
      <c r="B131" s="1" t="str">
        <f t="shared" ref="B131:B194" si="20">IF(D131&lt;&gt;"",CONCATENATE(I131,"_",D131),C131)</f>
        <v>2A_77</v>
      </c>
      <c r="C131" t="str">
        <f t="shared" ref="C131:C194" si="21">CONCATENATE(I131,"_",J131)</f>
        <v>2A_77</v>
      </c>
      <c r="D131" t="str">
        <f>IF(ISNA(VLOOKUP(C131,omissio_vanha_vs_uusi!$A$2:$T$107,20,FALSE)),"",IF(VLOOKUP(C131,omissio_vanha_vs_uusi!$A$2:$T$107,20,FALSE)="OK",VLOOKUP(C131,omissio_vanha_vs_uusi!$A$2:$T$107,11,FALSE),""))</f>
        <v/>
      </c>
      <c r="E131">
        <f>VLOOKUP($C131,marv2012_trees!$A$2:$O$2023,5,FALSE)</f>
        <v>2515772.27</v>
      </c>
      <c r="F131">
        <f>VLOOKUP($C131,marv2012_trees!$A$2:$O$2023,6,FALSE)</f>
        <v>6860805.8600000003</v>
      </c>
      <c r="G131" t="str">
        <f>IF(ISNA(VLOOKUP($C131,results!$A$2:$CJ$107,10,FALSE)),"",VLOOKUP($C131,results!$A$2:$CJ$107,10,FALSE))</f>
        <v/>
      </c>
      <c r="H131" t="str">
        <f>IF(ISNA(VLOOKUP($C131,results!$A$2:$CJ$107,11,FALSE)),"",VLOOKUP($C131,results!$A$2:$CJ$107,11,FALSE))</f>
        <v/>
      </c>
      <c r="I131" t="s">
        <v>90</v>
      </c>
      <c r="J131">
        <v>77</v>
      </c>
      <c r="K131">
        <v>2</v>
      </c>
      <c r="L131">
        <v>315</v>
      </c>
      <c r="M131">
        <v>23.568010986328002</v>
      </c>
      <c r="N131">
        <v>2</v>
      </c>
      <c r="O131" s="7">
        <v>1</v>
      </c>
      <c r="P131" s="7">
        <v>2</v>
      </c>
      <c r="Q131" s="7">
        <v>11</v>
      </c>
      <c r="R131" s="7">
        <v>318</v>
      </c>
      <c r="AB131" s="8">
        <f t="shared" ref="AB131:AB194" si="22">IF(OR(L131=0,Q131&gt;14,ABS(R131-L131)&gt;50),"",R131-L131)</f>
        <v>3</v>
      </c>
      <c r="AC131" s="8" t="str">
        <f t="shared" ref="AC131:AC194" si="23">IF(P131-K131&lt;&gt;0,IF(OR(Q131&gt;14,Q131&lt;11),"",IF(OR(AND(K131=3,P131=4),AND(K131=4,P131=3)),"",IF(J131&gt;899,"",1))),"")</f>
        <v/>
      </c>
      <c r="AD131" s="32" t="str">
        <f t="shared" ref="AD131:AD194" si="24">IF(Q131=41,1,"")</f>
        <v/>
      </c>
      <c r="AE131" s="32" t="str">
        <f>IF(J131&lt;900,IF(AND(VLOOKUP(C131,marv2012_trees!$A$2:$O$2023,11,FALSE)&lt;21,OR(Q131=21,Q131=22,Q131=23)),1,""),"")</f>
        <v/>
      </c>
      <c r="AF131" s="32" t="str">
        <f t="shared" ref="AF131:AF194" si="25">IF(Q131=31,1,"")</f>
        <v/>
      </c>
      <c r="AG131" s="32">
        <f t="shared" ref="AG131:AG194" si="26">IF(AND(Q131&lt;21,Q131&lt;&gt;0,J131&lt;900),L131,0)</f>
        <v>315</v>
      </c>
      <c r="AH131" s="32">
        <f t="shared" ref="AH131:AH194" si="27">IF(AND(Q131&lt;21,Q131&lt;&gt;0,J131&lt;900),R131,0)</f>
        <v>318</v>
      </c>
      <c r="AI131" s="32">
        <f t="shared" ref="AI131:AI194" si="28">IF(AND(Q131&lt;21,J131&lt;900),AH131-AG131,"")</f>
        <v>3</v>
      </c>
      <c r="AJ131" s="32" t="str">
        <f t="shared" ref="AJ131:AJ194" si="29">IF(AI131&lt;&gt;"",IF(ABS(AI131&gt;50),1,""),"")</f>
        <v/>
      </c>
    </row>
    <row r="132" spans="1:36">
      <c r="A132">
        <v>2</v>
      </c>
      <c r="B132" s="1" t="str">
        <f t="shared" si="20"/>
        <v>2A_81</v>
      </c>
      <c r="C132" t="str">
        <f t="shared" si="21"/>
        <v>2A_81</v>
      </c>
      <c r="D132" t="str">
        <f>IF(ISNA(VLOOKUP(C132,omissio_vanha_vs_uusi!$A$2:$T$107,20,FALSE)),"",IF(VLOOKUP(C132,omissio_vanha_vs_uusi!$A$2:$T$107,20,FALSE)="OK",VLOOKUP(C132,omissio_vanha_vs_uusi!$A$2:$T$107,11,FALSE),""))</f>
        <v/>
      </c>
      <c r="E132">
        <f>VLOOKUP($C132,marv2012_trees!$A$2:$O$2023,5,FALSE)</f>
        <v>2515769.37</v>
      </c>
      <c r="F132">
        <f>VLOOKUP($C132,marv2012_trees!$A$2:$O$2023,6,FALSE)</f>
        <v>6860805.4199999999</v>
      </c>
      <c r="G132" t="str">
        <f>IF(ISNA(VLOOKUP($C132,results!$A$2:$CJ$107,10,FALSE)),"",VLOOKUP($C132,results!$A$2:$CJ$107,10,FALSE))</f>
        <v/>
      </c>
      <c r="H132" t="str">
        <f>IF(ISNA(VLOOKUP($C132,results!$A$2:$CJ$107,11,FALSE)),"",VLOOKUP($C132,results!$A$2:$CJ$107,11,FALSE))</f>
        <v/>
      </c>
      <c r="I132" t="s">
        <v>90</v>
      </c>
      <c r="J132">
        <v>81</v>
      </c>
      <c r="K132">
        <v>2</v>
      </c>
      <c r="L132">
        <v>316</v>
      </c>
      <c r="M132">
        <v>23.787009155273299</v>
      </c>
      <c r="N132">
        <v>2</v>
      </c>
      <c r="O132" s="7">
        <v>1</v>
      </c>
      <c r="P132" s="7">
        <v>2</v>
      </c>
      <c r="Q132" s="7">
        <v>11</v>
      </c>
      <c r="R132" s="7">
        <v>333</v>
      </c>
      <c r="S132" s="7" t="s">
        <v>35</v>
      </c>
      <c r="T132" s="7">
        <v>27</v>
      </c>
      <c r="U132" s="7">
        <v>25.25</v>
      </c>
      <c r="V132" s="7">
        <v>6.75</v>
      </c>
      <c r="W132" s="7">
        <v>9.5</v>
      </c>
      <c r="X132" s="7">
        <v>14</v>
      </c>
      <c r="Y132" s="7">
        <v>35</v>
      </c>
      <c r="Z132" s="7">
        <v>93</v>
      </c>
      <c r="AB132" s="8">
        <f t="shared" si="22"/>
        <v>17</v>
      </c>
      <c r="AC132" s="8" t="str">
        <f t="shared" si="23"/>
        <v/>
      </c>
      <c r="AD132" s="32" t="str">
        <f t="shared" si="24"/>
        <v/>
      </c>
      <c r="AE132" s="32" t="str">
        <f>IF(J132&lt;900,IF(AND(VLOOKUP(C132,marv2012_trees!$A$2:$O$2023,11,FALSE)&lt;21,OR(Q132=21,Q132=22,Q132=23)),1,""),"")</f>
        <v/>
      </c>
      <c r="AF132" s="32" t="str">
        <f t="shared" si="25"/>
        <v/>
      </c>
      <c r="AG132" s="32">
        <f t="shared" si="26"/>
        <v>316</v>
      </c>
      <c r="AH132" s="32">
        <f t="shared" si="27"/>
        <v>333</v>
      </c>
      <c r="AI132" s="32">
        <f t="shared" si="28"/>
        <v>17</v>
      </c>
      <c r="AJ132" s="32" t="str">
        <f t="shared" si="29"/>
        <v/>
      </c>
    </row>
    <row r="133" spans="1:36">
      <c r="A133">
        <v>2</v>
      </c>
      <c r="B133" s="1" t="str">
        <f t="shared" si="20"/>
        <v>2A_86</v>
      </c>
      <c r="C133" t="str">
        <f t="shared" si="21"/>
        <v>2A_86</v>
      </c>
      <c r="D133" t="str">
        <f>IF(ISNA(VLOOKUP(C133,omissio_vanha_vs_uusi!$A$2:$T$107,20,FALSE)),"",IF(VLOOKUP(C133,omissio_vanha_vs_uusi!$A$2:$T$107,20,FALSE)="OK",VLOOKUP(C133,omissio_vanha_vs_uusi!$A$2:$T$107,11,FALSE),""))</f>
        <v/>
      </c>
      <c r="E133">
        <f>VLOOKUP($C133,marv2012_trees!$A$2:$O$2023,5,FALSE)</f>
        <v>2515771.23</v>
      </c>
      <c r="F133">
        <f>VLOOKUP($C133,marv2012_trees!$A$2:$O$2023,6,FALSE)</f>
        <v>6860809.8399999999</v>
      </c>
      <c r="G133" t="str">
        <f>IF(ISNA(VLOOKUP($C133,results!$A$2:$CJ$107,10,FALSE)),"",VLOOKUP($C133,results!$A$2:$CJ$107,10,FALSE))</f>
        <v/>
      </c>
      <c r="H133" t="str">
        <f>IF(ISNA(VLOOKUP($C133,results!$A$2:$CJ$107,11,FALSE)),"",VLOOKUP($C133,results!$A$2:$CJ$107,11,FALSE))</f>
        <v/>
      </c>
      <c r="I133" t="s">
        <v>90</v>
      </c>
      <c r="J133">
        <v>86</v>
      </c>
      <c r="K133">
        <v>2</v>
      </c>
      <c r="L133">
        <v>276</v>
      </c>
      <c r="M133">
        <v>23.697006713867101</v>
      </c>
      <c r="N133">
        <v>2</v>
      </c>
      <c r="O133" s="7">
        <v>1</v>
      </c>
      <c r="P133" s="7">
        <v>2</v>
      </c>
      <c r="Q133" s="7">
        <v>11</v>
      </c>
      <c r="R133" s="7">
        <v>282</v>
      </c>
      <c r="S133" s="7" t="s">
        <v>35</v>
      </c>
      <c r="T133" s="7">
        <v>23</v>
      </c>
      <c r="U133" s="7">
        <v>23.75</v>
      </c>
      <c r="V133" s="7">
        <v>10.75</v>
      </c>
      <c r="AB133" s="8">
        <f t="shared" si="22"/>
        <v>6</v>
      </c>
      <c r="AC133" s="8" t="str">
        <f t="shared" si="23"/>
        <v/>
      </c>
      <c r="AD133" s="32" t="str">
        <f t="shared" si="24"/>
        <v/>
      </c>
      <c r="AE133" s="32" t="str">
        <f>IF(J133&lt;900,IF(AND(VLOOKUP(C133,marv2012_trees!$A$2:$O$2023,11,FALSE)&lt;21,OR(Q133=21,Q133=22,Q133=23)),1,""),"")</f>
        <v/>
      </c>
      <c r="AF133" s="32" t="str">
        <f t="shared" si="25"/>
        <v/>
      </c>
      <c r="AG133" s="32">
        <f t="shared" si="26"/>
        <v>276</v>
      </c>
      <c r="AH133" s="32">
        <f t="shared" si="27"/>
        <v>282</v>
      </c>
      <c r="AI133" s="32">
        <f t="shared" si="28"/>
        <v>6</v>
      </c>
      <c r="AJ133" s="32" t="str">
        <f t="shared" si="29"/>
        <v/>
      </c>
    </row>
    <row r="134" spans="1:36">
      <c r="A134">
        <v>2</v>
      </c>
      <c r="B134" s="1" t="str">
        <f t="shared" si="20"/>
        <v>2A_89</v>
      </c>
      <c r="C134" t="str">
        <f t="shared" si="21"/>
        <v>2A_89</v>
      </c>
      <c r="D134" t="str">
        <f>IF(ISNA(VLOOKUP(C134,omissio_vanha_vs_uusi!$A$2:$T$107,20,FALSE)),"",IF(VLOOKUP(C134,omissio_vanha_vs_uusi!$A$2:$T$107,20,FALSE)="OK",VLOOKUP(C134,omissio_vanha_vs_uusi!$A$2:$T$107,11,FALSE),""))</f>
        <v/>
      </c>
      <c r="E134">
        <f>VLOOKUP($C134,marv2012_trees!$A$2:$O$2023,5,FALSE)</f>
        <v>2515762.98</v>
      </c>
      <c r="F134">
        <f>VLOOKUP($C134,marv2012_trees!$A$2:$O$2023,6,FALSE)</f>
        <v>6860806.0499999998</v>
      </c>
      <c r="G134" t="str">
        <f>IF(ISNA(VLOOKUP($C134,results!$A$2:$CJ$107,10,FALSE)),"",VLOOKUP($C134,results!$A$2:$CJ$107,10,FALSE))</f>
        <v/>
      </c>
      <c r="H134" t="str">
        <f>IF(ISNA(VLOOKUP($C134,results!$A$2:$CJ$107,11,FALSE)),"",VLOOKUP($C134,results!$A$2:$CJ$107,11,FALSE))</f>
        <v/>
      </c>
      <c r="I134" t="s">
        <v>90</v>
      </c>
      <c r="J134">
        <v>89</v>
      </c>
      <c r="K134">
        <v>2</v>
      </c>
      <c r="L134">
        <v>240</v>
      </c>
      <c r="M134">
        <v>18.5219975585937</v>
      </c>
      <c r="N134">
        <v>2</v>
      </c>
      <c r="O134" s="7">
        <v>1</v>
      </c>
      <c r="P134" s="7">
        <v>2</v>
      </c>
      <c r="Q134" s="7">
        <v>11</v>
      </c>
      <c r="R134" s="7">
        <v>248</v>
      </c>
      <c r="AB134" s="8">
        <f t="shared" si="22"/>
        <v>8</v>
      </c>
      <c r="AC134" s="8" t="str">
        <f t="shared" si="23"/>
        <v/>
      </c>
      <c r="AD134" s="32" t="str">
        <f t="shared" si="24"/>
        <v/>
      </c>
      <c r="AE134" s="32" t="str">
        <f>IF(J134&lt;900,IF(AND(VLOOKUP(C134,marv2012_trees!$A$2:$O$2023,11,FALSE)&lt;21,OR(Q134=21,Q134=22,Q134=23)),1,""),"")</f>
        <v/>
      </c>
      <c r="AF134" s="32" t="str">
        <f t="shared" si="25"/>
        <v/>
      </c>
      <c r="AG134" s="32">
        <f t="shared" si="26"/>
        <v>240</v>
      </c>
      <c r="AH134" s="32">
        <f t="shared" si="27"/>
        <v>248</v>
      </c>
      <c r="AI134" s="32">
        <f t="shared" si="28"/>
        <v>8</v>
      </c>
      <c r="AJ134" s="32" t="str">
        <f t="shared" si="29"/>
        <v/>
      </c>
    </row>
    <row r="135" spans="1:36">
      <c r="A135">
        <v>2</v>
      </c>
      <c r="B135" s="1" t="str">
        <f t="shared" si="20"/>
        <v>2A_92</v>
      </c>
      <c r="C135" t="str">
        <f t="shared" si="21"/>
        <v>2A_92</v>
      </c>
      <c r="D135" t="str">
        <f>IF(ISNA(VLOOKUP(C135,omissio_vanha_vs_uusi!$A$2:$T$107,20,FALSE)),"",IF(VLOOKUP(C135,omissio_vanha_vs_uusi!$A$2:$T$107,20,FALSE)="OK",VLOOKUP(C135,omissio_vanha_vs_uusi!$A$2:$T$107,11,FALSE),""))</f>
        <v/>
      </c>
      <c r="E135">
        <f>VLOOKUP($C135,marv2012_trees!$A$2:$O$2023,5,FALSE)</f>
        <v>2515762.5499999998</v>
      </c>
      <c r="F135">
        <f>VLOOKUP($C135,marv2012_trees!$A$2:$O$2023,6,FALSE)</f>
        <v>6860808.5</v>
      </c>
      <c r="G135" t="str">
        <f>IF(ISNA(VLOOKUP($C135,results!$A$2:$CJ$107,10,FALSE)),"",VLOOKUP($C135,results!$A$2:$CJ$107,10,FALSE))</f>
        <v/>
      </c>
      <c r="H135" t="str">
        <f>IF(ISNA(VLOOKUP($C135,results!$A$2:$CJ$107,11,FALSE)),"",VLOOKUP($C135,results!$A$2:$CJ$107,11,FALSE))</f>
        <v/>
      </c>
      <c r="I135" t="s">
        <v>90</v>
      </c>
      <c r="J135">
        <v>92</v>
      </c>
      <c r="K135">
        <v>2</v>
      </c>
      <c r="L135">
        <v>232</v>
      </c>
      <c r="M135">
        <v>22.067002441406199</v>
      </c>
      <c r="N135">
        <v>2</v>
      </c>
      <c r="O135" s="7">
        <v>1</v>
      </c>
      <c r="P135" s="7">
        <v>2</v>
      </c>
      <c r="Q135" s="7">
        <v>11</v>
      </c>
      <c r="R135" s="7">
        <v>228</v>
      </c>
      <c r="AB135" s="8">
        <f t="shared" si="22"/>
        <v>-4</v>
      </c>
      <c r="AC135" s="8" t="str">
        <f t="shared" si="23"/>
        <v/>
      </c>
      <c r="AD135" s="32" t="str">
        <f t="shared" si="24"/>
        <v/>
      </c>
      <c r="AE135" s="32" t="str">
        <f>IF(J135&lt;900,IF(AND(VLOOKUP(C135,marv2012_trees!$A$2:$O$2023,11,FALSE)&lt;21,OR(Q135=21,Q135=22,Q135=23)),1,""),"")</f>
        <v/>
      </c>
      <c r="AF135" s="32" t="str">
        <f t="shared" si="25"/>
        <v/>
      </c>
      <c r="AG135" s="32">
        <f t="shared" si="26"/>
        <v>232</v>
      </c>
      <c r="AH135" s="32">
        <f t="shared" si="27"/>
        <v>228</v>
      </c>
      <c r="AI135" s="32">
        <f t="shared" si="28"/>
        <v>-4</v>
      </c>
      <c r="AJ135" s="32" t="str">
        <f t="shared" si="29"/>
        <v/>
      </c>
    </row>
    <row r="136" spans="1:36">
      <c r="A136">
        <v>2</v>
      </c>
      <c r="B136" s="1" t="str">
        <f t="shared" si="20"/>
        <v>2A_93</v>
      </c>
      <c r="C136" t="str">
        <f t="shared" si="21"/>
        <v>2A_93</v>
      </c>
      <c r="D136" t="str">
        <f>IF(ISNA(VLOOKUP(C136,omissio_vanha_vs_uusi!$A$2:$T$107,20,FALSE)),"",IF(VLOOKUP(C136,omissio_vanha_vs_uusi!$A$2:$T$107,20,FALSE)="OK",VLOOKUP(C136,omissio_vanha_vs_uusi!$A$2:$T$107,11,FALSE),""))</f>
        <v/>
      </c>
      <c r="E136">
        <f>VLOOKUP($C136,marv2012_trees!$A$2:$O$2023,5,FALSE)</f>
        <v>2515766.77</v>
      </c>
      <c r="F136">
        <f>VLOOKUP($C136,marv2012_trees!$A$2:$O$2023,6,FALSE)</f>
        <v>6860811.6299999999</v>
      </c>
      <c r="G136" t="str">
        <f>IF(ISNA(VLOOKUP($C136,results!$A$2:$CJ$107,10,FALSE)),"",VLOOKUP($C136,results!$A$2:$CJ$107,10,FALSE))</f>
        <v/>
      </c>
      <c r="H136" t="str">
        <f>IF(ISNA(VLOOKUP($C136,results!$A$2:$CJ$107,11,FALSE)),"",VLOOKUP($C136,results!$A$2:$CJ$107,11,FALSE))</f>
        <v/>
      </c>
      <c r="I136" t="s">
        <v>90</v>
      </c>
      <c r="J136">
        <v>93</v>
      </c>
      <c r="K136">
        <v>1</v>
      </c>
      <c r="L136">
        <v>298</v>
      </c>
      <c r="M136">
        <v>23.348009155273399</v>
      </c>
      <c r="N136">
        <v>2</v>
      </c>
      <c r="O136" s="7">
        <v>1</v>
      </c>
      <c r="P136" s="7">
        <v>1</v>
      </c>
      <c r="Q136" s="7">
        <v>11</v>
      </c>
      <c r="R136" s="7">
        <v>311</v>
      </c>
      <c r="S136" s="7" t="s">
        <v>35</v>
      </c>
      <c r="T136" s="7">
        <v>25</v>
      </c>
      <c r="U136" s="7">
        <v>24</v>
      </c>
      <c r="V136" s="7">
        <v>16</v>
      </c>
      <c r="W136" s="7">
        <v>10</v>
      </c>
      <c r="X136" s="7">
        <v>27</v>
      </c>
      <c r="Y136" s="7">
        <v>25</v>
      </c>
      <c r="Z136" s="7">
        <v>83</v>
      </c>
      <c r="AB136" s="8">
        <f t="shared" si="22"/>
        <v>13</v>
      </c>
      <c r="AC136" s="8" t="str">
        <f t="shared" si="23"/>
        <v/>
      </c>
      <c r="AD136" s="32" t="str">
        <f t="shared" si="24"/>
        <v/>
      </c>
      <c r="AE136" s="32" t="str">
        <f>IF(J136&lt;900,IF(AND(VLOOKUP(C136,marv2012_trees!$A$2:$O$2023,11,FALSE)&lt;21,OR(Q136=21,Q136=22,Q136=23)),1,""),"")</f>
        <v/>
      </c>
      <c r="AF136" s="32" t="str">
        <f t="shared" si="25"/>
        <v/>
      </c>
      <c r="AG136" s="32">
        <f t="shared" si="26"/>
        <v>298</v>
      </c>
      <c r="AH136" s="32">
        <f t="shared" si="27"/>
        <v>311</v>
      </c>
      <c r="AI136" s="32">
        <f t="shared" si="28"/>
        <v>13</v>
      </c>
      <c r="AJ136" s="32" t="str">
        <f t="shared" si="29"/>
        <v/>
      </c>
    </row>
    <row r="137" spans="1:36">
      <c r="A137">
        <v>2</v>
      </c>
      <c r="B137" s="1" t="str">
        <f t="shared" si="20"/>
        <v>2A_30</v>
      </c>
      <c r="C137" t="str">
        <f t="shared" si="21"/>
        <v>2A_30</v>
      </c>
      <c r="D137" t="str">
        <f>IF(ISNA(VLOOKUP(C137,omissio_vanha_vs_uusi!$A$2:$T$107,20,FALSE)),"",IF(VLOOKUP(C137,omissio_vanha_vs_uusi!$A$2:$T$107,20,FALSE)="OK",VLOOKUP(C137,omissio_vanha_vs_uusi!$A$2:$T$107,11,FALSE),""))</f>
        <v/>
      </c>
      <c r="E137">
        <f>VLOOKUP($C137,marv2012_trees!$A$2:$O$2023,5,FALSE)</f>
        <v>2515788.64</v>
      </c>
      <c r="F137">
        <f>VLOOKUP($C137,marv2012_trees!$A$2:$O$2023,6,FALSE)</f>
        <v>6860784.9400000004</v>
      </c>
      <c r="G137" t="str">
        <f>IF(ISNA(VLOOKUP($C137,results!$A$2:$CJ$107,10,FALSE)),"",VLOOKUP($C137,results!$A$2:$CJ$107,10,FALSE))</f>
        <v/>
      </c>
      <c r="H137" t="str">
        <f>IF(ISNA(VLOOKUP($C137,results!$A$2:$CJ$107,11,FALSE)),"",VLOOKUP($C137,results!$A$2:$CJ$107,11,FALSE))</f>
        <v/>
      </c>
      <c r="I137" t="s">
        <v>90</v>
      </c>
      <c r="J137">
        <v>30</v>
      </c>
      <c r="K137">
        <v>2</v>
      </c>
      <c r="L137">
        <v>228</v>
      </c>
      <c r="M137">
        <v>17.385000610351501</v>
      </c>
      <c r="N137">
        <v>2</v>
      </c>
      <c r="O137" s="7">
        <v>1</v>
      </c>
      <c r="P137" s="7">
        <v>2</v>
      </c>
      <c r="Q137" s="7">
        <v>11</v>
      </c>
      <c r="R137" s="7">
        <v>236</v>
      </c>
      <c r="AB137" s="8">
        <f t="shared" si="22"/>
        <v>8</v>
      </c>
      <c r="AC137" s="8" t="str">
        <f t="shared" si="23"/>
        <v/>
      </c>
      <c r="AD137" s="32" t="str">
        <f t="shared" si="24"/>
        <v/>
      </c>
      <c r="AE137" s="32" t="str">
        <f>IF(J137&lt;900,IF(AND(VLOOKUP(C137,marv2012_trees!$A$2:$O$2023,11,FALSE)&lt;21,OR(Q137=21,Q137=22,Q137=23)),1,""),"")</f>
        <v/>
      </c>
      <c r="AF137" s="32" t="str">
        <f t="shared" si="25"/>
        <v/>
      </c>
      <c r="AG137" s="32">
        <f t="shared" si="26"/>
        <v>228</v>
      </c>
      <c r="AH137" s="32">
        <f t="shared" si="27"/>
        <v>236</v>
      </c>
      <c r="AI137" s="32">
        <f t="shared" si="28"/>
        <v>8</v>
      </c>
      <c r="AJ137" s="32" t="str">
        <f t="shared" si="29"/>
        <v/>
      </c>
    </row>
    <row r="138" spans="1:36">
      <c r="A138">
        <v>2</v>
      </c>
      <c r="B138" s="1" t="str">
        <f t="shared" si="20"/>
        <v>2A_38</v>
      </c>
      <c r="C138" t="str">
        <f t="shared" si="21"/>
        <v>2A_38</v>
      </c>
      <c r="D138" t="str">
        <f>IF(ISNA(VLOOKUP(C138,omissio_vanha_vs_uusi!$A$2:$T$107,20,FALSE)),"",IF(VLOOKUP(C138,omissio_vanha_vs_uusi!$A$2:$T$107,20,FALSE)="OK",VLOOKUP(C138,omissio_vanha_vs_uusi!$A$2:$T$107,11,FALSE),""))</f>
        <v/>
      </c>
      <c r="E138">
        <f>VLOOKUP($C138,marv2012_trees!$A$2:$O$2023,5,FALSE)</f>
        <v>2515785.62</v>
      </c>
      <c r="F138">
        <f>VLOOKUP($C138,marv2012_trees!$A$2:$O$2023,6,FALSE)</f>
        <v>6860787.5599999996</v>
      </c>
      <c r="G138" t="str">
        <f>IF(ISNA(VLOOKUP($C138,results!$A$2:$CJ$107,10,FALSE)),"",VLOOKUP($C138,results!$A$2:$CJ$107,10,FALSE))</f>
        <v/>
      </c>
      <c r="H138" t="str">
        <f>IF(ISNA(VLOOKUP($C138,results!$A$2:$CJ$107,11,FALSE)),"",VLOOKUP($C138,results!$A$2:$CJ$107,11,FALSE))</f>
        <v/>
      </c>
      <c r="I138" t="s">
        <v>90</v>
      </c>
      <c r="J138">
        <v>38</v>
      </c>
      <c r="K138">
        <v>2</v>
      </c>
      <c r="L138">
        <v>123</v>
      </c>
      <c r="M138">
        <v>15.7589993896484</v>
      </c>
      <c r="N138">
        <v>2</v>
      </c>
      <c r="O138" s="7">
        <v>1</v>
      </c>
      <c r="P138" s="7">
        <v>2</v>
      </c>
      <c r="Q138" s="7">
        <v>11</v>
      </c>
      <c r="R138" s="7">
        <v>129</v>
      </c>
      <c r="AB138" s="8">
        <f t="shared" si="22"/>
        <v>6</v>
      </c>
      <c r="AC138" s="8" t="str">
        <f t="shared" si="23"/>
        <v/>
      </c>
      <c r="AD138" s="32" t="str">
        <f t="shared" si="24"/>
        <v/>
      </c>
      <c r="AE138" s="32" t="str">
        <f>IF(J138&lt;900,IF(AND(VLOOKUP(C138,marv2012_trees!$A$2:$O$2023,11,FALSE)&lt;21,OR(Q138=21,Q138=22,Q138=23)),1,""),"")</f>
        <v/>
      </c>
      <c r="AF138" s="32" t="str">
        <f t="shared" si="25"/>
        <v/>
      </c>
      <c r="AG138" s="32">
        <f t="shared" si="26"/>
        <v>123</v>
      </c>
      <c r="AH138" s="32">
        <f t="shared" si="27"/>
        <v>129</v>
      </c>
      <c r="AI138" s="32">
        <f t="shared" si="28"/>
        <v>6</v>
      </c>
      <c r="AJ138" s="32" t="str">
        <f t="shared" si="29"/>
        <v/>
      </c>
    </row>
    <row r="139" spans="1:36">
      <c r="A139">
        <v>2</v>
      </c>
      <c r="B139" s="1" t="str">
        <f t="shared" si="20"/>
        <v>2A_26</v>
      </c>
      <c r="C139" t="str">
        <f t="shared" si="21"/>
        <v>2A_26</v>
      </c>
      <c r="D139" t="str">
        <f>IF(ISNA(VLOOKUP(C139,omissio_vanha_vs_uusi!$A$2:$T$107,20,FALSE)),"",IF(VLOOKUP(C139,omissio_vanha_vs_uusi!$A$2:$T$107,20,FALSE)="OK",VLOOKUP(C139,omissio_vanha_vs_uusi!$A$2:$T$107,11,FALSE),""))</f>
        <v/>
      </c>
      <c r="E139">
        <f>VLOOKUP($C139,marv2012_trees!$A$2:$O$2023,5,FALSE)</f>
        <v>2515790.73</v>
      </c>
      <c r="F139">
        <f>VLOOKUP($C139,marv2012_trees!$A$2:$O$2023,6,FALSE)</f>
        <v>6860791.7400000002</v>
      </c>
      <c r="G139" t="str">
        <f>IF(ISNA(VLOOKUP($C139,results!$A$2:$CJ$107,10,FALSE)),"",VLOOKUP($C139,results!$A$2:$CJ$107,10,FALSE))</f>
        <v/>
      </c>
      <c r="H139" t="str">
        <f>IF(ISNA(VLOOKUP($C139,results!$A$2:$CJ$107,11,FALSE)),"",VLOOKUP($C139,results!$A$2:$CJ$107,11,FALSE))</f>
        <v/>
      </c>
      <c r="I139" t="s">
        <v>90</v>
      </c>
      <c r="J139">
        <v>26</v>
      </c>
      <c r="K139">
        <v>2</v>
      </c>
      <c r="L139">
        <v>227</v>
      </c>
      <c r="M139">
        <v>21.535011596679599</v>
      </c>
      <c r="N139">
        <v>2</v>
      </c>
      <c r="O139" s="7">
        <v>1</v>
      </c>
      <c r="P139" s="7">
        <v>2</v>
      </c>
      <c r="Q139" s="7">
        <v>11</v>
      </c>
      <c r="R139" s="7">
        <v>242</v>
      </c>
      <c r="AB139" s="8">
        <f t="shared" si="22"/>
        <v>15</v>
      </c>
      <c r="AC139" s="8" t="str">
        <f t="shared" si="23"/>
        <v/>
      </c>
      <c r="AD139" s="32" t="str">
        <f t="shared" si="24"/>
        <v/>
      </c>
      <c r="AE139" s="32" t="str">
        <f>IF(J139&lt;900,IF(AND(VLOOKUP(C139,marv2012_trees!$A$2:$O$2023,11,FALSE)&lt;21,OR(Q139=21,Q139=22,Q139=23)),1,""),"")</f>
        <v/>
      </c>
      <c r="AF139" s="32" t="str">
        <f t="shared" si="25"/>
        <v/>
      </c>
      <c r="AG139" s="32">
        <f t="shared" si="26"/>
        <v>227</v>
      </c>
      <c r="AH139" s="32">
        <f t="shared" si="27"/>
        <v>242</v>
      </c>
      <c r="AI139" s="32">
        <f t="shared" si="28"/>
        <v>15</v>
      </c>
      <c r="AJ139" s="32" t="str">
        <f t="shared" si="29"/>
        <v/>
      </c>
    </row>
    <row r="140" spans="1:36">
      <c r="A140">
        <v>2</v>
      </c>
      <c r="B140" s="1" t="str">
        <f t="shared" si="20"/>
        <v>2A_35</v>
      </c>
      <c r="C140" t="str">
        <f t="shared" si="21"/>
        <v>2A_35</v>
      </c>
      <c r="D140" t="str">
        <f>IF(ISNA(VLOOKUP(C140,omissio_vanha_vs_uusi!$A$2:$T$107,20,FALSE)),"",IF(VLOOKUP(C140,omissio_vanha_vs_uusi!$A$2:$T$107,20,FALSE)="OK",VLOOKUP(C140,omissio_vanha_vs_uusi!$A$2:$T$107,11,FALSE),""))</f>
        <v/>
      </c>
      <c r="E140">
        <f>VLOOKUP($C140,marv2012_trees!$A$2:$O$2023,5,FALSE)</f>
        <v>2515787.44</v>
      </c>
      <c r="F140">
        <f>VLOOKUP($C140,marv2012_trees!$A$2:$O$2023,6,FALSE)</f>
        <v>6860790.2999999998</v>
      </c>
      <c r="G140" t="str">
        <f>IF(ISNA(VLOOKUP($C140,results!$A$2:$CJ$107,10,FALSE)),"",VLOOKUP($C140,results!$A$2:$CJ$107,10,FALSE))</f>
        <v/>
      </c>
      <c r="H140" t="str">
        <f>IF(ISNA(VLOOKUP($C140,results!$A$2:$CJ$107,11,FALSE)),"",VLOOKUP($C140,results!$A$2:$CJ$107,11,FALSE))</f>
        <v/>
      </c>
      <c r="I140" t="s">
        <v>90</v>
      </c>
      <c r="J140">
        <v>35</v>
      </c>
      <c r="K140">
        <v>2</v>
      </c>
      <c r="L140">
        <v>305</v>
      </c>
      <c r="M140">
        <v>23.078011596679598</v>
      </c>
      <c r="N140">
        <v>2</v>
      </c>
      <c r="O140" s="7">
        <v>1</v>
      </c>
      <c r="P140" s="7">
        <v>2</v>
      </c>
      <c r="Q140" s="7">
        <v>11</v>
      </c>
      <c r="R140" s="7">
        <v>308</v>
      </c>
      <c r="AB140" s="8">
        <f t="shared" si="22"/>
        <v>3</v>
      </c>
      <c r="AC140" s="8" t="str">
        <f t="shared" si="23"/>
        <v/>
      </c>
      <c r="AD140" s="32" t="str">
        <f t="shared" si="24"/>
        <v/>
      </c>
      <c r="AE140" s="32" t="str">
        <f>IF(J140&lt;900,IF(AND(VLOOKUP(C140,marv2012_trees!$A$2:$O$2023,11,FALSE)&lt;21,OR(Q140=21,Q140=22,Q140=23)),1,""),"")</f>
        <v/>
      </c>
      <c r="AF140" s="32" t="str">
        <f t="shared" si="25"/>
        <v/>
      </c>
      <c r="AG140" s="32">
        <f t="shared" si="26"/>
        <v>305</v>
      </c>
      <c r="AH140" s="32">
        <f t="shared" si="27"/>
        <v>308</v>
      </c>
      <c r="AI140" s="32">
        <f t="shared" si="28"/>
        <v>3</v>
      </c>
      <c r="AJ140" s="32" t="str">
        <f t="shared" si="29"/>
        <v/>
      </c>
    </row>
    <row r="141" spans="1:36">
      <c r="A141">
        <v>2</v>
      </c>
      <c r="B141" s="1" t="str">
        <f t="shared" si="20"/>
        <v>2A_50</v>
      </c>
      <c r="C141" t="str">
        <f t="shared" si="21"/>
        <v>2A_50</v>
      </c>
      <c r="D141" t="str">
        <f>IF(ISNA(VLOOKUP(C141,omissio_vanha_vs_uusi!$A$2:$T$107,20,FALSE)),"",IF(VLOOKUP(C141,omissio_vanha_vs_uusi!$A$2:$T$107,20,FALSE)="OK",VLOOKUP(C141,omissio_vanha_vs_uusi!$A$2:$T$107,11,FALSE),""))</f>
        <v/>
      </c>
      <c r="E141">
        <f>VLOOKUP($C141,marv2012_trees!$A$2:$O$2023,5,FALSE)</f>
        <v>2515783.17</v>
      </c>
      <c r="F141">
        <f>VLOOKUP($C141,marv2012_trees!$A$2:$O$2023,6,FALSE)</f>
        <v>6860793.0199999996</v>
      </c>
      <c r="G141" t="str">
        <f>IF(ISNA(VLOOKUP($C141,results!$A$2:$CJ$107,10,FALSE)),"",VLOOKUP($C141,results!$A$2:$CJ$107,10,FALSE))</f>
        <v/>
      </c>
      <c r="H141" t="str">
        <f>IF(ISNA(VLOOKUP($C141,results!$A$2:$CJ$107,11,FALSE)),"",VLOOKUP($C141,results!$A$2:$CJ$107,11,FALSE))</f>
        <v/>
      </c>
      <c r="I141" t="s">
        <v>90</v>
      </c>
      <c r="J141">
        <v>50</v>
      </c>
      <c r="K141">
        <v>2</v>
      </c>
      <c r="L141">
        <v>141</v>
      </c>
      <c r="M141">
        <v>16.059010375976499</v>
      </c>
      <c r="N141">
        <v>2</v>
      </c>
      <c r="O141" s="7">
        <v>1</v>
      </c>
      <c r="P141" s="7">
        <v>2</v>
      </c>
      <c r="Q141" s="7">
        <v>11</v>
      </c>
      <c r="R141" s="7">
        <v>151</v>
      </c>
      <c r="S141" s="7" t="s">
        <v>35</v>
      </c>
      <c r="T141" s="7">
        <v>12</v>
      </c>
      <c r="U141" s="7">
        <v>17.75</v>
      </c>
      <c r="V141" s="7">
        <v>6.25</v>
      </c>
      <c r="AB141" s="8">
        <f t="shared" si="22"/>
        <v>10</v>
      </c>
      <c r="AC141" s="8" t="str">
        <f t="shared" si="23"/>
        <v/>
      </c>
      <c r="AD141" s="32" t="str">
        <f t="shared" si="24"/>
        <v/>
      </c>
      <c r="AE141" s="32" t="str">
        <f>IF(J141&lt;900,IF(AND(VLOOKUP(C141,marv2012_trees!$A$2:$O$2023,11,FALSE)&lt;21,OR(Q141=21,Q141=22,Q141=23)),1,""),"")</f>
        <v/>
      </c>
      <c r="AF141" s="32" t="str">
        <f t="shared" si="25"/>
        <v/>
      </c>
      <c r="AG141" s="32">
        <f t="shared" si="26"/>
        <v>141</v>
      </c>
      <c r="AH141" s="32">
        <f t="shared" si="27"/>
        <v>151</v>
      </c>
      <c r="AI141" s="32">
        <f t="shared" si="28"/>
        <v>10</v>
      </c>
      <c r="AJ141" s="32" t="str">
        <f t="shared" si="29"/>
        <v/>
      </c>
    </row>
    <row r="142" spans="1:36">
      <c r="A142">
        <v>2</v>
      </c>
      <c r="B142" s="1" t="str">
        <f t="shared" si="20"/>
        <v>2A_39</v>
      </c>
      <c r="C142" t="str">
        <f t="shared" si="21"/>
        <v>2A_39</v>
      </c>
      <c r="D142" t="str">
        <f>IF(ISNA(VLOOKUP(C142,omissio_vanha_vs_uusi!$A$2:$T$107,20,FALSE)),"",IF(VLOOKUP(C142,omissio_vanha_vs_uusi!$A$2:$T$107,20,FALSE)="OK",VLOOKUP(C142,omissio_vanha_vs_uusi!$A$2:$T$107,11,FALSE),""))</f>
        <v/>
      </c>
      <c r="E142">
        <f>VLOOKUP($C142,marv2012_trees!$A$2:$O$2023,5,FALSE)</f>
        <v>2515786.2799999998</v>
      </c>
      <c r="F142">
        <f>VLOOKUP($C142,marv2012_trees!$A$2:$O$2023,6,FALSE)</f>
        <v>6860795.9400000004</v>
      </c>
      <c r="G142" t="str">
        <f>IF(ISNA(VLOOKUP($C142,results!$A$2:$CJ$107,10,FALSE)),"",VLOOKUP($C142,results!$A$2:$CJ$107,10,FALSE))</f>
        <v/>
      </c>
      <c r="H142" t="str">
        <f>IF(ISNA(VLOOKUP($C142,results!$A$2:$CJ$107,11,FALSE)),"",VLOOKUP($C142,results!$A$2:$CJ$107,11,FALSE))</f>
        <v/>
      </c>
      <c r="I142" t="s">
        <v>90</v>
      </c>
      <c r="J142">
        <v>39</v>
      </c>
      <c r="K142">
        <v>2</v>
      </c>
      <c r="L142">
        <v>346</v>
      </c>
      <c r="M142">
        <v>24.583997558593602</v>
      </c>
      <c r="N142">
        <v>2</v>
      </c>
      <c r="O142" s="7">
        <v>1</v>
      </c>
      <c r="P142" s="7">
        <v>2</v>
      </c>
      <c r="Q142" s="7">
        <v>11</v>
      </c>
      <c r="R142" s="7">
        <v>355</v>
      </c>
      <c r="AB142" s="8">
        <f t="shared" si="22"/>
        <v>9</v>
      </c>
      <c r="AC142" s="8" t="str">
        <f t="shared" si="23"/>
        <v/>
      </c>
      <c r="AD142" s="32" t="str">
        <f t="shared" si="24"/>
        <v/>
      </c>
      <c r="AE142" s="32" t="str">
        <f>IF(J142&lt;900,IF(AND(VLOOKUP(C142,marv2012_trees!$A$2:$O$2023,11,FALSE)&lt;21,OR(Q142=21,Q142=22,Q142=23)),1,""),"")</f>
        <v/>
      </c>
      <c r="AF142" s="32" t="str">
        <f t="shared" si="25"/>
        <v/>
      </c>
      <c r="AG142" s="32">
        <f t="shared" si="26"/>
        <v>346</v>
      </c>
      <c r="AH142" s="32">
        <f t="shared" si="27"/>
        <v>355</v>
      </c>
      <c r="AI142" s="32">
        <f t="shared" si="28"/>
        <v>9</v>
      </c>
      <c r="AJ142" s="32" t="str">
        <f t="shared" si="29"/>
        <v/>
      </c>
    </row>
    <row r="143" spans="1:36">
      <c r="A143">
        <v>2</v>
      </c>
      <c r="B143" s="1" t="str">
        <f t="shared" si="20"/>
        <v>2A_33</v>
      </c>
      <c r="C143" t="str">
        <f t="shared" si="21"/>
        <v>2A_33</v>
      </c>
      <c r="D143" t="str">
        <f>IF(ISNA(VLOOKUP(C143,omissio_vanha_vs_uusi!$A$2:$T$107,20,FALSE)),"",IF(VLOOKUP(C143,omissio_vanha_vs_uusi!$A$2:$T$107,20,FALSE)="OK",VLOOKUP(C143,omissio_vanha_vs_uusi!$A$2:$T$107,11,FALSE),""))</f>
        <v/>
      </c>
      <c r="E143">
        <f>VLOOKUP($C143,marv2012_trees!$A$2:$O$2023,5,FALSE)</f>
        <v>2515788.4</v>
      </c>
      <c r="F143">
        <f>VLOOKUP($C143,marv2012_trees!$A$2:$O$2023,6,FALSE)</f>
        <v>6860800.3700000001</v>
      </c>
      <c r="G143" t="str">
        <f>IF(ISNA(VLOOKUP($C143,results!$A$2:$CJ$107,10,FALSE)),"",VLOOKUP($C143,results!$A$2:$CJ$107,10,FALSE))</f>
        <v/>
      </c>
      <c r="H143" t="str">
        <f>IF(ISNA(VLOOKUP($C143,results!$A$2:$CJ$107,11,FALSE)),"",VLOOKUP($C143,results!$A$2:$CJ$107,11,FALSE))</f>
        <v/>
      </c>
      <c r="I143" t="s">
        <v>90</v>
      </c>
      <c r="J143">
        <v>33</v>
      </c>
      <c r="K143">
        <v>2</v>
      </c>
      <c r="L143">
        <v>92</v>
      </c>
      <c r="M143">
        <v>8.2739999999999405</v>
      </c>
      <c r="N143">
        <v>2</v>
      </c>
      <c r="O143" s="7">
        <v>1</v>
      </c>
      <c r="P143" s="7">
        <v>2</v>
      </c>
      <c r="Q143" s="7">
        <v>12</v>
      </c>
      <c r="R143" s="7">
        <v>101</v>
      </c>
      <c r="S143" s="7" t="s">
        <v>35</v>
      </c>
      <c r="T143" s="7">
        <v>5</v>
      </c>
      <c r="U143" s="7">
        <v>13</v>
      </c>
      <c r="V143" s="7">
        <v>4</v>
      </c>
      <c r="AB143" s="8">
        <f t="shared" si="22"/>
        <v>9</v>
      </c>
      <c r="AC143" s="8" t="str">
        <f t="shared" si="23"/>
        <v/>
      </c>
      <c r="AD143" s="32" t="str">
        <f t="shared" si="24"/>
        <v/>
      </c>
      <c r="AE143" s="32" t="str">
        <f>IF(J143&lt;900,IF(AND(VLOOKUP(C143,marv2012_trees!$A$2:$O$2023,11,FALSE)&lt;21,OR(Q143=21,Q143=22,Q143=23)),1,""),"")</f>
        <v/>
      </c>
      <c r="AF143" s="32" t="str">
        <f t="shared" si="25"/>
        <v/>
      </c>
      <c r="AG143" s="32">
        <f t="shared" si="26"/>
        <v>92</v>
      </c>
      <c r="AH143" s="32">
        <f t="shared" si="27"/>
        <v>101</v>
      </c>
      <c r="AI143" s="32">
        <f t="shared" si="28"/>
        <v>9</v>
      </c>
      <c r="AJ143" s="32" t="str">
        <f t="shared" si="29"/>
        <v/>
      </c>
    </row>
    <row r="144" spans="1:36">
      <c r="A144">
        <v>2</v>
      </c>
      <c r="B144" s="1" t="str">
        <f t="shared" si="20"/>
        <v>2A_49</v>
      </c>
      <c r="C144" t="str">
        <f t="shared" si="21"/>
        <v>2A_49</v>
      </c>
      <c r="D144" t="str">
        <f>IF(ISNA(VLOOKUP(C144,omissio_vanha_vs_uusi!$A$2:$T$107,20,FALSE)),"",IF(VLOOKUP(C144,omissio_vanha_vs_uusi!$A$2:$T$107,20,FALSE)="OK",VLOOKUP(C144,omissio_vanha_vs_uusi!$A$2:$T$107,11,FALSE),""))</f>
        <v/>
      </c>
      <c r="E144">
        <f>VLOOKUP($C144,marv2012_trees!$A$2:$O$2023,5,FALSE)</f>
        <v>2515784.67</v>
      </c>
      <c r="F144">
        <f>VLOOKUP($C144,marv2012_trees!$A$2:$O$2023,6,FALSE)</f>
        <v>6860798.2999999998</v>
      </c>
      <c r="G144" t="str">
        <f>IF(ISNA(VLOOKUP($C144,results!$A$2:$CJ$107,10,FALSE)),"",VLOOKUP($C144,results!$A$2:$CJ$107,10,FALSE))</f>
        <v/>
      </c>
      <c r="H144" t="str">
        <f>IF(ISNA(VLOOKUP($C144,results!$A$2:$CJ$107,11,FALSE)),"",VLOOKUP($C144,results!$A$2:$CJ$107,11,FALSE))</f>
        <v/>
      </c>
      <c r="I144" t="s">
        <v>90</v>
      </c>
      <c r="J144">
        <v>49</v>
      </c>
      <c r="K144">
        <v>1</v>
      </c>
      <c r="L144">
        <v>272</v>
      </c>
      <c r="M144">
        <v>22.452004272460801</v>
      </c>
      <c r="N144">
        <v>2</v>
      </c>
      <c r="O144" s="7">
        <v>1</v>
      </c>
      <c r="P144" s="7">
        <v>1</v>
      </c>
      <c r="Q144" s="7">
        <v>11</v>
      </c>
      <c r="R144" s="7">
        <v>285</v>
      </c>
      <c r="AB144" s="8">
        <f t="shared" si="22"/>
        <v>13</v>
      </c>
      <c r="AC144" s="8" t="str">
        <f t="shared" si="23"/>
        <v/>
      </c>
      <c r="AD144" s="32" t="str">
        <f t="shared" si="24"/>
        <v/>
      </c>
      <c r="AE144" s="32" t="str">
        <f>IF(J144&lt;900,IF(AND(VLOOKUP(C144,marv2012_trees!$A$2:$O$2023,11,FALSE)&lt;21,OR(Q144=21,Q144=22,Q144=23)),1,""),"")</f>
        <v/>
      </c>
      <c r="AF144" s="32" t="str">
        <f t="shared" si="25"/>
        <v/>
      </c>
      <c r="AG144" s="32">
        <f t="shared" si="26"/>
        <v>272</v>
      </c>
      <c r="AH144" s="32">
        <f t="shared" si="27"/>
        <v>285</v>
      </c>
      <c r="AI144" s="32">
        <f t="shared" si="28"/>
        <v>13</v>
      </c>
      <c r="AJ144" s="32" t="str">
        <f t="shared" si="29"/>
        <v/>
      </c>
    </row>
    <row r="145" spans="1:36">
      <c r="A145">
        <v>2</v>
      </c>
      <c r="B145" s="1" t="str">
        <f t="shared" si="20"/>
        <v>2A_42</v>
      </c>
      <c r="C145" t="str">
        <f t="shared" si="21"/>
        <v>2A_42</v>
      </c>
      <c r="D145" t="str">
        <f>IF(ISNA(VLOOKUP(C145,omissio_vanha_vs_uusi!$A$2:$T$107,20,FALSE)),"",IF(VLOOKUP(C145,omissio_vanha_vs_uusi!$A$2:$T$107,20,FALSE)="OK",VLOOKUP(C145,omissio_vanha_vs_uusi!$A$2:$T$107,11,FALSE),""))</f>
        <v/>
      </c>
      <c r="E145">
        <f>VLOOKUP($C145,marv2012_trees!$A$2:$O$2023,5,FALSE)</f>
        <v>2515786.44</v>
      </c>
      <c r="F145">
        <f>VLOOKUP($C145,marv2012_trees!$A$2:$O$2023,6,FALSE)</f>
        <v>6860801.3200000003</v>
      </c>
      <c r="G145" t="str">
        <f>IF(ISNA(VLOOKUP($C145,results!$A$2:$CJ$107,10,FALSE)),"",VLOOKUP($C145,results!$A$2:$CJ$107,10,FALSE))</f>
        <v/>
      </c>
      <c r="H145" t="str">
        <f>IF(ISNA(VLOOKUP($C145,results!$A$2:$CJ$107,11,FALSE)),"",VLOOKUP($C145,results!$A$2:$CJ$107,11,FALSE))</f>
        <v/>
      </c>
      <c r="I145" t="s">
        <v>90</v>
      </c>
      <c r="J145">
        <v>42</v>
      </c>
      <c r="K145">
        <v>2</v>
      </c>
      <c r="L145">
        <v>138</v>
      </c>
      <c r="M145">
        <v>15.4480085449218</v>
      </c>
      <c r="N145">
        <v>2</v>
      </c>
      <c r="O145" s="7">
        <v>1</v>
      </c>
      <c r="P145" s="7">
        <v>2</v>
      </c>
      <c r="Q145" s="7">
        <v>11</v>
      </c>
      <c r="R145" s="7">
        <v>147</v>
      </c>
      <c r="AB145" s="8">
        <f t="shared" si="22"/>
        <v>9</v>
      </c>
      <c r="AC145" s="8" t="str">
        <f t="shared" si="23"/>
        <v/>
      </c>
      <c r="AD145" s="32" t="str">
        <f t="shared" si="24"/>
        <v/>
      </c>
      <c r="AE145" s="32" t="str">
        <f>IF(J145&lt;900,IF(AND(VLOOKUP(C145,marv2012_trees!$A$2:$O$2023,11,FALSE)&lt;21,OR(Q145=21,Q145=22,Q145=23)),1,""),"")</f>
        <v/>
      </c>
      <c r="AF145" s="32" t="str">
        <f t="shared" si="25"/>
        <v/>
      </c>
      <c r="AG145" s="32">
        <f t="shared" si="26"/>
        <v>138</v>
      </c>
      <c r="AH145" s="32">
        <f t="shared" si="27"/>
        <v>147</v>
      </c>
      <c r="AI145" s="32">
        <f t="shared" si="28"/>
        <v>9</v>
      </c>
      <c r="AJ145" s="32" t="str">
        <f t="shared" si="29"/>
        <v/>
      </c>
    </row>
    <row r="146" spans="1:36">
      <c r="A146">
        <v>2</v>
      </c>
      <c r="B146" s="1" t="str">
        <f t="shared" si="20"/>
        <v>2A_63</v>
      </c>
      <c r="C146" t="str">
        <f t="shared" si="21"/>
        <v>2A_63</v>
      </c>
      <c r="D146" t="str">
        <f>IF(ISNA(VLOOKUP(C146,omissio_vanha_vs_uusi!$A$2:$T$107,20,FALSE)),"",IF(VLOOKUP(C146,omissio_vanha_vs_uusi!$A$2:$T$107,20,FALSE)="OK",VLOOKUP(C146,omissio_vanha_vs_uusi!$A$2:$T$107,11,FALSE),""))</f>
        <v/>
      </c>
      <c r="E146">
        <f>VLOOKUP($C146,marv2012_trees!$A$2:$O$2023,5,FALSE)</f>
        <v>2515778.91</v>
      </c>
      <c r="F146">
        <f>VLOOKUP($C146,marv2012_trees!$A$2:$O$2023,6,FALSE)</f>
        <v>6860801.5700000003</v>
      </c>
      <c r="G146" t="str">
        <f>IF(ISNA(VLOOKUP($C146,results!$A$2:$CJ$107,10,FALSE)),"",VLOOKUP($C146,results!$A$2:$CJ$107,10,FALSE))</f>
        <v/>
      </c>
      <c r="H146" t="str">
        <f>IF(ISNA(VLOOKUP($C146,results!$A$2:$CJ$107,11,FALSE)),"",VLOOKUP($C146,results!$A$2:$CJ$107,11,FALSE))</f>
        <v/>
      </c>
      <c r="I146" t="s">
        <v>90</v>
      </c>
      <c r="J146">
        <v>63</v>
      </c>
      <c r="K146">
        <v>4</v>
      </c>
      <c r="L146">
        <v>222</v>
      </c>
      <c r="M146">
        <v>20.737997558593602</v>
      </c>
      <c r="N146">
        <v>2</v>
      </c>
      <c r="O146" s="7">
        <v>1</v>
      </c>
      <c r="P146" s="7">
        <v>4</v>
      </c>
      <c r="Q146" s="7">
        <v>11</v>
      </c>
      <c r="R146" s="7">
        <v>225</v>
      </c>
      <c r="S146" s="7" t="s">
        <v>35</v>
      </c>
      <c r="T146" s="7">
        <v>20</v>
      </c>
      <c r="U146" s="7">
        <v>21.75</v>
      </c>
      <c r="V146" s="7">
        <v>8.25</v>
      </c>
      <c r="X146" s="7">
        <v>14</v>
      </c>
      <c r="Z146" s="7">
        <v>60</v>
      </c>
      <c r="AB146" s="8">
        <f t="shared" si="22"/>
        <v>3</v>
      </c>
      <c r="AC146" s="8" t="str">
        <f t="shared" si="23"/>
        <v/>
      </c>
      <c r="AD146" s="32" t="str">
        <f t="shared" si="24"/>
        <v/>
      </c>
      <c r="AE146" s="32" t="str">
        <f>IF(J146&lt;900,IF(AND(VLOOKUP(C146,marv2012_trees!$A$2:$O$2023,11,FALSE)&lt;21,OR(Q146=21,Q146=22,Q146=23)),1,""),"")</f>
        <v/>
      </c>
      <c r="AF146" s="32" t="str">
        <f t="shared" si="25"/>
        <v/>
      </c>
      <c r="AG146" s="32">
        <f t="shared" si="26"/>
        <v>222</v>
      </c>
      <c r="AH146" s="32">
        <f t="shared" si="27"/>
        <v>225</v>
      </c>
      <c r="AI146" s="32">
        <f t="shared" si="28"/>
        <v>3</v>
      </c>
      <c r="AJ146" s="32" t="str">
        <f t="shared" si="29"/>
        <v/>
      </c>
    </row>
    <row r="147" spans="1:36">
      <c r="A147">
        <v>2</v>
      </c>
      <c r="B147" s="1" t="str">
        <f t="shared" si="20"/>
        <v>2A_59</v>
      </c>
      <c r="C147" t="str">
        <f t="shared" si="21"/>
        <v>2A_59</v>
      </c>
      <c r="D147" t="str">
        <f>IF(ISNA(VLOOKUP(C147,omissio_vanha_vs_uusi!$A$2:$T$107,20,FALSE)),"",IF(VLOOKUP(C147,omissio_vanha_vs_uusi!$A$2:$T$107,20,FALSE)="OK",VLOOKUP(C147,omissio_vanha_vs_uusi!$A$2:$T$107,11,FALSE),""))</f>
        <v/>
      </c>
      <c r="E147">
        <f>VLOOKUP($C147,marv2012_trees!$A$2:$O$2023,5,FALSE)</f>
        <v>2515782.25</v>
      </c>
      <c r="F147">
        <f>VLOOKUP($C147,marv2012_trees!$A$2:$O$2023,6,FALSE)</f>
        <v>6860806.3300000001</v>
      </c>
      <c r="G147" t="str">
        <f>IF(ISNA(VLOOKUP($C147,results!$A$2:$CJ$107,10,FALSE)),"",VLOOKUP($C147,results!$A$2:$CJ$107,10,FALSE))</f>
        <v/>
      </c>
      <c r="H147" t="str">
        <f>IF(ISNA(VLOOKUP($C147,results!$A$2:$CJ$107,11,FALSE)),"",VLOOKUP($C147,results!$A$2:$CJ$107,11,FALSE))</f>
        <v/>
      </c>
      <c r="I147" t="s">
        <v>90</v>
      </c>
      <c r="J147">
        <v>59</v>
      </c>
      <c r="K147">
        <v>2</v>
      </c>
      <c r="L147">
        <v>283</v>
      </c>
      <c r="M147">
        <v>22.996998779296799</v>
      </c>
      <c r="N147">
        <v>2</v>
      </c>
      <c r="O147" s="7">
        <v>1</v>
      </c>
      <c r="P147" s="7">
        <v>2</v>
      </c>
      <c r="Q147" s="7">
        <v>11</v>
      </c>
      <c r="R147" s="7">
        <v>300</v>
      </c>
      <c r="AB147" s="8">
        <f t="shared" si="22"/>
        <v>17</v>
      </c>
      <c r="AC147" s="8" t="str">
        <f t="shared" si="23"/>
        <v/>
      </c>
      <c r="AD147" s="32" t="str">
        <f t="shared" si="24"/>
        <v/>
      </c>
      <c r="AE147" s="32" t="str">
        <f>IF(J147&lt;900,IF(AND(VLOOKUP(C147,marv2012_trees!$A$2:$O$2023,11,FALSE)&lt;21,OR(Q147=21,Q147=22,Q147=23)),1,""),"")</f>
        <v/>
      </c>
      <c r="AF147" s="32" t="str">
        <f t="shared" si="25"/>
        <v/>
      </c>
      <c r="AG147" s="32">
        <f t="shared" si="26"/>
        <v>283</v>
      </c>
      <c r="AH147" s="32">
        <f t="shared" si="27"/>
        <v>300</v>
      </c>
      <c r="AI147" s="32">
        <f t="shared" si="28"/>
        <v>17</v>
      </c>
      <c r="AJ147" s="32" t="str">
        <f t="shared" si="29"/>
        <v/>
      </c>
    </row>
    <row r="148" spans="1:36">
      <c r="A148">
        <v>2</v>
      </c>
      <c r="B148" s="1" t="str">
        <f t="shared" si="20"/>
        <v>2A_65</v>
      </c>
      <c r="C148" t="str">
        <f t="shared" si="21"/>
        <v>2A_65</v>
      </c>
      <c r="D148" t="str">
        <f>IF(ISNA(VLOOKUP(C148,omissio_vanha_vs_uusi!$A$2:$T$107,20,FALSE)),"",IF(VLOOKUP(C148,omissio_vanha_vs_uusi!$A$2:$T$107,20,FALSE)="OK",VLOOKUP(C148,omissio_vanha_vs_uusi!$A$2:$T$107,11,FALSE),""))</f>
        <v/>
      </c>
      <c r="E148">
        <f>VLOOKUP($C148,marv2012_trees!$A$2:$O$2023,5,FALSE)</f>
        <v>2515779.12</v>
      </c>
      <c r="F148">
        <f>VLOOKUP($C148,marv2012_trees!$A$2:$O$2023,6,FALSE)</f>
        <v>6860805.0999999996</v>
      </c>
      <c r="G148" t="str">
        <f>IF(ISNA(VLOOKUP($C148,results!$A$2:$CJ$107,10,FALSE)),"",VLOOKUP($C148,results!$A$2:$CJ$107,10,FALSE))</f>
        <v/>
      </c>
      <c r="H148" t="str">
        <f>IF(ISNA(VLOOKUP($C148,results!$A$2:$CJ$107,11,FALSE)),"",VLOOKUP($C148,results!$A$2:$CJ$107,11,FALSE))</f>
        <v/>
      </c>
      <c r="I148" t="s">
        <v>90</v>
      </c>
      <c r="J148">
        <v>65</v>
      </c>
      <c r="K148">
        <v>2</v>
      </c>
      <c r="L148">
        <v>315</v>
      </c>
      <c r="M148">
        <v>23.187998168945199</v>
      </c>
      <c r="N148">
        <v>2</v>
      </c>
      <c r="O148" s="7">
        <v>1</v>
      </c>
      <c r="P148" s="7">
        <v>2</v>
      </c>
      <c r="Q148" s="7">
        <v>11</v>
      </c>
      <c r="R148" s="7">
        <v>316</v>
      </c>
      <c r="S148" s="7" t="s">
        <v>35</v>
      </c>
      <c r="T148" s="7">
        <v>26</v>
      </c>
      <c r="U148" s="7">
        <v>23.75</v>
      </c>
      <c r="V148" s="7">
        <v>8.25</v>
      </c>
      <c r="AB148" s="8">
        <f t="shared" si="22"/>
        <v>1</v>
      </c>
      <c r="AC148" s="8" t="str">
        <f t="shared" si="23"/>
        <v/>
      </c>
      <c r="AD148" s="32" t="str">
        <f t="shared" si="24"/>
        <v/>
      </c>
      <c r="AE148" s="32" t="str">
        <f>IF(J148&lt;900,IF(AND(VLOOKUP(C148,marv2012_trees!$A$2:$O$2023,11,FALSE)&lt;21,OR(Q148=21,Q148=22,Q148=23)),1,""),"")</f>
        <v/>
      </c>
      <c r="AF148" s="32" t="str">
        <f t="shared" si="25"/>
        <v/>
      </c>
      <c r="AG148" s="32">
        <f t="shared" si="26"/>
        <v>315</v>
      </c>
      <c r="AH148" s="32">
        <f t="shared" si="27"/>
        <v>316</v>
      </c>
      <c r="AI148" s="32">
        <f t="shared" si="28"/>
        <v>1</v>
      </c>
      <c r="AJ148" s="32" t="str">
        <f t="shared" si="29"/>
        <v/>
      </c>
    </row>
    <row r="149" spans="1:36">
      <c r="A149">
        <v>2</v>
      </c>
      <c r="B149" s="1" t="str">
        <f t="shared" si="20"/>
        <v>2A_78</v>
      </c>
      <c r="C149" t="str">
        <f t="shared" si="21"/>
        <v>2A_78</v>
      </c>
      <c r="D149" t="str">
        <f>IF(ISNA(VLOOKUP(C149,omissio_vanha_vs_uusi!$A$2:$T$107,20,FALSE)),"",IF(VLOOKUP(C149,omissio_vanha_vs_uusi!$A$2:$T$107,20,FALSE)="OK",VLOOKUP(C149,omissio_vanha_vs_uusi!$A$2:$T$107,11,FALSE),""))</f>
        <v/>
      </c>
      <c r="E149">
        <f>VLOOKUP($C149,marv2012_trees!$A$2:$O$2023,5,FALSE)</f>
        <v>2515777.2400000002</v>
      </c>
      <c r="F149">
        <f>VLOOKUP($C149,marv2012_trees!$A$2:$O$2023,6,FALSE)</f>
        <v>6860811.7699999996</v>
      </c>
      <c r="G149" t="str">
        <f>IF(ISNA(VLOOKUP($C149,results!$A$2:$CJ$107,10,FALSE)),"",VLOOKUP($C149,results!$A$2:$CJ$107,10,FALSE))</f>
        <v/>
      </c>
      <c r="H149" t="str">
        <f>IF(ISNA(VLOOKUP($C149,results!$A$2:$CJ$107,11,FALSE)),"",VLOOKUP($C149,results!$A$2:$CJ$107,11,FALSE))</f>
        <v/>
      </c>
      <c r="I149" t="s">
        <v>90</v>
      </c>
      <c r="J149">
        <v>78</v>
      </c>
      <c r="K149">
        <v>1</v>
      </c>
      <c r="L149">
        <v>286</v>
      </c>
      <c r="M149">
        <v>22.464003662109299</v>
      </c>
      <c r="N149">
        <v>2</v>
      </c>
      <c r="O149" s="7">
        <v>1</v>
      </c>
      <c r="P149" s="7">
        <v>1</v>
      </c>
      <c r="Q149" s="7">
        <v>11</v>
      </c>
      <c r="R149" s="7">
        <v>294</v>
      </c>
      <c r="S149" s="7" t="s">
        <v>35</v>
      </c>
      <c r="T149" s="7">
        <v>24</v>
      </c>
      <c r="U149" s="7">
        <v>22.5</v>
      </c>
      <c r="V149" s="7">
        <v>13.5</v>
      </c>
      <c r="W149" s="7">
        <v>4</v>
      </c>
      <c r="X149" s="7">
        <v>30</v>
      </c>
      <c r="Y149" s="7">
        <v>20</v>
      </c>
      <c r="Z149" s="7">
        <v>76</v>
      </c>
      <c r="AB149" s="8">
        <f t="shared" si="22"/>
        <v>8</v>
      </c>
      <c r="AC149" s="8" t="str">
        <f t="shared" si="23"/>
        <v/>
      </c>
      <c r="AD149" s="32" t="str">
        <f t="shared" si="24"/>
        <v/>
      </c>
      <c r="AE149" s="32" t="str">
        <f>IF(J149&lt;900,IF(AND(VLOOKUP(C149,marv2012_trees!$A$2:$O$2023,11,FALSE)&lt;21,OR(Q149=21,Q149=22,Q149=23)),1,""),"")</f>
        <v/>
      </c>
      <c r="AF149" s="32" t="str">
        <f t="shared" si="25"/>
        <v/>
      </c>
      <c r="AG149" s="32">
        <f t="shared" si="26"/>
        <v>286</v>
      </c>
      <c r="AH149" s="32">
        <f t="shared" si="27"/>
        <v>294</v>
      </c>
      <c r="AI149" s="32">
        <f t="shared" si="28"/>
        <v>8</v>
      </c>
      <c r="AJ149" s="32" t="str">
        <f t="shared" si="29"/>
        <v/>
      </c>
    </row>
    <row r="150" spans="1:36">
      <c r="A150">
        <v>2</v>
      </c>
      <c r="B150" s="1" t="str">
        <f t="shared" si="20"/>
        <v>2A_82</v>
      </c>
      <c r="C150" t="str">
        <f t="shared" si="21"/>
        <v>2A_82</v>
      </c>
      <c r="D150" t="str">
        <f>IF(ISNA(VLOOKUP(C150,omissio_vanha_vs_uusi!$A$2:$T$107,20,FALSE)),"",IF(VLOOKUP(C150,omissio_vanha_vs_uusi!$A$2:$T$107,20,FALSE)="OK",VLOOKUP(C150,omissio_vanha_vs_uusi!$A$2:$T$107,11,FALSE),""))</f>
        <v/>
      </c>
      <c r="E150">
        <f>VLOOKUP($C150,marv2012_trees!$A$2:$O$2023,5,FALSE)</f>
        <v>2515778.35</v>
      </c>
      <c r="F150">
        <f>VLOOKUP($C150,marv2012_trees!$A$2:$O$2023,6,FALSE)</f>
        <v>6860814.7400000002</v>
      </c>
      <c r="G150" t="str">
        <f>IF(ISNA(VLOOKUP($C150,results!$A$2:$CJ$107,10,FALSE)),"",VLOOKUP($C150,results!$A$2:$CJ$107,10,FALSE))</f>
        <v/>
      </c>
      <c r="H150" t="str">
        <f>IF(ISNA(VLOOKUP($C150,results!$A$2:$CJ$107,11,FALSE)),"",VLOOKUP($C150,results!$A$2:$CJ$107,11,FALSE))</f>
        <v/>
      </c>
      <c r="I150" t="s">
        <v>90</v>
      </c>
      <c r="J150">
        <v>82</v>
      </c>
      <c r="K150">
        <v>2</v>
      </c>
      <c r="L150">
        <v>220</v>
      </c>
      <c r="M150">
        <v>16.4800006103515</v>
      </c>
      <c r="N150">
        <v>2</v>
      </c>
      <c r="O150" s="7">
        <v>1</v>
      </c>
      <c r="P150" s="7">
        <v>2</v>
      </c>
      <c r="Q150" s="7">
        <v>11</v>
      </c>
      <c r="R150" s="7">
        <v>223</v>
      </c>
      <c r="S150" s="7" t="s">
        <v>35</v>
      </c>
      <c r="T150" s="7">
        <v>17</v>
      </c>
      <c r="U150" s="7">
        <v>17.5</v>
      </c>
      <c r="V150" s="7">
        <v>5</v>
      </c>
      <c r="W150" s="7">
        <v>3</v>
      </c>
      <c r="X150" s="7">
        <v>20</v>
      </c>
      <c r="Y150" s="7">
        <v>15</v>
      </c>
      <c r="Z150" s="7">
        <v>91</v>
      </c>
      <c r="AB150" s="8">
        <f t="shared" si="22"/>
        <v>3</v>
      </c>
      <c r="AC150" s="8" t="str">
        <f t="shared" si="23"/>
        <v/>
      </c>
      <c r="AD150" s="32" t="str">
        <f t="shared" si="24"/>
        <v/>
      </c>
      <c r="AE150" s="32" t="str">
        <f>IF(J150&lt;900,IF(AND(VLOOKUP(C150,marv2012_trees!$A$2:$O$2023,11,FALSE)&lt;21,OR(Q150=21,Q150=22,Q150=23)),1,""),"")</f>
        <v/>
      </c>
      <c r="AF150" s="32" t="str">
        <f t="shared" si="25"/>
        <v/>
      </c>
      <c r="AG150" s="32">
        <f t="shared" si="26"/>
        <v>220</v>
      </c>
      <c r="AH150" s="32">
        <f t="shared" si="27"/>
        <v>223</v>
      </c>
      <c r="AI150" s="32">
        <f t="shared" si="28"/>
        <v>3</v>
      </c>
      <c r="AJ150" s="32" t="str">
        <f t="shared" si="29"/>
        <v/>
      </c>
    </row>
    <row r="151" spans="1:36">
      <c r="A151">
        <v>2</v>
      </c>
      <c r="B151" s="1" t="str">
        <f t="shared" si="20"/>
        <v>2A_88</v>
      </c>
      <c r="C151" t="str">
        <f t="shared" si="21"/>
        <v>2A_88</v>
      </c>
      <c r="D151" t="str">
        <f>IF(ISNA(VLOOKUP(C151,omissio_vanha_vs_uusi!$A$2:$T$107,20,FALSE)),"",IF(VLOOKUP(C151,omissio_vanha_vs_uusi!$A$2:$T$107,20,FALSE)="OK",VLOOKUP(C151,omissio_vanha_vs_uusi!$A$2:$T$107,11,FALSE),""))</f>
        <v/>
      </c>
      <c r="E151">
        <f>VLOOKUP($C151,marv2012_trees!$A$2:$O$2023,5,FALSE)</f>
        <v>2515772.58</v>
      </c>
      <c r="F151">
        <f>VLOOKUP($C151,marv2012_trees!$A$2:$O$2023,6,FALSE)</f>
        <v>6860812.6100000003</v>
      </c>
      <c r="G151" t="str">
        <f>IF(ISNA(VLOOKUP($C151,results!$A$2:$CJ$107,10,FALSE)),"",VLOOKUP($C151,results!$A$2:$CJ$107,10,FALSE))</f>
        <v/>
      </c>
      <c r="H151" t="str">
        <f>IF(ISNA(VLOOKUP($C151,results!$A$2:$CJ$107,11,FALSE)),"",VLOOKUP($C151,results!$A$2:$CJ$107,11,FALSE))</f>
        <v/>
      </c>
      <c r="I151" t="s">
        <v>90</v>
      </c>
      <c r="J151">
        <v>88</v>
      </c>
      <c r="K151">
        <v>2</v>
      </c>
      <c r="L151">
        <v>269</v>
      </c>
      <c r="M151">
        <v>22.020999389648399</v>
      </c>
      <c r="N151">
        <v>2</v>
      </c>
      <c r="O151" s="7">
        <v>1</v>
      </c>
      <c r="P151" s="7">
        <v>2</v>
      </c>
      <c r="Q151" s="7">
        <v>11</v>
      </c>
      <c r="R151" s="7">
        <v>289</v>
      </c>
      <c r="AB151" s="8">
        <f t="shared" si="22"/>
        <v>20</v>
      </c>
      <c r="AC151" s="8" t="str">
        <f t="shared" si="23"/>
        <v/>
      </c>
      <c r="AD151" s="32" t="str">
        <f t="shared" si="24"/>
        <v/>
      </c>
      <c r="AE151" s="32" t="str">
        <f>IF(J151&lt;900,IF(AND(VLOOKUP(C151,marv2012_trees!$A$2:$O$2023,11,FALSE)&lt;21,OR(Q151=21,Q151=22,Q151=23)),1,""),"")</f>
        <v/>
      </c>
      <c r="AF151" s="32" t="str">
        <f t="shared" si="25"/>
        <v/>
      </c>
      <c r="AG151" s="32">
        <f t="shared" si="26"/>
        <v>269</v>
      </c>
      <c r="AH151" s="32">
        <f t="shared" si="27"/>
        <v>289</v>
      </c>
      <c r="AI151" s="32">
        <f t="shared" si="28"/>
        <v>20</v>
      </c>
      <c r="AJ151" s="32" t="str">
        <f t="shared" si="29"/>
        <v/>
      </c>
    </row>
    <row r="152" spans="1:36">
      <c r="A152">
        <v>2</v>
      </c>
      <c r="B152" s="1" t="str">
        <f t="shared" si="20"/>
        <v>2A_15</v>
      </c>
      <c r="C152" t="str">
        <f t="shared" si="21"/>
        <v>2A_15</v>
      </c>
      <c r="D152" t="str">
        <f>IF(ISNA(VLOOKUP(C152,omissio_vanha_vs_uusi!$A$2:$T$107,20,FALSE)),"",IF(VLOOKUP(C152,omissio_vanha_vs_uusi!$A$2:$T$107,20,FALSE)="OK",VLOOKUP(C152,omissio_vanha_vs_uusi!$A$2:$T$107,11,FALSE),""))</f>
        <v/>
      </c>
      <c r="E152">
        <f>VLOOKUP($C152,marv2012_trees!$A$2:$O$2023,5,FALSE)</f>
        <v>2515798.61</v>
      </c>
      <c r="F152">
        <f>VLOOKUP($C152,marv2012_trees!$A$2:$O$2023,6,FALSE)</f>
        <v>6860789.7800000003</v>
      </c>
      <c r="G152" t="str">
        <f>IF(ISNA(VLOOKUP($C152,results!$A$2:$CJ$107,10,FALSE)),"",VLOOKUP($C152,results!$A$2:$CJ$107,10,FALSE))</f>
        <v/>
      </c>
      <c r="H152" t="str">
        <f>IF(ISNA(VLOOKUP($C152,results!$A$2:$CJ$107,11,FALSE)),"",VLOOKUP($C152,results!$A$2:$CJ$107,11,FALSE))</f>
        <v/>
      </c>
      <c r="I152" t="s">
        <v>90</v>
      </c>
      <c r="J152">
        <v>15</v>
      </c>
      <c r="K152">
        <v>2</v>
      </c>
      <c r="L152">
        <v>326</v>
      </c>
      <c r="M152">
        <v>25.793004272460902</v>
      </c>
      <c r="N152">
        <v>2</v>
      </c>
      <c r="O152" s="7">
        <v>1</v>
      </c>
      <c r="P152" s="7">
        <v>2</v>
      </c>
      <c r="Q152" s="7">
        <v>11</v>
      </c>
      <c r="R152" s="7">
        <v>341</v>
      </c>
      <c r="S152" s="7" t="s">
        <v>35</v>
      </c>
      <c r="T152" s="7">
        <v>27</v>
      </c>
      <c r="U152" s="7">
        <v>27</v>
      </c>
      <c r="V152" s="7">
        <v>7.5</v>
      </c>
      <c r="W152" s="7">
        <v>13</v>
      </c>
      <c r="X152" s="7">
        <v>17</v>
      </c>
      <c r="Y152" s="7">
        <v>37.5</v>
      </c>
      <c r="Z152" s="7">
        <v>90</v>
      </c>
      <c r="AB152" s="8">
        <f t="shared" si="22"/>
        <v>15</v>
      </c>
      <c r="AC152" s="8" t="str">
        <f t="shared" si="23"/>
        <v/>
      </c>
      <c r="AD152" s="32" t="str">
        <f t="shared" si="24"/>
        <v/>
      </c>
      <c r="AE152" s="32" t="str">
        <f>IF(J152&lt;900,IF(AND(VLOOKUP(C152,marv2012_trees!$A$2:$O$2023,11,FALSE)&lt;21,OR(Q152=21,Q152=22,Q152=23)),1,""),"")</f>
        <v/>
      </c>
      <c r="AF152" s="32" t="str">
        <f t="shared" si="25"/>
        <v/>
      </c>
      <c r="AG152" s="32">
        <f t="shared" si="26"/>
        <v>326</v>
      </c>
      <c r="AH152" s="32">
        <f t="shared" si="27"/>
        <v>341</v>
      </c>
      <c r="AI152" s="32">
        <f t="shared" si="28"/>
        <v>15</v>
      </c>
      <c r="AJ152" s="32" t="str">
        <f t="shared" si="29"/>
        <v/>
      </c>
    </row>
    <row r="153" spans="1:36">
      <c r="A153">
        <v>2</v>
      </c>
      <c r="B153" s="1" t="str">
        <f t="shared" si="20"/>
        <v>2A_10</v>
      </c>
      <c r="C153" t="str">
        <f t="shared" si="21"/>
        <v>2A_10</v>
      </c>
      <c r="D153" t="str">
        <f>IF(ISNA(VLOOKUP(C153,omissio_vanha_vs_uusi!$A$2:$T$107,20,FALSE)),"",IF(VLOOKUP(C153,omissio_vanha_vs_uusi!$A$2:$T$107,20,FALSE)="OK",VLOOKUP(C153,omissio_vanha_vs_uusi!$A$2:$T$107,11,FALSE),""))</f>
        <v/>
      </c>
      <c r="E153">
        <f>VLOOKUP($C153,marv2012_trees!$A$2:$O$2023,5,FALSE)</f>
        <v>2515800.86</v>
      </c>
      <c r="F153">
        <f>VLOOKUP($C153,marv2012_trees!$A$2:$O$2023,6,FALSE)</f>
        <v>6860792.96</v>
      </c>
      <c r="G153" t="str">
        <f>IF(ISNA(VLOOKUP($C153,results!$A$2:$CJ$107,10,FALSE)),"",VLOOKUP($C153,results!$A$2:$CJ$107,10,FALSE))</f>
        <v/>
      </c>
      <c r="H153" t="str">
        <f>IF(ISNA(VLOOKUP($C153,results!$A$2:$CJ$107,11,FALSE)),"",VLOOKUP($C153,results!$A$2:$CJ$107,11,FALSE))</f>
        <v/>
      </c>
      <c r="I153" t="s">
        <v>90</v>
      </c>
      <c r="J153">
        <v>10</v>
      </c>
      <c r="K153">
        <v>2</v>
      </c>
      <c r="L153">
        <v>429</v>
      </c>
      <c r="M153">
        <v>27.029006713867101</v>
      </c>
      <c r="N153">
        <v>2</v>
      </c>
      <c r="O153" s="7">
        <v>1</v>
      </c>
      <c r="P153" s="7">
        <v>2</v>
      </c>
      <c r="Q153" s="7">
        <v>14</v>
      </c>
      <c r="R153" s="7">
        <v>417</v>
      </c>
      <c r="S153" s="7" t="s">
        <v>35</v>
      </c>
      <c r="T153" s="7">
        <v>35</v>
      </c>
      <c r="U153" s="7">
        <v>28.25</v>
      </c>
      <c r="V153" s="7">
        <v>6.5</v>
      </c>
      <c r="AA153" t="s">
        <v>92</v>
      </c>
      <c r="AB153" s="8">
        <f t="shared" si="22"/>
        <v>-12</v>
      </c>
      <c r="AC153" s="8" t="str">
        <f t="shared" si="23"/>
        <v/>
      </c>
      <c r="AD153" s="32" t="str">
        <f t="shared" si="24"/>
        <v/>
      </c>
      <c r="AE153" s="32" t="str">
        <f>IF(J153&lt;900,IF(AND(VLOOKUP(C153,marv2012_trees!$A$2:$O$2023,11,FALSE)&lt;21,OR(Q153=21,Q153=22,Q153=23)),1,""),"")</f>
        <v/>
      </c>
      <c r="AF153" s="32" t="str">
        <f t="shared" si="25"/>
        <v/>
      </c>
      <c r="AG153" s="32">
        <f t="shared" si="26"/>
        <v>429</v>
      </c>
      <c r="AH153" s="32">
        <f t="shared" si="27"/>
        <v>417</v>
      </c>
      <c r="AI153" s="32">
        <f t="shared" si="28"/>
        <v>-12</v>
      </c>
      <c r="AJ153" s="32" t="str">
        <f t="shared" si="29"/>
        <v/>
      </c>
    </row>
    <row r="154" spans="1:36">
      <c r="A154">
        <v>2</v>
      </c>
      <c r="B154" s="1" t="str">
        <f t="shared" si="20"/>
        <v>2A_11</v>
      </c>
      <c r="C154" t="str">
        <f t="shared" si="21"/>
        <v>2A_11</v>
      </c>
      <c r="D154" t="str">
        <f>IF(ISNA(VLOOKUP(C154,omissio_vanha_vs_uusi!$A$2:$T$107,20,FALSE)),"",IF(VLOOKUP(C154,omissio_vanha_vs_uusi!$A$2:$T$107,20,FALSE)="OK",VLOOKUP(C154,omissio_vanha_vs_uusi!$A$2:$T$107,11,FALSE),""))</f>
        <v/>
      </c>
      <c r="E154">
        <f>VLOOKUP($C154,marv2012_trees!$A$2:$O$2023,5,FALSE)</f>
        <v>2515798.75</v>
      </c>
      <c r="F154">
        <f>VLOOKUP($C154,marv2012_trees!$A$2:$O$2023,6,FALSE)</f>
        <v>6860798.3499999996</v>
      </c>
      <c r="G154" t="str">
        <f>IF(ISNA(VLOOKUP($C154,results!$A$2:$CJ$107,10,FALSE)),"",VLOOKUP($C154,results!$A$2:$CJ$107,10,FALSE))</f>
        <v/>
      </c>
      <c r="H154" t="str">
        <f>IF(ISNA(VLOOKUP($C154,results!$A$2:$CJ$107,11,FALSE)),"",VLOOKUP($C154,results!$A$2:$CJ$107,11,FALSE))</f>
        <v/>
      </c>
      <c r="I154" t="s">
        <v>90</v>
      </c>
      <c r="J154">
        <v>11</v>
      </c>
      <c r="K154">
        <v>3</v>
      </c>
      <c r="L154">
        <v>328</v>
      </c>
      <c r="M154">
        <v>24.8980036621093</v>
      </c>
      <c r="N154">
        <v>2</v>
      </c>
      <c r="O154" s="7">
        <v>1</v>
      </c>
      <c r="P154" s="7">
        <v>3</v>
      </c>
      <c r="Q154" s="7">
        <v>14</v>
      </c>
      <c r="R154" s="7">
        <v>318</v>
      </c>
      <c r="S154" s="7" t="s">
        <v>35</v>
      </c>
      <c r="T154" s="7">
        <v>28</v>
      </c>
      <c r="U154" s="7">
        <v>24.75</v>
      </c>
      <c r="V154" s="7">
        <v>12.75</v>
      </c>
      <c r="X154" s="7">
        <v>23</v>
      </c>
      <c r="Z154" s="7">
        <v>65</v>
      </c>
      <c r="AA154" t="s">
        <v>93</v>
      </c>
      <c r="AB154" s="8">
        <f t="shared" si="22"/>
        <v>-10</v>
      </c>
      <c r="AC154" s="8" t="str">
        <f t="shared" si="23"/>
        <v/>
      </c>
      <c r="AD154" s="32" t="str">
        <f t="shared" si="24"/>
        <v/>
      </c>
      <c r="AE154" s="32" t="str">
        <f>IF(J154&lt;900,IF(AND(VLOOKUP(C154,marv2012_trees!$A$2:$O$2023,11,FALSE)&lt;21,OR(Q154=21,Q154=22,Q154=23)),1,""),"")</f>
        <v/>
      </c>
      <c r="AF154" s="32" t="str">
        <f t="shared" si="25"/>
        <v/>
      </c>
      <c r="AG154" s="32">
        <f t="shared" si="26"/>
        <v>328</v>
      </c>
      <c r="AH154" s="32">
        <f t="shared" si="27"/>
        <v>318</v>
      </c>
      <c r="AI154" s="32">
        <f t="shared" si="28"/>
        <v>-10</v>
      </c>
      <c r="AJ154" s="32" t="str">
        <f t="shared" si="29"/>
        <v/>
      </c>
    </row>
    <row r="155" spans="1:36">
      <c r="A155">
        <v>2</v>
      </c>
      <c r="B155" s="1" t="str">
        <f t="shared" si="20"/>
        <v>2A_17</v>
      </c>
      <c r="C155" t="str">
        <f t="shared" si="21"/>
        <v>2A_17</v>
      </c>
      <c r="D155" t="str">
        <f>IF(ISNA(VLOOKUP(C155,omissio_vanha_vs_uusi!$A$2:$T$107,20,FALSE)),"",IF(VLOOKUP(C155,omissio_vanha_vs_uusi!$A$2:$T$107,20,FALSE)="OK",VLOOKUP(C155,omissio_vanha_vs_uusi!$A$2:$T$107,11,FALSE),""))</f>
        <v/>
      </c>
      <c r="E155">
        <f>VLOOKUP($C155,marv2012_trees!$A$2:$O$2023,5,FALSE)</f>
        <v>2515795.5099999998</v>
      </c>
      <c r="F155">
        <f>VLOOKUP($C155,marv2012_trees!$A$2:$O$2023,6,FALSE)</f>
        <v>6860797.2699999996</v>
      </c>
      <c r="G155" t="str">
        <f>IF(ISNA(VLOOKUP($C155,results!$A$2:$CJ$107,10,FALSE)),"",VLOOKUP($C155,results!$A$2:$CJ$107,10,FALSE))</f>
        <v/>
      </c>
      <c r="H155" t="str">
        <f>IF(ISNA(VLOOKUP($C155,results!$A$2:$CJ$107,11,FALSE)),"",VLOOKUP($C155,results!$A$2:$CJ$107,11,FALSE))</f>
        <v/>
      </c>
      <c r="I155" t="s">
        <v>90</v>
      </c>
      <c r="J155">
        <v>17</v>
      </c>
      <c r="K155">
        <v>2</v>
      </c>
      <c r="L155">
        <v>225</v>
      </c>
      <c r="M155">
        <v>18.3520061035155</v>
      </c>
      <c r="N155">
        <v>2</v>
      </c>
      <c r="O155" s="7">
        <v>1</v>
      </c>
      <c r="P155" s="7">
        <v>2</v>
      </c>
      <c r="Q155" s="7">
        <v>11</v>
      </c>
      <c r="R155" s="7">
        <v>238</v>
      </c>
      <c r="AB155" s="8">
        <f t="shared" si="22"/>
        <v>13</v>
      </c>
      <c r="AC155" s="8" t="str">
        <f t="shared" si="23"/>
        <v/>
      </c>
      <c r="AD155" s="32" t="str">
        <f t="shared" si="24"/>
        <v/>
      </c>
      <c r="AE155" s="32" t="str">
        <f>IF(J155&lt;900,IF(AND(VLOOKUP(C155,marv2012_trees!$A$2:$O$2023,11,FALSE)&lt;21,OR(Q155=21,Q155=22,Q155=23)),1,""),"")</f>
        <v/>
      </c>
      <c r="AF155" s="32" t="str">
        <f t="shared" si="25"/>
        <v/>
      </c>
      <c r="AG155" s="32">
        <f t="shared" si="26"/>
        <v>225</v>
      </c>
      <c r="AH155" s="32">
        <f t="shared" si="27"/>
        <v>238</v>
      </c>
      <c r="AI155" s="32">
        <f t="shared" si="28"/>
        <v>13</v>
      </c>
      <c r="AJ155" s="32" t="str">
        <f t="shared" si="29"/>
        <v/>
      </c>
    </row>
    <row r="156" spans="1:36">
      <c r="A156">
        <v>2</v>
      </c>
      <c r="B156" s="1" t="str">
        <f t="shared" si="20"/>
        <v>2A_25</v>
      </c>
      <c r="C156" t="str">
        <f t="shared" si="21"/>
        <v>2A_25</v>
      </c>
      <c r="D156" t="str">
        <f>IF(ISNA(VLOOKUP(C156,omissio_vanha_vs_uusi!$A$2:$T$107,20,FALSE)),"",IF(VLOOKUP(C156,omissio_vanha_vs_uusi!$A$2:$T$107,20,FALSE)="OK",VLOOKUP(C156,omissio_vanha_vs_uusi!$A$2:$T$107,11,FALSE),""))</f>
        <v/>
      </c>
      <c r="E156">
        <f>VLOOKUP($C156,marv2012_trees!$A$2:$O$2023,5,FALSE)</f>
        <v>2515790.65</v>
      </c>
      <c r="F156">
        <f>VLOOKUP($C156,marv2012_trees!$A$2:$O$2023,6,FALSE)</f>
        <v>6860802.2199999997</v>
      </c>
      <c r="G156" t="str">
        <f>IF(ISNA(VLOOKUP($C156,results!$A$2:$CJ$107,10,FALSE)),"",VLOOKUP($C156,results!$A$2:$CJ$107,10,FALSE))</f>
        <v/>
      </c>
      <c r="H156" t="str">
        <f>IF(ISNA(VLOOKUP($C156,results!$A$2:$CJ$107,11,FALSE)),"",VLOOKUP($C156,results!$A$2:$CJ$107,11,FALSE))</f>
        <v/>
      </c>
      <c r="I156" t="s">
        <v>90</v>
      </c>
      <c r="J156">
        <v>25</v>
      </c>
      <c r="K156">
        <v>2</v>
      </c>
      <c r="L156">
        <v>157</v>
      </c>
      <c r="M156">
        <v>15.450003051757699</v>
      </c>
      <c r="N156">
        <v>2</v>
      </c>
      <c r="O156" s="7">
        <v>1</v>
      </c>
      <c r="P156" s="7">
        <v>2</v>
      </c>
      <c r="Q156" s="7">
        <v>11</v>
      </c>
      <c r="R156" s="7">
        <v>172</v>
      </c>
      <c r="S156" s="7" t="s">
        <v>35</v>
      </c>
      <c r="T156" s="7">
        <v>12</v>
      </c>
      <c r="U156" s="7">
        <v>16.25</v>
      </c>
      <c r="V156" s="7">
        <v>5</v>
      </c>
      <c r="AB156" s="8">
        <f t="shared" si="22"/>
        <v>15</v>
      </c>
      <c r="AC156" s="8" t="str">
        <f t="shared" si="23"/>
        <v/>
      </c>
      <c r="AD156" s="32" t="str">
        <f t="shared" si="24"/>
        <v/>
      </c>
      <c r="AE156" s="32" t="str">
        <f>IF(J156&lt;900,IF(AND(VLOOKUP(C156,marv2012_trees!$A$2:$O$2023,11,FALSE)&lt;21,OR(Q156=21,Q156=22,Q156=23)),1,""),"")</f>
        <v/>
      </c>
      <c r="AF156" s="32" t="str">
        <f t="shared" si="25"/>
        <v/>
      </c>
      <c r="AG156" s="32">
        <f t="shared" si="26"/>
        <v>157</v>
      </c>
      <c r="AH156" s="32">
        <f t="shared" si="27"/>
        <v>172</v>
      </c>
      <c r="AI156" s="32">
        <f t="shared" si="28"/>
        <v>15</v>
      </c>
      <c r="AJ156" s="32" t="str">
        <f t="shared" si="29"/>
        <v/>
      </c>
    </row>
    <row r="157" spans="1:36">
      <c r="A157">
        <v>2</v>
      </c>
      <c r="B157" s="1" t="str">
        <f t="shared" si="20"/>
        <v>2A_19</v>
      </c>
      <c r="C157" t="str">
        <f t="shared" si="21"/>
        <v>2A_19</v>
      </c>
      <c r="D157" t="str">
        <f>IF(ISNA(VLOOKUP(C157,omissio_vanha_vs_uusi!$A$2:$T$107,20,FALSE)),"",IF(VLOOKUP(C157,omissio_vanha_vs_uusi!$A$2:$T$107,20,FALSE)="OK",VLOOKUP(C157,omissio_vanha_vs_uusi!$A$2:$T$107,11,FALSE),""))</f>
        <v/>
      </c>
      <c r="E157">
        <f>VLOOKUP($C157,marv2012_trees!$A$2:$O$2023,5,FALSE)</f>
        <v>2515793.4900000002</v>
      </c>
      <c r="F157">
        <f>VLOOKUP($C157,marv2012_trees!$A$2:$O$2023,6,FALSE)</f>
        <v>6860804.21</v>
      </c>
      <c r="G157" t="str">
        <f>IF(ISNA(VLOOKUP($C157,results!$A$2:$CJ$107,10,FALSE)),"",VLOOKUP($C157,results!$A$2:$CJ$107,10,FALSE))</f>
        <v/>
      </c>
      <c r="H157" t="str">
        <f>IF(ISNA(VLOOKUP($C157,results!$A$2:$CJ$107,11,FALSE)),"",VLOOKUP($C157,results!$A$2:$CJ$107,11,FALSE))</f>
        <v/>
      </c>
      <c r="I157" t="s">
        <v>90</v>
      </c>
      <c r="J157">
        <v>19</v>
      </c>
      <c r="K157">
        <v>1</v>
      </c>
      <c r="L157">
        <v>362</v>
      </c>
      <c r="M157">
        <v>22.778000610351501</v>
      </c>
      <c r="N157">
        <v>2</v>
      </c>
      <c r="O157" s="7">
        <v>1</v>
      </c>
      <c r="P157" s="7">
        <v>1</v>
      </c>
      <c r="Q157" s="7">
        <v>11</v>
      </c>
      <c r="R157" s="7">
        <v>371</v>
      </c>
      <c r="S157" s="7" t="s">
        <v>35</v>
      </c>
      <c r="T157" s="7">
        <v>28</v>
      </c>
      <c r="U157" s="7">
        <v>23.5</v>
      </c>
      <c r="V157" s="7">
        <v>13.5</v>
      </c>
      <c r="W157" s="7">
        <v>7</v>
      </c>
      <c r="X157" s="7">
        <v>50</v>
      </c>
      <c r="Y157" s="7">
        <v>20</v>
      </c>
      <c r="Z157" s="7">
        <v>86</v>
      </c>
      <c r="AB157" s="8">
        <f t="shared" si="22"/>
        <v>9</v>
      </c>
      <c r="AC157" s="8" t="str">
        <f t="shared" si="23"/>
        <v/>
      </c>
      <c r="AD157" s="32" t="str">
        <f t="shared" si="24"/>
        <v/>
      </c>
      <c r="AE157" s="32" t="str">
        <f>IF(J157&lt;900,IF(AND(VLOOKUP(C157,marv2012_trees!$A$2:$O$2023,11,FALSE)&lt;21,OR(Q157=21,Q157=22,Q157=23)),1,""),"")</f>
        <v/>
      </c>
      <c r="AF157" s="32" t="str">
        <f t="shared" si="25"/>
        <v/>
      </c>
      <c r="AG157" s="32">
        <f t="shared" si="26"/>
        <v>362</v>
      </c>
      <c r="AH157" s="32">
        <f t="shared" si="27"/>
        <v>371</v>
      </c>
      <c r="AI157" s="32">
        <f t="shared" si="28"/>
        <v>9</v>
      </c>
      <c r="AJ157" s="32" t="str">
        <f t="shared" si="29"/>
        <v/>
      </c>
    </row>
    <row r="158" spans="1:36">
      <c r="A158">
        <v>2</v>
      </c>
      <c r="B158" s="1" t="str">
        <f t="shared" si="20"/>
        <v>2A_34</v>
      </c>
      <c r="C158" t="str">
        <f t="shared" si="21"/>
        <v>2A_34</v>
      </c>
      <c r="D158" t="str">
        <f>IF(ISNA(VLOOKUP(C158,omissio_vanha_vs_uusi!$A$2:$T$107,20,FALSE)),"",IF(VLOOKUP(C158,omissio_vanha_vs_uusi!$A$2:$T$107,20,FALSE)="OK",VLOOKUP(C158,omissio_vanha_vs_uusi!$A$2:$T$107,11,FALSE),""))</f>
        <v/>
      </c>
      <c r="E158">
        <f>VLOOKUP($C158,marv2012_trees!$A$2:$O$2023,5,FALSE)</f>
        <v>2515788.61</v>
      </c>
      <c r="F158">
        <f>VLOOKUP($C158,marv2012_trees!$A$2:$O$2023,6,FALSE)</f>
        <v>6860804.5300000003</v>
      </c>
      <c r="G158" t="str">
        <f>IF(ISNA(VLOOKUP($C158,results!$A$2:$CJ$107,10,FALSE)),"",VLOOKUP($C158,results!$A$2:$CJ$107,10,FALSE))</f>
        <v/>
      </c>
      <c r="H158" t="str">
        <f>IF(ISNA(VLOOKUP($C158,results!$A$2:$CJ$107,11,FALSE)),"",VLOOKUP($C158,results!$A$2:$CJ$107,11,FALSE))</f>
        <v/>
      </c>
      <c r="I158" t="s">
        <v>90</v>
      </c>
      <c r="J158">
        <v>34</v>
      </c>
      <c r="K158">
        <v>4</v>
      </c>
      <c r="L158">
        <v>154</v>
      </c>
      <c r="M158">
        <v>18.0119969482421</v>
      </c>
      <c r="N158">
        <v>2</v>
      </c>
      <c r="O158" s="7">
        <v>1</v>
      </c>
      <c r="P158" s="7">
        <v>4</v>
      </c>
      <c r="Q158" s="7">
        <v>12</v>
      </c>
      <c r="R158" s="7">
        <v>159</v>
      </c>
      <c r="AB158" s="8">
        <f t="shared" si="22"/>
        <v>5</v>
      </c>
      <c r="AC158" s="8" t="str">
        <f t="shared" si="23"/>
        <v/>
      </c>
      <c r="AD158" s="32" t="str">
        <f t="shared" si="24"/>
        <v/>
      </c>
      <c r="AE158" s="32" t="str">
        <f>IF(J158&lt;900,IF(AND(VLOOKUP(C158,marv2012_trees!$A$2:$O$2023,11,FALSE)&lt;21,OR(Q158=21,Q158=22,Q158=23)),1,""),"")</f>
        <v/>
      </c>
      <c r="AF158" s="32" t="str">
        <f t="shared" si="25"/>
        <v/>
      </c>
      <c r="AG158" s="32">
        <f t="shared" si="26"/>
        <v>154</v>
      </c>
      <c r="AH158" s="32">
        <f t="shared" si="27"/>
        <v>159</v>
      </c>
      <c r="AI158" s="32">
        <f t="shared" si="28"/>
        <v>5</v>
      </c>
      <c r="AJ158" s="32" t="str">
        <f t="shared" si="29"/>
        <v/>
      </c>
    </row>
    <row r="159" spans="1:36">
      <c r="A159">
        <v>2</v>
      </c>
      <c r="B159" s="1" t="str">
        <f t="shared" si="20"/>
        <v>2A_12</v>
      </c>
      <c r="C159" t="str">
        <f t="shared" si="21"/>
        <v>2A_12</v>
      </c>
      <c r="D159" t="str">
        <f>IF(ISNA(VLOOKUP(C159,omissio_vanha_vs_uusi!$A$2:$T$107,20,FALSE)),"",IF(VLOOKUP(C159,omissio_vanha_vs_uusi!$A$2:$T$107,20,FALSE)="OK",VLOOKUP(C159,omissio_vanha_vs_uusi!$A$2:$T$107,11,FALSE),""))</f>
        <v/>
      </c>
      <c r="E159">
        <f>VLOOKUP($C159,marv2012_trees!$A$2:$O$2023,5,FALSE)</f>
        <v>2515794.59</v>
      </c>
      <c r="F159">
        <f>VLOOKUP($C159,marv2012_trees!$A$2:$O$2023,6,FALSE)</f>
        <v>6860809.54</v>
      </c>
      <c r="G159" t="str">
        <f>IF(ISNA(VLOOKUP($C159,results!$A$2:$CJ$107,10,FALSE)),"",VLOOKUP($C159,results!$A$2:$CJ$107,10,FALSE))</f>
        <v/>
      </c>
      <c r="H159" t="str">
        <f>IF(ISNA(VLOOKUP($C159,results!$A$2:$CJ$107,11,FALSE)),"",VLOOKUP($C159,results!$A$2:$CJ$107,11,FALSE))</f>
        <v/>
      </c>
      <c r="I159" t="s">
        <v>90</v>
      </c>
      <c r="J159">
        <v>12</v>
      </c>
      <c r="K159">
        <v>1</v>
      </c>
      <c r="L159">
        <v>244</v>
      </c>
      <c r="M159">
        <v>23.048998779296799</v>
      </c>
      <c r="N159">
        <v>2</v>
      </c>
      <c r="O159" s="7">
        <v>1</v>
      </c>
      <c r="P159" s="7">
        <v>1</v>
      </c>
      <c r="Q159" s="7">
        <v>11</v>
      </c>
      <c r="R159" s="7">
        <v>249</v>
      </c>
      <c r="AB159" s="8">
        <f t="shared" si="22"/>
        <v>5</v>
      </c>
      <c r="AC159" s="8" t="str">
        <f t="shared" si="23"/>
        <v/>
      </c>
      <c r="AD159" s="32" t="str">
        <f t="shared" si="24"/>
        <v/>
      </c>
      <c r="AE159" s="32" t="str">
        <f>IF(J159&lt;900,IF(AND(VLOOKUP(C159,marv2012_trees!$A$2:$O$2023,11,FALSE)&lt;21,OR(Q159=21,Q159=22,Q159=23)),1,""),"")</f>
        <v/>
      </c>
      <c r="AF159" s="32" t="str">
        <f t="shared" si="25"/>
        <v/>
      </c>
      <c r="AG159" s="32">
        <f t="shared" si="26"/>
        <v>244</v>
      </c>
      <c r="AH159" s="32">
        <f t="shared" si="27"/>
        <v>249</v>
      </c>
      <c r="AI159" s="32">
        <f t="shared" si="28"/>
        <v>5</v>
      </c>
      <c r="AJ159" s="32" t="str">
        <f t="shared" si="29"/>
        <v/>
      </c>
    </row>
    <row r="160" spans="1:36">
      <c r="A160">
        <v>2</v>
      </c>
      <c r="B160" s="1" t="str">
        <f t="shared" si="20"/>
        <v>2A_24</v>
      </c>
      <c r="C160" t="str">
        <f t="shared" si="21"/>
        <v>2A_24</v>
      </c>
      <c r="D160" t="str">
        <f>IF(ISNA(VLOOKUP(C160,omissio_vanha_vs_uusi!$A$2:$T$107,20,FALSE)),"",IF(VLOOKUP(C160,omissio_vanha_vs_uusi!$A$2:$T$107,20,FALSE)="OK",VLOOKUP(C160,omissio_vanha_vs_uusi!$A$2:$T$107,11,FALSE),""))</f>
        <v/>
      </c>
      <c r="E160">
        <f>VLOOKUP($C160,marv2012_trees!$A$2:$O$2023,5,FALSE)</f>
        <v>2515790.8199999998</v>
      </c>
      <c r="F160">
        <f>VLOOKUP($C160,marv2012_trees!$A$2:$O$2023,6,FALSE)</f>
        <v>6860807.5199999996</v>
      </c>
      <c r="G160" t="str">
        <f>IF(ISNA(VLOOKUP($C160,results!$A$2:$CJ$107,10,FALSE)),"",VLOOKUP($C160,results!$A$2:$CJ$107,10,FALSE))</f>
        <v/>
      </c>
      <c r="H160" t="str">
        <f>IF(ISNA(VLOOKUP($C160,results!$A$2:$CJ$107,11,FALSE)),"",VLOOKUP($C160,results!$A$2:$CJ$107,11,FALSE))</f>
        <v/>
      </c>
      <c r="I160" t="s">
        <v>90</v>
      </c>
      <c r="J160">
        <v>24</v>
      </c>
      <c r="K160">
        <v>1</v>
      </c>
      <c r="L160">
        <v>268</v>
      </c>
      <c r="M160">
        <v>21.547001831054601</v>
      </c>
      <c r="N160">
        <v>2</v>
      </c>
      <c r="O160" s="7">
        <v>1</v>
      </c>
      <c r="P160" s="7">
        <v>1</v>
      </c>
      <c r="Q160" s="7">
        <v>11</v>
      </c>
      <c r="R160" s="7">
        <v>259</v>
      </c>
      <c r="S160" s="7" t="s">
        <v>35</v>
      </c>
      <c r="T160" s="7">
        <v>23</v>
      </c>
      <c r="U160" s="7">
        <v>22</v>
      </c>
      <c r="V160" s="7">
        <v>14.5</v>
      </c>
      <c r="W160" s="7">
        <v>4</v>
      </c>
      <c r="X160" s="7">
        <v>23</v>
      </c>
      <c r="Y160" s="7">
        <v>35</v>
      </c>
      <c r="Z160" s="7">
        <v>80</v>
      </c>
      <c r="AB160" s="8">
        <f t="shared" si="22"/>
        <v>-9</v>
      </c>
      <c r="AC160" s="8" t="str">
        <f t="shared" si="23"/>
        <v/>
      </c>
      <c r="AD160" s="32" t="str">
        <f t="shared" si="24"/>
        <v/>
      </c>
      <c r="AE160" s="32" t="str">
        <f>IF(J160&lt;900,IF(AND(VLOOKUP(C160,marv2012_trees!$A$2:$O$2023,11,FALSE)&lt;21,OR(Q160=21,Q160=22,Q160=23)),1,""),"")</f>
        <v/>
      </c>
      <c r="AF160" s="32" t="str">
        <f t="shared" si="25"/>
        <v/>
      </c>
      <c r="AG160" s="32">
        <f t="shared" si="26"/>
        <v>268</v>
      </c>
      <c r="AH160" s="32">
        <f t="shared" si="27"/>
        <v>259</v>
      </c>
      <c r="AI160" s="32">
        <f t="shared" si="28"/>
        <v>-9</v>
      </c>
      <c r="AJ160" s="32" t="str">
        <f t="shared" si="29"/>
        <v/>
      </c>
    </row>
    <row r="161" spans="1:36">
      <c r="A161">
        <v>2</v>
      </c>
      <c r="B161" s="1" t="str">
        <f t="shared" si="20"/>
        <v>2A_46</v>
      </c>
      <c r="C161" t="str">
        <f t="shared" si="21"/>
        <v>2A_46</v>
      </c>
      <c r="D161" t="str">
        <f>IF(ISNA(VLOOKUP(C161,omissio_vanha_vs_uusi!$A$2:$T$107,20,FALSE)),"",IF(VLOOKUP(C161,omissio_vanha_vs_uusi!$A$2:$T$107,20,FALSE)="OK",VLOOKUP(C161,omissio_vanha_vs_uusi!$A$2:$T$107,11,FALSE),""))</f>
        <v/>
      </c>
      <c r="E161">
        <f>VLOOKUP($C161,marv2012_trees!$A$2:$O$2023,5,FALSE)</f>
        <v>2515786.44</v>
      </c>
      <c r="F161">
        <f>VLOOKUP($C161,marv2012_trees!$A$2:$O$2023,6,FALSE)</f>
        <v>6860805.0099999998</v>
      </c>
      <c r="G161" t="str">
        <f>IF(ISNA(VLOOKUP($C161,results!$A$2:$CJ$107,10,FALSE)),"",VLOOKUP($C161,results!$A$2:$CJ$107,10,FALSE))</f>
        <v/>
      </c>
      <c r="H161" t="str">
        <f>IF(ISNA(VLOOKUP($C161,results!$A$2:$CJ$107,11,FALSE)),"",VLOOKUP($C161,results!$A$2:$CJ$107,11,FALSE))</f>
        <v/>
      </c>
      <c r="I161" t="s">
        <v>90</v>
      </c>
      <c r="J161">
        <v>46</v>
      </c>
      <c r="K161">
        <v>1</v>
      </c>
      <c r="L161">
        <v>212</v>
      </c>
      <c r="M161">
        <v>20.493998779296799</v>
      </c>
      <c r="N161">
        <v>2</v>
      </c>
      <c r="O161" s="7">
        <v>1</v>
      </c>
      <c r="P161" s="7">
        <v>1</v>
      </c>
      <c r="Q161" s="7">
        <v>11</v>
      </c>
      <c r="R161" s="7">
        <v>225</v>
      </c>
      <c r="S161" s="7" t="s">
        <v>35</v>
      </c>
      <c r="T161" s="7">
        <v>17</v>
      </c>
      <c r="U161" s="7">
        <v>21</v>
      </c>
      <c r="V161" s="7">
        <v>18</v>
      </c>
      <c r="W161" s="7">
        <v>5</v>
      </c>
      <c r="X161" s="7">
        <v>23</v>
      </c>
      <c r="Y161" s="7">
        <v>25</v>
      </c>
      <c r="Z161" s="7">
        <v>79</v>
      </c>
      <c r="AB161" s="8">
        <f t="shared" si="22"/>
        <v>13</v>
      </c>
      <c r="AC161" s="8" t="str">
        <f t="shared" si="23"/>
        <v/>
      </c>
      <c r="AD161" s="32" t="str">
        <f t="shared" si="24"/>
        <v/>
      </c>
      <c r="AE161" s="32" t="str">
        <f>IF(J161&lt;900,IF(AND(VLOOKUP(C161,marv2012_trees!$A$2:$O$2023,11,FALSE)&lt;21,OR(Q161=21,Q161=22,Q161=23)),1,""),"")</f>
        <v/>
      </c>
      <c r="AF161" s="32" t="str">
        <f t="shared" si="25"/>
        <v/>
      </c>
      <c r="AG161" s="32">
        <f t="shared" si="26"/>
        <v>212</v>
      </c>
      <c r="AH161" s="32">
        <f t="shared" si="27"/>
        <v>225</v>
      </c>
      <c r="AI161" s="32">
        <f t="shared" si="28"/>
        <v>13</v>
      </c>
      <c r="AJ161" s="32" t="str">
        <f t="shared" si="29"/>
        <v/>
      </c>
    </row>
    <row r="162" spans="1:36">
      <c r="A162">
        <v>2</v>
      </c>
      <c r="B162" s="1" t="str">
        <f t="shared" si="20"/>
        <v>2A_18</v>
      </c>
      <c r="C162" t="str">
        <f t="shared" si="21"/>
        <v>2A_18</v>
      </c>
      <c r="D162" t="str">
        <f>IF(ISNA(VLOOKUP(C162,omissio_vanha_vs_uusi!$A$2:$T$107,20,FALSE)),"",IF(VLOOKUP(C162,omissio_vanha_vs_uusi!$A$2:$T$107,20,FALSE)="OK",VLOOKUP(C162,omissio_vanha_vs_uusi!$A$2:$T$107,11,FALSE),""))</f>
        <v/>
      </c>
      <c r="E162">
        <f>VLOOKUP($C162,marv2012_trees!$A$2:$O$2023,5,FALSE)</f>
        <v>2515793.0299999998</v>
      </c>
      <c r="F162">
        <f>VLOOKUP($C162,marv2012_trees!$A$2:$O$2023,6,FALSE)</f>
        <v>6860811.3899999997</v>
      </c>
      <c r="G162" t="str">
        <f>IF(ISNA(VLOOKUP($C162,results!$A$2:$CJ$107,10,FALSE)),"",VLOOKUP($C162,results!$A$2:$CJ$107,10,FALSE))</f>
        <v/>
      </c>
      <c r="H162" t="str">
        <f>IF(ISNA(VLOOKUP($C162,results!$A$2:$CJ$107,11,FALSE)),"",VLOOKUP($C162,results!$A$2:$CJ$107,11,FALSE))</f>
        <v/>
      </c>
      <c r="I162" t="s">
        <v>90</v>
      </c>
      <c r="J162">
        <v>18</v>
      </c>
      <c r="K162">
        <v>2</v>
      </c>
      <c r="L162">
        <v>215</v>
      </c>
      <c r="M162">
        <v>21.4840048828124</v>
      </c>
      <c r="N162">
        <v>2</v>
      </c>
      <c r="O162" s="7">
        <v>1</v>
      </c>
      <c r="P162" s="7">
        <v>2</v>
      </c>
      <c r="Q162" s="7">
        <v>11</v>
      </c>
      <c r="R162" s="7">
        <v>228</v>
      </c>
      <c r="S162" s="7" t="s">
        <v>35</v>
      </c>
      <c r="T162" s="7">
        <v>19</v>
      </c>
      <c r="U162" s="7">
        <v>22.3</v>
      </c>
      <c r="V162" s="7">
        <v>7.3</v>
      </c>
      <c r="AB162" s="8">
        <f t="shared" si="22"/>
        <v>13</v>
      </c>
      <c r="AC162" s="8" t="str">
        <f t="shared" si="23"/>
        <v/>
      </c>
      <c r="AD162" s="32" t="str">
        <f t="shared" si="24"/>
        <v/>
      </c>
      <c r="AE162" s="32" t="str">
        <f>IF(J162&lt;900,IF(AND(VLOOKUP(C162,marv2012_trees!$A$2:$O$2023,11,FALSE)&lt;21,OR(Q162=21,Q162=22,Q162=23)),1,""),"")</f>
        <v/>
      </c>
      <c r="AF162" s="32" t="str">
        <f t="shared" si="25"/>
        <v/>
      </c>
      <c r="AG162" s="32">
        <f t="shared" si="26"/>
        <v>215</v>
      </c>
      <c r="AH162" s="32">
        <f t="shared" si="27"/>
        <v>228</v>
      </c>
      <c r="AI162" s="32">
        <f t="shared" si="28"/>
        <v>13</v>
      </c>
      <c r="AJ162" s="32" t="str">
        <f t="shared" si="29"/>
        <v/>
      </c>
    </row>
    <row r="163" spans="1:36">
      <c r="A163">
        <v>2</v>
      </c>
      <c r="B163" s="1" t="str">
        <f t="shared" si="20"/>
        <v>2A_28</v>
      </c>
      <c r="C163" t="str">
        <f t="shared" si="21"/>
        <v>2A_28</v>
      </c>
      <c r="D163" t="str">
        <f>IF(ISNA(VLOOKUP(C163,omissio_vanha_vs_uusi!$A$2:$T$107,20,FALSE)),"",IF(VLOOKUP(C163,omissio_vanha_vs_uusi!$A$2:$T$107,20,FALSE)="OK",VLOOKUP(C163,omissio_vanha_vs_uusi!$A$2:$T$107,11,FALSE),""))</f>
        <v/>
      </c>
      <c r="E163">
        <f>VLOOKUP($C163,marv2012_trees!$A$2:$O$2023,5,FALSE)</f>
        <v>2515789.7799999998</v>
      </c>
      <c r="F163">
        <f>VLOOKUP($C163,marv2012_trees!$A$2:$O$2023,6,FALSE)</f>
        <v>6860810.0800000001</v>
      </c>
      <c r="G163" t="str">
        <f>IF(ISNA(VLOOKUP($C163,results!$A$2:$CJ$107,10,FALSE)),"",VLOOKUP($C163,results!$A$2:$CJ$107,10,FALSE))</f>
        <v/>
      </c>
      <c r="H163" t="str">
        <f>IF(ISNA(VLOOKUP($C163,results!$A$2:$CJ$107,11,FALSE)),"",VLOOKUP($C163,results!$A$2:$CJ$107,11,FALSE))</f>
        <v/>
      </c>
      <c r="I163" t="s">
        <v>90</v>
      </c>
      <c r="J163">
        <v>28</v>
      </c>
      <c r="K163">
        <v>1</v>
      </c>
      <c r="L163">
        <v>265</v>
      </c>
      <c r="M163">
        <v>23.5720012207031</v>
      </c>
      <c r="N163">
        <v>2</v>
      </c>
      <c r="O163" s="7">
        <v>1</v>
      </c>
      <c r="P163" s="7">
        <v>1</v>
      </c>
      <c r="Q163" s="7">
        <v>11</v>
      </c>
      <c r="R163" s="7">
        <v>271</v>
      </c>
      <c r="AB163" s="8">
        <f t="shared" si="22"/>
        <v>6</v>
      </c>
      <c r="AC163" s="8" t="str">
        <f t="shared" si="23"/>
        <v/>
      </c>
      <c r="AD163" s="32" t="str">
        <f t="shared" si="24"/>
        <v/>
      </c>
      <c r="AE163" s="32" t="str">
        <f>IF(J163&lt;900,IF(AND(VLOOKUP(C163,marv2012_trees!$A$2:$O$2023,11,FALSE)&lt;21,OR(Q163=21,Q163=22,Q163=23)),1,""),"")</f>
        <v/>
      </c>
      <c r="AF163" s="32" t="str">
        <f t="shared" si="25"/>
        <v/>
      </c>
      <c r="AG163" s="32">
        <f t="shared" si="26"/>
        <v>265</v>
      </c>
      <c r="AH163" s="32">
        <f t="shared" si="27"/>
        <v>271</v>
      </c>
      <c r="AI163" s="32">
        <f t="shared" si="28"/>
        <v>6</v>
      </c>
      <c r="AJ163" s="32" t="str">
        <f t="shared" si="29"/>
        <v/>
      </c>
    </row>
    <row r="164" spans="1:36">
      <c r="A164">
        <v>2</v>
      </c>
      <c r="B164" s="1" t="str">
        <f t="shared" si="20"/>
        <v>2A_41</v>
      </c>
      <c r="C164" t="str">
        <f t="shared" si="21"/>
        <v>2A_41</v>
      </c>
      <c r="D164" t="str">
        <f>IF(ISNA(VLOOKUP(C164,omissio_vanha_vs_uusi!$A$2:$T$107,20,FALSE)),"",IF(VLOOKUP(C164,omissio_vanha_vs_uusi!$A$2:$T$107,20,FALSE)="OK",VLOOKUP(C164,omissio_vanha_vs_uusi!$A$2:$T$107,11,FALSE),""))</f>
        <v/>
      </c>
      <c r="E164">
        <f>VLOOKUP($C164,marv2012_trees!$A$2:$O$2023,5,FALSE)</f>
        <v>2515787.84</v>
      </c>
      <c r="F164">
        <f>VLOOKUP($C164,marv2012_trees!$A$2:$O$2023,6,FALSE)</f>
        <v>6860809.5700000003</v>
      </c>
      <c r="G164" t="str">
        <f>IF(ISNA(VLOOKUP($C164,results!$A$2:$CJ$107,10,FALSE)),"",VLOOKUP($C164,results!$A$2:$CJ$107,10,FALSE))</f>
        <v/>
      </c>
      <c r="H164" t="str">
        <f>IF(ISNA(VLOOKUP($C164,results!$A$2:$CJ$107,11,FALSE)),"",VLOOKUP($C164,results!$A$2:$CJ$107,11,FALSE))</f>
        <v/>
      </c>
      <c r="I164" t="s">
        <v>90</v>
      </c>
      <c r="J164">
        <v>41</v>
      </c>
      <c r="K164">
        <v>2</v>
      </c>
      <c r="L164">
        <v>254</v>
      </c>
      <c r="M164">
        <v>24.655005493164001</v>
      </c>
      <c r="N164">
        <v>2</v>
      </c>
      <c r="O164" s="7">
        <v>1</v>
      </c>
      <c r="P164" s="7">
        <v>2</v>
      </c>
      <c r="Q164" s="7">
        <v>11</v>
      </c>
      <c r="R164" s="7">
        <v>264</v>
      </c>
      <c r="S164" s="7" t="s">
        <v>35</v>
      </c>
      <c r="T164" s="7">
        <v>23</v>
      </c>
      <c r="U164" s="7">
        <v>25</v>
      </c>
      <c r="V164" s="7">
        <v>4</v>
      </c>
      <c r="W164" s="7">
        <v>5</v>
      </c>
      <c r="X164" s="7">
        <v>23</v>
      </c>
      <c r="Y164" s="7">
        <v>17</v>
      </c>
      <c r="Z164" s="7">
        <v>90</v>
      </c>
      <c r="AB164" s="8">
        <f t="shared" si="22"/>
        <v>10</v>
      </c>
      <c r="AC164" s="8" t="str">
        <f t="shared" si="23"/>
        <v/>
      </c>
      <c r="AD164" s="32" t="str">
        <f t="shared" si="24"/>
        <v/>
      </c>
      <c r="AE164" s="32" t="str">
        <f>IF(J164&lt;900,IF(AND(VLOOKUP(C164,marv2012_trees!$A$2:$O$2023,11,FALSE)&lt;21,OR(Q164=21,Q164=22,Q164=23)),1,""),"")</f>
        <v/>
      </c>
      <c r="AF164" s="32" t="str">
        <f t="shared" si="25"/>
        <v/>
      </c>
      <c r="AG164" s="32">
        <f t="shared" si="26"/>
        <v>254</v>
      </c>
      <c r="AH164" s="32">
        <f t="shared" si="27"/>
        <v>264</v>
      </c>
      <c r="AI164" s="32">
        <f t="shared" si="28"/>
        <v>10</v>
      </c>
      <c r="AJ164" s="32" t="str">
        <f t="shared" si="29"/>
        <v/>
      </c>
    </row>
    <row r="165" spans="1:36">
      <c r="A165">
        <v>2</v>
      </c>
      <c r="B165" s="1" t="str">
        <f t="shared" si="20"/>
        <v>2A_22</v>
      </c>
      <c r="C165" t="str">
        <f t="shared" si="21"/>
        <v>2A_22</v>
      </c>
      <c r="D165" t="str">
        <f>IF(ISNA(VLOOKUP(C165,omissio_vanha_vs_uusi!$A$2:$T$107,20,FALSE)),"",IF(VLOOKUP(C165,omissio_vanha_vs_uusi!$A$2:$T$107,20,FALSE)="OK",VLOOKUP(C165,omissio_vanha_vs_uusi!$A$2:$T$107,11,FALSE),""))</f>
        <v/>
      </c>
      <c r="E165">
        <f>VLOOKUP($C165,marv2012_trees!$A$2:$O$2023,5,FALSE)</f>
        <v>2515790.7999999998</v>
      </c>
      <c r="F165">
        <f>VLOOKUP($C165,marv2012_trees!$A$2:$O$2023,6,FALSE)</f>
        <v>6860813.3200000003</v>
      </c>
      <c r="G165" t="str">
        <f>IF(ISNA(VLOOKUP($C165,results!$A$2:$CJ$107,10,FALSE)),"",VLOOKUP($C165,results!$A$2:$CJ$107,10,FALSE))</f>
        <v/>
      </c>
      <c r="H165" t="str">
        <f>IF(ISNA(VLOOKUP($C165,results!$A$2:$CJ$107,11,FALSE)),"",VLOOKUP($C165,results!$A$2:$CJ$107,11,FALSE))</f>
        <v/>
      </c>
      <c r="I165" t="s">
        <v>90</v>
      </c>
      <c r="J165">
        <v>22</v>
      </c>
      <c r="K165">
        <v>2</v>
      </c>
      <c r="L165">
        <v>196</v>
      </c>
      <c r="M165">
        <v>20.9110097656249</v>
      </c>
      <c r="N165">
        <v>2</v>
      </c>
      <c r="O165" s="7">
        <v>1</v>
      </c>
      <c r="P165" s="7">
        <v>2</v>
      </c>
      <c r="Q165" s="7">
        <v>21</v>
      </c>
      <c r="R165" s="7">
        <v>196</v>
      </c>
      <c r="AB165" s="8" t="str">
        <f t="shared" si="22"/>
        <v/>
      </c>
      <c r="AC165" s="8" t="str">
        <f t="shared" si="23"/>
        <v/>
      </c>
      <c r="AD165" s="32" t="str">
        <f t="shared" si="24"/>
        <v/>
      </c>
      <c r="AE165" s="32">
        <f>IF(J165&lt;900,IF(AND(VLOOKUP(C165,marv2012_trees!$A$2:$O$2023,11,FALSE)&lt;21,OR(Q165=21,Q165=22,Q165=23)),1,""),"")</f>
        <v>1</v>
      </c>
      <c r="AF165" s="32" t="str">
        <f t="shared" si="25"/>
        <v/>
      </c>
      <c r="AG165" s="32">
        <f t="shared" si="26"/>
        <v>0</v>
      </c>
      <c r="AH165" s="32">
        <f t="shared" si="27"/>
        <v>0</v>
      </c>
      <c r="AI165" s="32" t="str">
        <f t="shared" si="28"/>
        <v/>
      </c>
      <c r="AJ165" s="32" t="str">
        <f t="shared" si="29"/>
        <v/>
      </c>
    </row>
    <row r="166" spans="1:36">
      <c r="A166">
        <v>2</v>
      </c>
      <c r="B166" s="1" t="str">
        <f t="shared" si="20"/>
        <v>2A_40</v>
      </c>
      <c r="C166" t="str">
        <f t="shared" si="21"/>
        <v>2A_40</v>
      </c>
      <c r="D166" t="str">
        <f>IF(ISNA(VLOOKUP(C166,omissio_vanha_vs_uusi!$A$2:$T$107,20,FALSE)),"",IF(VLOOKUP(C166,omissio_vanha_vs_uusi!$A$2:$T$107,20,FALSE)="OK",VLOOKUP(C166,omissio_vanha_vs_uusi!$A$2:$T$107,11,FALSE),""))</f>
        <v/>
      </c>
      <c r="E166">
        <f>VLOOKUP($C166,marv2012_trees!$A$2:$O$2023,5,FALSE)</f>
        <v>2515788.37</v>
      </c>
      <c r="F166">
        <f>VLOOKUP($C166,marv2012_trees!$A$2:$O$2023,6,FALSE)</f>
        <v>6860813.29</v>
      </c>
      <c r="G166" t="str">
        <f>IF(ISNA(VLOOKUP($C166,results!$A$2:$CJ$107,10,FALSE)),"",VLOOKUP($C166,results!$A$2:$CJ$107,10,FALSE))</f>
        <v/>
      </c>
      <c r="H166" t="str">
        <f>IF(ISNA(VLOOKUP($C166,results!$A$2:$CJ$107,11,FALSE)),"",VLOOKUP($C166,results!$A$2:$CJ$107,11,FALSE))</f>
        <v/>
      </c>
      <c r="I166" t="s">
        <v>90</v>
      </c>
      <c r="J166">
        <v>40</v>
      </c>
      <c r="K166">
        <v>1</v>
      </c>
      <c r="L166">
        <v>210</v>
      </c>
      <c r="M166">
        <v>11.5350067138671</v>
      </c>
      <c r="N166">
        <v>2</v>
      </c>
      <c r="O166" s="7">
        <v>1</v>
      </c>
      <c r="P166" s="7">
        <v>1</v>
      </c>
      <c r="Q166" s="7">
        <v>22</v>
      </c>
      <c r="R166" s="7">
        <v>207</v>
      </c>
      <c r="AB166" s="8" t="str">
        <f t="shared" si="22"/>
        <v/>
      </c>
      <c r="AC166" s="8" t="str">
        <f t="shared" si="23"/>
        <v/>
      </c>
      <c r="AD166" s="32" t="str">
        <f t="shared" si="24"/>
        <v/>
      </c>
      <c r="AE166" s="32">
        <f>IF(J166&lt;900,IF(AND(VLOOKUP(C166,marv2012_trees!$A$2:$O$2023,11,FALSE)&lt;21,OR(Q166=21,Q166=22,Q166=23)),1,""),"")</f>
        <v>1</v>
      </c>
      <c r="AF166" s="32" t="str">
        <f t="shared" si="25"/>
        <v/>
      </c>
      <c r="AG166" s="32">
        <f t="shared" si="26"/>
        <v>0</v>
      </c>
      <c r="AH166" s="32">
        <f t="shared" si="27"/>
        <v>0</v>
      </c>
      <c r="AI166" s="32" t="str">
        <f t="shared" si="28"/>
        <v/>
      </c>
      <c r="AJ166" s="32" t="str">
        <f t="shared" si="29"/>
        <v/>
      </c>
    </row>
    <row r="167" spans="1:36">
      <c r="A167">
        <v>2</v>
      </c>
      <c r="B167" s="1" t="str">
        <f t="shared" si="20"/>
        <v>2A_60</v>
      </c>
      <c r="C167" t="str">
        <f t="shared" si="21"/>
        <v>2A_60</v>
      </c>
      <c r="D167" t="str">
        <f>IF(ISNA(VLOOKUP(C167,omissio_vanha_vs_uusi!$A$2:$T$107,20,FALSE)),"",IF(VLOOKUP(C167,omissio_vanha_vs_uusi!$A$2:$T$107,20,FALSE)="OK",VLOOKUP(C167,omissio_vanha_vs_uusi!$A$2:$T$107,11,FALSE),""))</f>
        <v/>
      </c>
      <c r="E167">
        <f>VLOOKUP($C167,marv2012_trees!$A$2:$O$2023,5,FALSE)</f>
        <v>2515783.9</v>
      </c>
      <c r="F167">
        <f>VLOOKUP($C167,marv2012_trees!$A$2:$O$2023,6,FALSE)</f>
        <v>6860810.8300000001</v>
      </c>
      <c r="G167" t="str">
        <f>IF(ISNA(VLOOKUP($C167,results!$A$2:$CJ$107,10,FALSE)),"",VLOOKUP($C167,results!$A$2:$CJ$107,10,FALSE))</f>
        <v/>
      </c>
      <c r="H167" t="str">
        <f>IF(ISNA(VLOOKUP($C167,results!$A$2:$CJ$107,11,FALSE)),"",VLOOKUP($C167,results!$A$2:$CJ$107,11,FALSE))</f>
        <v/>
      </c>
      <c r="I167" t="s">
        <v>90</v>
      </c>
      <c r="J167">
        <v>60</v>
      </c>
      <c r="K167">
        <v>2</v>
      </c>
      <c r="L167">
        <v>363</v>
      </c>
      <c r="M167">
        <v>26.922010375976502</v>
      </c>
      <c r="N167">
        <v>2</v>
      </c>
      <c r="O167" s="7">
        <v>1</v>
      </c>
      <c r="P167" s="7">
        <v>2</v>
      </c>
      <c r="Q167" s="7">
        <v>11</v>
      </c>
      <c r="R167" s="7">
        <v>373</v>
      </c>
      <c r="S167" s="7" t="s">
        <v>35</v>
      </c>
      <c r="T167" s="7">
        <v>33</v>
      </c>
      <c r="U167" s="7">
        <v>28.25</v>
      </c>
      <c r="V167" s="7">
        <v>3.5</v>
      </c>
      <c r="W167" s="7">
        <v>9</v>
      </c>
      <c r="X167" s="7">
        <v>25</v>
      </c>
      <c r="Y167" s="7">
        <v>79</v>
      </c>
      <c r="Z167" s="7">
        <v>90</v>
      </c>
      <c r="AB167" s="8">
        <f t="shared" si="22"/>
        <v>10</v>
      </c>
      <c r="AC167" s="8" t="str">
        <f t="shared" si="23"/>
        <v/>
      </c>
      <c r="AD167" s="32" t="str">
        <f t="shared" si="24"/>
        <v/>
      </c>
      <c r="AE167" s="32" t="str">
        <f>IF(J167&lt;900,IF(AND(VLOOKUP(C167,marv2012_trees!$A$2:$O$2023,11,FALSE)&lt;21,OR(Q167=21,Q167=22,Q167=23)),1,""),"")</f>
        <v/>
      </c>
      <c r="AF167" s="32" t="str">
        <f t="shared" si="25"/>
        <v/>
      </c>
      <c r="AG167" s="32">
        <f t="shared" si="26"/>
        <v>363</v>
      </c>
      <c r="AH167" s="32">
        <f t="shared" si="27"/>
        <v>373</v>
      </c>
      <c r="AI167" s="32">
        <f t="shared" si="28"/>
        <v>10</v>
      </c>
      <c r="AJ167" s="32" t="str">
        <f t="shared" si="29"/>
        <v/>
      </c>
    </row>
    <row r="168" spans="1:36">
      <c r="A168">
        <v>2</v>
      </c>
      <c r="B168" s="1" t="str">
        <f t="shared" si="20"/>
        <v>2A_68</v>
      </c>
      <c r="C168" t="str">
        <f t="shared" si="21"/>
        <v>2A_68</v>
      </c>
      <c r="D168" t="str">
        <f>IF(ISNA(VLOOKUP(C168,omissio_vanha_vs_uusi!$A$2:$T$107,20,FALSE)),"",IF(VLOOKUP(C168,omissio_vanha_vs_uusi!$A$2:$T$107,20,FALSE)="OK",VLOOKUP(C168,omissio_vanha_vs_uusi!$A$2:$T$107,11,FALSE),""))</f>
        <v/>
      </c>
      <c r="E168">
        <f>VLOOKUP($C168,marv2012_trees!$A$2:$O$2023,5,FALSE)</f>
        <v>2515783.63</v>
      </c>
      <c r="F168">
        <f>VLOOKUP($C168,marv2012_trees!$A$2:$O$2023,6,FALSE)</f>
        <v>6860816.7300000004</v>
      </c>
      <c r="G168" t="str">
        <f>IF(ISNA(VLOOKUP($C168,results!$A$2:$CJ$107,10,FALSE)),"",VLOOKUP($C168,results!$A$2:$CJ$107,10,FALSE))</f>
        <v/>
      </c>
      <c r="H168" t="str">
        <f>IF(ISNA(VLOOKUP($C168,results!$A$2:$CJ$107,11,FALSE)),"",VLOOKUP($C168,results!$A$2:$CJ$107,11,FALSE))</f>
        <v/>
      </c>
      <c r="I168" t="s">
        <v>90</v>
      </c>
      <c r="J168">
        <v>68</v>
      </c>
      <c r="K168">
        <v>2</v>
      </c>
      <c r="L168">
        <v>250</v>
      </c>
      <c r="M168">
        <v>11.5269987792968</v>
      </c>
      <c r="N168">
        <v>2</v>
      </c>
      <c r="O168" s="7">
        <v>1</v>
      </c>
      <c r="P168" s="7">
        <v>2</v>
      </c>
      <c r="Q168" s="7">
        <v>22</v>
      </c>
      <c r="R168" s="7">
        <v>252</v>
      </c>
      <c r="AB168" s="8" t="str">
        <f t="shared" si="22"/>
        <v/>
      </c>
      <c r="AC168" s="8" t="str">
        <f t="shared" si="23"/>
        <v/>
      </c>
      <c r="AD168" s="32" t="str">
        <f t="shared" si="24"/>
        <v/>
      </c>
      <c r="AE168" s="32">
        <f>IF(J168&lt;900,IF(AND(VLOOKUP(C168,marv2012_trees!$A$2:$O$2023,11,FALSE)&lt;21,OR(Q168=21,Q168=22,Q168=23)),1,""),"")</f>
        <v>1</v>
      </c>
      <c r="AF168" s="32" t="str">
        <f t="shared" si="25"/>
        <v/>
      </c>
      <c r="AG168" s="32">
        <f t="shared" si="26"/>
        <v>0</v>
      </c>
      <c r="AH168" s="32">
        <f t="shared" si="27"/>
        <v>0</v>
      </c>
      <c r="AI168" s="32" t="str">
        <f t="shared" si="28"/>
        <v/>
      </c>
      <c r="AJ168" s="32" t="str">
        <f t="shared" si="29"/>
        <v/>
      </c>
    </row>
    <row r="169" spans="1:36">
      <c r="A169">
        <v>2</v>
      </c>
      <c r="B169" s="1" t="str">
        <f t="shared" si="20"/>
        <v>2A_76</v>
      </c>
      <c r="C169" t="str">
        <f t="shared" si="21"/>
        <v>2A_76</v>
      </c>
      <c r="D169" t="str">
        <f>IF(ISNA(VLOOKUP(C169,omissio_vanha_vs_uusi!$A$2:$T$107,20,FALSE)),"",IF(VLOOKUP(C169,omissio_vanha_vs_uusi!$A$2:$T$107,20,FALSE)="OK",VLOOKUP(C169,omissio_vanha_vs_uusi!$A$2:$T$107,11,FALSE),""))</f>
        <v/>
      </c>
      <c r="E169">
        <f>VLOOKUP($C169,marv2012_trees!$A$2:$O$2023,5,FALSE)</f>
        <v>2515780.71</v>
      </c>
      <c r="F169">
        <f>VLOOKUP($C169,marv2012_trees!$A$2:$O$2023,6,FALSE)</f>
        <v>6860815.2300000004</v>
      </c>
      <c r="G169" t="str">
        <f>IF(ISNA(VLOOKUP($C169,results!$A$2:$CJ$107,10,FALSE)),"",VLOOKUP($C169,results!$A$2:$CJ$107,10,FALSE))</f>
        <v/>
      </c>
      <c r="H169" t="str">
        <f>IF(ISNA(VLOOKUP($C169,results!$A$2:$CJ$107,11,FALSE)),"",VLOOKUP($C169,results!$A$2:$CJ$107,11,FALSE))</f>
        <v/>
      </c>
      <c r="I169" t="s">
        <v>90</v>
      </c>
      <c r="J169">
        <v>76</v>
      </c>
      <c r="K169">
        <v>2</v>
      </c>
      <c r="L169">
        <v>282</v>
      </c>
      <c r="M169">
        <v>23.357008544921801</v>
      </c>
      <c r="N169">
        <v>2</v>
      </c>
      <c r="O169" s="7">
        <v>1</v>
      </c>
      <c r="P169" s="7">
        <v>2</v>
      </c>
      <c r="Q169" s="7">
        <v>11</v>
      </c>
      <c r="R169" s="7">
        <v>285</v>
      </c>
      <c r="S169" s="7" t="s">
        <v>35</v>
      </c>
      <c r="T169" s="7">
        <v>23</v>
      </c>
      <c r="U169" s="7">
        <v>22</v>
      </c>
      <c r="V169" s="7">
        <v>9</v>
      </c>
      <c r="W169" s="7">
        <v>5</v>
      </c>
      <c r="X169" s="7">
        <v>17</v>
      </c>
      <c r="Y169" s="7">
        <v>22.5</v>
      </c>
      <c r="Z169" s="7">
        <v>90</v>
      </c>
      <c r="AB169" s="8">
        <f t="shared" si="22"/>
        <v>3</v>
      </c>
      <c r="AC169" s="8" t="str">
        <f t="shared" si="23"/>
        <v/>
      </c>
      <c r="AD169" s="32" t="str">
        <f t="shared" si="24"/>
        <v/>
      </c>
      <c r="AE169" s="32" t="str">
        <f>IF(J169&lt;900,IF(AND(VLOOKUP(C169,marv2012_trees!$A$2:$O$2023,11,FALSE)&lt;21,OR(Q169=21,Q169=22,Q169=23)),1,""),"")</f>
        <v/>
      </c>
      <c r="AF169" s="32" t="str">
        <f t="shared" si="25"/>
        <v/>
      </c>
      <c r="AG169" s="32">
        <f t="shared" si="26"/>
        <v>282</v>
      </c>
      <c r="AH169" s="32">
        <f t="shared" si="27"/>
        <v>285</v>
      </c>
      <c r="AI169" s="32">
        <f t="shared" si="28"/>
        <v>3</v>
      </c>
      <c r="AJ169" s="32" t="str">
        <f t="shared" si="29"/>
        <v/>
      </c>
    </row>
    <row r="170" spans="1:36">
      <c r="A170">
        <v>2</v>
      </c>
      <c r="B170" s="1" t="str">
        <f t="shared" si="20"/>
        <v>2A_52</v>
      </c>
      <c r="C170" t="str">
        <f t="shared" si="21"/>
        <v>2A_52</v>
      </c>
      <c r="D170" t="str">
        <f>IF(ISNA(VLOOKUP(C170,omissio_vanha_vs_uusi!$A$2:$T$107,20,FALSE)),"",IF(VLOOKUP(C170,omissio_vanha_vs_uusi!$A$2:$T$107,20,FALSE)="OK",VLOOKUP(C170,omissio_vanha_vs_uusi!$A$2:$T$107,11,FALSE),""))</f>
        <v/>
      </c>
      <c r="E170">
        <f>VLOOKUP($C170,marv2012_trees!$A$2:$O$2023,5,FALSE)</f>
        <v>2515788.66</v>
      </c>
      <c r="F170">
        <f>VLOOKUP($C170,marv2012_trees!$A$2:$O$2023,6,FALSE)</f>
        <v>6860820.75</v>
      </c>
      <c r="G170" t="str">
        <f>IF(ISNA(VLOOKUP($C170,results!$A$2:$CJ$107,10,FALSE)),"",VLOOKUP($C170,results!$A$2:$CJ$107,10,FALSE))</f>
        <v/>
      </c>
      <c r="H170" t="str">
        <f>IF(ISNA(VLOOKUP($C170,results!$A$2:$CJ$107,11,FALSE)),"",VLOOKUP($C170,results!$A$2:$CJ$107,11,FALSE))</f>
        <v/>
      </c>
      <c r="I170" t="s">
        <v>90</v>
      </c>
      <c r="J170">
        <v>52</v>
      </c>
      <c r="K170">
        <v>1</v>
      </c>
      <c r="L170">
        <v>298</v>
      </c>
      <c r="M170">
        <v>22.508005493163999</v>
      </c>
      <c r="N170">
        <v>2</v>
      </c>
      <c r="O170" s="7">
        <v>1</v>
      </c>
      <c r="P170" s="7">
        <v>1</v>
      </c>
      <c r="Q170" s="7">
        <v>11</v>
      </c>
      <c r="R170" s="7">
        <v>299</v>
      </c>
      <c r="AB170" s="8">
        <f t="shared" si="22"/>
        <v>1</v>
      </c>
      <c r="AC170" s="8" t="str">
        <f t="shared" si="23"/>
        <v/>
      </c>
      <c r="AD170" s="32" t="str">
        <f t="shared" si="24"/>
        <v/>
      </c>
      <c r="AE170" s="32" t="str">
        <f>IF(J170&lt;900,IF(AND(VLOOKUP(C170,marv2012_trees!$A$2:$O$2023,11,FALSE)&lt;21,OR(Q170=21,Q170=22,Q170=23)),1,""),"")</f>
        <v/>
      </c>
      <c r="AF170" s="32" t="str">
        <f t="shared" si="25"/>
        <v/>
      </c>
      <c r="AG170" s="32">
        <f t="shared" si="26"/>
        <v>298</v>
      </c>
      <c r="AH170" s="32">
        <f t="shared" si="27"/>
        <v>299</v>
      </c>
      <c r="AI170" s="32">
        <f t="shared" si="28"/>
        <v>1</v>
      </c>
      <c r="AJ170" s="32" t="str">
        <f t="shared" si="29"/>
        <v/>
      </c>
    </row>
    <row r="171" spans="1:36">
      <c r="A171">
        <v>2</v>
      </c>
      <c r="B171" s="1" t="str">
        <f t="shared" si="20"/>
        <v>2A_80</v>
      </c>
      <c r="C171" t="str">
        <f t="shared" si="21"/>
        <v>2A_80</v>
      </c>
      <c r="D171" t="str">
        <f>IF(ISNA(VLOOKUP(C171,omissio_vanha_vs_uusi!$A$2:$T$107,20,FALSE)),"",IF(VLOOKUP(C171,omissio_vanha_vs_uusi!$A$2:$T$107,20,FALSE)="OK",VLOOKUP(C171,omissio_vanha_vs_uusi!$A$2:$T$107,11,FALSE),""))</f>
        <v/>
      </c>
      <c r="E171">
        <f>VLOOKUP($C171,marv2012_trees!$A$2:$O$2023,5,FALSE)</f>
        <v>2515784.21</v>
      </c>
      <c r="F171">
        <f>VLOOKUP($C171,marv2012_trees!$A$2:$O$2023,6,FALSE)</f>
        <v>6860820.6399999997</v>
      </c>
      <c r="G171" t="str">
        <f>IF(ISNA(VLOOKUP($C171,results!$A$2:$CJ$107,10,FALSE)),"",VLOOKUP($C171,results!$A$2:$CJ$107,10,FALSE))</f>
        <v/>
      </c>
      <c r="H171" t="str">
        <f>IF(ISNA(VLOOKUP($C171,results!$A$2:$CJ$107,11,FALSE)),"",VLOOKUP($C171,results!$A$2:$CJ$107,11,FALSE))</f>
        <v/>
      </c>
      <c r="I171" t="s">
        <v>90</v>
      </c>
      <c r="J171">
        <v>80</v>
      </c>
      <c r="K171">
        <v>1</v>
      </c>
      <c r="L171">
        <v>274</v>
      </c>
      <c r="M171">
        <v>23.6850067138671</v>
      </c>
      <c r="N171">
        <v>2</v>
      </c>
      <c r="O171" s="7">
        <v>1</v>
      </c>
      <c r="P171" s="7">
        <v>1</v>
      </c>
      <c r="Q171" s="7">
        <v>11</v>
      </c>
      <c r="R171" s="7">
        <v>284</v>
      </c>
      <c r="S171" s="7" t="s">
        <v>35</v>
      </c>
      <c r="T171" s="7">
        <v>23</v>
      </c>
      <c r="U171" s="7">
        <v>24.5</v>
      </c>
      <c r="V171" s="7">
        <v>10.5</v>
      </c>
      <c r="W171" s="7">
        <v>4</v>
      </c>
      <c r="X171" s="7">
        <v>23</v>
      </c>
      <c r="Y171" s="7">
        <v>20</v>
      </c>
      <c r="Z171" s="7">
        <v>85</v>
      </c>
      <c r="AB171" s="8">
        <f t="shared" si="22"/>
        <v>10</v>
      </c>
      <c r="AC171" s="8" t="str">
        <f t="shared" si="23"/>
        <v/>
      </c>
      <c r="AD171" s="32" t="str">
        <f t="shared" si="24"/>
        <v/>
      </c>
      <c r="AE171" s="32" t="str">
        <f>IF(J171&lt;900,IF(AND(VLOOKUP(C171,marv2012_trees!$A$2:$O$2023,11,FALSE)&lt;21,OR(Q171=21,Q171=22,Q171=23)),1,""),"")</f>
        <v/>
      </c>
      <c r="AF171" s="32" t="str">
        <f t="shared" si="25"/>
        <v/>
      </c>
      <c r="AG171" s="32">
        <f t="shared" si="26"/>
        <v>274</v>
      </c>
      <c r="AH171" s="32">
        <f t="shared" si="27"/>
        <v>284</v>
      </c>
      <c r="AI171" s="32">
        <f t="shared" si="28"/>
        <v>10</v>
      </c>
      <c r="AJ171" s="32" t="str">
        <f t="shared" si="29"/>
        <v/>
      </c>
    </row>
    <row r="172" spans="1:36">
      <c r="A172">
        <v>2</v>
      </c>
      <c r="B172" s="1" t="str">
        <f t="shared" si="20"/>
        <v>2A_90</v>
      </c>
      <c r="C172" t="str">
        <f t="shared" si="21"/>
        <v>2A_90</v>
      </c>
      <c r="D172" t="str">
        <f>IF(ISNA(VLOOKUP(C172,omissio_vanha_vs_uusi!$A$2:$T$107,20,FALSE)),"",IF(VLOOKUP(C172,omissio_vanha_vs_uusi!$A$2:$T$107,20,FALSE)="OK",VLOOKUP(C172,omissio_vanha_vs_uusi!$A$2:$T$107,11,FALSE),""))</f>
        <v/>
      </c>
      <c r="E172">
        <f>VLOOKUP($C172,marv2012_trees!$A$2:$O$2023,5,FALSE)</f>
        <v>2515780.0099999998</v>
      </c>
      <c r="F172">
        <f>VLOOKUP($C172,marv2012_trees!$A$2:$O$2023,6,FALSE)</f>
        <v>6860819.3200000003</v>
      </c>
      <c r="G172" t="str">
        <f>IF(ISNA(VLOOKUP($C172,results!$A$2:$CJ$107,10,FALSE)),"",VLOOKUP($C172,results!$A$2:$CJ$107,10,FALSE))</f>
        <v/>
      </c>
      <c r="H172" t="str">
        <f>IF(ISNA(VLOOKUP($C172,results!$A$2:$CJ$107,11,FALSE)),"",VLOOKUP($C172,results!$A$2:$CJ$107,11,FALSE))</f>
        <v/>
      </c>
      <c r="I172" t="s">
        <v>90</v>
      </c>
      <c r="J172">
        <v>90</v>
      </c>
      <c r="K172">
        <v>4</v>
      </c>
      <c r="L172">
        <v>225</v>
      </c>
      <c r="M172">
        <v>23.085006713867099</v>
      </c>
      <c r="N172">
        <v>2</v>
      </c>
      <c r="O172" s="7">
        <v>1</v>
      </c>
      <c r="P172" s="7">
        <v>4</v>
      </c>
      <c r="Q172" s="7">
        <v>11</v>
      </c>
      <c r="R172" s="7">
        <v>234</v>
      </c>
      <c r="AB172" s="8">
        <f t="shared" si="22"/>
        <v>9</v>
      </c>
      <c r="AC172" s="8" t="str">
        <f t="shared" si="23"/>
        <v/>
      </c>
      <c r="AD172" s="32" t="str">
        <f t="shared" si="24"/>
        <v/>
      </c>
      <c r="AE172" s="32" t="str">
        <f>IF(J172&lt;900,IF(AND(VLOOKUP(C172,marv2012_trees!$A$2:$O$2023,11,FALSE)&lt;21,OR(Q172=21,Q172=22,Q172=23)),1,""),"")</f>
        <v/>
      </c>
      <c r="AF172" s="32" t="str">
        <f t="shared" si="25"/>
        <v/>
      </c>
      <c r="AG172" s="32">
        <f t="shared" si="26"/>
        <v>225</v>
      </c>
      <c r="AH172" s="32">
        <f t="shared" si="27"/>
        <v>234</v>
      </c>
      <c r="AI172" s="32">
        <f t="shared" si="28"/>
        <v>9</v>
      </c>
      <c r="AJ172" s="32" t="str">
        <f t="shared" si="29"/>
        <v/>
      </c>
    </row>
    <row r="173" spans="1:36">
      <c r="A173">
        <v>2</v>
      </c>
      <c r="B173" s="1" t="str">
        <f t="shared" si="20"/>
        <v>2A_94</v>
      </c>
      <c r="C173" t="str">
        <f t="shared" si="21"/>
        <v>2A_94</v>
      </c>
      <c r="D173" t="str">
        <f>IF(ISNA(VLOOKUP(C173,omissio_vanha_vs_uusi!$A$2:$T$107,20,FALSE)),"",IF(VLOOKUP(C173,omissio_vanha_vs_uusi!$A$2:$T$107,20,FALSE)="OK",VLOOKUP(C173,omissio_vanha_vs_uusi!$A$2:$T$107,11,FALSE),""))</f>
        <v/>
      </c>
      <c r="E173">
        <f>VLOOKUP($C173,marv2012_trees!$A$2:$O$2023,5,FALSE)</f>
        <v>2515781.6</v>
      </c>
      <c r="F173">
        <f>VLOOKUP($C173,marv2012_trees!$A$2:$O$2023,6,FALSE)</f>
        <v>6860821.8099999996</v>
      </c>
      <c r="G173" t="str">
        <f>IF(ISNA(VLOOKUP($C173,results!$A$2:$CJ$107,10,FALSE)),"",VLOOKUP($C173,results!$A$2:$CJ$107,10,FALSE))</f>
        <v/>
      </c>
      <c r="H173" t="str">
        <f>IF(ISNA(VLOOKUP($C173,results!$A$2:$CJ$107,11,FALSE)),"",VLOOKUP($C173,results!$A$2:$CJ$107,11,FALSE))</f>
        <v/>
      </c>
      <c r="I173" t="s">
        <v>90</v>
      </c>
      <c r="J173">
        <v>94</v>
      </c>
      <c r="K173">
        <v>1</v>
      </c>
      <c r="L173">
        <v>251</v>
      </c>
      <c r="M173">
        <v>18.421007934570198</v>
      </c>
      <c r="N173">
        <v>2</v>
      </c>
      <c r="O173" s="7">
        <v>1</v>
      </c>
      <c r="P173" s="7">
        <v>1</v>
      </c>
      <c r="Q173" s="7">
        <v>12</v>
      </c>
      <c r="R173" s="7">
        <v>251</v>
      </c>
      <c r="AB173" s="8">
        <f t="shared" si="22"/>
        <v>0</v>
      </c>
      <c r="AC173" s="8" t="str">
        <f t="shared" si="23"/>
        <v/>
      </c>
      <c r="AD173" s="32" t="str">
        <f t="shared" si="24"/>
        <v/>
      </c>
      <c r="AE173" s="32" t="str">
        <f>IF(J173&lt;900,IF(AND(VLOOKUP(C173,marv2012_trees!$A$2:$O$2023,11,FALSE)&lt;21,OR(Q173=21,Q173=22,Q173=23)),1,""),"")</f>
        <v/>
      </c>
      <c r="AF173" s="32" t="str">
        <f t="shared" si="25"/>
        <v/>
      </c>
      <c r="AG173" s="32">
        <f t="shared" si="26"/>
        <v>251</v>
      </c>
      <c r="AH173" s="32">
        <f t="shared" si="27"/>
        <v>251</v>
      </c>
      <c r="AI173" s="32">
        <f t="shared" si="28"/>
        <v>0</v>
      </c>
      <c r="AJ173" s="32" t="str">
        <f t="shared" si="29"/>
        <v/>
      </c>
    </row>
    <row r="174" spans="1:36">
      <c r="A174">
        <v>2</v>
      </c>
      <c r="B174" s="1" t="str">
        <f t="shared" si="20"/>
        <v>2A_3</v>
      </c>
      <c r="C174" t="str">
        <f t="shared" si="21"/>
        <v>2A_3</v>
      </c>
      <c r="D174" t="str">
        <f>IF(ISNA(VLOOKUP(C174,omissio_vanha_vs_uusi!$A$2:$T$107,20,FALSE)),"",IF(VLOOKUP(C174,omissio_vanha_vs_uusi!$A$2:$T$107,20,FALSE)="OK",VLOOKUP(C174,omissio_vanha_vs_uusi!$A$2:$T$107,11,FALSE),""))</f>
        <v/>
      </c>
      <c r="E174">
        <f>VLOOKUP($C174,marv2012_trees!$A$2:$O$2023,5,FALSE)</f>
        <v>2515802.02</v>
      </c>
      <c r="F174">
        <f>VLOOKUP($C174,marv2012_trees!$A$2:$O$2023,6,FALSE)</f>
        <v>6860799.7599999998</v>
      </c>
      <c r="G174" t="str">
        <f>IF(ISNA(VLOOKUP($C174,results!$A$2:$CJ$107,10,FALSE)),"",VLOOKUP($C174,results!$A$2:$CJ$107,10,FALSE))</f>
        <v/>
      </c>
      <c r="H174" t="str">
        <f>IF(ISNA(VLOOKUP($C174,results!$A$2:$CJ$107,11,FALSE)),"",VLOOKUP($C174,results!$A$2:$CJ$107,11,FALSE))</f>
        <v/>
      </c>
      <c r="I174" t="s">
        <v>90</v>
      </c>
      <c r="J174">
        <v>3</v>
      </c>
      <c r="K174">
        <v>2</v>
      </c>
      <c r="L174">
        <v>284</v>
      </c>
      <c r="M174">
        <v>22.770011596679598</v>
      </c>
      <c r="N174">
        <v>2</v>
      </c>
      <c r="O174" s="7">
        <v>1</v>
      </c>
      <c r="P174" s="7">
        <v>1</v>
      </c>
      <c r="Q174" s="7">
        <v>11</v>
      </c>
      <c r="R174" s="7">
        <v>288</v>
      </c>
      <c r="S174" s="7" t="s">
        <v>35</v>
      </c>
      <c r="T174" s="7">
        <v>25</v>
      </c>
      <c r="U174" s="7">
        <v>23.25</v>
      </c>
      <c r="V174" s="7">
        <v>13.75</v>
      </c>
      <c r="W174" s="7">
        <v>5</v>
      </c>
      <c r="X174" s="7">
        <v>31</v>
      </c>
      <c r="Y174" s="7">
        <v>25</v>
      </c>
      <c r="Z174" s="7">
        <v>85</v>
      </c>
      <c r="AB174" s="8">
        <f t="shared" si="22"/>
        <v>4</v>
      </c>
      <c r="AC174" s="8">
        <f t="shared" si="23"/>
        <v>1</v>
      </c>
      <c r="AD174" s="32" t="str">
        <f t="shared" si="24"/>
        <v/>
      </c>
      <c r="AE174" s="32" t="str">
        <f>IF(J174&lt;900,IF(AND(VLOOKUP(C174,marv2012_trees!$A$2:$O$2023,11,FALSE)&lt;21,OR(Q174=21,Q174=22,Q174=23)),1,""),"")</f>
        <v/>
      </c>
      <c r="AF174" s="32" t="str">
        <f t="shared" si="25"/>
        <v/>
      </c>
      <c r="AG174" s="32">
        <f t="shared" si="26"/>
        <v>284</v>
      </c>
      <c r="AH174" s="32">
        <f t="shared" si="27"/>
        <v>288</v>
      </c>
      <c r="AI174" s="32">
        <f t="shared" si="28"/>
        <v>4</v>
      </c>
      <c r="AJ174" s="32" t="str">
        <f t="shared" si="29"/>
        <v/>
      </c>
    </row>
    <row r="175" spans="1:36">
      <c r="A175">
        <v>2</v>
      </c>
      <c r="B175" s="1" t="str">
        <f t="shared" si="20"/>
        <v>2A_8</v>
      </c>
      <c r="C175" t="str">
        <f t="shared" si="21"/>
        <v>2A_8</v>
      </c>
      <c r="D175" t="str">
        <f>IF(ISNA(VLOOKUP(C175,omissio_vanha_vs_uusi!$A$2:$T$107,20,FALSE)),"",IF(VLOOKUP(C175,omissio_vanha_vs_uusi!$A$2:$T$107,20,FALSE)="OK",VLOOKUP(C175,omissio_vanha_vs_uusi!$A$2:$T$107,11,FALSE),""))</f>
        <v/>
      </c>
      <c r="E175">
        <f>VLOOKUP($C175,marv2012_trees!$A$2:$O$2023,5,FALSE)</f>
        <v>2515799.0499999998</v>
      </c>
      <c r="F175">
        <f>VLOOKUP($C175,marv2012_trees!$A$2:$O$2023,6,FALSE)</f>
        <v>6860803.7199999997</v>
      </c>
      <c r="G175" t="str">
        <f>IF(ISNA(VLOOKUP($C175,results!$A$2:$CJ$107,10,FALSE)),"",VLOOKUP($C175,results!$A$2:$CJ$107,10,FALSE))</f>
        <v/>
      </c>
      <c r="H175" t="str">
        <f>IF(ISNA(VLOOKUP($C175,results!$A$2:$CJ$107,11,FALSE)),"",VLOOKUP($C175,results!$A$2:$CJ$107,11,FALSE))</f>
        <v/>
      </c>
      <c r="I175" t="s">
        <v>90</v>
      </c>
      <c r="J175">
        <v>8</v>
      </c>
      <c r="K175">
        <v>1</v>
      </c>
      <c r="L175">
        <v>311</v>
      </c>
      <c r="M175">
        <v>23.075001220703001</v>
      </c>
      <c r="N175">
        <v>2</v>
      </c>
      <c r="O175" s="7">
        <v>1</v>
      </c>
      <c r="P175" s="7">
        <v>1</v>
      </c>
      <c r="Q175" s="7">
        <v>11</v>
      </c>
      <c r="R175" s="7">
        <v>319</v>
      </c>
      <c r="AB175" s="8">
        <f t="shared" si="22"/>
        <v>8</v>
      </c>
      <c r="AC175" s="8" t="str">
        <f t="shared" si="23"/>
        <v/>
      </c>
      <c r="AD175" s="32" t="str">
        <f t="shared" si="24"/>
        <v/>
      </c>
      <c r="AE175" s="32" t="str">
        <f>IF(J175&lt;900,IF(AND(VLOOKUP(C175,marv2012_trees!$A$2:$O$2023,11,FALSE)&lt;21,OR(Q175=21,Q175=22,Q175=23)),1,""),"")</f>
        <v/>
      </c>
      <c r="AF175" s="32" t="str">
        <f t="shared" si="25"/>
        <v/>
      </c>
      <c r="AG175" s="32">
        <f t="shared" si="26"/>
        <v>311</v>
      </c>
      <c r="AH175" s="32">
        <f t="shared" si="27"/>
        <v>319</v>
      </c>
      <c r="AI175" s="32">
        <f t="shared" si="28"/>
        <v>8</v>
      </c>
      <c r="AJ175" s="32" t="str">
        <f t="shared" si="29"/>
        <v/>
      </c>
    </row>
    <row r="176" spans="1:36">
      <c r="A176">
        <v>2</v>
      </c>
      <c r="B176" s="1" t="str">
        <f t="shared" si="20"/>
        <v>2A_5</v>
      </c>
      <c r="C176" t="str">
        <f t="shared" si="21"/>
        <v>2A_5</v>
      </c>
      <c r="D176" t="str">
        <f>IF(ISNA(VLOOKUP(C176,omissio_vanha_vs_uusi!$A$2:$T$107,20,FALSE)),"",IF(VLOOKUP(C176,omissio_vanha_vs_uusi!$A$2:$T$107,20,FALSE)="OK",VLOOKUP(C176,omissio_vanha_vs_uusi!$A$2:$T$107,11,FALSE),""))</f>
        <v/>
      </c>
      <c r="E176">
        <f>VLOOKUP($C176,marv2012_trees!$A$2:$O$2023,5,FALSE)</f>
        <v>2515798.7000000002</v>
      </c>
      <c r="F176">
        <f>VLOOKUP($C176,marv2012_trees!$A$2:$O$2023,6,FALSE)</f>
        <v>6860806.2699999996</v>
      </c>
      <c r="G176" t="str">
        <f>IF(ISNA(VLOOKUP($C176,results!$A$2:$CJ$107,10,FALSE)),"",VLOOKUP($C176,results!$A$2:$CJ$107,10,FALSE))</f>
        <v/>
      </c>
      <c r="H176" t="str">
        <f>IF(ISNA(VLOOKUP($C176,results!$A$2:$CJ$107,11,FALSE)),"",VLOOKUP($C176,results!$A$2:$CJ$107,11,FALSE))</f>
        <v/>
      </c>
      <c r="I176" t="s">
        <v>90</v>
      </c>
      <c r="J176">
        <v>5</v>
      </c>
      <c r="K176">
        <v>2</v>
      </c>
      <c r="L176">
        <v>318</v>
      </c>
      <c r="M176">
        <v>25.700001220703001</v>
      </c>
      <c r="N176">
        <v>2</v>
      </c>
      <c r="O176" s="7">
        <v>1</v>
      </c>
      <c r="P176" s="7">
        <v>2</v>
      </c>
      <c r="Q176" s="7">
        <v>11</v>
      </c>
      <c r="R176" s="7">
        <v>337</v>
      </c>
      <c r="AB176" s="8">
        <f t="shared" si="22"/>
        <v>19</v>
      </c>
      <c r="AC176" s="8" t="str">
        <f t="shared" si="23"/>
        <v/>
      </c>
      <c r="AD176" s="32" t="str">
        <f t="shared" si="24"/>
        <v/>
      </c>
      <c r="AE176" s="32" t="str">
        <f>IF(J176&lt;900,IF(AND(VLOOKUP(C176,marv2012_trees!$A$2:$O$2023,11,FALSE)&lt;21,OR(Q176=21,Q176=22,Q176=23)),1,""),"")</f>
        <v/>
      </c>
      <c r="AF176" s="32" t="str">
        <f t="shared" si="25"/>
        <v/>
      </c>
      <c r="AG176" s="32">
        <f t="shared" si="26"/>
        <v>318</v>
      </c>
      <c r="AH176" s="32">
        <f t="shared" si="27"/>
        <v>337</v>
      </c>
      <c r="AI176" s="32">
        <f t="shared" si="28"/>
        <v>19</v>
      </c>
      <c r="AJ176" s="32" t="str">
        <f t="shared" si="29"/>
        <v/>
      </c>
    </row>
    <row r="177" spans="1:36">
      <c r="A177">
        <v>2</v>
      </c>
      <c r="B177" s="1" t="str">
        <f t="shared" si="20"/>
        <v>2A_2</v>
      </c>
      <c r="C177" t="str">
        <f t="shared" si="21"/>
        <v>2A_2</v>
      </c>
      <c r="D177" t="str">
        <f>IF(ISNA(VLOOKUP(C177,omissio_vanha_vs_uusi!$A$2:$T$107,20,FALSE)),"",IF(VLOOKUP(C177,omissio_vanha_vs_uusi!$A$2:$T$107,20,FALSE)="OK",VLOOKUP(C177,omissio_vanha_vs_uusi!$A$2:$T$107,11,FALSE),""))</f>
        <v/>
      </c>
      <c r="E177">
        <f>VLOOKUP($C177,marv2012_trees!$A$2:$O$2023,5,FALSE)</f>
        <v>2515796.67</v>
      </c>
      <c r="F177">
        <f>VLOOKUP($C177,marv2012_trees!$A$2:$O$2023,6,FALSE)</f>
        <v>6860812.5999999996</v>
      </c>
      <c r="G177" t="str">
        <f>IF(ISNA(VLOOKUP($C177,results!$A$2:$CJ$107,10,FALSE)),"",VLOOKUP($C177,results!$A$2:$CJ$107,10,FALSE))</f>
        <v/>
      </c>
      <c r="H177" t="str">
        <f>IF(ISNA(VLOOKUP($C177,results!$A$2:$CJ$107,11,FALSE)),"",VLOOKUP($C177,results!$A$2:$CJ$107,11,FALSE))</f>
        <v/>
      </c>
      <c r="I177" t="s">
        <v>90</v>
      </c>
      <c r="J177">
        <v>2</v>
      </c>
      <c r="K177">
        <v>16</v>
      </c>
      <c r="L177">
        <v>120</v>
      </c>
      <c r="M177">
        <v>14.9570103759765</v>
      </c>
      <c r="N177">
        <v>2</v>
      </c>
      <c r="O177" s="7">
        <v>1</v>
      </c>
      <c r="P177" s="7">
        <v>16</v>
      </c>
      <c r="Q177" s="7">
        <v>14</v>
      </c>
      <c r="R177" s="7">
        <v>123</v>
      </c>
      <c r="AB177" s="8">
        <f t="shared" si="22"/>
        <v>3</v>
      </c>
      <c r="AC177" s="8" t="str">
        <f t="shared" si="23"/>
        <v/>
      </c>
      <c r="AD177" s="32" t="str">
        <f t="shared" si="24"/>
        <v/>
      </c>
      <c r="AE177" s="32" t="str">
        <f>IF(J177&lt;900,IF(AND(VLOOKUP(C177,marv2012_trees!$A$2:$O$2023,11,FALSE)&lt;21,OR(Q177=21,Q177=22,Q177=23)),1,""),"")</f>
        <v/>
      </c>
      <c r="AF177" s="32" t="str">
        <f t="shared" si="25"/>
        <v/>
      </c>
      <c r="AG177" s="32">
        <f t="shared" si="26"/>
        <v>120</v>
      </c>
      <c r="AH177" s="32">
        <f t="shared" si="27"/>
        <v>123</v>
      </c>
      <c r="AI177" s="32">
        <f t="shared" si="28"/>
        <v>3</v>
      </c>
      <c r="AJ177" s="32" t="str">
        <f t="shared" si="29"/>
        <v/>
      </c>
    </row>
    <row r="178" spans="1:36">
      <c r="A178">
        <v>2</v>
      </c>
      <c r="B178" s="1" t="str">
        <f t="shared" si="20"/>
        <v>2A_16</v>
      </c>
      <c r="C178" t="str">
        <f t="shared" si="21"/>
        <v>2A_16</v>
      </c>
      <c r="D178" t="str">
        <f>IF(ISNA(VLOOKUP(C178,omissio_vanha_vs_uusi!$A$2:$T$107,20,FALSE)),"",IF(VLOOKUP(C178,omissio_vanha_vs_uusi!$A$2:$T$107,20,FALSE)="OK",VLOOKUP(C178,omissio_vanha_vs_uusi!$A$2:$T$107,11,FALSE),""))</f>
        <v/>
      </c>
      <c r="E178">
        <f>VLOOKUP($C178,marv2012_trees!$A$2:$O$2023,5,FALSE)</f>
        <v>2515793.0099999998</v>
      </c>
      <c r="F178">
        <f>VLOOKUP($C178,marv2012_trees!$A$2:$O$2023,6,FALSE)</f>
        <v>6860814.8899999997</v>
      </c>
      <c r="G178" t="str">
        <f>IF(ISNA(VLOOKUP($C178,results!$A$2:$CJ$107,10,FALSE)),"",VLOOKUP($C178,results!$A$2:$CJ$107,10,FALSE))</f>
        <v/>
      </c>
      <c r="H178" t="str">
        <f>IF(ISNA(VLOOKUP($C178,results!$A$2:$CJ$107,11,FALSE)),"",VLOOKUP($C178,results!$A$2:$CJ$107,11,FALSE))</f>
        <v/>
      </c>
      <c r="I178" t="s">
        <v>90</v>
      </c>
      <c r="J178">
        <v>16</v>
      </c>
      <c r="K178">
        <v>2</v>
      </c>
      <c r="L178">
        <v>239</v>
      </c>
      <c r="M178">
        <v>20.834007934570199</v>
      </c>
      <c r="N178">
        <v>2</v>
      </c>
      <c r="O178" s="7">
        <v>1</v>
      </c>
      <c r="P178" s="7">
        <v>2</v>
      </c>
      <c r="Q178" s="7">
        <v>11</v>
      </c>
      <c r="R178" s="7">
        <v>241</v>
      </c>
      <c r="S178" s="7" t="s">
        <v>35</v>
      </c>
      <c r="T178" s="7">
        <v>21</v>
      </c>
      <c r="U178" s="7">
        <v>20.75</v>
      </c>
      <c r="V178" s="7">
        <v>6.75</v>
      </c>
      <c r="W178" s="7">
        <v>4</v>
      </c>
      <c r="X178" s="7">
        <v>15</v>
      </c>
      <c r="Y178" s="7">
        <v>20</v>
      </c>
      <c r="Z178" s="7">
        <v>90</v>
      </c>
      <c r="AA178" t="s">
        <v>94</v>
      </c>
      <c r="AB178" s="8">
        <f t="shared" si="22"/>
        <v>2</v>
      </c>
      <c r="AC178" s="8" t="str">
        <f t="shared" si="23"/>
        <v/>
      </c>
      <c r="AD178" s="32" t="str">
        <f t="shared" si="24"/>
        <v/>
      </c>
      <c r="AE178" s="32" t="str">
        <f>IF(J178&lt;900,IF(AND(VLOOKUP(C178,marv2012_trees!$A$2:$O$2023,11,FALSE)&lt;21,OR(Q178=21,Q178=22,Q178=23)),1,""),"")</f>
        <v/>
      </c>
      <c r="AF178" s="32" t="str">
        <f t="shared" si="25"/>
        <v/>
      </c>
      <c r="AG178" s="32">
        <f t="shared" si="26"/>
        <v>239</v>
      </c>
      <c r="AH178" s="32">
        <f t="shared" si="27"/>
        <v>241</v>
      </c>
      <c r="AI178" s="32">
        <f t="shared" si="28"/>
        <v>2</v>
      </c>
      <c r="AJ178" s="32" t="str">
        <f t="shared" si="29"/>
        <v/>
      </c>
    </row>
    <row r="179" spans="1:36">
      <c r="A179">
        <v>2</v>
      </c>
      <c r="B179" s="1" t="str">
        <f t="shared" si="20"/>
        <v>2A_13</v>
      </c>
      <c r="C179" t="str">
        <f t="shared" si="21"/>
        <v>2A_13</v>
      </c>
      <c r="D179" t="str">
        <f>IF(ISNA(VLOOKUP(C179,omissio_vanha_vs_uusi!$A$2:$T$107,20,FALSE)),"",IF(VLOOKUP(C179,omissio_vanha_vs_uusi!$A$2:$T$107,20,FALSE)="OK",VLOOKUP(C179,omissio_vanha_vs_uusi!$A$2:$T$107,11,FALSE),""))</f>
        <v/>
      </c>
      <c r="E179">
        <f>VLOOKUP($C179,marv2012_trees!$A$2:$O$2023,5,FALSE)</f>
        <v>2515792.5099999998</v>
      </c>
      <c r="F179">
        <f>VLOOKUP($C179,marv2012_trees!$A$2:$O$2023,6,FALSE)</f>
        <v>6860817.8399999999</v>
      </c>
      <c r="G179" t="str">
        <f>IF(ISNA(VLOOKUP($C179,results!$A$2:$CJ$107,10,FALSE)),"",VLOOKUP($C179,results!$A$2:$CJ$107,10,FALSE))</f>
        <v/>
      </c>
      <c r="H179" t="str">
        <f>IF(ISNA(VLOOKUP($C179,results!$A$2:$CJ$107,11,FALSE)),"",VLOOKUP($C179,results!$A$2:$CJ$107,11,FALSE))</f>
        <v/>
      </c>
      <c r="I179" t="s">
        <v>90</v>
      </c>
      <c r="J179">
        <v>13</v>
      </c>
      <c r="K179">
        <v>1</v>
      </c>
      <c r="L179">
        <v>263</v>
      </c>
      <c r="M179">
        <v>20.579005493164001</v>
      </c>
      <c r="N179">
        <v>2</v>
      </c>
      <c r="O179" s="7">
        <v>1</v>
      </c>
      <c r="P179" s="7">
        <v>1</v>
      </c>
      <c r="Q179" s="7">
        <v>11</v>
      </c>
      <c r="R179" s="7">
        <v>274</v>
      </c>
      <c r="AB179" s="8">
        <f t="shared" si="22"/>
        <v>11</v>
      </c>
      <c r="AC179" s="8" t="str">
        <f t="shared" si="23"/>
        <v/>
      </c>
      <c r="AD179" s="32" t="str">
        <f t="shared" si="24"/>
        <v/>
      </c>
      <c r="AE179" s="32" t="str">
        <f>IF(J179&lt;900,IF(AND(VLOOKUP(C179,marv2012_trees!$A$2:$O$2023,11,FALSE)&lt;21,OR(Q179=21,Q179=22,Q179=23)),1,""),"")</f>
        <v/>
      </c>
      <c r="AF179" s="32" t="str">
        <f t="shared" si="25"/>
        <v/>
      </c>
      <c r="AG179" s="32">
        <f t="shared" si="26"/>
        <v>263</v>
      </c>
      <c r="AH179" s="32">
        <f t="shared" si="27"/>
        <v>274</v>
      </c>
      <c r="AI179" s="32">
        <f t="shared" si="28"/>
        <v>11</v>
      </c>
      <c r="AJ179" s="32" t="str">
        <f t="shared" si="29"/>
        <v/>
      </c>
    </row>
    <row r="180" spans="1:36">
      <c r="A180">
        <v>2</v>
      </c>
      <c r="B180" s="1" t="str">
        <f t="shared" si="20"/>
        <v>2A_9</v>
      </c>
      <c r="C180" t="str">
        <f t="shared" si="21"/>
        <v>2A_9</v>
      </c>
      <c r="D180" t="str">
        <f>IF(ISNA(VLOOKUP(C180,omissio_vanha_vs_uusi!$A$2:$T$107,20,FALSE)),"",IF(VLOOKUP(C180,omissio_vanha_vs_uusi!$A$2:$T$107,20,FALSE)="OK",VLOOKUP(C180,omissio_vanha_vs_uusi!$A$2:$T$107,11,FALSE),""))</f>
        <v/>
      </c>
      <c r="E180">
        <f>VLOOKUP($C180,marv2012_trees!$A$2:$O$2023,5,FALSE)</f>
        <v>2515792.4700000002</v>
      </c>
      <c r="F180">
        <f>VLOOKUP($C180,marv2012_trees!$A$2:$O$2023,6,FALSE)</f>
        <v>6860820.2699999996</v>
      </c>
      <c r="G180" t="str">
        <f>IF(ISNA(VLOOKUP($C180,results!$A$2:$CJ$107,10,FALSE)),"",VLOOKUP($C180,results!$A$2:$CJ$107,10,FALSE))</f>
        <v/>
      </c>
      <c r="H180" t="str">
        <f>IF(ISNA(VLOOKUP($C180,results!$A$2:$CJ$107,11,FALSE)),"",VLOOKUP($C180,results!$A$2:$CJ$107,11,FALSE))</f>
        <v/>
      </c>
      <c r="I180" t="s">
        <v>90</v>
      </c>
      <c r="J180">
        <v>9</v>
      </c>
      <c r="K180">
        <v>2</v>
      </c>
      <c r="L180">
        <v>175</v>
      </c>
      <c r="M180">
        <v>19.325997558593698</v>
      </c>
      <c r="N180">
        <v>2</v>
      </c>
      <c r="O180" s="7">
        <v>1</v>
      </c>
      <c r="P180" s="7">
        <v>2</v>
      </c>
      <c r="Q180" s="7">
        <v>11</v>
      </c>
      <c r="R180" s="7">
        <v>188</v>
      </c>
      <c r="AB180" s="8">
        <f t="shared" si="22"/>
        <v>13</v>
      </c>
      <c r="AC180" s="8" t="str">
        <f t="shared" si="23"/>
        <v/>
      </c>
      <c r="AD180" s="32" t="str">
        <f t="shared" si="24"/>
        <v/>
      </c>
      <c r="AE180" s="32" t="str">
        <f>IF(J180&lt;900,IF(AND(VLOOKUP(C180,marv2012_trees!$A$2:$O$2023,11,FALSE)&lt;21,OR(Q180=21,Q180=22,Q180=23)),1,""),"")</f>
        <v/>
      </c>
      <c r="AF180" s="32" t="str">
        <f t="shared" si="25"/>
        <v/>
      </c>
      <c r="AG180" s="32">
        <f t="shared" si="26"/>
        <v>175</v>
      </c>
      <c r="AH180" s="32">
        <f t="shared" si="27"/>
        <v>188</v>
      </c>
      <c r="AI180" s="32">
        <f t="shared" si="28"/>
        <v>13</v>
      </c>
      <c r="AJ180" s="32" t="str">
        <f t="shared" si="29"/>
        <v/>
      </c>
    </row>
    <row r="181" spans="1:36">
      <c r="A181">
        <v>2</v>
      </c>
      <c r="B181" s="1" t="str">
        <f t="shared" si="20"/>
        <v>2A_4</v>
      </c>
      <c r="C181" t="str">
        <f t="shared" si="21"/>
        <v>2A_4</v>
      </c>
      <c r="D181" t="str">
        <f>IF(ISNA(VLOOKUP(C181,omissio_vanha_vs_uusi!$A$2:$T$107,20,FALSE)),"",IF(VLOOKUP(C181,omissio_vanha_vs_uusi!$A$2:$T$107,20,FALSE)="OK",VLOOKUP(C181,omissio_vanha_vs_uusi!$A$2:$T$107,11,FALSE),""))</f>
        <v/>
      </c>
      <c r="E181">
        <f>VLOOKUP($C181,marv2012_trees!$A$2:$O$2023,5,FALSE)</f>
        <v>2515791.73</v>
      </c>
      <c r="F181">
        <f>VLOOKUP($C181,marv2012_trees!$A$2:$O$2023,6,FALSE)</f>
        <v>6860823.7999999998</v>
      </c>
      <c r="G181" t="str">
        <f>IF(ISNA(VLOOKUP($C181,results!$A$2:$CJ$107,10,FALSE)),"",VLOOKUP($C181,results!$A$2:$CJ$107,10,FALSE))</f>
        <v/>
      </c>
      <c r="H181" t="str">
        <f>IF(ISNA(VLOOKUP($C181,results!$A$2:$CJ$107,11,FALSE)),"",VLOOKUP($C181,results!$A$2:$CJ$107,11,FALSE))</f>
        <v/>
      </c>
      <c r="I181" t="s">
        <v>90</v>
      </c>
      <c r="J181">
        <v>4</v>
      </c>
      <c r="K181">
        <v>2</v>
      </c>
      <c r="L181">
        <v>173</v>
      </c>
      <c r="M181">
        <v>17.803996948242101</v>
      </c>
      <c r="N181">
        <v>2</v>
      </c>
      <c r="O181" s="7">
        <v>1</v>
      </c>
      <c r="P181" s="7">
        <v>2</v>
      </c>
      <c r="Q181" s="7">
        <v>11</v>
      </c>
      <c r="R181" s="7">
        <v>184</v>
      </c>
      <c r="AB181" s="8">
        <f t="shared" si="22"/>
        <v>11</v>
      </c>
      <c r="AC181" s="8" t="str">
        <f t="shared" si="23"/>
        <v/>
      </c>
      <c r="AD181" s="32" t="str">
        <f t="shared" si="24"/>
        <v/>
      </c>
      <c r="AE181" s="32" t="str">
        <f>IF(J181&lt;900,IF(AND(VLOOKUP(C181,marv2012_trees!$A$2:$O$2023,11,FALSE)&lt;21,OR(Q181=21,Q181=22,Q181=23)),1,""),"")</f>
        <v/>
      </c>
      <c r="AF181" s="32" t="str">
        <f t="shared" si="25"/>
        <v/>
      </c>
      <c r="AG181" s="32">
        <f t="shared" si="26"/>
        <v>173</v>
      </c>
      <c r="AH181" s="32">
        <f t="shared" si="27"/>
        <v>184</v>
      </c>
      <c r="AI181" s="32">
        <f t="shared" si="28"/>
        <v>11</v>
      </c>
      <c r="AJ181" s="32" t="str">
        <f t="shared" si="29"/>
        <v/>
      </c>
    </row>
    <row r="182" spans="1:36">
      <c r="A182">
        <v>2</v>
      </c>
      <c r="B182" s="1" t="str">
        <f t="shared" si="20"/>
        <v>2A_20</v>
      </c>
      <c r="C182" t="str">
        <f t="shared" si="21"/>
        <v>2A_20</v>
      </c>
      <c r="D182" t="str">
        <f>IF(ISNA(VLOOKUP(C182,omissio_vanha_vs_uusi!$A$2:$T$107,20,FALSE)),"",IF(VLOOKUP(C182,omissio_vanha_vs_uusi!$A$2:$T$107,20,FALSE)="OK",VLOOKUP(C182,omissio_vanha_vs_uusi!$A$2:$T$107,11,FALSE),""))</f>
        <v/>
      </c>
      <c r="E182">
        <f>VLOOKUP($C182,marv2012_trees!$A$2:$O$2023,5,FALSE)</f>
        <v>2515790.33</v>
      </c>
      <c r="F182">
        <f>VLOOKUP($C182,marv2012_trees!$A$2:$O$2023,6,FALSE)</f>
        <v>6860826.9400000004</v>
      </c>
      <c r="G182" t="str">
        <f>IF(ISNA(VLOOKUP($C182,results!$A$2:$CJ$107,10,FALSE)),"",VLOOKUP($C182,results!$A$2:$CJ$107,10,FALSE))</f>
        <v/>
      </c>
      <c r="H182" t="str">
        <f>IF(ISNA(VLOOKUP($C182,results!$A$2:$CJ$107,11,FALSE)),"",VLOOKUP($C182,results!$A$2:$CJ$107,11,FALSE))</f>
        <v/>
      </c>
      <c r="I182" t="s">
        <v>90</v>
      </c>
      <c r="J182">
        <v>20</v>
      </c>
      <c r="K182">
        <v>2</v>
      </c>
      <c r="L182">
        <v>232</v>
      </c>
      <c r="M182">
        <v>7.9510103759765203</v>
      </c>
      <c r="N182">
        <v>2</v>
      </c>
      <c r="O182" s="7">
        <v>1</v>
      </c>
      <c r="P182" s="7">
        <v>2</v>
      </c>
      <c r="Q182" s="7">
        <v>22</v>
      </c>
      <c r="R182" s="7">
        <v>211</v>
      </c>
      <c r="AB182" s="8" t="str">
        <f t="shared" si="22"/>
        <v/>
      </c>
      <c r="AC182" s="8" t="str">
        <f t="shared" si="23"/>
        <v/>
      </c>
      <c r="AD182" s="32" t="str">
        <f t="shared" si="24"/>
        <v/>
      </c>
      <c r="AE182" s="32">
        <f>IF(J182&lt;900,IF(AND(VLOOKUP(C182,marv2012_trees!$A$2:$O$2023,11,FALSE)&lt;21,OR(Q182=21,Q182=22,Q182=23)),1,""),"")</f>
        <v>1</v>
      </c>
      <c r="AF182" s="32" t="str">
        <f t="shared" si="25"/>
        <v/>
      </c>
      <c r="AG182" s="32">
        <f t="shared" si="26"/>
        <v>0</v>
      </c>
      <c r="AH182" s="32">
        <f t="shared" si="27"/>
        <v>0</v>
      </c>
      <c r="AI182" s="32" t="str">
        <f t="shared" si="28"/>
        <v/>
      </c>
      <c r="AJ182" s="32" t="str">
        <f t="shared" si="29"/>
        <v/>
      </c>
    </row>
    <row r="183" spans="1:36">
      <c r="A183">
        <v>2</v>
      </c>
      <c r="B183" s="1" t="str">
        <f t="shared" si="20"/>
        <v>2A_701</v>
      </c>
      <c r="C183" t="str">
        <f t="shared" si="21"/>
        <v>2A_701</v>
      </c>
      <c r="D183" t="str">
        <f>IF(ISNA(VLOOKUP(C183,omissio_vanha_vs_uusi!$A$2:$T$107,20,FALSE)),"",IF(VLOOKUP(C183,omissio_vanha_vs_uusi!$A$2:$T$107,20,FALSE)="OK",VLOOKUP(C183,omissio_vanha_vs_uusi!$A$2:$T$107,11,FALSE),""))</f>
        <v/>
      </c>
      <c r="E183">
        <f>VLOOKUP($C183,marv2012_trees!$A$2:$O$2023,5,FALSE)</f>
        <v>2515784.41</v>
      </c>
      <c r="F183">
        <f>VLOOKUP($C183,marv2012_trees!$A$2:$O$2023,6,FALSE)</f>
        <v>6860777.8499999996</v>
      </c>
      <c r="G183" t="str">
        <f>IF(ISNA(VLOOKUP($C183,results!$A$2:$CJ$107,10,FALSE)),"",VLOOKUP($C183,results!$A$2:$CJ$107,10,FALSE))</f>
        <v/>
      </c>
      <c r="H183" t="str">
        <f>IF(ISNA(VLOOKUP($C183,results!$A$2:$CJ$107,11,FALSE)),"",VLOOKUP($C183,results!$A$2:$CJ$107,11,FALSE))</f>
        <v/>
      </c>
      <c r="I183" t="s">
        <v>90</v>
      </c>
      <c r="J183">
        <v>701</v>
      </c>
      <c r="K183">
        <v>2</v>
      </c>
      <c r="L183">
        <v>119</v>
      </c>
      <c r="M183">
        <v>12.3199987792968</v>
      </c>
      <c r="N183">
        <v>3</v>
      </c>
      <c r="O183" s="7">
        <v>1</v>
      </c>
      <c r="P183" s="7">
        <v>2</v>
      </c>
      <c r="Q183" s="7">
        <v>21</v>
      </c>
      <c r="R183" s="7">
        <v>115</v>
      </c>
      <c r="AB183" s="8" t="str">
        <f t="shared" si="22"/>
        <v/>
      </c>
      <c r="AC183" s="8" t="str">
        <f t="shared" si="23"/>
        <v/>
      </c>
      <c r="AD183" s="32" t="str">
        <f t="shared" si="24"/>
        <v/>
      </c>
      <c r="AE183" s="32">
        <f>IF(J183&lt;900,IF(AND(VLOOKUP(C183,marv2012_trees!$A$2:$O$2023,11,FALSE)&lt;21,OR(Q183=21,Q183=22,Q183=23)),1,""),"")</f>
        <v>1</v>
      </c>
      <c r="AF183" s="32" t="str">
        <f t="shared" si="25"/>
        <v/>
      </c>
      <c r="AG183" s="32">
        <f t="shared" si="26"/>
        <v>0</v>
      </c>
      <c r="AH183" s="32">
        <f t="shared" si="27"/>
        <v>0</v>
      </c>
      <c r="AI183" s="32" t="str">
        <f t="shared" si="28"/>
        <v/>
      </c>
      <c r="AJ183" s="32" t="str">
        <f t="shared" si="29"/>
        <v/>
      </c>
    </row>
    <row r="184" spans="1:36">
      <c r="A184">
        <v>2</v>
      </c>
      <c r="B184" s="1" t="str">
        <f t="shared" si="20"/>
        <v>2A_704</v>
      </c>
      <c r="C184" t="str">
        <f t="shared" si="21"/>
        <v>2A_704</v>
      </c>
      <c r="D184" t="str">
        <f>IF(ISNA(VLOOKUP(C184,omissio_vanha_vs_uusi!$A$2:$T$107,20,FALSE)),"",IF(VLOOKUP(C184,omissio_vanha_vs_uusi!$A$2:$T$107,20,FALSE)="OK",VLOOKUP(C184,omissio_vanha_vs_uusi!$A$2:$T$107,11,FALSE),""))</f>
        <v/>
      </c>
      <c r="E184">
        <f>VLOOKUP($C184,marv2012_trees!$A$2:$O$2023,5,FALSE)</f>
        <v>2515787.11</v>
      </c>
      <c r="F184">
        <f>VLOOKUP($C184,marv2012_trees!$A$2:$O$2023,6,FALSE)</f>
        <v>6860783.6900000004</v>
      </c>
      <c r="G184" t="str">
        <f>IF(ISNA(VLOOKUP($C184,results!$A$2:$CJ$107,10,FALSE)),"",VLOOKUP($C184,results!$A$2:$CJ$107,10,FALSE))</f>
        <v/>
      </c>
      <c r="H184" t="str">
        <f>IF(ISNA(VLOOKUP($C184,results!$A$2:$CJ$107,11,FALSE)),"",VLOOKUP($C184,results!$A$2:$CJ$107,11,FALSE))</f>
        <v/>
      </c>
      <c r="I184" t="s">
        <v>90</v>
      </c>
      <c r="J184">
        <v>704</v>
      </c>
      <c r="K184">
        <v>2</v>
      </c>
      <c r="L184">
        <v>151</v>
      </c>
      <c r="M184">
        <v>14.9970048828124</v>
      </c>
      <c r="N184">
        <v>3</v>
      </c>
      <c r="O184" s="7">
        <v>1</v>
      </c>
      <c r="P184" s="7">
        <v>2</v>
      </c>
      <c r="Q184" s="7">
        <v>12</v>
      </c>
      <c r="R184" s="7">
        <v>159</v>
      </c>
      <c r="AB184" s="8">
        <f t="shared" si="22"/>
        <v>8</v>
      </c>
      <c r="AC184" s="8" t="str">
        <f t="shared" si="23"/>
        <v/>
      </c>
      <c r="AD184" s="32" t="str">
        <f t="shared" si="24"/>
        <v/>
      </c>
      <c r="AE184" s="32" t="str">
        <f>IF(J184&lt;900,IF(AND(VLOOKUP(C184,marv2012_trees!$A$2:$O$2023,11,FALSE)&lt;21,OR(Q184=21,Q184=22,Q184=23)),1,""),"")</f>
        <v/>
      </c>
      <c r="AF184" s="32" t="str">
        <f t="shared" si="25"/>
        <v/>
      </c>
      <c r="AG184" s="32">
        <f t="shared" si="26"/>
        <v>151</v>
      </c>
      <c r="AH184" s="32">
        <f t="shared" si="27"/>
        <v>159</v>
      </c>
      <c r="AI184" s="32">
        <f t="shared" si="28"/>
        <v>8</v>
      </c>
      <c r="AJ184" s="32" t="str">
        <f t="shared" si="29"/>
        <v/>
      </c>
    </row>
    <row r="185" spans="1:36">
      <c r="A185">
        <v>2</v>
      </c>
      <c r="B185" s="1" t="str">
        <f t="shared" si="20"/>
        <v>2A_703</v>
      </c>
      <c r="C185" t="str">
        <f t="shared" si="21"/>
        <v>2A_703</v>
      </c>
      <c r="D185" t="str">
        <f>IF(ISNA(VLOOKUP(C185,omissio_vanha_vs_uusi!$A$2:$T$107,20,FALSE)),"",IF(VLOOKUP(C185,omissio_vanha_vs_uusi!$A$2:$T$107,20,FALSE)="OK",VLOOKUP(C185,omissio_vanha_vs_uusi!$A$2:$T$107,11,FALSE),""))</f>
        <v/>
      </c>
      <c r="E185">
        <f>VLOOKUP($C185,marv2012_trees!$A$2:$O$2023,5,FALSE)</f>
        <v>2515767.92</v>
      </c>
      <c r="F185">
        <f>VLOOKUP($C185,marv2012_trees!$A$2:$O$2023,6,FALSE)</f>
        <v>6860797.5</v>
      </c>
      <c r="G185" t="str">
        <f>IF(ISNA(VLOOKUP($C185,results!$A$2:$CJ$107,10,FALSE)),"",VLOOKUP($C185,results!$A$2:$CJ$107,10,FALSE))</f>
        <v/>
      </c>
      <c r="H185" t="str">
        <f>IF(ISNA(VLOOKUP($C185,results!$A$2:$CJ$107,11,FALSE)),"",VLOOKUP($C185,results!$A$2:$CJ$107,11,FALSE))</f>
        <v/>
      </c>
      <c r="I185" t="s">
        <v>90</v>
      </c>
      <c r="J185">
        <v>703</v>
      </c>
      <c r="K185">
        <v>2</v>
      </c>
      <c r="L185">
        <v>112</v>
      </c>
      <c r="N185">
        <v>3</v>
      </c>
      <c r="O185" s="7">
        <v>1</v>
      </c>
      <c r="P185" s="7">
        <v>2</v>
      </c>
      <c r="Q185" s="7">
        <v>11</v>
      </c>
      <c r="R185" s="7">
        <v>116</v>
      </c>
      <c r="AB185" s="8">
        <f t="shared" si="22"/>
        <v>4</v>
      </c>
      <c r="AC185" s="8" t="str">
        <f t="shared" si="23"/>
        <v/>
      </c>
      <c r="AD185" s="32" t="str">
        <f t="shared" si="24"/>
        <v/>
      </c>
      <c r="AE185" s="32" t="str">
        <f>IF(J185&lt;900,IF(AND(VLOOKUP(C185,marv2012_trees!$A$2:$O$2023,11,FALSE)&lt;21,OR(Q185=21,Q185=22,Q185=23)),1,""),"")</f>
        <v/>
      </c>
      <c r="AF185" s="32" t="str">
        <f t="shared" si="25"/>
        <v/>
      </c>
      <c r="AG185" s="32">
        <f t="shared" si="26"/>
        <v>112</v>
      </c>
      <c r="AH185" s="32">
        <f t="shared" si="27"/>
        <v>116</v>
      </c>
      <c r="AI185" s="32">
        <f t="shared" si="28"/>
        <v>4</v>
      </c>
      <c r="AJ185" s="32" t="str">
        <f t="shared" si="29"/>
        <v/>
      </c>
    </row>
    <row r="186" spans="1:36">
      <c r="A186">
        <v>2</v>
      </c>
      <c r="B186" s="1" t="str">
        <f t="shared" si="20"/>
        <v>2A_705</v>
      </c>
      <c r="C186" t="str">
        <f t="shared" si="21"/>
        <v>2A_705</v>
      </c>
      <c r="D186" t="str">
        <f>IF(ISNA(VLOOKUP(C186,omissio_vanha_vs_uusi!$A$2:$T$107,20,FALSE)),"",IF(VLOOKUP(C186,omissio_vanha_vs_uusi!$A$2:$T$107,20,FALSE)="OK",VLOOKUP(C186,omissio_vanha_vs_uusi!$A$2:$T$107,11,FALSE),""))</f>
        <v/>
      </c>
      <c r="E186">
        <f>VLOOKUP($C186,marv2012_trees!$A$2:$O$2023,5,FALSE)</f>
        <v>2515767.39</v>
      </c>
      <c r="F186">
        <f>VLOOKUP($C186,marv2012_trees!$A$2:$O$2023,6,FALSE)</f>
        <v>6860807.9800000004</v>
      </c>
      <c r="G186" t="str">
        <f>IF(ISNA(VLOOKUP($C186,results!$A$2:$CJ$107,10,FALSE)),"",VLOOKUP($C186,results!$A$2:$CJ$107,10,FALSE))</f>
        <v/>
      </c>
      <c r="H186" t="str">
        <f>IF(ISNA(VLOOKUP($C186,results!$A$2:$CJ$107,11,FALSE)),"",VLOOKUP($C186,results!$A$2:$CJ$107,11,FALSE))</f>
        <v/>
      </c>
      <c r="I186" t="s">
        <v>90</v>
      </c>
      <c r="J186">
        <v>705</v>
      </c>
      <c r="K186">
        <v>2</v>
      </c>
      <c r="L186">
        <v>184</v>
      </c>
      <c r="M186">
        <v>17.880000610351502</v>
      </c>
      <c r="N186">
        <v>3</v>
      </c>
      <c r="O186" s="7">
        <v>1</v>
      </c>
      <c r="P186" s="7">
        <v>2</v>
      </c>
      <c r="Q186" s="7">
        <v>11</v>
      </c>
      <c r="R186" s="7">
        <v>182</v>
      </c>
      <c r="AB186" s="8">
        <f t="shared" si="22"/>
        <v>-2</v>
      </c>
      <c r="AC186" s="8" t="str">
        <f t="shared" si="23"/>
        <v/>
      </c>
      <c r="AD186" s="32" t="str">
        <f t="shared" si="24"/>
        <v/>
      </c>
      <c r="AE186" s="32" t="str">
        <f>IF(J186&lt;900,IF(AND(VLOOKUP(C186,marv2012_trees!$A$2:$O$2023,11,FALSE)&lt;21,OR(Q186=21,Q186=22,Q186=23)),1,""),"")</f>
        <v/>
      </c>
      <c r="AF186" s="32" t="str">
        <f t="shared" si="25"/>
        <v/>
      </c>
      <c r="AG186" s="32">
        <f t="shared" si="26"/>
        <v>184</v>
      </c>
      <c r="AH186" s="32">
        <f t="shared" si="27"/>
        <v>182</v>
      </c>
      <c r="AI186" s="32">
        <f t="shared" si="28"/>
        <v>-2</v>
      </c>
      <c r="AJ186" s="32" t="str">
        <f t="shared" si="29"/>
        <v/>
      </c>
    </row>
    <row r="187" spans="1:36">
      <c r="A187">
        <v>2</v>
      </c>
      <c r="B187" s="1" t="str">
        <f t="shared" si="20"/>
        <v>2A_707</v>
      </c>
      <c r="C187" t="str">
        <f t="shared" si="21"/>
        <v>2A_707</v>
      </c>
      <c r="D187" t="str">
        <f>IF(ISNA(VLOOKUP(C187,omissio_vanha_vs_uusi!$A$2:$T$107,20,FALSE)),"",IF(VLOOKUP(C187,omissio_vanha_vs_uusi!$A$2:$T$107,20,FALSE)="OK",VLOOKUP(C187,omissio_vanha_vs_uusi!$A$2:$T$107,11,FALSE),""))</f>
        <v/>
      </c>
      <c r="E187">
        <f>VLOOKUP($C187,marv2012_trees!$A$2:$O$2023,5,FALSE)</f>
        <v>2515765.4700000002</v>
      </c>
      <c r="F187">
        <f>VLOOKUP($C187,marv2012_trees!$A$2:$O$2023,6,FALSE)</f>
        <v>6860809.7999999998</v>
      </c>
      <c r="G187" t="str">
        <f>IF(ISNA(VLOOKUP($C187,results!$A$2:$CJ$107,10,FALSE)),"",VLOOKUP($C187,results!$A$2:$CJ$107,10,FALSE))</f>
        <v/>
      </c>
      <c r="H187" t="str">
        <f>IF(ISNA(VLOOKUP($C187,results!$A$2:$CJ$107,11,FALSE)),"",VLOOKUP($C187,results!$A$2:$CJ$107,11,FALSE))</f>
        <v/>
      </c>
      <c r="I187" t="s">
        <v>90</v>
      </c>
      <c r="J187">
        <v>707</v>
      </c>
      <c r="K187">
        <v>2</v>
      </c>
      <c r="L187">
        <v>250</v>
      </c>
      <c r="M187">
        <v>20.862006103515501</v>
      </c>
      <c r="N187">
        <v>3</v>
      </c>
      <c r="O187" s="7">
        <v>1</v>
      </c>
      <c r="P187" s="7">
        <v>2</v>
      </c>
      <c r="Q187" s="7">
        <v>11</v>
      </c>
      <c r="R187" s="7">
        <v>249</v>
      </c>
      <c r="S187" s="7" t="s">
        <v>35</v>
      </c>
      <c r="T187" s="7">
        <v>19</v>
      </c>
      <c r="U187" s="7">
        <v>21.5</v>
      </c>
      <c r="V187" s="7">
        <v>9.5</v>
      </c>
      <c r="AB187" s="8">
        <f t="shared" si="22"/>
        <v>-1</v>
      </c>
      <c r="AC187" s="8" t="str">
        <f t="shared" si="23"/>
        <v/>
      </c>
      <c r="AD187" s="32" t="str">
        <f t="shared" si="24"/>
        <v/>
      </c>
      <c r="AE187" s="32" t="str">
        <f>IF(J187&lt;900,IF(AND(VLOOKUP(C187,marv2012_trees!$A$2:$O$2023,11,FALSE)&lt;21,OR(Q187=21,Q187=22,Q187=23)),1,""),"")</f>
        <v/>
      </c>
      <c r="AF187" s="32" t="str">
        <f t="shared" si="25"/>
        <v/>
      </c>
      <c r="AG187" s="32">
        <f t="shared" si="26"/>
        <v>250</v>
      </c>
      <c r="AH187" s="32">
        <f t="shared" si="27"/>
        <v>249</v>
      </c>
      <c r="AI187" s="32">
        <f t="shared" si="28"/>
        <v>-1</v>
      </c>
      <c r="AJ187" s="32" t="str">
        <f t="shared" si="29"/>
        <v/>
      </c>
    </row>
    <row r="188" spans="1:36">
      <c r="A188">
        <v>2</v>
      </c>
      <c r="B188" s="1" t="str">
        <f t="shared" si="20"/>
        <v>2A_709</v>
      </c>
      <c r="C188" t="str">
        <f t="shared" si="21"/>
        <v>2A_709</v>
      </c>
      <c r="D188" t="str">
        <f>IF(ISNA(VLOOKUP(C188,omissio_vanha_vs_uusi!$A$2:$T$107,20,FALSE)),"",IF(VLOOKUP(C188,omissio_vanha_vs_uusi!$A$2:$T$107,20,FALSE)="OK",VLOOKUP(C188,omissio_vanha_vs_uusi!$A$2:$T$107,11,FALSE),""))</f>
        <v/>
      </c>
      <c r="E188">
        <f>VLOOKUP($C188,marv2012_trees!$A$2:$O$2023,5,FALSE)</f>
        <v>2515766.89</v>
      </c>
      <c r="F188">
        <f>VLOOKUP($C188,marv2012_trees!$A$2:$O$2023,6,FALSE)</f>
        <v>6860813.2199999997</v>
      </c>
      <c r="G188" t="str">
        <f>IF(ISNA(VLOOKUP($C188,results!$A$2:$CJ$107,10,FALSE)),"",VLOOKUP($C188,results!$A$2:$CJ$107,10,FALSE))</f>
        <v/>
      </c>
      <c r="H188" t="str">
        <f>IF(ISNA(VLOOKUP($C188,results!$A$2:$CJ$107,11,FALSE)),"",VLOOKUP($C188,results!$A$2:$CJ$107,11,FALSE))</f>
        <v/>
      </c>
      <c r="I188" t="s">
        <v>90</v>
      </c>
      <c r="J188">
        <v>709</v>
      </c>
      <c r="K188">
        <v>2</v>
      </c>
      <c r="L188">
        <v>185</v>
      </c>
      <c r="N188">
        <v>3</v>
      </c>
      <c r="O188" s="7">
        <v>1</v>
      </c>
      <c r="P188" s="7">
        <v>2</v>
      </c>
      <c r="Q188" s="7">
        <v>21</v>
      </c>
      <c r="R188" s="7">
        <v>180</v>
      </c>
      <c r="AB188" s="8" t="str">
        <f t="shared" si="22"/>
        <v/>
      </c>
      <c r="AC188" s="8" t="str">
        <f t="shared" si="23"/>
        <v/>
      </c>
      <c r="AD188" s="32" t="str">
        <f t="shared" si="24"/>
        <v/>
      </c>
      <c r="AE188" s="32">
        <f>IF(J188&lt;900,IF(AND(VLOOKUP(C188,marv2012_trees!$A$2:$O$2023,11,FALSE)&lt;21,OR(Q188=21,Q188=22,Q188=23)),1,""),"")</f>
        <v>1</v>
      </c>
      <c r="AF188" s="32" t="str">
        <f t="shared" si="25"/>
        <v/>
      </c>
      <c r="AG188" s="32">
        <f t="shared" si="26"/>
        <v>0</v>
      </c>
      <c r="AH188" s="32">
        <f t="shared" si="27"/>
        <v>0</v>
      </c>
      <c r="AI188" s="32" t="str">
        <f t="shared" si="28"/>
        <v/>
      </c>
      <c r="AJ188" s="32" t="str">
        <f t="shared" si="29"/>
        <v/>
      </c>
    </row>
    <row r="189" spans="1:36">
      <c r="A189">
        <v>2</v>
      </c>
      <c r="B189" s="1" t="str">
        <f t="shared" si="20"/>
        <v>2A_706</v>
      </c>
      <c r="C189" t="str">
        <f t="shared" si="21"/>
        <v>2A_706</v>
      </c>
      <c r="D189" t="str">
        <f>IF(ISNA(VLOOKUP(C189,omissio_vanha_vs_uusi!$A$2:$T$107,20,FALSE)),"",IF(VLOOKUP(C189,omissio_vanha_vs_uusi!$A$2:$T$107,20,FALSE)="OK",VLOOKUP(C189,omissio_vanha_vs_uusi!$A$2:$T$107,11,FALSE),""))</f>
        <v/>
      </c>
      <c r="E189">
        <f>VLOOKUP($C189,marv2012_trees!$A$2:$O$2023,5,FALSE)</f>
        <v>2515790.65</v>
      </c>
      <c r="F189">
        <f>VLOOKUP($C189,marv2012_trees!$A$2:$O$2023,6,FALSE)</f>
        <v>6860788.8899999997</v>
      </c>
      <c r="G189" t="str">
        <f>IF(ISNA(VLOOKUP($C189,results!$A$2:$CJ$107,10,FALSE)),"",VLOOKUP($C189,results!$A$2:$CJ$107,10,FALSE))</f>
        <v/>
      </c>
      <c r="H189" t="str">
        <f>IF(ISNA(VLOOKUP($C189,results!$A$2:$CJ$107,11,FALSE)),"",VLOOKUP($C189,results!$A$2:$CJ$107,11,FALSE))</f>
        <v/>
      </c>
      <c r="I189" t="s">
        <v>90</v>
      </c>
      <c r="J189">
        <v>706</v>
      </c>
      <c r="K189">
        <v>4</v>
      </c>
      <c r="L189">
        <v>227</v>
      </c>
      <c r="M189">
        <v>17.593010986328</v>
      </c>
      <c r="N189">
        <v>3</v>
      </c>
      <c r="O189" s="7">
        <v>1</v>
      </c>
      <c r="P189" s="7">
        <v>4</v>
      </c>
      <c r="Q189" s="7">
        <v>13</v>
      </c>
      <c r="R189" s="7">
        <v>233</v>
      </c>
      <c r="AB189" s="8">
        <f t="shared" si="22"/>
        <v>6</v>
      </c>
      <c r="AC189" s="8" t="str">
        <f t="shared" si="23"/>
        <v/>
      </c>
      <c r="AD189" s="32" t="str">
        <f t="shared" si="24"/>
        <v/>
      </c>
      <c r="AE189" s="32" t="str">
        <f>IF(J189&lt;900,IF(AND(VLOOKUP(C189,marv2012_trees!$A$2:$O$2023,11,FALSE)&lt;21,OR(Q189=21,Q189=22,Q189=23)),1,""),"")</f>
        <v/>
      </c>
      <c r="AF189" s="32" t="str">
        <f t="shared" si="25"/>
        <v/>
      </c>
      <c r="AG189" s="32">
        <f t="shared" si="26"/>
        <v>227</v>
      </c>
      <c r="AH189" s="32">
        <f t="shared" si="27"/>
        <v>233</v>
      </c>
      <c r="AI189" s="32">
        <f t="shared" si="28"/>
        <v>6</v>
      </c>
      <c r="AJ189" s="32" t="str">
        <f t="shared" si="29"/>
        <v/>
      </c>
    </row>
    <row r="190" spans="1:36">
      <c r="A190">
        <v>2</v>
      </c>
      <c r="B190" s="1" t="str">
        <f t="shared" si="20"/>
        <v>2A_710</v>
      </c>
      <c r="C190" t="str">
        <f t="shared" si="21"/>
        <v>2A_710</v>
      </c>
      <c r="D190" t="str">
        <f>IF(ISNA(VLOOKUP(C190,omissio_vanha_vs_uusi!$A$2:$T$107,20,FALSE)),"",IF(VLOOKUP(C190,omissio_vanha_vs_uusi!$A$2:$T$107,20,FALSE)="OK",VLOOKUP(C190,omissio_vanha_vs_uusi!$A$2:$T$107,11,FALSE),""))</f>
        <v/>
      </c>
      <c r="E190">
        <f>VLOOKUP($C190,marv2012_trees!$A$2:$O$2023,5,FALSE)</f>
        <v>2515793.11</v>
      </c>
      <c r="F190">
        <f>VLOOKUP($C190,marv2012_trees!$A$2:$O$2023,6,FALSE)</f>
        <v>6860790.5700000003</v>
      </c>
      <c r="G190" t="str">
        <f>IF(ISNA(VLOOKUP($C190,results!$A$2:$CJ$107,10,FALSE)),"",VLOOKUP($C190,results!$A$2:$CJ$107,10,FALSE))</f>
        <v/>
      </c>
      <c r="H190" t="str">
        <f>IF(ISNA(VLOOKUP($C190,results!$A$2:$CJ$107,11,FALSE)),"",VLOOKUP($C190,results!$A$2:$CJ$107,11,FALSE))</f>
        <v/>
      </c>
      <c r="I190" t="s">
        <v>90</v>
      </c>
      <c r="J190">
        <v>710</v>
      </c>
      <c r="K190">
        <v>2</v>
      </c>
      <c r="L190">
        <v>158</v>
      </c>
      <c r="M190">
        <v>13.687004882812399</v>
      </c>
      <c r="N190">
        <v>3</v>
      </c>
      <c r="O190" s="7">
        <v>1</v>
      </c>
      <c r="P190" s="7">
        <v>2</v>
      </c>
      <c r="Q190" s="7">
        <v>11</v>
      </c>
      <c r="R190" s="7">
        <v>165</v>
      </c>
      <c r="AB190" s="8">
        <f t="shared" si="22"/>
        <v>7</v>
      </c>
      <c r="AC190" s="8" t="str">
        <f t="shared" si="23"/>
        <v/>
      </c>
      <c r="AD190" s="32" t="str">
        <f t="shared" si="24"/>
        <v/>
      </c>
      <c r="AE190" s="32" t="str">
        <f>IF(J190&lt;900,IF(AND(VLOOKUP(C190,marv2012_trees!$A$2:$O$2023,11,FALSE)&lt;21,OR(Q190=21,Q190=22,Q190=23)),1,""),"")</f>
        <v/>
      </c>
      <c r="AF190" s="32" t="str">
        <f t="shared" si="25"/>
        <v/>
      </c>
      <c r="AG190" s="32">
        <f t="shared" si="26"/>
        <v>158</v>
      </c>
      <c r="AH190" s="32">
        <f t="shared" si="27"/>
        <v>165</v>
      </c>
      <c r="AI190" s="32">
        <f t="shared" si="28"/>
        <v>7</v>
      </c>
      <c r="AJ190" s="32" t="str">
        <f t="shared" si="29"/>
        <v/>
      </c>
    </row>
    <row r="191" spans="1:36">
      <c r="A191">
        <v>2</v>
      </c>
      <c r="B191" s="1" t="str">
        <f t="shared" si="20"/>
        <v>2A_723</v>
      </c>
      <c r="C191" t="str">
        <f t="shared" si="21"/>
        <v>2A_723</v>
      </c>
      <c r="D191" t="str">
        <f>IF(ISNA(VLOOKUP(C191,omissio_vanha_vs_uusi!$A$2:$T$107,20,FALSE)),"",IF(VLOOKUP(C191,omissio_vanha_vs_uusi!$A$2:$T$107,20,FALSE)="OK",VLOOKUP(C191,omissio_vanha_vs_uusi!$A$2:$T$107,11,FALSE),""))</f>
        <v/>
      </c>
      <c r="E191">
        <f>VLOOKUP($C191,marv2012_trees!$A$2:$O$2023,5,FALSE)</f>
        <v>2515782.5</v>
      </c>
      <c r="F191">
        <f>VLOOKUP($C191,marv2012_trees!$A$2:$O$2023,6,FALSE)</f>
        <v>6860793.3899999997</v>
      </c>
      <c r="G191" t="str">
        <f>IF(ISNA(VLOOKUP($C191,results!$A$2:$CJ$107,10,FALSE)),"",VLOOKUP($C191,results!$A$2:$CJ$107,10,FALSE))</f>
        <v/>
      </c>
      <c r="H191" t="str">
        <f>IF(ISNA(VLOOKUP($C191,results!$A$2:$CJ$107,11,FALSE)),"",VLOOKUP($C191,results!$A$2:$CJ$107,11,FALSE))</f>
        <v/>
      </c>
      <c r="I191" t="s">
        <v>90</v>
      </c>
      <c r="J191">
        <v>723</v>
      </c>
      <c r="K191">
        <v>2</v>
      </c>
      <c r="L191">
        <v>134</v>
      </c>
      <c r="N191">
        <v>3</v>
      </c>
      <c r="O191" s="7">
        <v>1</v>
      </c>
      <c r="P191" s="7">
        <v>2</v>
      </c>
      <c r="Q191" s="7">
        <v>11</v>
      </c>
      <c r="R191" s="7">
        <v>133</v>
      </c>
      <c r="S191" s="7" t="s">
        <v>35</v>
      </c>
      <c r="T191" s="7">
        <v>10</v>
      </c>
      <c r="U191" s="7">
        <v>14.5</v>
      </c>
      <c r="V191" s="7">
        <v>3.25</v>
      </c>
      <c r="W191" s="7">
        <v>2</v>
      </c>
      <c r="X191" s="7">
        <v>10</v>
      </c>
      <c r="Y191" s="7">
        <v>30</v>
      </c>
      <c r="Z191" s="7">
        <v>73</v>
      </c>
      <c r="AB191" s="8">
        <f t="shared" si="22"/>
        <v>-1</v>
      </c>
      <c r="AC191" s="8" t="str">
        <f t="shared" si="23"/>
        <v/>
      </c>
      <c r="AD191" s="32" t="str">
        <f t="shared" si="24"/>
        <v/>
      </c>
      <c r="AE191" s="32" t="str">
        <f>IF(J191&lt;900,IF(AND(VLOOKUP(C191,marv2012_trees!$A$2:$O$2023,11,FALSE)&lt;21,OR(Q191=21,Q191=22,Q191=23)),1,""),"")</f>
        <v/>
      </c>
      <c r="AF191" s="32" t="str">
        <f t="shared" si="25"/>
        <v/>
      </c>
      <c r="AG191" s="32">
        <f t="shared" si="26"/>
        <v>134</v>
      </c>
      <c r="AH191" s="32">
        <f t="shared" si="27"/>
        <v>133</v>
      </c>
      <c r="AI191" s="32">
        <f t="shared" si="28"/>
        <v>-1</v>
      </c>
      <c r="AJ191" s="32" t="str">
        <f t="shared" si="29"/>
        <v/>
      </c>
    </row>
    <row r="192" spans="1:36">
      <c r="A192">
        <v>2</v>
      </c>
      <c r="B192" s="1" t="str">
        <f t="shared" si="20"/>
        <v>2A_721</v>
      </c>
      <c r="C192" t="str">
        <f t="shared" si="21"/>
        <v>2A_721</v>
      </c>
      <c r="D192" t="str">
        <f>IF(ISNA(VLOOKUP(C192,omissio_vanha_vs_uusi!$A$2:$T$107,20,FALSE)),"",IF(VLOOKUP(C192,omissio_vanha_vs_uusi!$A$2:$T$107,20,FALSE)="OK",VLOOKUP(C192,omissio_vanha_vs_uusi!$A$2:$T$107,11,FALSE),""))</f>
        <v/>
      </c>
      <c r="E192">
        <f>VLOOKUP($C192,marv2012_trees!$A$2:$O$2023,5,FALSE)</f>
        <v>2515781.35</v>
      </c>
      <c r="F192">
        <f>VLOOKUP($C192,marv2012_trees!$A$2:$O$2023,6,FALSE)</f>
        <v>6860794.3300000001</v>
      </c>
      <c r="G192" t="str">
        <f>IF(ISNA(VLOOKUP($C192,results!$A$2:$CJ$107,10,FALSE)),"",VLOOKUP($C192,results!$A$2:$CJ$107,10,FALSE))</f>
        <v/>
      </c>
      <c r="H192" t="str">
        <f>IF(ISNA(VLOOKUP($C192,results!$A$2:$CJ$107,11,FALSE)),"",VLOOKUP($C192,results!$A$2:$CJ$107,11,FALSE))</f>
        <v/>
      </c>
      <c r="I192" t="s">
        <v>90</v>
      </c>
      <c r="J192">
        <v>721</v>
      </c>
      <c r="K192">
        <v>2</v>
      </c>
      <c r="L192">
        <v>162</v>
      </c>
      <c r="M192">
        <v>14.3750061035156</v>
      </c>
      <c r="N192">
        <v>3</v>
      </c>
      <c r="O192" s="7">
        <v>1</v>
      </c>
      <c r="P192" s="7">
        <v>2</v>
      </c>
      <c r="Q192" s="7">
        <v>11</v>
      </c>
      <c r="R192" s="7">
        <v>171</v>
      </c>
      <c r="AB192" s="8">
        <f t="shared" si="22"/>
        <v>9</v>
      </c>
      <c r="AC192" s="8" t="str">
        <f t="shared" si="23"/>
        <v/>
      </c>
      <c r="AD192" s="32" t="str">
        <f t="shared" si="24"/>
        <v/>
      </c>
      <c r="AE192" s="32" t="str">
        <f>IF(J192&lt;900,IF(AND(VLOOKUP(C192,marv2012_trees!$A$2:$O$2023,11,FALSE)&lt;21,OR(Q192=21,Q192=22,Q192=23)),1,""),"")</f>
        <v/>
      </c>
      <c r="AF192" s="32" t="str">
        <f t="shared" si="25"/>
        <v/>
      </c>
      <c r="AG192" s="32">
        <f t="shared" si="26"/>
        <v>162</v>
      </c>
      <c r="AH192" s="32">
        <f t="shared" si="27"/>
        <v>171</v>
      </c>
      <c r="AI192" s="32">
        <f t="shared" si="28"/>
        <v>9</v>
      </c>
      <c r="AJ192" s="32" t="str">
        <f t="shared" si="29"/>
        <v/>
      </c>
    </row>
    <row r="193" spans="1:36">
      <c r="A193">
        <v>2</v>
      </c>
      <c r="B193" s="1" t="str">
        <f t="shared" si="20"/>
        <v>2A_719</v>
      </c>
      <c r="C193" t="str">
        <f t="shared" si="21"/>
        <v>2A_719</v>
      </c>
      <c r="D193" t="str">
        <f>IF(ISNA(VLOOKUP(C193,omissio_vanha_vs_uusi!$A$2:$T$107,20,FALSE)),"",IF(VLOOKUP(C193,omissio_vanha_vs_uusi!$A$2:$T$107,20,FALSE)="OK",VLOOKUP(C193,omissio_vanha_vs_uusi!$A$2:$T$107,11,FALSE),""))</f>
        <v/>
      </c>
      <c r="E193">
        <f>VLOOKUP($C193,marv2012_trees!$A$2:$O$2023,5,FALSE)</f>
        <v>2515782.92</v>
      </c>
      <c r="F193">
        <f>VLOOKUP($C193,marv2012_trees!$A$2:$O$2023,6,FALSE)</f>
        <v>6860798.8799999999</v>
      </c>
      <c r="G193" t="str">
        <f>IF(ISNA(VLOOKUP($C193,results!$A$2:$CJ$107,10,FALSE)),"",VLOOKUP($C193,results!$A$2:$CJ$107,10,FALSE))</f>
        <v/>
      </c>
      <c r="H193" t="str">
        <f>IF(ISNA(VLOOKUP($C193,results!$A$2:$CJ$107,11,FALSE)),"",VLOOKUP($C193,results!$A$2:$CJ$107,11,FALSE))</f>
        <v/>
      </c>
      <c r="I193" t="s">
        <v>90</v>
      </c>
      <c r="J193">
        <v>719</v>
      </c>
      <c r="K193">
        <v>1</v>
      </c>
      <c r="L193">
        <v>271</v>
      </c>
      <c r="M193">
        <v>22.475001220703</v>
      </c>
      <c r="N193">
        <v>3</v>
      </c>
      <c r="O193" s="7">
        <v>1</v>
      </c>
      <c r="P193" s="7">
        <v>1</v>
      </c>
      <c r="Q193" s="7">
        <v>11</v>
      </c>
      <c r="R193" s="7">
        <v>288</v>
      </c>
      <c r="AB193" s="8">
        <f t="shared" si="22"/>
        <v>17</v>
      </c>
      <c r="AC193" s="8" t="str">
        <f t="shared" si="23"/>
        <v/>
      </c>
      <c r="AD193" s="32" t="str">
        <f t="shared" si="24"/>
        <v/>
      </c>
      <c r="AE193" s="32" t="str">
        <f>IF(J193&lt;900,IF(AND(VLOOKUP(C193,marv2012_trees!$A$2:$O$2023,11,FALSE)&lt;21,OR(Q193=21,Q193=22,Q193=23)),1,""),"")</f>
        <v/>
      </c>
      <c r="AF193" s="32" t="str">
        <f t="shared" si="25"/>
        <v/>
      </c>
      <c r="AG193" s="32">
        <f t="shared" si="26"/>
        <v>271</v>
      </c>
      <c r="AH193" s="32">
        <f t="shared" si="27"/>
        <v>288</v>
      </c>
      <c r="AI193" s="32">
        <f t="shared" si="28"/>
        <v>17</v>
      </c>
      <c r="AJ193" s="32" t="str">
        <f t="shared" si="29"/>
        <v/>
      </c>
    </row>
    <row r="194" spans="1:36">
      <c r="A194">
        <v>2</v>
      </c>
      <c r="B194" s="1" t="str">
        <f t="shared" si="20"/>
        <v>2A_726</v>
      </c>
      <c r="C194" t="str">
        <f t="shared" si="21"/>
        <v>2A_726</v>
      </c>
      <c r="D194" t="str">
        <f>IF(ISNA(VLOOKUP(C194,omissio_vanha_vs_uusi!$A$2:$T$107,20,FALSE)),"",IF(VLOOKUP(C194,omissio_vanha_vs_uusi!$A$2:$T$107,20,FALSE)="OK",VLOOKUP(C194,omissio_vanha_vs_uusi!$A$2:$T$107,11,FALSE),""))</f>
        <v/>
      </c>
      <c r="E194">
        <f>VLOOKUP($C194,marv2012_trees!$A$2:$O$2023,5,FALSE)</f>
        <v>2515785.48</v>
      </c>
      <c r="F194">
        <f>VLOOKUP($C194,marv2012_trees!$A$2:$O$2023,6,FALSE)</f>
        <v>6860802.6699999999</v>
      </c>
      <c r="G194" t="str">
        <f>IF(ISNA(VLOOKUP($C194,results!$A$2:$CJ$107,10,FALSE)),"",VLOOKUP($C194,results!$A$2:$CJ$107,10,FALSE))</f>
        <v/>
      </c>
      <c r="H194" t="str">
        <f>IF(ISNA(VLOOKUP($C194,results!$A$2:$CJ$107,11,FALSE)),"",VLOOKUP($C194,results!$A$2:$CJ$107,11,FALSE))</f>
        <v/>
      </c>
      <c r="I194" t="s">
        <v>90</v>
      </c>
      <c r="J194">
        <v>726</v>
      </c>
      <c r="K194">
        <v>2</v>
      </c>
      <c r="L194">
        <v>134</v>
      </c>
      <c r="M194">
        <v>15.908009155273399</v>
      </c>
      <c r="N194">
        <v>3</v>
      </c>
      <c r="O194" s="7">
        <v>1</v>
      </c>
      <c r="P194" s="7">
        <v>2</v>
      </c>
      <c r="Q194" s="7">
        <v>11</v>
      </c>
      <c r="R194" s="7">
        <v>146</v>
      </c>
      <c r="AB194" s="8">
        <f t="shared" si="22"/>
        <v>12</v>
      </c>
      <c r="AC194" s="8" t="str">
        <f t="shared" si="23"/>
        <v/>
      </c>
      <c r="AD194" s="32" t="str">
        <f t="shared" si="24"/>
        <v/>
      </c>
      <c r="AE194" s="32" t="str">
        <f>IF(J194&lt;900,IF(AND(VLOOKUP(C194,marv2012_trees!$A$2:$O$2023,11,FALSE)&lt;21,OR(Q194=21,Q194=22,Q194=23)),1,""),"")</f>
        <v/>
      </c>
      <c r="AF194" s="32" t="str">
        <f t="shared" si="25"/>
        <v/>
      </c>
      <c r="AG194" s="32">
        <f t="shared" si="26"/>
        <v>134</v>
      </c>
      <c r="AH194" s="32">
        <f t="shared" si="27"/>
        <v>146</v>
      </c>
      <c r="AI194" s="32">
        <f t="shared" si="28"/>
        <v>12</v>
      </c>
      <c r="AJ194" s="32" t="str">
        <f t="shared" si="29"/>
        <v/>
      </c>
    </row>
    <row r="195" spans="1:36">
      <c r="A195">
        <v>2</v>
      </c>
      <c r="B195" s="1" t="str">
        <f t="shared" ref="B195:B258" si="30">IF(D195&lt;&gt;"",CONCATENATE(I195,"_",D195),C195)</f>
        <v>2A_715</v>
      </c>
      <c r="C195" t="str">
        <f t="shared" ref="C195:C209" si="31">CONCATENATE(I195,"_",J195)</f>
        <v>2A_715</v>
      </c>
      <c r="D195" t="str">
        <f>IF(ISNA(VLOOKUP(C195,omissio_vanha_vs_uusi!$A$2:$T$107,20,FALSE)),"",IF(VLOOKUP(C195,omissio_vanha_vs_uusi!$A$2:$T$107,20,FALSE)="OK",VLOOKUP(C195,omissio_vanha_vs_uusi!$A$2:$T$107,11,FALSE),""))</f>
        <v/>
      </c>
      <c r="E195">
        <f>VLOOKUP($C195,marv2012_trees!$A$2:$O$2023,5,FALSE)</f>
        <v>2515779.79</v>
      </c>
      <c r="F195">
        <f>VLOOKUP($C195,marv2012_trees!$A$2:$O$2023,6,FALSE)</f>
        <v>6860799.5099999998</v>
      </c>
      <c r="G195" t="str">
        <f>IF(ISNA(VLOOKUP($C195,results!$A$2:$CJ$107,10,FALSE)),"",VLOOKUP($C195,results!$A$2:$CJ$107,10,FALSE))</f>
        <v/>
      </c>
      <c r="H195" t="str">
        <f>IF(ISNA(VLOOKUP($C195,results!$A$2:$CJ$107,11,FALSE)),"",VLOOKUP($C195,results!$A$2:$CJ$107,11,FALSE))</f>
        <v/>
      </c>
      <c r="I195" t="s">
        <v>90</v>
      </c>
      <c r="J195">
        <v>715</v>
      </c>
      <c r="K195">
        <v>2</v>
      </c>
      <c r="L195">
        <v>108</v>
      </c>
      <c r="N195">
        <v>3</v>
      </c>
      <c r="O195" s="7">
        <v>1</v>
      </c>
      <c r="P195" s="7">
        <v>2</v>
      </c>
      <c r="Q195" s="7">
        <v>12</v>
      </c>
      <c r="R195" s="7">
        <v>109</v>
      </c>
      <c r="AB195" s="8">
        <f t="shared" ref="AB195:AB258" si="32">IF(OR(L195=0,Q195&gt;14,ABS(R195-L195)&gt;50),"",R195-L195)</f>
        <v>1</v>
      </c>
      <c r="AC195" s="8" t="str">
        <f t="shared" ref="AC195:AC258" si="33">IF(P195-K195&lt;&gt;0,IF(OR(Q195&gt;14,Q195&lt;11),"",IF(OR(AND(K195=3,P195=4),AND(K195=4,P195=3)),"",IF(J195&gt;899,"",1))),"")</f>
        <v/>
      </c>
      <c r="AD195" s="32" t="str">
        <f t="shared" ref="AD195:AD258" si="34">IF(Q195=41,1,"")</f>
        <v/>
      </c>
      <c r="AE195" s="32" t="str">
        <f>IF(J195&lt;900,IF(AND(VLOOKUP(C195,marv2012_trees!$A$2:$O$2023,11,FALSE)&lt;21,OR(Q195=21,Q195=22,Q195=23)),1,""),"")</f>
        <v/>
      </c>
      <c r="AF195" s="32" t="str">
        <f t="shared" ref="AF195:AF258" si="35">IF(Q195=31,1,"")</f>
        <v/>
      </c>
      <c r="AG195" s="32">
        <f t="shared" ref="AG195:AG258" si="36">IF(AND(Q195&lt;21,Q195&lt;&gt;0,J195&lt;900),L195,0)</f>
        <v>108</v>
      </c>
      <c r="AH195" s="32">
        <f t="shared" ref="AH195:AH258" si="37">IF(AND(Q195&lt;21,Q195&lt;&gt;0,J195&lt;900),R195,0)</f>
        <v>109</v>
      </c>
      <c r="AI195" s="32">
        <f t="shared" ref="AI195:AI258" si="38">IF(AND(Q195&lt;21,J195&lt;900),AH195-AG195,"")</f>
        <v>1</v>
      </c>
      <c r="AJ195" s="32" t="str">
        <f t="shared" ref="AJ195:AJ258" si="39">IF(AI195&lt;&gt;"",IF(ABS(AI195&gt;50),1,""),"")</f>
        <v/>
      </c>
    </row>
    <row r="196" spans="1:36">
      <c r="A196">
        <v>2</v>
      </c>
      <c r="B196" s="1" t="str">
        <f t="shared" si="30"/>
        <v>2A_713</v>
      </c>
      <c r="C196" t="str">
        <f t="shared" si="31"/>
        <v>2A_713</v>
      </c>
      <c r="D196" t="str">
        <f>IF(ISNA(VLOOKUP(C196,omissio_vanha_vs_uusi!$A$2:$T$107,20,FALSE)),"",IF(VLOOKUP(C196,omissio_vanha_vs_uusi!$A$2:$T$107,20,FALSE)="OK",VLOOKUP(C196,omissio_vanha_vs_uusi!$A$2:$T$107,11,FALSE),""))</f>
        <v/>
      </c>
      <c r="E196">
        <f>VLOOKUP($C196,marv2012_trees!$A$2:$O$2023,5,FALSE)</f>
        <v>2515782.5699999998</v>
      </c>
      <c r="F196">
        <f>VLOOKUP($C196,marv2012_trees!$A$2:$O$2023,6,FALSE)</f>
        <v>6860802.4900000002</v>
      </c>
      <c r="G196" t="str">
        <f>IF(ISNA(VLOOKUP($C196,results!$A$2:$CJ$107,10,FALSE)),"",VLOOKUP($C196,results!$A$2:$CJ$107,10,FALSE))</f>
        <v/>
      </c>
      <c r="H196" t="str">
        <f>IF(ISNA(VLOOKUP($C196,results!$A$2:$CJ$107,11,FALSE)),"",VLOOKUP($C196,results!$A$2:$CJ$107,11,FALSE))</f>
        <v/>
      </c>
      <c r="I196" t="s">
        <v>90</v>
      </c>
      <c r="J196">
        <v>713</v>
      </c>
      <c r="K196">
        <v>2</v>
      </c>
      <c r="L196">
        <v>121</v>
      </c>
      <c r="N196">
        <v>3</v>
      </c>
      <c r="O196" s="7">
        <v>1</v>
      </c>
      <c r="P196" s="7">
        <v>2</v>
      </c>
      <c r="Q196" s="7">
        <v>11</v>
      </c>
      <c r="R196" s="7">
        <v>126</v>
      </c>
      <c r="AB196" s="8">
        <f t="shared" si="32"/>
        <v>5</v>
      </c>
      <c r="AC196" s="8" t="str">
        <f t="shared" si="33"/>
        <v/>
      </c>
      <c r="AD196" s="32" t="str">
        <f t="shared" si="34"/>
        <v/>
      </c>
      <c r="AE196" s="32" t="str">
        <f>IF(J196&lt;900,IF(AND(VLOOKUP(C196,marv2012_trees!$A$2:$O$2023,11,FALSE)&lt;21,OR(Q196=21,Q196=22,Q196=23)),1,""),"")</f>
        <v/>
      </c>
      <c r="AF196" s="32" t="str">
        <f t="shared" si="35"/>
        <v/>
      </c>
      <c r="AG196" s="32">
        <f t="shared" si="36"/>
        <v>121</v>
      </c>
      <c r="AH196" s="32">
        <f t="shared" si="37"/>
        <v>126</v>
      </c>
      <c r="AI196" s="32">
        <f t="shared" si="38"/>
        <v>5</v>
      </c>
      <c r="AJ196" s="32" t="str">
        <f t="shared" si="39"/>
        <v/>
      </c>
    </row>
    <row r="197" spans="1:36">
      <c r="A197">
        <v>2</v>
      </c>
      <c r="B197" s="1" t="str">
        <f t="shared" si="30"/>
        <v>2A_716</v>
      </c>
      <c r="C197" t="str">
        <f t="shared" si="31"/>
        <v>2A_716</v>
      </c>
      <c r="D197" t="str">
        <f>IF(ISNA(VLOOKUP(C197,omissio_vanha_vs_uusi!$A$2:$T$107,20,FALSE)),"",IF(VLOOKUP(C197,omissio_vanha_vs_uusi!$A$2:$T$107,20,FALSE)="OK",VLOOKUP(C197,omissio_vanha_vs_uusi!$A$2:$T$107,11,FALSE),""))</f>
        <v/>
      </c>
      <c r="E197">
        <f>VLOOKUP($C197,marv2012_trees!$A$2:$O$2023,5,FALSE)</f>
        <v>2515804.1800000002</v>
      </c>
      <c r="F197">
        <f>VLOOKUP($C197,marv2012_trees!$A$2:$O$2023,6,FALSE)</f>
        <v>6860793.1900000004</v>
      </c>
      <c r="G197" t="str">
        <f>IF(ISNA(VLOOKUP($C197,results!$A$2:$CJ$107,10,FALSE)),"",VLOOKUP($C197,results!$A$2:$CJ$107,10,FALSE))</f>
        <v/>
      </c>
      <c r="H197" t="str">
        <f>IF(ISNA(VLOOKUP($C197,results!$A$2:$CJ$107,11,FALSE)),"",VLOOKUP($C197,results!$A$2:$CJ$107,11,FALSE))</f>
        <v/>
      </c>
      <c r="I197" t="s">
        <v>90</v>
      </c>
      <c r="J197">
        <v>716</v>
      </c>
      <c r="K197">
        <v>2</v>
      </c>
      <c r="L197">
        <v>112</v>
      </c>
      <c r="N197">
        <v>3</v>
      </c>
      <c r="O197" s="7">
        <v>1</v>
      </c>
      <c r="P197" s="7">
        <v>2</v>
      </c>
      <c r="Q197" s="7">
        <v>12</v>
      </c>
      <c r="R197" s="7">
        <v>117</v>
      </c>
      <c r="AB197" s="8">
        <f t="shared" si="32"/>
        <v>5</v>
      </c>
      <c r="AC197" s="8" t="str">
        <f t="shared" si="33"/>
        <v/>
      </c>
      <c r="AD197" s="32" t="str">
        <f t="shared" si="34"/>
        <v/>
      </c>
      <c r="AE197" s="32" t="str">
        <f>IF(J197&lt;900,IF(AND(VLOOKUP(C197,marv2012_trees!$A$2:$O$2023,11,FALSE)&lt;21,OR(Q197=21,Q197=22,Q197=23)),1,""),"")</f>
        <v/>
      </c>
      <c r="AF197" s="32" t="str">
        <f t="shared" si="35"/>
        <v/>
      </c>
      <c r="AG197" s="32">
        <f t="shared" si="36"/>
        <v>112</v>
      </c>
      <c r="AH197" s="32">
        <f t="shared" si="37"/>
        <v>117</v>
      </c>
      <c r="AI197" s="32">
        <f t="shared" si="38"/>
        <v>5</v>
      </c>
      <c r="AJ197" s="32" t="str">
        <f t="shared" si="39"/>
        <v/>
      </c>
    </row>
    <row r="198" spans="1:36">
      <c r="A198">
        <v>2</v>
      </c>
      <c r="B198" s="1" t="str">
        <f t="shared" si="30"/>
        <v>2A_712</v>
      </c>
      <c r="C198" t="str">
        <f t="shared" si="31"/>
        <v>2A_712</v>
      </c>
      <c r="D198" t="str">
        <f>IF(ISNA(VLOOKUP(C198,omissio_vanha_vs_uusi!$A$2:$T$107,20,FALSE)),"",IF(VLOOKUP(C198,omissio_vanha_vs_uusi!$A$2:$T$107,20,FALSE)="OK",VLOOKUP(C198,omissio_vanha_vs_uusi!$A$2:$T$107,11,FALSE),""))</f>
        <v/>
      </c>
      <c r="E198">
        <f>VLOOKUP($C198,marv2012_trees!$A$2:$O$2023,5,FALSE)</f>
        <v>2515796.13</v>
      </c>
      <c r="F198">
        <f>VLOOKUP($C198,marv2012_trees!$A$2:$O$2023,6,FALSE)</f>
        <v>6860788.9000000004</v>
      </c>
      <c r="G198" t="str">
        <f>IF(ISNA(VLOOKUP($C198,results!$A$2:$CJ$107,10,FALSE)),"",VLOOKUP($C198,results!$A$2:$CJ$107,10,FALSE))</f>
        <v/>
      </c>
      <c r="H198" t="str">
        <f>IF(ISNA(VLOOKUP($C198,results!$A$2:$CJ$107,11,FALSE)),"",VLOOKUP($C198,results!$A$2:$CJ$107,11,FALSE))</f>
        <v/>
      </c>
      <c r="I198" t="s">
        <v>90</v>
      </c>
      <c r="J198">
        <v>712</v>
      </c>
      <c r="K198">
        <v>4</v>
      </c>
      <c r="L198">
        <v>86</v>
      </c>
      <c r="N198">
        <v>3</v>
      </c>
      <c r="O198" s="7">
        <v>1</v>
      </c>
      <c r="P198" s="7">
        <v>4</v>
      </c>
      <c r="Q198" s="7">
        <v>14</v>
      </c>
      <c r="R198" s="7">
        <v>92</v>
      </c>
      <c r="AA198" t="s">
        <v>91</v>
      </c>
      <c r="AB198" s="8">
        <f t="shared" si="32"/>
        <v>6</v>
      </c>
      <c r="AC198" s="8" t="str">
        <f t="shared" si="33"/>
        <v/>
      </c>
      <c r="AD198" s="32" t="str">
        <f t="shared" si="34"/>
        <v/>
      </c>
      <c r="AE198" s="32" t="str">
        <f>IF(J198&lt;900,IF(AND(VLOOKUP(C198,marv2012_trees!$A$2:$O$2023,11,FALSE)&lt;21,OR(Q198=21,Q198=22,Q198=23)),1,""),"")</f>
        <v/>
      </c>
      <c r="AF198" s="32" t="str">
        <f t="shared" si="35"/>
        <v/>
      </c>
      <c r="AG198" s="32">
        <f t="shared" si="36"/>
        <v>86</v>
      </c>
      <c r="AH198" s="32">
        <f t="shared" si="37"/>
        <v>92</v>
      </c>
      <c r="AI198" s="32">
        <f t="shared" si="38"/>
        <v>6</v>
      </c>
      <c r="AJ198" s="32" t="str">
        <f t="shared" si="39"/>
        <v/>
      </c>
    </row>
    <row r="199" spans="1:36">
      <c r="A199">
        <v>2</v>
      </c>
      <c r="B199" s="1" t="str">
        <f t="shared" si="30"/>
        <v>2A_720</v>
      </c>
      <c r="C199" t="str">
        <f t="shared" si="31"/>
        <v>2A_720</v>
      </c>
      <c r="D199" t="str">
        <f>IF(ISNA(VLOOKUP(C199,omissio_vanha_vs_uusi!$A$2:$T$107,20,FALSE)),"",IF(VLOOKUP(C199,omissio_vanha_vs_uusi!$A$2:$T$107,20,FALSE)="OK",VLOOKUP(C199,omissio_vanha_vs_uusi!$A$2:$T$107,11,FALSE),""))</f>
        <v/>
      </c>
      <c r="E199">
        <f>VLOOKUP($C199,marv2012_trees!$A$2:$O$2023,5,FALSE)</f>
        <v>2515795.86</v>
      </c>
      <c r="F199">
        <f>VLOOKUP($C199,marv2012_trees!$A$2:$O$2023,6,FALSE)</f>
        <v>6860800.79</v>
      </c>
      <c r="G199" t="str">
        <f>IF(ISNA(VLOOKUP($C199,results!$A$2:$CJ$107,10,FALSE)),"",VLOOKUP($C199,results!$A$2:$CJ$107,10,FALSE))</f>
        <v/>
      </c>
      <c r="H199" t="str">
        <f>IF(ISNA(VLOOKUP($C199,results!$A$2:$CJ$107,11,FALSE)),"",VLOOKUP($C199,results!$A$2:$CJ$107,11,FALSE))</f>
        <v/>
      </c>
      <c r="I199" t="s">
        <v>90</v>
      </c>
      <c r="J199">
        <v>720</v>
      </c>
      <c r="K199">
        <v>2</v>
      </c>
      <c r="L199">
        <v>134</v>
      </c>
      <c r="N199">
        <v>3</v>
      </c>
      <c r="O199" s="7">
        <v>1</v>
      </c>
      <c r="P199" s="7">
        <v>2</v>
      </c>
      <c r="Q199" s="7">
        <v>11</v>
      </c>
      <c r="R199" s="7">
        <v>138</v>
      </c>
      <c r="S199" s="7" t="s">
        <v>35</v>
      </c>
      <c r="T199" s="7">
        <v>8</v>
      </c>
      <c r="U199" s="7">
        <v>12.25</v>
      </c>
      <c r="V199" s="7">
        <v>4</v>
      </c>
      <c r="W199" s="7">
        <v>3.5</v>
      </c>
      <c r="X199" s="7">
        <v>10</v>
      </c>
      <c r="Y199" s="7">
        <v>25</v>
      </c>
      <c r="Z199" s="7">
        <v>66</v>
      </c>
      <c r="AB199" s="8">
        <f t="shared" si="32"/>
        <v>4</v>
      </c>
      <c r="AC199" s="8" t="str">
        <f t="shared" si="33"/>
        <v/>
      </c>
      <c r="AD199" s="32" t="str">
        <f t="shared" si="34"/>
        <v/>
      </c>
      <c r="AE199" s="32" t="str">
        <f>IF(J199&lt;900,IF(AND(VLOOKUP(C199,marv2012_trees!$A$2:$O$2023,11,FALSE)&lt;21,OR(Q199=21,Q199=22,Q199=23)),1,""),"")</f>
        <v/>
      </c>
      <c r="AF199" s="32" t="str">
        <f t="shared" si="35"/>
        <v/>
      </c>
      <c r="AG199" s="32">
        <f t="shared" si="36"/>
        <v>134</v>
      </c>
      <c r="AH199" s="32">
        <f t="shared" si="37"/>
        <v>138</v>
      </c>
      <c r="AI199" s="32">
        <f t="shared" si="38"/>
        <v>4</v>
      </c>
      <c r="AJ199" s="32" t="str">
        <f t="shared" si="39"/>
        <v/>
      </c>
    </row>
    <row r="200" spans="1:36">
      <c r="A200">
        <v>2</v>
      </c>
      <c r="B200" s="1" t="str">
        <f t="shared" si="30"/>
        <v>2A_727</v>
      </c>
      <c r="C200" t="str">
        <f t="shared" si="31"/>
        <v>2A_727</v>
      </c>
      <c r="D200" t="str">
        <f>IF(ISNA(VLOOKUP(C200,omissio_vanha_vs_uusi!$A$2:$T$107,20,FALSE)),"",IF(VLOOKUP(C200,omissio_vanha_vs_uusi!$A$2:$T$107,20,FALSE)="OK",VLOOKUP(C200,omissio_vanha_vs_uusi!$A$2:$T$107,11,FALSE),""))</f>
        <v/>
      </c>
      <c r="E200">
        <f>VLOOKUP($C200,marv2012_trees!$A$2:$O$2023,5,FALSE)</f>
        <v>2515794.83</v>
      </c>
      <c r="F200">
        <f>VLOOKUP($C200,marv2012_trees!$A$2:$O$2023,6,FALSE)</f>
        <v>6860803.8300000001</v>
      </c>
      <c r="G200" t="str">
        <f>IF(ISNA(VLOOKUP($C200,results!$A$2:$CJ$107,10,FALSE)),"",VLOOKUP($C200,results!$A$2:$CJ$107,10,FALSE))</f>
        <v/>
      </c>
      <c r="H200" t="str">
        <f>IF(ISNA(VLOOKUP($C200,results!$A$2:$CJ$107,11,FALSE)),"",VLOOKUP($C200,results!$A$2:$CJ$107,11,FALSE))</f>
        <v/>
      </c>
      <c r="I200" t="s">
        <v>90</v>
      </c>
      <c r="J200">
        <v>727</v>
      </c>
      <c r="K200">
        <v>2</v>
      </c>
      <c r="L200">
        <v>90</v>
      </c>
      <c r="N200">
        <v>3</v>
      </c>
      <c r="O200" s="7">
        <v>1</v>
      </c>
      <c r="P200" s="7">
        <v>2</v>
      </c>
      <c r="Q200" s="7">
        <v>11</v>
      </c>
      <c r="R200" s="7">
        <v>93</v>
      </c>
      <c r="AB200" s="8">
        <f t="shared" si="32"/>
        <v>3</v>
      </c>
      <c r="AC200" s="8" t="str">
        <f t="shared" si="33"/>
        <v/>
      </c>
      <c r="AD200" s="32" t="str">
        <f t="shared" si="34"/>
        <v/>
      </c>
      <c r="AE200" s="32" t="str">
        <f>IF(J200&lt;900,IF(AND(VLOOKUP(C200,marv2012_trees!$A$2:$O$2023,11,FALSE)&lt;21,OR(Q200=21,Q200=22,Q200=23)),1,""),"")</f>
        <v/>
      </c>
      <c r="AF200" s="32" t="str">
        <f t="shared" si="35"/>
        <v/>
      </c>
      <c r="AG200" s="32">
        <f t="shared" si="36"/>
        <v>90</v>
      </c>
      <c r="AH200" s="32">
        <f t="shared" si="37"/>
        <v>93</v>
      </c>
      <c r="AI200" s="32">
        <f t="shared" si="38"/>
        <v>3</v>
      </c>
      <c r="AJ200" s="32" t="str">
        <f t="shared" si="39"/>
        <v/>
      </c>
    </row>
    <row r="201" spans="1:36">
      <c r="A201">
        <v>2</v>
      </c>
      <c r="B201" s="1" t="str">
        <f t="shared" si="30"/>
        <v>2A_722</v>
      </c>
      <c r="C201" t="str">
        <f t="shared" si="31"/>
        <v>2A_722</v>
      </c>
      <c r="D201" t="str">
        <f>IF(ISNA(VLOOKUP(C201,omissio_vanha_vs_uusi!$A$2:$T$107,20,FALSE)),"",IF(VLOOKUP(C201,omissio_vanha_vs_uusi!$A$2:$T$107,20,FALSE)="OK",VLOOKUP(C201,omissio_vanha_vs_uusi!$A$2:$T$107,11,FALSE),""))</f>
        <v/>
      </c>
      <c r="E201">
        <f>VLOOKUP($C201,marv2012_trees!$A$2:$O$2023,5,FALSE)</f>
        <v>2515794.0699999998</v>
      </c>
      <c r="F201">
        <f>VLOOKUP($C201,marv2012_trees!$A$2:$O$2023,6,FALSE)</f>
        <v>6860806.2800000003</v>
      </c>
      <c r="G201" t="str">
        <f>IF(ISNA(VLOOKUP($C201,results!$A$2:$CJ$107,10,FALSE)),"",VLOOKUP($C201,results!$A$2:$CJ$107,10,FALSE))</f>
        <v/>
      </c>
      <c r="H201" t="str">
        <f>IF(ISNA(VLOOKUP($C201,results!$A$2:$CJ$107,11,FALSE)),"",VLOOKUP($C201,results!$A$2:$CJ$107,11,FALSE))</f>
        <v/>
      </c>
      <c r="I201" t="s">
        <v>90</v>
      </c>
      <c r="J201">
        <v>722</v>
      </c>
      <c r="K201">
        <v>2</v>
      </c>
      <c r="L201">
        <v>97</v>
      </c>
      <c r="N201">
        <v>3</v>
      </c>
      <c r="O201" s="7">
        <v>1</v>
      </c>
      <c r="P201" s="7">
        <v>2</v>
      </c>
      <c r="Q201" s="7">
        <v>11</v>
      </c>
      <c r="R201" s="7">
        <v>101</v>
      </c>
      <c r="S201" s="7" t="s">
        <v>35</v>
      </c>
      <c r="T201" s="7">
        <v>5</v>
      </c>
      <c r="U201" s="7">
        <v>10.75</v>
      </c>
      <c r="V201" s="7">
        <v>5.5</v>
      </c>
      <c r="AB201" s="8">
        <f t="shared" si="32"/>
        <v>4</v>
      </c>
      <c r="AC201" s="8" t="str">
        <f t="shared" si="33"/>
        <v/>
      </c>
      <c r="AD201" s="32" t="str">
        <f t="shared" si="34"/>
        <v/>
      </c>
      <c r="AE201" s="32" t="str">
        <f>IF(J201&lt;900,IF(AND(VLOOKUP(C201,marv2012_trees!$A$2:$O$2023,11,FALSE)&lt;21,OR(Q201=21,Q201=22,Q201=23)),1,""),"")</f>
        <v/>
      </c>
      <c r="AF201" s="32" t="str">
        <f t="shared" si="35"/>
        <v/>
      </c>
      <c r="AG201" s="32">
        <f t="shared" si="36"/>
        <v>97</v>
      </c>
      <c r="AH201" s="32">
        <f t="shared" si="37"/>
        <v>101</v>
      </c>
      <c r="AI201" s="32">
        <f t="shared" si="38"/>
        <v>4</v>
      </c>
      <c r="AJ201" s="32" t="str">
        <f t="shared" si="39"/>
        <v/>
      </c>
    </row>
    <row r="202" spans="1:36">
      <c r="A202">
        <v>2</v>
      </c>
      <c r="B202" s="1" t="str">
        <f t="shared" si="30"/>
        <v>2A_718</v>
      </c>
      <c r="C202" t="str">
        <f t="shared" si="31"/>
        <v>2A_718</v>
      </c>
      <c r="D202" t="str">
        <f>IF(ISNA(VLOOKUP(C202,omissio_vanha_vs_uusi!$A$2:$T$107,20,FALSE)),"",IF(VLOOKUP(C202,omissio_vanha_vs_uusi!$A$2:$T$107,20,FALSE)="OK",VLOOKUP(C202,omissio_vanha_vs_uusi!$A$2:$T$107,11,FALSE),""))</f>
        <v/>
      </c>
      <c r="E202">
        <f>VLOOKUP($C202,marv2012_trees!$A$2:$O$2023,5,FALSE)</f>
        <v>2515808.81</v>
      </c>
      <c r="F202">
        <f>VLOOKUP($C202,marv2012_trees!$A$2:$O$2023,6,FALSE)</f>
        <v>6860792.4000000004</v>
      </c>
      <c r="G202" t="str">
        <f>IF(ISNA(VLOOKUP($C202,results!$A$2:$CJ$107,10,FALSE)),"",VLOOKUP($C202,results!$A$2:$CJ$107,10,FALSE))</f>
        <v/>
      </c>
      <c r="H202" t="str">
        <f>IF(ISNA(VLOOKUP($C202,results!$A$2:$CJ$107,11,FALSE)),"",VLOOKUP($C202,results!$A$2:$CJ$107,11,FALSE))</f>
        <v/>
      </c>
      <c r="I202" t="s">
        <v>90</v>
      </c>
      <c r="J202">
        <v>718</v>
      </c>
      <c r="K202">
        <v>2</v>
      </c>
      <c r="L202">
        <v>98</v>
      </c>
      <c r="N202">
        <v>3</v>
      </c>
      <c r="O202" s="7">
        <v>1</v>
      </c>
      <c r="P202" s="7">
        <v>2</v>
      </c>
      <c r="Q202" s="7">
        <v>12</v>
      </c>
      <c r="R202" s="7">
        <v>99</v>
      </c>
      <c r="AB202" s="8">
        <f t="shared" si="32"/>
        <v>1</v>
      </c>
      <c r="AC202" s="8" t="str">
        <f t="shared" si="33"/>
        <v/>
      </c>
      <c r="AD202" s="32" t="str">
        <f t="shared" si="34"/>
        <v/>
      </c>
      <c r="AE202" s="32" t="str">
        <f>IF(J202&lt;900,IF(AND(VLOOKUP(C202,marv2012_trees!$A$2:$O$2023,11,FALSE)&lt;21,OR(Q202=21,Q202=22,Q202=23)),1,""),"")</f>
        <v/>
      </c>
      <c r="AF202" s="32" t="str">
        <f t="shared" si="35"/>
        <v/>
      </c>
      <c r="AG202" s="32">
        <f t="shared" si="36"/>
        <v>98</v>
      </c>
      <c r="AH202" s="32">
        <f t="shared" si="37"/>
        <v>99</v>
      </c>
      <c r="AI202" s="32">
        <f t="shared" si="38"/>
        <v>1</v>
      </c>
      <c r="AJ202" s="32" t="str">
        <f t="shared" si="39"/>
        <v/>
      </c>
    </row>
    <row r="203" spans="1:36">
      <c r="A203">
        <v>2</v>
      </c>
      <c r="B203" s="1" t="str">
        <f t="shared" si="30"/>
        <v>2A_724</v>
      </c>
      <c r="C203" t="str">
        <f t="shared" si="31"/>
        <v>2A_724</v>
      </c>
      <c r="D203" t="str">
        <f>IF(ISNA(VLOOKUP(C203,omissio_vanha_vs_uusi!$A$2:$T$107,20,FALSE)),"",IF(VLOOKUP(C203,omissio_vanha_vs_uusi!$A$2:$T$107,20,FALSE)="OK",VLOOKUP(C203,omissio_vanha_vs_uusi!$A$2:$T$107,11,FALSE),""))</f>
        <v/>
      </c>
      <c r="E203">
        <f>VLOOKUP($C203,marv2012_trees!$A$2:$O$2023,5,FALSE)</f>
        <v>2515797.0699999998</v>
      </c>
      <c r="F203">
        <f>VLOOKUP($C203,marv2012_trees!$A$2:$O$2023,6,FALSE)</f>
        <v>6860812.8099999996</v>
      </c>
      <c r="G203" t="str">
        <f>IF(ISNA(VLOOKUP($C203,results!$A$2:$CJ$107,10,FALSE)),"",VLOOKUP($C203,results!$A$2:$CJ$107,10,FALSE))</f>
        <v/>
      </c>
      <c r="H203" t="str">
        <f>IF(ISNA(VLOOKUP($C203,results!$A$2:$CJ$107,11,FALSE)),"",VLOOKUP($C203,results!$A$2:$CJ$107,11,FALSE))</f>
        <v/>
      </c>
      <c r="I203" t="s">
        <v>90</v>
      </c>
      <c r="J203">
        <v>724</v>
      </c>
      <c r="K203">
        <v>2</v>
      </c>
      <c r="L203">
        <v>118</v>
      </c>
      <c r="N203">
        <v>3</v>
      </c>
      <c r="O203" s="7">
        <v>1</v>
      </c>
      <c r="P203" s="7">
        <v>2</v>
      </c>
      <c r="Q203" s="7">
        <v>12</v>
      </c>
      <c r="R203" s="7">
        <v>122</v>
      </c>
      <c r="AB203" s="8">
        <f t="shared" si="32"/>
        <v>4</v>
      </c>
      <c r="AC203" s="8" t="str">
        <f t="shared" si="33"/>
        <v/>
      </c>
      <c r="AD203" s="32" t="str">
        <f t="shared" si="34"/>
        <v/>
      </c>
      <c r="AE203" s="32" t="str">
        <f>IF(J203&lt;900,IF(AND(VLOOKUP(C203,marv2012_trees!$A$2:$O$2023,11,FALSE)&lt;21,OR(Q203=21,Q203=22,Q203=23)),1,""),"")</f>
        <v/>
      </c>
      <c r="AF203" s="32" t="str">
        <f t="shared" si="35"/>
        <v/>
      </c>
      <c r="AG203" s="32">
        <f t="shared" si="36"/>
        <v>118</v>
      </c>
      <c r="AH203" s="32">
        <f t="shared" si="37"/>
        <v>122</v>
      </c>
      <c r="AI203" s="32">
        <f t="shared" si="38"/>
        <v>4</v>
      </c>
      <c r="AJ203" s="32" t="str">
        <f t="shared" si="39"/>
        <v/>
      </c>
    </row>
    <row r="204" spans="1:36">
      <c r="A204">
        <v>2</v>
      </c>
      <c r="B204" s="1" t="str">
        <f t="shared" si="30"/>
        <v>2A_901</v>
      </c>
      <c r="C204" t="str">
        <f t="shared" si="31"/>
        <v>2A_901</v>
      </c>
      <c r="D204" t="str">
        <f>IF(ISNA(VLOOKUP(C204,omissio_vanha_vs_uusi!$A$2:$T$107,20,FALSE)),"",IF(VLOOKUP(C204,omissio_vanha_vs_uusi!$A$2:$T$107,20,FALSE)="OK",VLOOKUP(C204,omissio_vanha_vs_uusi!$A$2:$T$107,11,FALSE),""))</f>
        <v/>
      </c>
      <c r="G204">
        <f>IF(ISNA(VLOOKUP($C204,results!$A$2:$CJ$107,10,FALSE)),"",VLOOKUP($C204,results!$A$2:$CJ$107,10,FALSE))</f>
        <v>2515778.44</v>
      </c>
      <c r="H204">
        <f>IF(ISNA(VLOOKUP($C204,results!$A$2:$CJ$107,11,FALSE)),"",VLOOKUP($C204,results!$A$2:$CJ$107,11,FALSE))</f>
        <v>6860809.21</v>
      </c>
      <c r="I204" t="s">
        <v>90</v>
      </c>
      <c r="J204">
        <v>901</v>
      </c>
      <c r="N204">
        <v>4</v>
      </c>
      <c r="O204" s="7">
        <v>1</v>
      </c>
      <c r="P204" s="7">
        <v>2</v>
      </c>
      <c r="Q204" s="7">
        <v>11</v>
      </c>
      <c r="R204" s="7">
        <v>297</v>
      </c>
      <c r="S204" s="7" t="s">
        <v>35</v>
      </c>
      <c r="T204" s="7">
        <v>24</v>
      </c>
      <c r="U204" s="7">
        <v>22.25</v>
      </c>
      <c r="V204" s="7">
        <v>5.25</v>
      </c>
      <c r="AB204" s="8" t="str">
        <f t="shared" si="32"/>
        <v/>
      </c>
      <c r="AC204" s="8" t="str">
        <f t="shared" si="33"/>
        <v/>
      </c>
      <c r="AD204" s="32" t="str">
        <f t="shared" si="34"/>
        <v/>
      </c>
      <c r="AE204" s="32" t="str">
        <f>IF(J204&lt;900,IF(AND(VLOOKUP(C204,marv2012_trees!$A$2:$O$2023,11,FALSE)&lt;21,OR(Q204=21,Q204=22,Q204=23)),1,""),"")</f>
        <v/>
      </c>
      <c r="AF204" s="32" t="str">
        <f t="shared" si="35"/>
        <v/>
      </c>
      <c r="AG204" s="32">
        <f t="shared" si="36"/>
        <v>0</v>
      </c>
      <c r="AH204" s="32">
        <f t="shared" si="37"/>
        <v>0</v>
      </c>
      <c r="AI204" s="32" t="str">
        <f t="shared" si="38"/>
        <v/>
      </c>
      <c r="AJ204" s="32" t="str">
        <f t="shared" si="39"/>
        <v/>
      </c>
    </row>
    <row r="205" spans="1:36">
      <c r="A205">
        <v>2</v>
      </c>
      <c r="B205" s="1" t="str">
        <f t="shared" si="30"/>
        <v>2A_711</v>
      </c>
      <c r="C205" t="str">
        <f t="shared" si="31"/>
        <v>2A_902</v>
      </c>
      <c r="D205">
        <f>IF(ISNA(VLOOKUP(C205,omissio_vanha_vs_uusi!$A$2:$T$107,20,FALSE)),"",IF(VLOOKUP(C205,omissio_vanha_vs_uusi!$A$2:$T$107,20,FALSE)="OK",VLOOKUP(C205,omissio_vanha_vs_uusi!$A$2:$T$107,11,FALSE),""))</f>
        <v>711</v>
      </c>
      <c r="G205">
        <f>IF(ISNA(VLOOKUP($C205,results!$A$2:$CJ$107,10,FALSE)),"",VLOOKUP($C205,results!$A$2:$CJ$107,10,FALSE))</f>
        <v>2515778.92</v>
      </c>
      <c r="H205">
        <f>IF(ISNA(VLOOKUP($C205,results!$A$2:$CJ$107,11,FALSE)),"",VLOOKUP($C205,results!$A$2:$CJ$107,11,FALSE))</f>
        <v>6860808.0499999998</v>
      </c>
      <c r="I205" t="s">
        <v>90</v>
      </c>
      <c r="J205">
        <v>902</v>
      </c>
      <c r="N205">
        <v>4</v>
      </c>
      <c r="O205" s="7">
        <v>1</v>
      </c>
      <c r="P205" s="7">
        <v>16</v>
      </c>
      <c r="Q205" s="7">
        <v>14</v>
      </c>
      <c r="R205" s="7">
        <v>106</v>
      </c>
      <c r="AA205" t="s">
        <v>91</v>
      </c>
      <c r="AB205" s="8" t="str">
        <f t="shared" si="32"/>
        <v/>
      </c>
      <c r="AC205" s="8" t="str">
        <f t="shared" si="33"/>
        <v/>
      </c>
      <c r="AD205" s="32" t="str">
        <f t="shared" si="34"/>
        <v/>
      </c>
      <c r="AE205" s="32" t="str">
        <f>IF(J205&lt;900,IF(AND(VLOOKUP(C205,marv2012_trees!$A$2:$O$2023,11,FALSE)&lt;21,OR(Q205=21,Q205=22,Q205=23)),1,""),"")</f>
        <v/>
      </c>
      <c r="AF205" s="32" t="str">
        <f t="shared" si="35"/>
        <v/>
      </c>
      <c r="AG205" s="32">
        <f t="shared" si="36"/>
        <v>0</v>
      </c>
      <c r="AH205" s="32">
        <f t="shared" si="37"/>
        <v>0</v>
      </c>
      <c r="AI205" s="32" t="str">
        <f t="shared" si="38"/>
        <v/>
      </c>
      <c r="AJ205" s="32" t="str">
        <f t="shared" si="39"/>
        <v/>
      </c>
    </row>
    <row r="206" spans="1:36">
      <c r="A206">
        <v>2</v>
      </c>
      <c r="B206" s="1" t="str">
        <f t="shared" si="30"/>
        <v>2A_717</v>
      </c>
      <c r="C206" t="str">
        <f t="shared" si="31"/>
        <v>2A_903</v>
      </c>
      <c r="D206">
        <f>IF(ISNA(VLOOKUP(C206,omissio_vanha_vs_uusi!$A$2:$T$107,20,FALSE)),"",IF(VLOOKUP(C206,omissio_vanha_vs_uusi!$A$2:$T$107,20,FALSE)="OK",VLOOKUP(C206,omissio_vanha_vs_uusi!$A$2:$T$107,11,FALSE),""))</f>
        <v>717</v>
      </c>
      <c r="G206">
        <f>IF(ISNA(VLOOKUP($C206,results!$A$2:$CJ$107,10,FALSE)),"",VLOOKUP($C206,results!$A$2:$CJ$107,10,FALSE))</f>
        <v>2515782.48</v>
      </c>
      <c r="H206">
        <f>IF(ISNA(VLOOKUP($C206,results!$A$2:$CJ$107,11,FALSE)),"",VLOOKUP($C206,results!$A$2:$CJ$107,11,FALSE))</f>
        <v>6860797.5199999996</v>
      </c>
      <c r="I206" t="s">
        <v>90</v>
      </c>
      <c r="J206">
        <v>903</v>
      </c>
      <c r="N206">
        <v>4</v>
      </c>
      <c r="O206" s="7">
        <v>1</v>
      </c>
      <c r="P206" s="7">
        <v>4</v>
      </c>
      <c r="Q206" s="7">
        <v>11</v>
      </c>
      <c r="R206" s="7">
        <v>102</v>
      </c>
      <c r="AB206" s="8" t="str">
        <f t="shared" si="32"/>
        <v/>
      </c>
      <c r="AC206" s="8" t="str">
        <f t="shared" si="33"/>
        <v/>
      </c>
      <c r="AD206" s="32" t="str">
        <f t="shared" si="34"/>
        <v/>
      </c>
      <c r="AE206" s="32" t="str">
        <f>IF(J206&lt;900,IF(AND(VLOOKUP(C206,marv2012_trees!$A$2:$O$2023,11,FALSE)&lt;21,OR(Q206=21,Q206=22,Q206=23)),1,""),"")</f>
        <v/>
      </c>
      <c r="AF206" s="32" t="str">
        <f t="shared" si="35"/>
        <v/>
      </c>
      <c r="AG206" s="32">
        <f t="shared" si="36"/>
        <v>0</v>
      </c>
      <c r="AH206" s="32">
        <f t="shared" si="37"/>
        <v>0</v>
      </c>
      <c r="AI206" s="32" t="str">
        <f t="shared" si="38"/>
        <v/>
      </c>
      <c r="AJ206" s="32" t="str">
        <f t="shared" si="39"/>
        <v/>
      </c>
    </row>
    <row r="207" spans="1:36">
      <c r="A207">
        <v>2</v>
      </c>
      <c r="B207" s="1" t="str">
        <f t="shared" si="30"/>
        <v>2A_904</v>
      </c>
      <c r="C207" t="str">
        <f t="shared" si="31"/>
        <v>2A_904</v>
      </c>
      <c r="D207" t="str">
        <f>IF(ISNA(VLOOKUP(C207,omissio_vanha_vs_uusi!$A$2:$T$107,20,FALSE)),"",IF(VLOOKUP(C207,omissio_vanha_vs_uusi!$A$2:$T$107,20,FALSE)="OK",VLOOKUP(C207,omissio_vanha_vs_uusi!$A$2:$T$107,11,FALSE),""))</f>
        <v/>
      </c>
      <c r="G207">
        <f>IF(ISNA(VLOOKUP($C207,results!$A$2:$CJ$107,10,FALSE)),"",VLOOKUP($C207,results!$A$2:$CJ$107,10,FALSE))</f>
        <v>2515780.23</v>
      </c>
      <c r="H207">
        <f>IF(ISNA(VLOOKUP($C207,results!$A$2:$CJ$107,11,FALSE)),"",VLOOKUP($C207,results!$A$2:$CJ$107,11,FALSE))</f>
        <v>6860797.5099999998</v>
      </c>
      <c r="I207" t="s">
        <v>90</v>
      </c>
      <c r="J207">
        <v>904</v>
      </c>
      <c r="N207">
        <v>4</v>
      </c>
      <c r="O207" s="7">
        <v>1</v>
      </c>
      <c r="P207" s="7">
        <v>2</v>
      </c>
      <c r="Q207" s="7">
        <v>12</v>
      </c>
      <c r="R207" s="7">
        <v>86</v>
      </c>
      <c r="AB207" s="8" t="str">
        <f t="shared" si="32"/>
        <v/>
      </c>
      <c r="AC207" s="8" t="str">
        <f t="shared" si="33"/>
        <v/>
      </c>
      <c r="AD207" s="32" t="str">
        <f t="shared" si="34"/>
        <v/>
      </c>
      <c r="AE207" s="32" t="str">
        <f>IF(J207&lt;900,IF(AND(VLOOKUP(C207,marv2012_trees!$A$2:$O$2023,11,FALSE)&lt;21,OR(Q207=21,Q207=22,Q207=23)),1,""),"")</f>
        <v/>
      </c>
      <c r="AF207" s="32" t="str">
        <f t="shared" si="35"/>
        <v/>
      </c>
      <c r="AG207" s="32">
        <f t="shared" si="36"/>
        <v>0</v>
      </c>
      <c r="AH207" s="32">
        <f t="shared" si="37"/>
        <v>0</v>
      </c>
      <c r="AI207" s="32" t="str">
        <f t="shared" si="38"/>
        <v/>
      </c>
      <c r="AJ207" s="32" t="str">
        <f t="shared" si="39"/>
        <v/>
      </c>
    </row>
    <row r="208" spans="1:36">
      <c r="A208">
        <v>2</v>
      </c>
      <c r="B208" s="1" t="str">
        <f t="shared" si="30"/>
        <v>2A_725</v>
      </c>
      <c r="C208" t="str">
        <f t="shared" si="31"/>
        <v>2A_905</v>
      </c>
      <c r="D208">
        <f>IF(ISNA(VLOOKUP(C208,omissio_vanha_vs_uusi!$A$2:$T$107,20,FALSE)),"",IF(VLOOKUP(C208,omissio_vanha_vs_uusi!$A$2:$T$107,20,FALSE)="OK",VLOOKUP(C208,omissio_vanha_vs_uusi!$A$2:$T$107,11,FALSE),""))</f>
        <v>725</v>
      </c>
      <c r="G208">
        <f>IF(ISNA(VLOOKUP($C208,results!$A$2:$CJ$107,10,FALSE)),"",VLOOKUP($C208,results!$A$2:$CJ$107,10,FALSE))</f>
        <v>2515785.23</v>
      </c>
      <c r="H208">
        <f>IF(ISNA(VLOOKUP($C208,results!$A$2:$CJ$107,11,FALSE)),"",VLOOKUP($C208,results!$A$2:$CJ$107,11,FALSE))</f>
        <v>6860795.2300000004</v>
      </c>
      <c r="I208" t="s">
        <v>90</v>
      </c>
      <c r="J208">
        <v>905</v>
      </c>
      <c r="N208">
        <v>4</v>
      </c>
      <c r="O208" s="7">
        <v>1</v>
      </c>
      <c r="P208" s="7">
        <v>16</v>
      </c>
      <c r="Q208" s="7">
        <v>14</v>
      </c>
      <c r="R208" s="7">
        <v>95</v>
      </c>
      <c r="AA208" t="s">
        <v>91</v>
      </c>
      <c r="AB208" s="8" t="str">
        <f t="shared" si="32"/>
        <v/>
      </c>
      <c r="AC208" s="8" t="str">
        <f t="shared" si="33"/>
        <v/>
      </c>
      <c r="AD208" s="32" t="str">
        <f t="shared" si="34"/>
        <v/>
      </c>
      <c r="AE208" s="32" t="str">
        <f>IF(J208&lt;900,IF(AND(VLOOKUP(C208,marv2012_trees!$A$2:$O$2023,11,FALSE)&lt;21,OR(Q208=21,Q208=22,Q208=23)),1,""),"")</f>
        <v/>
      </c>
      <c r="AF208" s="32" t="str">
        <f t="shared" si="35"/>
        <v/>
      </c>
      <c r="AG208" s="32">
        <f t="shared" si="36"/>
        <v>0</v>
      </c>
      <c r="AH208" s="32">
        <f t="shared" si="37"/>
        <v>0</v>
      </c>
      <c r="AI208" s="32" t="str">
        <f t="shared" si="38"/>
        <v/>
      </c>
      <c r="AJ208" s="32" t="str">
        <f t="shared" si="39"/>
        <v/>
      </c>
    </row>
    <row r="209" spans="1:36">
      <c r="A209">
        <v>2</v>
      </c>
      <c r="B209" s="1" t="str">
        <f t="shared" si="30"/>
        <v>2A_708</v>
      </c>
      <c r="C209" t="str">
        <f t="shared" si="31"/>
        <v>2A_906</v>
      </c>
      <c r="D209">
        <f>IF(ISNA(VLOOKUP(C209,omissio_vanha_vs_uusi!$A$2:$T$107,20,FALSE)),"",IF(VLOOKUP(C209,omissio_vanha_vs_uusi!$A$2:$T$107,20,FALSE)="OK",VLOOKUP(C209,omissio_vanha_vs_uusi!$A$2:$T$107,11,FALSE),""))</f>
        <v>708</v>
      </c>
      <c r="G209">
        <f>IF(ISNA(VLOOKUP($C209,results!$A$2:$CJ$107,10,FALSE)),"",VLOOKUP($C209,results!$A$2:$CJ$107,10,FALSE))</f>
        <v>2515792.8199999998</v>
      </c>
      <c r="H209">
        <f>IF(ISNA(VLOOKUP($C209,results!$A$2:$CJ$107,11,FALSE)),"",VLOOKUP($C209,results!$A$2:$CJ$107,11,FALSE))</f>
        <v>6860786.46</v>
      </c>
      <c r="I209" t="s">
        <v>90</v>
      </c>
      <c r="J209">
        <v>906</v>
      </c>
      <c r="N209">
        <v>4</v>
      </c>
      <c r="O209" s="7">
        <v>1</v>
      </c>
      <c r="P209" s="7">
        <v>2</v>
      </c>
      <c r="Q209" s="7">
        <v>11</v>
      </c>
      <c r="R209" s="7">
        <v>99</v>
      </c>
      <c r="S209" s="7" t="s">
        <v>35</v>
      </c>
      <c r="T209" s="7">
        <v>6</v>
      </c>
      <c r="U209" s="7">
        <v>10.050000000000001</v>
      </c>
      <c r="V209" s="7">
        <v>5</v>
      </c>
      <c r="AB209" s="8" t="str">
        <f t="shared" si="32"/>
        <v/>
      </c>
      <c r="AC209" s="8" t="str">
        <f t="shared" si="33"/>
        <v/>
      </c>
      <c r="AD209" s="32" t="str">
        <f t="shared" si="34"/>
        <v/>
      </c>
      <c r="AE209" s="32" t="str">
        <f>IF(J209&lt;900,IF(AND(VLOOKUP(C209,marv2012_trees!$A$2:$O$2023,11,FALSE)&lt;21,OR(Q209=21,Q209=22,Q209=23)),1,""),"")</f>
        <v/>
      </c>
      <c r="AF209" s="32" t="str">
        <f t="shared" si="35"/>
        <v/>
      </c>
      <c r="AG209" s="32">
        <f t="shared" si="36"/>
        <v>0</v>
      </c>
      <c r="AH209" s="32">
        <f t="shared" si="37"/>
        <v>0</v>
      </c>
      <c r="AI209" s="32" t="str">
        <f t="shared" si="38"/>
        <v/>
      </c>
      <c r="AJ209" s="32" t="str">
        <f t="shared" si="39"/>
        <v/>
      </c>
    </row>
    <row r="210" spans="1:36">
      <c r="A210">
        <v>132</v>
      </c>
      <c r="B210" s="1" t="str">
        <f t="shared" si="30"/>
        <v>132A_158</v>
      </c>
      <c r="C210" t="str">
        <f t="shared" ref="C210:C211" si="40">CONCATENATE(I210,"_",J210)</f>
        <v>132A_158</v>
      </c>
      <c r="D210" t="str">
        <f>IF(ISNA(VLOOKUP(C210,omissio_vanha_vs_uusi!$A$2:$T$107,20,FALSE)),"",IF(VLOOKUP(C210,omissio_vanha_vs_uusi!$A$2:$T$107,20,FALSE)="OK",VLOOKUP(C210,omissio_vanha_vs_uusi!$A$2:$T$107,11,FALSE),""))</f>
        <v/>
      </c>
      <c r="E210">
        <f>VLOOKUP($C210,marv2012_trees!$A$2:$O$2023,5,FALSE)</f>
        <v>2516505.02</v>
      </c>
      <c r="F210">
        <f>VLOOKUP($C210,marv2012_trees!$A$2:$O$2023,6,FALSE)</f>
        <v>6860070.8099999996</v>
      </c>
      <c r="G210" t="str">
        <f>IF(ISNA(VLOOKUP($C210,results!$A$2:$CJ$107,10,FALSE)),"",VLOOKUP($C210,results!$A$2:$CJ$107,10,FALSE))</f>
        <v/>
      </c>
      <c r="H210" t="str">
        <f>IF(ISNA(VLOOKUP($C210,results!$A$2:$CJ$107,11,FALSE)),"",VLOOKUP($C210,results!$A$2:$CJ$107,11,FALSE))</f>
        <v/>
      </c>
      <c r="I210" t="s">
        <v>95</v>
      </c>
      <c r="J210">
        <v>158</v>
      </c>
      <c r="K210">
        <v>3</v>
      </c>
      <c r="L210">
        <v>124</v>
      </c>
      <c r="M210">
        <v>17.123001220702999</v>
      </c>
      <c r="N210">
        <v>2</v>
      </c>
      <c r="P210" s="7">
        <v>3</v>
      </c>
      <c r="Q210" s="7">
        <v>11</v>
      </c>
      <c r="R210" s="7">
        <v>148</v>
      </c>
      <c r="S210" s="7" t="s">
        <v>96</v>
      </c>
      <c r="T210" s="7">
        <v>11</v>
      </c>
      <c r="U210" s="7">
        <v>17.5</v>
      </c>
      <c r="V210" s="7">
        <v>8</v>
      </c>
      <c r="X210" s="7">
        <v>4</v>
      </c>
      <c r="Z210" s="7">
        <v>28</v>
      </c>
      <c r="AB210" s="8">
        <f t="shared" si="32"/>
        <v>24</v>
      </c>
      <c r="AC210" s="8" t="str">
        <f t="shared" si="33"/>
        <v/>
      </c>
      <c r="AD210" s="32" t="str">
        <f t="shared" si="34"/>
        <v/>
      </c>
      <c r="AE210" s="32" t="str">
        <f>IF(J210&lt;900,IF(AND(VLOOKUP(C210,marv2012_trees!$A$2:$O$2023,11,FALSE)&lt;21,OR(Q210=21,Q210=22,Q210=23)),1,""),"")</f>
        <v/>
      </c>
      <c r="AF210" s="32" t="str">
        <f t="shared" si="35"/>
        <v/>
      </c>
      <c r="AG210" s="32">
        <f t="shared" si="36"/>
        <v>124</v>
      </c>
      <c r="AH210" s="32">
        <f t="shared" si="37"/>
        <v>148</v>
      </c>
      <c r="AI210" s="32">
        <f t="shared" si="38"/>
        <v>24</v>
      </c>
      <c r="AJ210" s="32" t="str">
        <f t="shared" si="39"/>
        <v/>
      </c>
    </row>
    <row r="211" spans="1:36">
      <c r="A211">
        <v>132</v>
      </c>
      <c r="B211" s="1" t="str">
        <f t="shared" si="30"/>
        <v>132A_161</v>
      </c>
      <c r="C211" t="str">
        <f t="shared" si="40"/>
        <v>132A_161</v>
      </c>
      <c r="D211" t="str">
        <f>IF(ISNA(VLOOKUP(C211,omissio_vanha_vs_uusi!$A$2:$T$107,20,FALSE)),"",IF(VLOOKUP(C211,omissio_vanha_vs_uusi!$A$2:$T$107,20,FALSE)="OK",VLOOKUP(C211,omissio_vanha_vs_uusi!$A$2:$T$107,11,FALSE),""))</f>
        <v/>
      </c>
      <c r="E211">
        <f>VLOOKUP($C211,marv2012_trees!$A$2:$O$2023,5,FALSE)</f>
        <v>2516502.71</v>
      </c>
      <c r="F211">
        <f>VLOOKUP($C211,marv2012_trees!$A$2:$O$2023,6,FALSE)</f>
        <v>6860070.46</v>
      </c>
      <c r="G211" t="str">
        <f>IF(ISNA(VLOOKUP($C211,results!$A$2:$CJ$107,10,FALSE)),"",VLOOKUP($C211,results!$A$2:$CJ$107,10,FALSE))</f>
        <v/>
      </c>
      <c r="H211" t="str">
        <f>IF(ISNA(VLOOKUP($C211,results!$A$2:$CJ$107,11,FALSE)),"",VLOOKUP($C211,results!$A$2:$CJ$107,11,FALSE))</f>
        <v/>
      </c>
      <c r="I211" t="s">
        <v>95</v>
      </c>
      <c r="J211">
        <v>161</v>
      </c>
      <c r="K211">
        <v>3</v>
      </c>
      <c r="L211">
        <v>87</v>
      </c>
      <c r="M211">
        <v>17.0680079345702</v>
      </c>
      <c r="N211">
        <v>2</v>
      </c>
      <c r="P211" s="7">
        <v>3</v>
      </c>
      <c r="Q211" s="7">
        <v>14</v>
      </c>
      <c r="R211" s="7">
        <v>99</v>
      </c>
      <c r="AA211" t="s">
        <v>97</v>
      </c>
      <c r="AB211" s="8">
        <f t="shared" si="32"/>
        <v>12</v>
      </c>
      <c r="AC211" s="8" t="str">
        <f t="shared" si="33"/>
        <v/>
      </c>
      <c r="AD211" s="32" t="str">
        <f t="shared" si="34"/>
        <v/>
      </c>
      <c r="AE211" s="32" t="str">
        <f>IF(J211&lt;900,IF(AND(VLOOKUP(C211,marv2012_trees!$A$2:$O$2023,11,FALSE)&lt;21,OR(Q211=21,Q211=22,Q211=23)),1,""),"")</f>
        <v/>
      </c>
      <c r="AF211" s="32" t="str">
        <f t="shared" si="35"/>
        <v/>
      </c>
      <c r="AG211" s="32">
        <f t="shared" si="36"/>
        <v>87</v>
      </c>
      <c r="AH211" s="32">
        <f t="shared" si="37"/>
        <v>99</v>
      </c>
      <c r="AI211" s="32">
        <f t="shared" si="38"/>
        <v>12</v>
      </c>
      <c r="AJ211" s="32" t="str">
        <f t="shared" si="39"/>
        <v/>
      </c>
    </row>
    <row r="212" spans="1:36">
      <c r="A212">
        <v>132</v>
      </c>
      <c r="B212" s="1" t="str">
        <f t="shared" si="30"/>
        <v>132A_172</v>
      </c>
      <c r="C212" t="str">
        <f t="shared" ref="C212:C275" si="41">CONCATENATE(I212,"_",J212)</f>
        <v>132A_172</v>
      </c>
      <c r="D212" t="str">
        <f>IF(ISNA(VLOOKUP(C212,omissio_vanha_vs_uusi!$A$2:$T$107,20,FALSE)),"",IF(VLOOKUP(C212,omissio_vanha_vs_uusi!$A$2:$T$107,20,FALSE)="OK",VLOOKUP(C212,omissio_vanha_vs_uusi!$A$2:$T$107,11,FALSE),""))</f>
        <v/>
      </c>
      <c r="E212">
        <f>VLOOKUP($C212,marv2012_trees!$A$2:$O$2023,5,FALSE)</f>
        <v>2516499.2999999998</v>
      </c>
      <c r="F212">
        <f>VLOOKUP($C212,marv2012_trees!$A$2:$O$2023,6,FALSE)</f>
        <v>6860069.8399999999</v>
      </c>
      <c r="G212" t="str">
        <f>IF(ISNA(VLOOKUP($C212,results!$A$2:$CJ$107,10,FALSE)),"",VLOOKUP($C212,results!$A$2:$CJ$107,10,FALSE))</f>
        <v/>
      </c>
      <c r="H212" t="str">
        <f>IF(ISNA(VLOOKUP($C212,results!$A$2:$CJ$107,11,FALSE)),"",VLOOKUP($C212,results!$A$2:$CJ$107,11,FALSE))</f>
        <v/>
      </c>
      <c r="I212" t="s">
        <v>95</v>
      </c>
      <c r="J212">
        <v>172</v>
      </c>
      <c r="K212">
        <v>3</v>
      </c>
      <c r="L212">
        <v>159</v>
      </c>
      <c r="M212">
        <v>17.8320061035155</v>
      </c>
      <c r="N212">
        <v>2</v>
      </c>
      <c r="P212" s="7">
        <v>3</v>
      </c>
      <c r="Q212" s="7">
        <v>11</v>
      </c>
      <c r="R212" s="7">
        <v>185</v>
      </c>
      <c r="AB212" s="8">
        <f t="shared" si="32"/>
        <v>26</v>
      </c>
      <c r="AC212" s="8" t="str">
        <f t="shared" si="33"/>
        <v/>
      </c>
      <c r="AD212" s="32" t="str">
        <f t="shared" si="34"/>
        <v/>
      </c>
      <c r="AE212" s="32" t="str">
        <f>IF(J212&lt;900,IF(AND(VLOOKUP(C212,marv2012_trees!$A$2:$O$2023,11,FALSE)&lt;21,OR(Q212=21,Q212=22,Q212=23)),1,""),"")</f>
        <v/>
      </c>
      <c r="AF212" s="32" t="str">
        <f t="shared" si="35"/>
        <v/>
      </c>
      <c r="AG212" s="32">
        <f t="shared" si="36"/>
        <v>159</v>
      </c>
      <c r="AH212" s="32">
        <f t="shared" si="37"/>
        <v>185</v>
      </c>
      <c r="AI212" s="32">
        <f t="shared" si="38"/>
        <v>26</v>
      </c>
      <c r="AJ212" s="32" t="str">
        <f t="shared" si="39"/>
        <v/>
      </c>
    </row>
    <row r="213" spans="1:36">
      <c r="A213">
        <v>132</v>
      </c>
      <c r="B213" s="1" t="str">
        <f t="shared" si="30"/>
        <v>132A_170</v>
      </c>
      <c r="C213" t="str">
        <f t="shared" si="41"/>
        <v>132A_170</v>
      </c>
      <c r="D213" t="str">
        <f>IF(ISNA(VLOOKUP(C213,omissio_vanha_vs_uusi!$A$2:$T$107,20,FALSE)),"",IF(VLOOKUP(C213,omissio_vanha_vs_uusi!$A$2:$T$107,20,FALSE)="OK",VLOOKUP(C213,omissio_vanha_vs_uusi!$A$2:$T$107,11,FALSE),""))</f>
        <v/>
      </c>
      <c r="E213">
        <f>VLOOKUP($C213,marv2012_trees!$A$2:$O$2023,5,FALSE)</f>
        <v>2516500.81</v>
      </c>
      <c r="F213">
        <f>VLOOKUP($C213,marv2012_trees!$A$2:$O$2023,6,FALSE)</f>
        <v>6860071.0700000003</v>
      </c>
      <c r="G213" t="str">
        <f>IF(ISNA(VLOOKUP($C213,results!$A$2:$CJ$107,10,FALSE)),"",VLOOKUP($C213,results!$A$2:$CJ$107,10,FALSE))</f>
        <v/>
      </c>
      <c r="H213" t="str">
        <f>IF(ISNA(VLOOKUP($C213,results!$A$2:$CJ$107,11,FALSE)),"",VLOOKUP($C213,results!$A$2:$CJ$107,11,FALSE))</f>
        <v/>
      </c>
      <c r="I213" t="s">
        <v>95</v>
      </c>
      <c r="J213">
        <v>170</v>
      </c>
      <c r="K213">
        <v>3</v>
      </c>
      <c r="L213">
        <v>143</v>
      </c>
      <c r="M213">
        <v>19.0440073242187</v>
      </c>
      <c r="N213">
        <v>2</v>
      </c>
      <c r="P213" s="7">
        <v>3</v>
      </c>
      <c r="Q213" s="7">
        <v>11</v>
      </c>
      <c r="R213" s="7">
        <v>171</v>
      </c>
      <c r="S213" s="7" t="s">
        <v>35</v>
      </c>
      <c r="T213" s="7">
        <v>12</v>
      </c>
      <c r="U213" s="7">
        <v>20.5</v>
      </c>
      <c r="V213" s="7">
        <v>11</v>
      </c>
      <c r="Z213" s="7">
        <v>28</v>
      </c>
      <c r="AB213" s="8">
        <f t="shared" si="32"/>
        <v>28</v>
      </c>
      <c r="AC213" s="8" t="str">
        <f t="shared" si="33"/>
        <v/>
      </c>
      <c r="AD213" s="32" t="str">
        <f t="shared" si="34"/>
        <v/>
      </c>
      <c r="AE213" s="32" t="str">
        <f>IF(J213&lt;900,IF(AND(VLOOKUP(C213,marv2012_trees!$A$2:$O$2023,11,FALSE)&lt;21,OR(Q213=21,Q213=22,Q213=23)),1,""),"")</f>
        <v/>
      </c>
      <c r="AF213" s="32" t="str">
        <f t="shared" si="35"/>
        <v/>
      </c>
      <c r="AG213" s="32">
        <f t="shared" si="36"/>
        <v>143</v>
      </c>
      <c r="AH213" s="32">
        <f t="shared" si="37"/>
        <v>171</v>
      </c>
      <c r="AI213" s="32">
        <f t="shared" si="38"/>
        <v>28</v>
      </c>
      <c r="AJ213" s="32" t="str">
        <f t="shared" si="39"/>
        <v/>
      </c>
    </row>
    <row r="214" spans="1:36">
      <c r="A214">
        <v>132</v>
      </c>
      <c r="B214" s="1" t="str">
        <f t="shared" si="30"/>
        <v>132A_162</v>
      </c>
      <c r="C214" t="str">
        <f t="shared" si="41"/>
        <v>132A_162</v>
      </c>
      <c r="D214" t="str">
        <f>IF(ISNA(VLOOKUP(C214,omissio_vanha_vs_uusi!$A$2:$T$107,20,FALSE)),"",IF(VLOOKUP(C214,omissio_vanha_vs_uusi!$A$2:$T$107,20,FALSE)="OK",VLOOKUP(C214,omissio_vanha_vs_uusi!$A$2:$T$107,11,FALSE),""))</f>
        <v/>
      </c>
      <c r="E214">
        <f>VLOOKUP($C214,marv2012_trees!$A$2:$O$2023,5,FALSE)</f>
        <v>2516504.79</v>
      </c>
      <c r="F214">
        <f>VLOOKUP($C214,marv2012_trees!$A$2:$O$2023,6,FALSE)</f>
        <v>6860073.71</v>
      </c>
      <c r="G214" t="str">
        <f>IF(ISNA(VLOOKUP($C214,results!$A$2:$CJ$107,10,FALSE)),"",VLOOKUP($C214,results!$A$2:$CJ$107,10,FALSE))</f>
        <v/>
      </c>
      <c r="H214" t="str">
        <f>IF(ISNA(VLOOKUP($C214,results!$A$2:$CJ$107,11,FALSE)),"",VLOOKUP($C214,results!$A$2:$CJ$107,11,FALSE))</f>
        <v/>
      </c>
      <c r="I214" t="s">
        <v>95</v>
      </c>
      <c r="J214">
        <v>162</v>
      </c>
      <c r="K214">
        <v>3</v>
      </c>
      <c r="L214">
        <v>134</v>
      </c>
      <c r="M214">
        <v>17.555002441406199</v>
      </c>
      <c r="N214">
        <v>2</v>
      </c>
      <c r="P214" s="7">
        <v>3</v>
      </c>
      <c r="Q214" s="7">
        <v>11</v>
      </c>
      <c r="R214" s="7">
        <v>152</v>
      </c>
      <c r="AB214" s="8">
        <f t="shared" si="32"/>
        <v>18</v>
      </c>
      <c r="AC214" s="8" t="str">
        <f t="shared" si="33"/>
        <v/>
      </c>
      <c r="AD214" s="32" t="str">
        <f t="shared" si="34"/>
        <v/>
      </c>
      <c r="AE214" s="32" t="str">
        <f>IF(J214&lt;900,IF(AND(VLOOKUP(C214,marv2012_trees!$A$2:$O$2023,11,FALSE)&lt;21,OR(Q214=21,Q214=22,Q214=23)),1,""),"")</f>
        <v/>
      </c>
      <c r="AF214" s="32" t="str">
        <f t="shared" si="35"/>
        <v/>
      </c>
      <c r="AG214" s="32">
        <f t="shared" si="36"/>
        <v>134</v>
      </c>
      <c r="AH214" s="32">
        <f t="shared" si="37"/>
        <v>152</v>
      </c>
      <c r="AI214" s="32">
        <f t="shared" si="38"/>
        <v>18</v>
      </c>
      <c r="AJ214" s="32" t="str">
        <f t="shared" si="39"/>
        <v/>
      </c>
    </row>
    <row r="215" spans="1:36">
      <c r="A215">
        <v>132</v>
      </c>
      <c r="B215" s="1" t="str">
        <f t="shared" si="30"/>
        <v>132A_160</v>
      </c>
      <c r="C215" t="str">
        <f t="shared" si="41"/>
        <v>132A_160</v>
      </c>
      <c r="D215" t="str">
        <f>IF(ISNA(VLOOKUP(C215,omissio_vanha_vs_uusi!$A$2:$T$107,20,FALSE)),"",IF(VLOOKUP(C215,omissio_vanha_vs_uusi!$A$2:$T$107,20,FALSE)="OK",VLOOKUP(C215,omissio_vanha_vs_uusi!$A$2:$T$107,11,FALSE),""))</f>
        <v/>
      </c>
      <c r="E215">
        <f>VLOOKUP($C215,marv2012_trees!$A$2:$O$2023,5,FALSE)</f>
        <v>2516506.73</v>
      </c>
      <c r="F215">
        <f>VLOOKUP($C215,marv2012_trees!$A$2:$O$2023,6,FALSE)</f>
        <v>6860075.71</v>
      </c>
      <c r="G215" t="str">
        <f>IF(ISNA(VLOOKUP($C215,results!$A$2:$CJ$107,10,FALSE)),"",VLOOKUP($C215,results!$A$2:$CJ$107,10,FALSE))</f>
        <v/>
      </c>
      <c r="H215" t="str">
        <f>IF(ISNA(VLOOKUP($C215,results!$A$2:$CJ$107,11,FALSE)),"",VLOOKUP($C215,results!$A$2:$CJ$107,11,FALSE))</f>
        <v/>
      </c>
      <c r="I215" t="s">
        <v>95</v>
      </c>
      <c r="J215">
        <v>160</v>
      </c>
      <c r="K215">
        <v>3</v>
      </c>
      <c r="L215">
        <v>109</v>
      </c>
      <c r="M215">
        <v>16.6009981689452</v>
      </c>
      <c r="N215">
        <v>2</v>
      </c>
      <c r="P215" s="7">
        <v>3</v>
      </c>
      <c r="Q215" s="7">
        <v>11</v>
      </c>
      <c r="R215" s="7">
        <v>135</v>
      </c>
      <c r="AB215" s="8">
        <f t="shared" si="32"/>
        <v>26</v>
      </c>
      <c r="AC215" s="8" t="str">
        <f t="shared" si="33"/>
        <v/>
      </c>
      <c r="AD215" s="32" t="str">
        <f t="shared" si="34"/>
        <v/>
      </c>
      <c r="AE215" s="32" t="str">
        <f>IF(J215&lt;900,IF(AND(VLOOKUP(C215,marv2012_trees!$A$2:$O$2023,11,FALSE)&lt;21,OR(Q215=21,Q215=22,Q215=23)),1,""),"")</f>
        <v/>
      </c>
      <c r="AF215" s="32" t="str">
        <f t="shared" si="35"/>
        <v/>
      </c>
      <c r="AG215" s="32">
        <f t="shared" si="36"/>
        <v>109</v>
      </c>
      <c r="AH215" s="32">
        <f t="shared" si="37"/>
        <v>135</v>
      </c>
      <c r="AI215" s="32">
        <f t="shared" si="38"/>
        <v>26</v>
      </c>
      <c r="AJ215" s="32" t="str">
        <f t="shared" si="39"/>
        <v/>
      </c>
    </row>
    <row r="216" spans="1:36">
      <c r="A216">
        <v>132</v>
      </c>
      <c r="B216" s="1" t="str">
        <f t="shared" si="30"/>
        <v>132A_173</v>
      </c>
      <c r="C216" t="str">
        <f t="shared" si="41"/>
        <v>132A_173</v>
      </c>
      <c r="D216" t="str">
        <f>IF(ISNA(VLOOKUP(C216,omissio_vanha_vs_uusi!$A$2:$T$107,20,FALSE)),"",IF(VLOOKUP(C216,omissio_vanha_vs_uusi!$A$2:$T$107,20,FALSE)="OK",VLOOKUP(C216,omissio_vanha_vs_uusi!$A$2:$T$107,11,FALSE),""))</f>
        <v/>
      </c>
      <c r="E216">
        <f>VLOOKUP($C216,marv2012_trees!$A$2:$O$2023,5,FALSE)</f>
        <v>2516502.09</v>
      </c>
      <c r="F216">
        <f>VLOOKUP($C216,marv2012_trees!$A$2:$O$2023,6,FALSE)</f>
        <v>6860073.1699999999</v>
      </c>
      <c r="G216" t="str">
        <f>IF(ISNA(VLOOKUP($C216,results!$A$2:$CJ$107,10,FALSE)),"",VLOOKUP($C216,results!$A$2:$CJ$107,10,FALSE))</f>
        <v/>
      </c>
      <c r="H216" t="str">
        <f>IF(ISNA(VLOOKUP($C216,results!$A$2:$CJ$107,11,FALSE)),"",VLOOKUP($C216,results!$A$2:$CJ$107,11,FALSE))</f>
        <v/>
      </c>
      <c r="I216" t="s">
        <v>95</v>
      </c>
      <c r="J216">
        <v>173</v>
      </c>
      <c r="K216">
        <v>3</v>
      </c>
      <c r="L216">
        <v>158</v>
      </c>
      <c r="M216">
        <v>19.2570024414062</v>
      </c>
      <c r="N216">
        <v>2</v>
      </c>
      <c r="P216" s="7">
        <v>3</v>
      </c>
      <c r="Q216" s="7">
        <v>11</v>
      </c>
      <c r="R216" s="7">
        <v>186</v>
      </c>
      <c r="S216" s="7" t="s">
        <v>35</v>
      </c>
      <c r="T216" s="7">
        <v>17</v>
      </c>
      <c r="U216" s="7">
        <v>20.5</v>
      </c>
      <c r="V216" s="7">
        <v>11</v>
      </c>
      <c r="Z216" s="7">
        <v>28</v>
      </c>
      <c r="AB216" s="8">
        <f t="shared" si="32"/>
        <v>28</v>
      </c>
      <c r="AC216" s="8" t="str">
        <f t="shared" si="33"/>
        <v/>
      </c>
      <c r="AD216" s="32" t="str">
        <f t="shared" si="34"/>
        <v/>
      </c>
      <c r="AE216" s="32" t="str">
        <f>IF(J216&lt;900,IF(AND(VLOOKUP(C216,marv2012_trees!$A$2:$O$2023,11,FALSE)&lt;21,OR(Q216=21,Q216=22,Q216=23)),1,""),"")</f>
        <v/>
      </c>
      <c r="AF216" s="32" t="str">
        <f t="shared" si="35"/>
        <v/>
      </c>
      <c r="AG216" s="32">
        <f t="shared" si="36"/>
        <v>158</v>
      </c>
      <c r="AH216" s="32">
        <f t="shared" si="37"/>
        <v>186</v>
      </c>
      <c r="AI216" s="32">
        <f t="shared" si="38"/>
        <v>28</v>
      </c>
      <c r="AJ216" s="32" t="str">
        <f t="shared" si="39"/>
        <v/>
      </c>
    </row>
    <row r="217" spans="1:36">
      <c r="A217">
        <v>132</v>
      </c>
      <c r="B217" s="1" t="str">
        <f t="shared" si="30"/>
        <v>132A_176</v>
      </c>
      <c r="C217" t="str">
        <f t="shared" si="41"/>
        <v>132A_176</v>
      </c>
      <c r="D217" t="str">
        <f>IF(ISNA(VLOOKUP(C217,omissio_vanha_vs_uusi!$A$2:$T$107,20,FALSE)),"",IF(VLOOKUP(C217,omissio_vanha_vs_uusi!$A$2:$T$107,20,FALSE)="OK",VLOOKUP(C217,omissio_vanha_vs_uusi!$A$2:$T$107,11,FALSE),""))</f>
        <v/>
      </c>
      <c r="E217">
        <f>VLOOKUP($C217,marv2012_trees!$A$2:$O$2023,5,FALSE)</f>
        <v>2516499.59</v>
      </c>
      <c r="F217">
        <f>VLOOKUP($C217,marv2012_trees!$A$2:$O$2023,6,FALSE)</f>
        <v>6860072.8700000001</v>
      </c>
      <c r="G217" t="str">
        <f>IF(ISNA(VLOOKUP($C217,results!$A$2:$CJ$107,10,FALSE)),"",VLOOKUP($C217,results!$A$2:$CJ$107,10,FALSE))</f>
        <v/>
      </c>
      <c r="H217" t="str">
        <f>IF(ISNA(VLOOKUP($C217,results!$A$2:$CJ$107,11,FALSE)),"",VLOOKUP($C217,results!$A$2:$CJ$107,11,FALSE))</f>
        <v/>
      </c>
      <c r="I217" t="s">
        <v>95</v>
      </c>
      <c r="J217">
        <v>176</v>
      </c>
      <c r="K217">
        <v>3</v>
      </c>
      <c r="L217">
        <v>98</v>
      </c>
      <c r="M217">
        <v>15.1400067138671</v>
      </c>
      <c r="N217">
        <v>2</v>
      </c>
      <c r="P217" s="7">
        <v>3</v>
      </c>
      <c r="Q217" s="7">
        <v>11</v>
      </c>
      <c r="R217" s="7">
        <v>106</v>
      </c>
      <c r="AB217" s="8">
        <f t="shared" si="32"/>
        <v>8</v>
      </c>
      <c r="AC217" s="8" t="str">
        <f t="shared" si="33"/>
        <v/>
      </c>
      <c r="AD217" s="32" t="str">
        <f t="shared" si="34"/>
        <v/>
      </c>
      <c r="AE217" s="32" t="str">
        <f>IF(J217&lt;900,IF(AND(VLOOKUP(C217,marv2012_trees!$A$2:$O$2023,11,FALSE)&lt;21,OR(Q217=21,Q217=22,Q217=23)),1,""),"")</f>
        <v/>
      </c>
      <c r="AF217" s="32" t="str">
        <f t="shared" si="35"/>
        <v/>
      </c>
      <c r="AG217" s="32">
        <f t="shared" si="36"/>
        <v>98</v>
      </c>
      <c r="AH217" s="32">
        <f t="shared" si="37"/>
        <v>106</v>
      </c>
      <c r="AI217" s="32">
        <f t="shared" si="38"/>
        <v>8</v>
      </c>
      <c r="AJ217" s="32" t="str">
        <f t="shared" si="39"/>
        <v/>
      </c>
    </row>
    <row r="218" spans="1:36">
      <c r="A218">
        <v>132</v>
      </c>
      <c r="B218" s="1" t="str">
        <f t="shared" si="30"/>
        <v>132A_175</v>
      </c>
      <c r="C218" t="str">
        <f t="shared" si="41"/>
        <v>132A_175</v>
      </c>
      <c r="D218" t="str">
        <f>IF(ISNA(VLOOKUP(C218,omissio_vanha_vs_uusi!$A$2:$T$107,20,FALSE)),"",IF(VLOOKUP(C218,omissio_vanha_vs_uusi!$A$2:$T$107,20,FALSE)="OK",VLOOKUP(C218,omissio_vanha_vs_uusi!$A$2:$T$107,11,FALSE),""))</f>
        <v/>
      </c>
      <c r="E218">
        <f>VLOOKUP($C218,marv2012_trees!$A$2:$O$2023,5,FALSE)</f>
        <v>2516504.48</v>
      </c>
      <c r="F218">
        <f>VLOOKUP($C218,marv2012_trees!$A$2:$O$2023,6,FALSE)</f>
        <v>6860076.1299999999</v>
      </c>
      <c r="G218" t="str">
        <f>IF(ISNA(VLOOKUP($C218,results!$A$2:$CJ$107,10,FALSE)),"",VLOOKUP($C218,results!$A$2:$CJ$107,10,FALSE))</f>
        <v/>
      </c>
      <c r="H218" t="str">
        <f>IF(ISNA(VLOOKUP($C218,results!$A$2:$CJ$107,11,FALSE)),"",VLOOKUP($C218,results!$A$2:$CJ$107,11,FALSE))</f>
        <v/>
      </c>
      <c r="I218" t="s">
        <v>95</v>
      </c>
      <c r="J218">
        <v>175</v>
      </c>
      <c r="K218">
        <v>3</v>
      </c>
      <c r="L218">
        <v>158</v>
      </c>
      <c r="M218">
        <v>18.768004882812399</v>
      </c>
      <c r="N218">
        <v>2</v>
      </c>
      <c r="P218" s="7">
        <v>3</v>
      </c>
      <c r="Q218" s="7">
        <v>11</v>
      </c>
      <c r="R218" s="7">
        <v>183</v>
      </c>
      <c r="AB218" s="8">
        <f t="shared" si="32"/>
        <v>25</v>
      </c>
      <c r="AC218" s="8" t="str">
        <f t="shared" si="33"/>
        <v/>
      </c>
      <c r="AD218" s="32" t="str">
        <f t="shared" si="34"/>
        <v/>
      </c>
      <c r="AE218" s="32" t="str">
        <f>IF(J218&lt;900,IF(AND(VLOOKUP(C218,marv2012_trees!$A$2:$O$2023,11,FALSE)&lt;21,OR(Q218=21,Q218=22,Q218=23)),1,""),"")</f>
        <v/>
      </c>
      <c r="AF218" s="32" t="str">
        <f t="shared" si="35"/>
        <v/>
      </c>
      <c r="AG218" s="32">
        <f t="shared" si="36"/>
        <v>158</v>
      </c>
      <c r="AH218" s="32">
        <f t="shared" si="37"/>
        <v>183</v>
      </c>
      <c r="AI218" s="32">
        <f t="shared" si="38"/>
        <v>25</v>
      </c>
      <c r="AJ218" s="32" t="str">
        <f t="shared" si="39"/>
        <v/>
      </c>
    </row>
    <row r="219" spans="1:36">
      <c r="A219">
        <v>132</v>
      </c>
      <c r="B219" s="1" t="str">
        <f t="shared" si="30"/>
        <v>132A_179</v>
      </c>
      <c r="C219" t="str">
        <f t="shared" si="41"/>
        <v>132A_179</v>
      </c>
      <c r="D219" t="str">
        <f>IF(ISNA(VLOOKUP(C219,omissio_vanha_vs_uusi!$A$2:$T$107,20,FALSE)),"",IF(VLOOKUP(C219,omissio_vanha_vs_uusi!$A$2:$T$107,20,FALSE)="OK",VLOOKUP(C219,omissio_vanha_vs_uusi!$A$2:$T$107,11,FALSE),""))</f>
        <v/>
      </c>
      <c r="E219">
        <f>VLOOKUP($C219,marv2012_trees!$A$2:$O$2023,5,FALSE)</f>
        <v>2516501.2799999998</v>
      </c>
      <c r="F219">
        <f>VLOOKUP($C219,marv2012_trees!$A$2:$O$2023,6,FALSE)</f>
        <v>6860076.1600000001</v>
      </c>
      <c r="G219" t="str">
        <f>IF(ISNA(VLOOKUP($C219,results!$A$2:$CJ$107,10,FALSE)),"",VLOOKUP($C219,results!$A$2:$CJ$107,10,FALSE))</f>
        <v/>
      </c>
      <c r="H219" t="str">
        <f>IF(ISNA(VLOOKUP($C219,results!$A$2:$CJ$107,11,FALSE)),"",VLOOKUP($C219,results!$A$2:$CJ$107,11,FALSE))</f>
        <v/>
      </c>
      <c r="I219" t="s">
        <v>95</v>
      </c>
      <c r="J219">
        <v>179</v>
      </c>
      <c r="K219">
        <v>6</v>
      </c>
      <c r="L219">
        <v>152</v>
      </c>
      <c r="M219">
        <v>12.932007934570199</v>
      </c>
      <c r="N219">
        <v>2</v>
      </c>
      <c r="P219" s="7">
        <v>6</v>
      </c>
      <c r="Q219" s="7">
        <v>11</v>
      </c>
      <c r="R219" s="7">
        <v>126</v>
      </c>
      <c r="AB219" s="8">
        <f t="shared" si="32"/>
        <v>-26</v>
      </c>
      <c r="AC219" s="8" t="str">
        <f t="shared" si="33"/>
        <v/>
      </c>
      <c r="AD219" s="32" t="str">
        <f t="shared" si="34"/>
        <v/>
      </c>
      <c r="AE219" s="32" t="str">
        <f>IF(J219&lt;900,IF(AND(VLOOKUP(C219,marv2012_trees!$A$2:$O$2023,11,FALSE)&lt;21,OR(Q219=21,Q219=22,Q219=23)),1,""),"")</f>
        <v/>
      </c>
      <c r="AF219" s="32" t="str">
        <f t="shared" si="35"/>
        <v/>
      </c>
      <c r="AG219" s="32">
        <f t="shared" si="36"/>
        <v>152</v>
      </c>
      <c r="AH219" s="32">
        <f t="shared" si="37"/>
        <v>126</v>
      </c>
      <c r="AI219" s="32">
        <f t="shared" si="38"/>
        <v>-26</v>
      </c>
      <c r="AJ219" s="32" t="str">
        <f t="shared" si="39"/>
        <v/>
      </c>
    </row>
    <row r="220" spans="1:36">
      <c r="A220">
        <v>132</v>
      </c>
      <c r="B220" s="1" t="str">
        <f t="shared" si="30"/>
        <v>132A_183</v>
      </c>
      <c r="C220" t="str">
        <f t="shared" si="41"/>
        <v>132A_183</v>
      </c>
      <c r="D220" t="str">
        <f>IF(ISNA(VLOOKUP(C220,omissio_vanha_vs_uusi!$A$2:$T$107,20,FALSE)),"",IF(VLOOKUP(C220,omissio_vanha_vs_uusi!$A$2:$T$107,20,FALSE)="OK",VLOOKUP(C220,omissio_vanha_vs_uusi!$A$2:$T$107,11,FALSE),""))</f>
        <v/>
      </c>
      <c r="E220">
        <f>VLOOKUP($C220,marv2012_trees!$A$2:$O$2023,5,FALSE)</f>
        <v>2516501.8199999998</v>
      </c>
      <c r="F220">
        <f>VLOOKUP($C220,marv2012_trees!$A$2:$O$2023,6,FALSE)</f>
        <v>6860078.3399999999</v>
      </c>
      <c r="G220" t="str">
        <f>IF(ISNA(VLOOKUP($C220,results!$A$2:$CJ$107,10,FALSE)),"",VLOOKUP($C220,results!$A$2:$CJ$107,10,FALSE))</f>
        <v/>
      </c>
      <c r="H220" t="str">
        <f>IF(ISNA(VLOOKUP($C220,results!$A$2:$CJ$107,11,FALSE)),"",VLOOKUP($C220,results!$A$2:$CJ$107,11,FALSE))</f>
        <v/>
      </c>
      <c r="I220" t="s">
        <v>95</v>
      </c>
      <c r="J220">
        <v>183</v>
      </c>
      <c r="K220">
        <v>3</v>
      </c>
      <c r="L220">
        <v>116</v>
      </c>
      <c r="M220">
        <v>16.7250030517577</v>
      </c>
      <c r="N220">
        <v>2</v>
      </c>
      <c r="P220" s="7">
        <v>3</v>
      </c>
      <c r="Q220" s="7">
        <v>11</v>
      </c>
      <c r="R220" s="7">
        <v>140</v>
      </c>
      <c r="S220" s="7" t="s">
        <v>96</v>
      </c>
      <c r="T220" s="7">
        <v>12</v>
      </c>
      <c r="U220" s="7">
        <v>16.5</v>
      </c>
      <c r="V220" s="7">
        <v>7.5</v>
      </c>
      <c r="X220" s="7">
        <v>6</v>
      </c>
      <c r="Z220" s="7">
        <v>28</v>
      </c>
      <c r="AB220" s="8">
        <f t="shared" si="32"/>
        <v>24</v>
      </c>
      <c r="AC220" s="8" t="str">
        <f t="shared" si="33"/>
        <v/>
      </c>
      <c r="AD220" s="32" t="str">
        <f t="shared" si="34"/>
        <v/>
      </c>
      <c r="AE220" s="32" t="str">
        <f>IF(J220&lt;900,IF(AND(VLOOKUP(C220,marv2012_trees!$A$2:$O$2023,11,FALSE)&lt;21,OR(Q220=21,Q220=22,Q220=23)),1,""),"")</f>
        <v/>
      </c>
      <c r="AF220" s="32" t="str">
        <f t="shared" si="35"/>
        <v/>
      </c>
      <c r="AG220" s="32">
        <f t="shared" si="36"/>
        <v>116</v>
      </c>
      <c r="AH220" s="32">
        <f t="shared" si="37"/>
        <v>140</v>
      </c>
      <c r="AI220" s="32">
        <f t="shared" si="38"/>
        <v>24</v>
      </c>
      <c r="AJ220" s="32" t="str">
        <f t="shared" si="39"/>
        <v/>
      </c>
    </row>
    <row r="221" spans="1:36">
      <c r="A221">
        <v>132</v>
      </c>
      <c r="B221" s="1" t="str">
        <f t="shared" si="30"/>
        <v>132A_184</v>
      </c>
      <c r="C221" t="str">
        <f t="shared" si="41"/>
        <v>132A_184</v>
      </c>
      <c r="D221" t="str">
        <f>IF(ISNA(VLOOKUP(C221,omissio_vanha_vs_uusi!$A$2:$T$107,20,FALSE)),"",IF(VLOOKUP(C221,omissio_vanha_vs_uusi!$A$2:$T$107,20,FALSE)="OK",VLOOKUP(C221,omissio_vanha_vs_uusi!$A$2:$T$107,11,FALSE),""))</f>
        <v/>
      </c>
      <c r="E221">
        <f>VLOOKUP($C221,marv2012_trees!$A$2:$O$2023,5,FALSE)</f>
        <v>2516497.21</v>
      </c>
      <c r="F221">
        <f>VLOOKUP($C221,marv2012_trees!$A$2:$O$2023,6,FALSE)</f>
        <v>6860076.5300000003</v>
      </c>
      <c r="G221" t="str">
        <f>IF(ISNA(VLOOKUP($C221,results!$A$2:$CJ$107,10,FALSE)),"",VLOOKUP($C221,results!$A$2:$CJ$107,10,FALSE))</f>
        <v/>
      </c>
      <c r="H221" t="str">
        <f>IF(ISNA(VLOOKUP($C221,results!$A$2:$CJ$107,11,FALSE)),"",VLOOKUP($C221,results!$A$2:$CJ$107,11,FALSE))</f>
        <v/>
      </c>
      <c r="I221" t="s">
        <v>95</v>
      </c>
      <c r="J221">
        <v>184</v>
      </c>
      <c r="K221">
        <v>3</v>
      </c>
      <c r="L221">
        <v>108</v>
      </c>
      <c r="M221">
        <v>15.129006103515501</v>
      </c>
      <c r="N221">
        <v>2</v>
      </c>
      <c r="P221" s="7">
        <v>3</v>
      </c>
      <c r="Q221" s="7">
        <v>11</v>
      </c>
      <c r="R221" s="7">
        <v>125</v>
      </c>
      <c r="AB221" s="8">
        <f t="shared" si="32"/>
        <v>17</v>
      </c>
      <c r="AC221" s="8" t="str">
        <f t="shared" si="33"/>
        <v/>
      </c>
      <c r="AD221" s="32" t="str">
        <f t="shared" si="34"/>
        <v/>
      </c>
      <c r="AE221" s="32" t="str">
        <f>IF(J221&lt;900,IF(AND(VLOOKUP(C221,marv2012_trees!$A$2:$O$2023,11,FALSE)&lt;21,OR(Q221=21,Q221=22,Q221=23)),1,""),"")</f>
        <v/>
      </c>
      <c r="AF221" s="32" t="str">
        <f t="shared" si="35"/>
        <v/>
      </c>
      <c r="AG221" s="32">
        <f t="shared" si="36"/>
        <v>108</v>
      </c>
      <c r="AH221" s="32">
        <f t="shared" si="37"/>
        <v>125</v>
      </c>
      <c r="AI221" s="32">
        <f t="shared" si="38"/>
        <v>17</v>
      </c>
      <c r="AJ221" s="32" t="str">
        <f t="shared" si="39"/>
        <v/>
      </c>
    </row>
    <row r="222" spans="1:36">
      <c r="A222">
        <v>132</v>
      </c>
      <c r="B222" s="1" t="str">
        <f t="shared" si="30"/>
        <v>132A_185</v>
      </c>
      <c r="C222" t="str">
        <f t="shared" si="41"/>
        <v>132A_185</v>
      </c>
      <c r="D222" t="str">
        <f>IF(ISNA(VLOOKUP(C222,omissio_vanha_vs_uusi!$A$2:$T$107,20,FALSE)),"",IF(VLOOKUP(C222,omissio_vanha_vs_uusi!$A$2:$T$107,20,FALSE)="OK",VLOOKUP(C222,omissio_vanha_vs_uusi!$A$2:$T$107,11,FALSE),""))</f>
        <v/>
      </c>
      <c r="E222">
        <f>VLOOKUP($C222,marv2012_trees!$A$2:$O$2023,5,FALSE)</f>
        <v>2516498.38</v>
      </c>
      <c r="F222">
        <f>VLOOKUP($C222,marv2012_trees!$A$2:$O$2023,6,FALSE)</f>
        <v>6860077.79</v>
      </c>
      <c r="G222" t="str">
        <f>IF(ISNA(VLOOKUP($C222,results!$A$2:$CJ$107,10,FALSE)),"",VLOOKUP($C222,results!$A$2:$CJ$107,10,FALSE))</f>
        <v/>
      </c>
      <c r="H222" t="str">
        <f>IF(ISNA(VLOOKUP($C222,results!$A$2:$CJ$107,11,FALSE)),"",VLOOKUP($C222,results!$A$2:$CJ$107,11,FALSE))</f>
        <v/>
      </c>
      <c r="I222" t="s">
        <v>95</v>
      </c>
      <c r="J222">
        <v>185</v>
      </c>
      <c r="K222">
        <v>3</v>
      </c>
      <c r="L222">
        <v>138</v>
      </c>
      <c r="M222">
        <v>16.673002441406101</v>
      </c>
      <c r="N222">
        <v>2</v>
      </c>
      <c r="P222" s="7">
        <v>3</v>
      </c>
      <c r="Q222" s="7">
        <v>11</v>
      </c>
      <c r="R222" s="7">
        <v>153</v>
      </c>
      <c r="AB222" s="8">
        <f t="shared" si="32"/>
        <v>15</v>
      </c>
      <c r="AC222" s="8" t="str">
        <f t="shared" si="33"/>
        <v/>
      </c>
      <c r="AD222" s="32" t="str">
        <f t="shared" si="34"/>
        <v/>
      </c>
      <c r="AE222" s="32" t="str">
        <f>IF(J222&lt;900,IF(AND(VLOOKUP(C222,marv2012_trees!$A$2:$O$2023,11,FALSE)&lt;21,OR(Q222=21,Q222=22,Q222=23)),1,""),"")</f>
        <v/>
      </c>
      <c r="AF222" s="32" t="str">
        <f t="shared" si="35"/>
        <v/>
      </c>
      <c r="AG222" s="32">
        <f t="shared" si="36"/>
        <v>138</v>
      </c>
      <c r="AH222" s="32">
        <f t="shared" si="37"/>
        <v>153</v>
      </c>
      <c r="AI222" s="32">
        <f t="shared" si="38"/>
        <v>15</v>
      </c>
      <c r="AJ222" s="32" t="str">
        <f t="shared" si="39"/>
        <v/>
      </c>
    </row>
    <row r="223" spans="1:36">
      <c r="A223">
        <v>132</v>
      </c>
      <c r="B223" s="1" t="str">
        <f t="shared" si="30"/>
        <v>132A_186</v>
      </c>
      <c r="C223" t="str">
        <f t="shared" si="41"/>
        <v>132A_186</v>
      </c>
      <c r="D223" t="str">
        <f>IF(ISNA(VLOOKUP(C223,omissio_vanha_vs_uusi!$A$2:$T$107,20,FALSE)),"",IF(VLOOKUP(C223,omissio_vanha_vs_uusi!$A$2:$T$107,20,FALSE)="OK",VLOOKUP(C223,omissio_vanha_vs_uusi!$A$2:$T$107,11,FALSE),""))</f>
        <v/>
      </c>
      <c r="E223">
        <f>VLOOKUP($C223,marv2012_trees!$A$2:$O$2023,5,FALSE)</f>
        <v>2516502.4</v>
      </c>
      <c r="F223">
        <f>VLOOKUP($C223,marv2012_trees!$A$2:$O$2023,6,FALSE)</f>
        <v>6860080.29</v>
      </c>
      <c r="G223" t="str">
        <f>IF(ISNA(VLOOKUP($C223,results!$A$2:$CJ$107,10,FALSE)),"",VLOOKUP($C223,results!$A$2:$CJ$107,10,FALSE))</f>
        <v/>
      </c>
      <c r="H223" t="str">
        <f>IF(ISNA(VLOOKUP($C223,results!$A$2:$CJ$107,11,FALSE)),"",VLOOKUP($C223,results!$A$2:$CJ$107,11,FALSE))</f>
        <v/>
      </c>
      <c r="I223" t="s">
        <v>95</v>
      </c>
      <c r="J223">
        <v>186</v>
      </c>
      <c r="K223">
        <v>13</v>
      </c>
      <c r="L223">
        <v>156</v>
      </c>
      <c r="M223">
        <v>13.6030091552734</v>
      </c>
      <c r="N223">
        <v>2</v>
      </c>
      <c r="P223" s="7">
        <v>13</v>
      </c>
      <c r="Q223" s="7">
        <v>11</v>
      </c>
      <c r="R223" s="7">
        <v>177</v>
      </c>
      <c r="AB223" s="8">
        <f t="shared" si="32"/>
        <v>21</v>
      </c>
      <c r="AC223" s="8" t="str">
        <f t="shared" si="33"/>
        <v/>
      </c>
      <c r="AD223" s="32" t="str">
        <f t="shared" si="34"/>
        <v/>
      </c>
      <c r="AE223" s="32" t="str">
        <f>IF(J223&lt;900,IF(AND(VLOOKUP(C223,marv2012_trees!$A$2:$O$2023,11,FALSE)&lt;21,OR(Q223=21,Q223=22,Q223=23)),1,""),"")</f>
        <v/>
      </c>
      <c r="AF223" s="32" t="str">
        <f t="shared" si="35"/>
        <v/>
      </c>
      <c r="AG223" s="32">
        <f t="shared" si="36"/>
        <v>156</v>
      </c>
      <c r="AH223" s="32">
        <f t="shared" si="37"/>
        <v>177</v>
      </c>
      <c r="AI223" s="32">
        <f t="shared" si="38"/>
        <v>21</v>
      </c>
      <c r="AJ223" s="32" t="str">
        <f t="shared" si="39"/>
        <v/>
      </c>
    </row>
    <row r="224" spans="1:36">
      <c r="A224">
        <v>132</v>
      </c>
      <c r="B224" s="1" t="str">
        <f t="shared" si="30"/>
        <v>132A_187</v>
      </c>
      <c r="C224" t="str">
        <f t="shared" si="41"/>
        <v>132A_187</v>
      </c>
      <c r="D224" t="str">
        <f>IF(ISNA(VLOOKUP(C224,omissio_vanha_vs_uusi!$A$2:$T$107,20,FALSE)),"",IF(VLOOKUP(C224,omissio_vanha_vs_uusi!$A$2:$T$107,20,FALSE)="OK",VLOOKUP(C224,omissio_vanha_vs_uusi!$A$2:$T$107,11,FALSE),""))</f>
        <v/>
      </c>
      <c r="E224">
        <f>VLOOKUP($C224,marv2012_trees!$A$2:$O$2023,5,FALSE)</f>
        <v>2516503.66</v>
      </c>
      <c r="F224">
        <f>VLOOKUP($C224,marv2012_trees!$A$2:$O$2023,6,FALSE)</f>
        <v>6860081.0999999996</v>
      </c>
      <c r="G224" t="str">
        <f>IF(ISNA(VLOOKUP($C224,results!$A$2:$CJ$107,10,FALSE)),"",VLOOKUP($C224,results!$A$2:$CJ$107,10,FALSE))</f>
        <v/>
      </c>
      <c r="H224" t="str">
        <f>IF(ISNA(VLOOKUP($C224,results!$A$2:$CJ$107,11,FALSE)),"",VLOOKUP($C224,results!$A$2:$CJ$107,11,FALSE))</f>
        <v/>
      </c>
      <c r="I224" t="s">
        <v>95</v>
      </c>
      <c r="J224">
        <v>187</v>
      </c>
      <c r="K224">
        <v>3</v>
      </c>
      <c r="L224">
        <v>90</v>
      </c>
      <c r="M224">
        <v>14.7110091552734</v>
      </c>
      <c r="N224">
        <v>2</v>
      </c>
      <c r="P224" s="7">
        <v>3</v>
      </c>
      <c r="Q224" s="7">
        <v>11</v>
      </c>
      <c r="R224" s="7">
        <v>101</v>
      </c>
      <c r="AB224" s="8">
        <f t="shared" si="32"/>
        <v>11</v>
      </c>
      <c r="AC224" s="8" t="str">
        <f t="shared" si="33"/>
        <v/>
      </c>
      <c r="AD224" s="32" t="str">
        <f t="shared" si="34"/>
        <v/>
      </c>
      <c r="AE224" s="32" t="str">
        <f>IF(J224&lt;900,IF(AND(VLOOKUP(C224,marv2012_trees!$A$2:$O$2023,11,FALSE)&lt;21,OR(Q224=21,Q224=22,Q224=23)),1,""),"")</f>
        <v/>
      </c>
      <c r="AF224" s="32" t="str">
        <f t="shared" si="35"/>
        <v/>
      </c>
      <c r="AG224" s="32">
        <f t="shared" si="36"/>
        <v>90</v>
      </c>
      <c r="AH224" s="32">
        <f t="shared" si="37"/>
        <v>101</v>
      </c>
      <c r="AI224" s="32">
        <f t="shared" si="38"/>
        <v>11</v>
      </c>
      <c r="AJ224" s="32" t="str">
        <f t="shared" si="39"/>
        <v/>
      </c>
    </row>
    <row r="225" spans="1:36">
      <c r="A225">
        <v>132</v>
      </c>
      <c r="B225" s="1" t="str">
        <f t="shared" si="30"/>
        <v>132A_188</v>
      </c>
      <c r="C225" t="str">
        <f t="shared" si="41"/>
        <v>132A_188</v>
      </c>
      <c r="D225" t="str">
        <f>IF(ISNA(VLOOKUP(C225,omissio_vanha_vs_uusi!$A$2:$T$107,20,FALSE)),"",IF(VLOOKUP(C225,omissio_vanha_vs_uusi!$A$2:$T$107,20,FALSE)="OK",VLOOKUP(C225,omissio_vanha_vs_uusi!$A$2:$T$107,11,FALSE),""))</f>
        <v/>
      </c>
      <c r="E225">
        <f>VLOOKUP($C225,marv2012_trees!$A$2:$O$2023,5,FALSE)</f>
        <v>2516499.94</v>
      </c>
      <c r="F225">
        <f>VLOOKUP($C225,marv2012_trees!$A$2:$O$2023,6,FALSE)</f>
        <v>6860080.5099999998</v>
      </c>
      <c r="G225" t="str">
        <f>IF(ISNA(VLOOKUP($C225,results!$A$2:$CJ$107,10,FALSE)),"",VLOOKUP($C225,results!$A$2:$CJ$107,10,FALSE))</f>
        <v/>
      </c>
      <c r="H225" t="str">
        <f>IF(ISNA(VLOOKUP($C225,results!$A$2:$CJ$107,11,FALSE)),"",VLOOKUP($C225,results!$A$2:$CJ$107,11,FALSE))</f>
        <v/>
      </c>
      <c r="I225" t="s">
        <v>95</v>
      </c>
      <c r="J225">
        <v>188</v>
      </c>
      <c r="K225">
        <v>3</v>
      </c>
      <c r="L225">
        <v>148</v>
      </c>
      <c r="M225">
        <v>17.0070024414062</v>
      </c>
      <c r="N225">
        <v>2</v>
      </c>
      <c r="P225" s="7">
        <v>3</v>
      </c>
      <c r="Q225" s="7">
        <v>11</v>
      </c>
      <c r="R225" s="7">
        <v>157</v>
      </c>
      <c r="S225" s="7" t="s">
        <v>35</v>
      </c>
      <c r="T225" s="7">
        <v>13</v>
      </c>
      <c r="U225" s="7">
        <v>18.5</v>
      </c>
      <c r="V225" s="7">
        <v>11</v>
      </c>
      <c r="Z225" s="7">
        <v>28</v>
      </c>
      <c r="AB225" s="8">
        <f t="shared" si="32"/>
        <v>9</v>
      </c>
      <c r="AC225" s="8" t="str">
        <f t="shared" si="33"/>
        <v/>
      </c>
      <c r="AD225" s="32" t="str">
        <f t="shared" si="34"/>
        <v/>
      </c>
      <c r="AE225" s="32" t="str">
        <f>IF(J225&lt;900,IF(AND(VLOOKUP(C225,marv2012_trees!$A$2:$O$2023,11,FALSE)&lt;21,OR(Q225=21,Q225=22,Q225=23)),1,""),"")</f>
        <v/>
      </c>
      <c r="AF225" s="32" t="str">
        <f t="shared" si="35"/>
        <v/>
      </c>
      <c r="AG225" s="32">
        <f t="shared" si="36"/>
        <v>148</v>
      </c>
      <c r="AH225" s="32">
        <f t="shared" si="37"/>
        <v>157</v>
      </c>
      <c r="AI225" s="32">
        <f t="shared" si="38"/>
        <v>9</v>
      </c>
      <c r="AJ225" s="32" t="str">
        <f t="shared" si="39"/>
        <v/>
      </c>
    </row>
    <row r="226" spans="1:36">
      <c r="A226">
        <v>132</v>
      </c>
      <c r="B226" s="1" t="str">
        <f t="shared" si="30"/>
        <v>132A_192</v>
      </c>
      <c r="C226" t="str">
        <f t="shared" si="41"/>
        <v>132A_192</v>
      </c>
      <c r="D226" t="str">
        <f>IF(ISNA(VLOOKUP(C226,omissio_vanha_vs_uusi!$A$2:$T$107,20,FALSE)),"",IF(VLOOKUP(C226,omissio_vanha_vs_uusi!$A$2:$T$107,20,FALSE)="OK",VLOOKUP(C226,omissio_vanha_vs_uusi!$A$2:$T$107,11,FALSE),""))</f>
        <v/>
      </c>
      <c r="E226">
        <f>VLOOKUP($C226,marv2012_trees!$A$2:$O$2023,5,FALSE)</f>
        <v>2516496.2000000002</v>
      </c>
      <c r="F226">
        <f>VLOOKUP($C226,marv2012_trees!$A$2:$O$2023,6,FALSE)</f>
        <v>6860081.5</v>
      </c>
      <c r="G226" t="str">
        <f>IF(ISNA(VLOOKUP($C226,results!$A$2:$CJ$107,10,FALSE)),"",VLOOKUP($C226,results!$A$2:$CJ$107,10,FALSE))</f>
        <v/>
      </c>
      <c r="H226" t="str">
        <f>IF(ISNA(VLOOKUP($C226,results!$A$2:$CJ$107,11,FALSE)),"",VLOOKUP($C226,results!$A$2:$CJ$107,11,FALSE))</f>
        <v/>
      </c>
      <c r="I226" t="s">
        <v>95</v>
      </c>
      <c r="J226">
        <v>192</v>
      </c>
      <c r="K226">
        <v>3</v>
      </c>
      <c r="L226">
        <v>80</v>
      </c>
      <c r="M226">
        <v>12.8539969482421</v>
      </c>
      <c r="N226">
        <v>2</v>
      </c>
      <c r="P226" s="7">
        <v>3</v>
      </c>
      <c r="Q226" s="7">
        <v>11</v>
      </c>
      <c r="R226" s="7">
        <v>93</v>
      </c>
      <c r="S226" s="7" t="s">
        <v>35</v>
      </c>
      <c r="T226" s="7">
        <v>6</v>
      </c>
      <c r="U226" s="7">
        <v>12</v>
      </c>
      <c r="V226" s="7">
        <v>5</v>
      </c>
      <c r="Z226" s="7">
        <v>28</v>
      </c>
      <c r="AB226" s="8">
        <f t="shared" si="32"/>
        <v>13</v>
      </c>
      <c r="AC226" s="8" t="str">
        <f t="shared" si="33"/>
        <v/>
      </c>
      <c r="AD226" s="32" t="str">
        <f t="shared" si="34"/>
        <v/>
      </c>
      <c r="AE226" s="32" t="str">
        <f>IF(J226&lt;900,IF(AND(VLOOKUP(C226,marv2012_trees!$A$2:$O$2023,11,FALSE)&lt;21,OR(Q226=21,Q226=22,Q226=23)),1,""),"")</f>
        <v/>
      </c>
      <c r="AF226" s="32" t="str">
        <f t="shared" si="35"/>
        <v/>
      </c>
      <c r="AG226" s="32">
        <f t="shared" si="36"/>
        <v>80</v>
      </c>
      <c r="AH226" s="32">
        <f t="shared" si="37"/>
        <v>93</v>
      </c>
      <c r="AI226" s="32">
        <f t="shared" si="38"/>
        <v>13</v>
      </c>
      <c r="AJ226" s="32" t="str">
        <f t="shared" si="39"/>
        <v/>
      </c>
    </row>
    <row r="227" spans="1:36">
      <c r="A227">
        <v>132</v>
      </c>
      <c r="B227" s="1" t="str">
        <f t="shared" si="30"/>
        <v>132A_197</v>
      </c>
      <c r="C227" t="str">
        <f t="shared" si="41"/>
        <v>132A_197</v>
      </c>
      <c r="D227" t="str">
        <f>IF(ISNA(VLOOKUP(C227,omissio_vanha_vs_uusi!$A$2:$T$107,20,FALSE)),"",IF(VLOOKUP(C227,omissio_vanha_vs_uusi!$A$2:$T$107,20,FALSE)="OK",VLOOKUP(C227,omissio_vanha_vs_uusi!$A$2:$T$107,11,FALSE),""))</f>
        <v/>
      </c>
      <c r="E227">
        <f>VLOOKUP($C227,marv2012_trees!$A$2:$O$2023,5,FALSE)</f>
        <v>2516499.4700000002</v>
      </c>
      <c r="F227">
        <f>VLOOKUP($C227,marv2012_trees!$A$2:$O$2023,6,FALSE)</f>
        <v>6860084.2999999998</v>
      </c>
      <c r="G227" t="str">
        <f>IF(ISNA(VLOOKUP($C227,results!$A$2:$CJ$107,10,FALSE)),"",VLOOKUP($C227,results!$A$2:$CJ$107,10,FALSE))</f>
        <v/>
      </c>
      <c r="H227" t="str">
        <f>IF(ISNA(VLOOKUP($C227,results!$A$2:$CJ$107,11,FALSE)),"",VLOOKUP($C227,results!$A$2:$CJ$107,11,FALSE))</f>
        <v/>
      </c>
      <c r="I227" t="s">
        <v>95</v>
      </c>
      <c r="J227">
        <v>197</v>
      </c>
      <c r="K227">
        <v>3</v>
      </c>
      <c r="L227">
        <v>117</v>
      </c>
      <c r="M227">
        <v>16.771998779296801</v>
      </c>
      <c r="N227">
        <v>2</v>
      </c>
      <c r="P227" s="7">
        <v>3</v>
      </c>
      <c r="Q227" s="7">
        <v>11</v>
      </c>
      <c r="R227" s="7">
        <v>140</v>
      </c>
      <c r="AB227" s="8">
        <f t="shared" si="32"/>
        <v>23</v>
      </c>
      <c r="AC227" s="8" t="str">
        <f t="shared" si="33"/>
        <v/>
      </c>
      <c r="AD227" s="32" t="str">
        <f t="shared" si="34"/>
        <v/>
      </c>
      <c r="AE227" s="32" t="str">
        <f>IF(J227&lt;900,IF(AND(VLOOKUP(C227,marv2012_trees!$A$2:$O$2023,11,FALSE)&lt;21,OR(Q227=21,Q227=22,Q227=23)),1,""),"")</f>
        <v/>
      </c>
      <c r="AF227" s="32" t="str">
        <f t="shared" si="35"/>
        <v/>
      </c>
      <c r="AG227" s="32">
        <f t="shared" si="36"/>
        <v>117</v>
      </c>
      <c r="AH227" s="32">
        <f t="shared" si="37"/>
        <v>140</v>
      </c>
      <c r="AI227" s="32">
        <f t="shared" si="38"/>
        <v>23</v>
      </c>
      <c r="AJ227" s="32" t="str">
        <f t="shared" si="39"/>
        <v/>
      </c>
    </row>
    <row r="228" spans="1:36">
      <c r="A228">
        <v>132</v>
      </c>
      <c r="B228" s="1" t="str">
        <f t="shared" si="30"/>
        <v>132A_195</v>
      </c>
      <c r="C228" t="str">
        <f t="shared" si="41"/>
        <v>132A_195</v>
      </c>
      <c r="D228" t="str">
        <f>IF(ISNA(VLOOKUP(C228,omissio_vanha_vs_uusi!$A$2:$T$107,20,FALSE)),"",IF(VLOOKUP(C228,omissio_vanha_vs_uusi!$A$2:$T$107,20,FALSE)="OK",VLOOKUP(C228,omissio_vanha_vs_uusi!$A$2:$T$107,11,FALSE),""))</f>
        <v/>
      </c>
      <c r="E228">
        <f>VLOOKUP($C228,marv2012_trees!$A$2:$O$2023,5,FALSE)</f>
        <v>2516497.62</v>
      </c>
      <c r="F228">
        <f>VLOOKUP($C228,marv2012_trees!$A$2:$O$2023,6,FALSE)</f>
        <v>6860083.4100000001</v>
      </c>
      <c r="G228" t="str">
        <f>IF(ISNA(VLOOKUP($C228,results!$A$2:$CJ$107,10,FALSE)),"",VLOOKUP($C228,results!$A$2:$CJ$107,10,FALSE))</f>
        <v/>
      </c>
      <c r="H228" t="str">
        <f>IF(ISNA(VLOOKUP($C228,results!$A$2:$CJ$107,11,FALSE)),"",VLOOKUP($C228,results!$A$2:$CJ$107,11,FALSE))</f>
        <v/>
      </c>
      <c r="I228" t="s">
        <v>95</v>
      </c>
      <c r="J228">
        <v>195</v>
      </c>
      <c r="K228">
        <v>3</v>
      </c>
      <c r="L228">
        <v>140</v>
      </c>
      <c r="M228">
        <v>16.940010375976499</v>
      </c>
      <c r="N228">
        <v>2</v>
      </c>
      <c r="P228" s="7">
        <v>3</v>
      </c>
      <c r="Q228" s="7">
        <v>11</v>
      </c>
      <c r="R228" s="7">
        <v>159</v>
      </c>
      <c r="AB228" s="8">
        <f t="shared" si="32"/>
        <v>19</v>
      </c>
      <c r="AC228" s="8" t="str">
        <f t="shared" si="33"/>
        <v/>
      </c>
      <c r="AD228" s="32" t="str">
        <f t="shared" si="34"/>
        <v/>
      </c>
      <c r="AE228" s="32" t="str">
        <f>IF(J228&lt;900,IF(AND(VLOOKUP(C228,marv2012_trees!$A$2:$O$2023,11,FALSE)&lt;21,OR(Q228=21,Q228=22,Q228=23)),1,""),"")</f>
        <v/>
      </c>
      <c r="AF228" s="32" t="str">
        <f t="shared" si="35"/>
        <v/>
      </c>
      <c r="AG228" s="32">
        <f t="shared" si="36"/>
        <v>140</v>
      </c>
      <c r="AH228" s="32">
        <f t="shared" si="37"/>
        <v>159</v>
      </c>
      <c r="AI228" s="32">
        <f t="shared" si="38"/>
        <v>19</v>
      </c>
      <c r="AJ228" s="32" t="str">
        <f t="shared" si="39"/>
        <v/>
      </c>
    </row>
    <row r="229" spans="1:36">
      <c r="A229">
        <v>132</v>
      </c>
      <c r="B229" s="1" t="str">
        <f t="shared" si="30"/>
        <v>132A_193</v>
      </c>
      <c r="C229" t="str">
        <f t="shared" si="41"/>
        <v>132A_193</v>
      </c>
      <c r="D229" t="str">
        <f>IF(ISNA(VLOOKUP(C229,omissio_vanha_vs_uusi!$A$2:$T$107,20,FALSE)),"",IF(VLOOKUP(C229,omissio_vanha_vs_uusi!$A$2:$T$107,20,FALSE)="OK",VLOOKUP(C229,omissio_vanha_vs_uusi!$A$2:$T$107,11,FALSE),""))</f>
        <v/>
      </c>
      <c r="E229">
        <f>VLOOKUP($C229,marv2012_trees!$A$2:$O$2023,5,FALSE)</f>
        <v>2516493.54</v>
      </c>
      <c r="F229">
        <f>VLOOKUP($C229,marv2012_trees!$A$2:$O$2023,6,FALSE)</f>
        <v>6860081.3799999999</v>
      </c>
      <c r="G229" t="str">
        <f>IF(ISNA(VLOOKUP($C229,results!$A$2:$CJ$107,10,FALSE)),"",VLOOKUP($C229,results!$A$2:$CJ$107,10,FALSE))</f>
        <v/>
      </c>
      <c r="H229" t="str">
        <f>IF(ISNA(VLOOKUP($C229,results!$A$2:$CJ$107,11,FALSE)),"",VLOOKUP($C229,results!$A$2:$CJ$107,11,FALSE))</f>
        <v/>
      </c>
      <c r="I229" t="s">
        <v>95</v>
      </c>
      <c r="J229">
        <v>193</v>
      </c>
      <c r="K229">
        <v>3</v>
      </c>
      <c r="L229">
        <v>144</v>
      </c>
      <c r="M229">
        <v>15.067997558593699</v>
      </c>
      <c r="N229">
        <v>2</v>
      </c>
      <c r="P229" s="7">
        <v>3</v>
      </c>
      <c r="Q229" s="7">
        <v>11</v>
      </c>
      <c r="R229" s="7">
        <v>166</v>
      </c>
      <c r="S229" s="7" t="s">
        <v>35</v>
      </c>
      <c r="T229" s="7">
        <v>11.5</v>
      </c>
      <c r="U229" s="7">
        <v>15</v>
      </c>
      <c r="V229" s="7">
        <v>8</v>
      </c>
      <c r="Z229" s="7">
        <v>28</v>
      </c>
      <c r="AB229" s="8">
        <f t="shared" si="32"/>
        <v>22</v>
      </c>
      <c r="AC229" s="8" t="str">
        <f t="shared" si="33"/>
        <v/>
      </c>
      <c r="AD229" s="32" t="str">
        <f t="shared" si="34"/>
        <v/>
      </c>
      <c r="AE229" s="32" t="str">
        <f>IF(J229&lt;900,IF(AND(VLOOKUP(C229,marv2012_trees!$A$2:$O$2023,11,FALSE)&lt;21,OR(Q229=21,Q229=22,Q229=23)),1,""),"")</f>
        <v/>
      </c>
      <c r="AF229" s="32" t="str">
        <f t="shared" si="35"/>
        <v/>
      </c>
      <c r="AG229" s="32">
        <f t="shared" si="36"/>
        <v>144</v>
      </c>
      <c r="AH229" s="32">
        <f t="shared" si="37"/>
        <v>166</v>
      </c>
      <c r="AI229" s="32">
        <f t="shared" si="38"/>
        <v>22</v>
      </c>
      <c r="AJ229" s="32" t="str">
        <f t="shared" si="39"/>
        <v/>
      </c>
    </row>
    <row r="230" spans="1:36">
      <c r="A230">
        <v>132</v>
      </c>
      <c r="B230" s="1" t="str">
        <f t="shared" si="30"/>
        <v>132A_199</v>
      </c>
      <c r="C230" t="str">
        <f t="shared" si="41"/>
        <v>132A_199</v>
      </c>
      <c r="D230" t="str">
        <f>IF(ISNA(VLOOKUP(C230,omissio_vanha_vs_uusi!$A$2:$T$107,20,FALSE)),"",IF(VLOOKUP(C230,omissio_vanha_vs_uusi!$A$2:$T$107,20,FALSE)="OK",VLOOKUP(C230,omissio_vanha_vs_uusi!$A$2:$T$107,11,FALSE),""))</f>
        <v/>
      </c>
      <c r="E230">
        <f>VLOOKUP($C230,marv2012_trees!$A$2:$O$2023,5,FALSE)</f>
        <v>2516496.64</v>
      </c>
      <c r="F230">
        <f>VLOOKUP($C230,marv2012_trees!$A$2:$O$2023,6,FALSE)</f>
        <v>6860085.25</v>
      </c>
      <c r="G230" t="str">
        <f>IF(ISNA(VLOOKUP($C230,results!$A$2:$CJ$107,10,FALSE)),"",VLOOKUP($C230,results!$A$2:$CJ$107,10,FALSE))</f>
        <v/>
      </c>
      <c r="H230" t="str">
        <f>IF(ISNA(VLOOKUP($C230,results!$A$2:$CJ$107,11,FALSE)),"",VLOOKUP($C230,results!$A$2:$CJ$107,11,FALSE))</f>
        <v/>
      </c>
      <c r="I230" t="s">
        <v>95</v>
      </c>
      <c r="J230">
        <v>199</v>
      </c>
      <c r="K230">
        <v>3</v>
      </c>
      <c r="L230">
        <v>143</v>
      </c>
      <c r="M230">
        <v>17.969002441406101</v>
      </c>
      <c r="N230">
        <v>2</v>
      </c>
      <c r="P230" s="7">
        <v>3</v>
      </c>
      <c r="Q230" s="7">
        <v>11</v>
      </c>
      <c r="R230" s="7">
        <v>163</v>
      </c>
      <c r="AB230" s="8">
        <f t="shared" si="32"/>
        <v>20</v>
      </c>
      <c r="AC230" s="8" t="str">
        <f t="shared" si="33"/>
        <v/>
      </c>
      <c r="AD230" s="32" t="str">
        <f t="shared" si="34"/>
        <v/>
      </c>
      <c r="AE230" s="32" t="str">
        <f>IF(J230&lt;900,IF(AND(VLOOKUP(C230,marv2012_trees!$A$2:$O$2023,11,FALSE)&lt;21,OR(Q230=21,Q230=22,Q230=23)),1,""),"")</f>
        <v/>
      </c>
      <c r="AF230" s="32" t="str">
        <f t="shared" si="35"/>
        <v/>
      </c>
      <c r="AG230" s="32">
        <f t="shared" si="36"/>
        <v>143</v>
      </c>
      <c r="AH230" s="32">
        <f t="shared" si="37"/>
        <v>163</v>
      </c>
      <c r="AI230" s="32">
        <f t="shared" si="38"/>
        <v>20</v>
      </c>
      <c r="AJ230" s="32" t="str">
        <f t="shared" si="39"/>
        <v/>
      </c>
    </row>
    <row r="231" spans="1:36">
      <c r="A231">
        <v>132</v>
      </c>
      <c r="B231" s="1" t="str">
        <f t="shared" si="30"/>
        <v>132A_205</v>
      </c>
      <c r="C231" t="str">
        <f t="shared" si="41"/>
        <v>132A_205</v>
      </c>
      <c r="D231" t="str">
        <f>IF(ISNA(VLOOKUP(C231,omissio_vanha_vs_uusi!$A$2:$T$107,20,FALSE)),"",IF(VLOOKUP(C231,omissio_vanha_vs_uusi!$A$2:$T$107,20,FALSE)="OK",VLOOKUP(C231,omissio_vanha_vs_uusi!$A$2:$T$107,11,FALSE),""))</f>
        <v/>
      </c>
      <c r="E231">
        <f>VLOOKUP($C231,marv2012_trees!$A$2:$O$2023,5,FALSE)</f>
        <v>2516499.2200000002</v>
      </c>
      <c r="F231">
        <f>VLOOKUP($C231,marv2012_trees!$A$2:$O$2023,6,FALSE)</f>
        <v>6860087.1100000003</v>
      </c>
      <c r="G231" t="str">
        <f>IF(ISNA(VLOOKUP($C231,results!$A$2:$CJ$107,10,FALSE)),"",VLOOKUP($C231,results!$A$2:$CJ$107,10,FALSE))</f>
        <v/>
      </c>
      <c r="H231" t="str">
        <f>IF(ISNA(VLOOKUP($C231,results!$A$2:$CJ$107,11,FALSE)),"",VLOOKUP($C231,results!$A$2:$CJ$107,11,FALSE))</f>
        <v/>
      </c>
      <c r="I231" t="s">
        <v>95</v>
      </c>
      <c r="J231">
        <v>205</v>
      </c>
      <c r="K231">
        <v>3</v>
      </c>
      <c r="L231">
        <v>96</v>
      </c>
      <c r="M231">
        <v>14.7679969482421</v>
      </c>
      <c r="N231">
        <v>2</v>
      </c>
      <c r="P231" s="7">
        <v>3</v>
      </c>
      <c r="Q231" s="7">
        <v>11</v>
      </c>
      <c r="R231" s="7">
        <v>107</v>
      </c>
      <c r="AB231" s="8">
        <f t="shared" si="32"/>
        <v>11</v>
      </c>
      <c r="AC231" s="8" t="str">
        <f t="shared" si="33"/>
        <v/>
      </c>
      <c r="AD231" s="32" t="str">
        <f t="shared" si="34"/>
        <v/>
      </c>
      <c r="AE231" s="32" t="str">
        <f>IF(J231&lt;900,IF(AND(VLOOKUP(C231,marv2012_trees!$A$2:$O$2023,11,FALSE)&lt;21,OR(Q231=21,Q231=22,Q231=23)),1,""),"")</f>
        <v/>
      </c>
      <c r="AF231" s="32" t="str">
        <f t="shared" si="35"/>
        <v/>
      </c>
      <c r="AG231" s="32">
        <f t="shared" si="36"/>
        <v>96</v>
      </c>
      <c r="AH231" s="32">
        <f t="shared" si="37"/>
        <v>107</v>
      </c>
      <c r="AI231" s="32">
        <f t="shared" si="38"/>
        <v>11</v>
      </c>
      <c r="AJ231" s="32" t="str">
        <f t="shared" si="39"/>
        <v/>
      </c>
    </row>
    <row r="232" spans="1:36">
      <c r="A232">
        <v>132</v>
      </c>
      <c r="B232" s="1" t="str">
        <f t="shared" si="30"/>
        <v>132A_198</v>
      </c>
      <c r="C232" t="str">
        <f t="shared" si="41"/>
        <v>132A_198</v>
      </c>
      <c r="D232" t="str">
        <f>IF(ISNA(VLOOKUP(C232,omissio_vanha_vs_uusi!$A$2:$T$107,20,FALSE)),"",IF(VLOOKUP(C232,omissio_vanha_vs_uusi!$A$2:$T$107,20,FALSE)="OK",VLOOKUP(C232,omissio_vanha_vs_uusi!$A$2:$T$107,11,FALSE),""))</f>
        <v/>
      </c>
      <c r="E232">
        <f>VLOOKUP($C232,marv2012_trees!$A$2:$O$2023,5,FALSE)</f>
        <v>2516493.0499999998</v>
      </c>
      <c r="F232">
        <f>VLOOKUP($C232,marv2012_trees!$A$2:$O$2023,6,FALSE)</f>
        <v>6860085.0999999996</v>
      </c>
      <c r="G232" t="str">
        <f>IF(ISNA(VLOOKUP($C232,results!$A$2:$CJ$107,10,FALSE)),"",VLOOKUP($C232,results!$A$2:$CJ$107,10,FALSE))</f>
        <v/>
      </c>
      <c r="H232" t="str">
        <f>IF(ISNA(VLOOKUP($C232,results!$A$2:$CJ$107,11,FALSE)),"",VLOOKUP($C232,results!$A$2:$CJ$107,11,FALSE))</f>
        <v/>
      </c>
      <c r="I232" t="s">
        <v>95</v>
      </c>
      <c r="J232">
        <v>198</v>
      </c>
      <c r="K232">
        <v>3</v>
      </c>
      <c r="L232">
        <v>193</v>
      </c>
      <c r="M232">
        <v>17.552005493164</v>
      </c>
      <c r="N232">
        <v>2</v>
      </c>
      <c r="P232" s="7">
        <v>3</v>
      </c>
      <c r="Q232" s="7">
        <v>11</v>
      </c>
      <c r="R232" s="7">
        <v>227</v>
      </c>
      <c r="S232" s="7" t="s">
        <v>96</v>
      </c>
      <c r="T232" s="7">
        <v>18</v>
      </c>
      <c r="U232" s="7">
        <v>20.5</v>
      </c>
      <c r="V232" s="7">
        <v>13</v>
      </c>
      <c r="X232" s="7">
        <v>12</v>
      </c>
      <c r="Z232" s="7">
        <v>28</v>
      </c>
      <c r="AB232" s="8">
        <f t="shared" si="32"/>
        <v>34</v>
      </c>
      <c r="AC232" s="8" t="str">
        <f t="shared" si="33"/>
        <v/>
      </c>
      <c r="AD232" s="32" t="str">
        <f t="shared" si="34"/>
        <v/>
      </c>
      <c r="AE232" s="32" t="str">
        <f>IF(J232&lt;900,IF(AND(VLOOKUP(C232,marv2012_trees!$A$2:$O$2023,11,FALSE)&lt;21,OR(Q232=21,Q232=22,Q232=23)),1,""),"")</f>
        <v/>
      </c>
      <c r="AF232" s="32" t="str">
        <f t="shared" si="35"/>
        <v/>
      </c>
      <c r="AG232" s="32">
        <f t="shared" si="36"/>
        <v>193</v>
      </c>
      <c r="AH232" s="32">
        <f t="shared" si="37"/>
        <v>227</v>
      </c>
      <c r="AI232" s="32">
        <f t="shared" si="38"/>
        <v>34</v>
      </c>
      <c r="AJ232" s="32" t="str">
        <f t="shared" si="39"/>
        <v/>
      </c>
    </row>
    <row r="233" spans="1:36">
      <c r="A233">
        <v>132</v>
      </c>
      <c r="B233" s="1" t="str">
        <f t="shared" si="30"/>
        <v>132A_206</v>
      </c>
      <c r="C233" t="str">
        <f t="shared" si="41"/>
        <v>132A_206</v>
      </c>
      <c r="D233" t="str">
        <f>IF(ISNA(VLOOKUP(C233,omissio_vanha_vs_uusi!$A$2:$T$107,20,FALSE)),"",IF(VLOOKUP(C233,omissio_vanha_vs_uusi!$A$2:$T$107,20,FALSE)="OK",VLOOKUP(C233,omissio_vanha_vs_uusi!$A$2:$T$107,11,FALSE),""))</f>
        <v/>
      </c>
      <c r="E233">
        <f>VLOOKUP($C233,marv2012_trees!$A$2:$O$2023,5,FALSE)</f>
        <v>2516496.42</v>
      </c>
      <c r="F233">
        <f>VLOOKUP($C233,marv2012_trees!$A$2:$O$2023,6,FALSE)</f>
        <v>6860087.6799999997</v>
      </c>
      <c r="G233" t="str">
        <f>IF(ISNA(VLOOKUP($C233,results!$A$2:$CJ$107,10,FALSE)),"",VLOOKUP($C233,results!$A$2:$CJ$107,10,FALSE))</f>
        <v/>
      </c>
      <c r="H233" t="str">
        <f>IF(ISNA(VLOOKUP($C233,results!$A$2:$CJ$107,11,FALSE)),"",VLOOKUP($C233,results!$A$2:$CJ$107,11,FALSE))</f>
        <v/>
      </c>
      <c r="I233" t="s">
        <v>95</v>
      </c>
      <c r="J233">
        <v>206</v>
      </c>
      <c r="K233">
        <v>3</v>
      </c>
      <c r="L233">
        <v>97</v>
      </c>
      <c r="M233">
        <v>14.8149999999999</v>
      </c>
      <c r="N233">
        <v>2</v>
      </c>
      <c r="P233" s="7">
        <v>3</v>
      </c>
      <c r="Q233" s="7">
        <v>11</v>
      </c>
      <c r="R233" s="7">
        <v>99</v>
      </c>
      <c r="AB233" s="8">
        <f t="shared" si="32"/>
        <v>2</v>
      </c>
      <c r="AC233" s="8" t="str">
        <f t="shared" si="33"/>
        <v/>
      </c>
      <c r="AD233" s="32" t="str">
        <f t="shared" si="34"/>
        <v/>
      </c>
      <c r="AE233" s="32" t="str">
        <f>IF(J233&lt;900,IF(AND(VLOOKUP(C233,marv2012_trees!$A$2:$O$2023,11,FALSE)&lt;21,OR(Q233=21,Q233=22,Q233=23)),1,""),"")</f>
        <v/>
      </c>
      <c r="AF233" s="32" t="str">
        <f t="shared" si="35"/>
        <v/>
      </c>
      <c r="AG233" s="32">
        <f t="shared" si="36"/>
        <v>97</v>
      </c>
      <c r="AH233" s="32">
        <f t="shared" si="37"/>
        <v>99</v>
      </c>
      <c r="AI233" s="32">
        <f t="shared" si="38"/>
        <v>2</v>
      </c>
      <c r="AJ233" s="32" t="str">
        <f t="shared" si="39"/>
        <v/>
      </c>
    </row>
    <row r="234" spans="1:36">
      <c r="A234">
        <v>132</v>
      </c>
      <c r="B234" s="1" t="str">
        <f t="shared" si="30"/>
        <v>132A_202</v>
      </c>
      <c r="C234" t="str">
        <f t="shared" si="41"/>
        <v>132A_202</v>
      </c>
      <c r="D234" t="str">
        <f>IF(ISNA(VLOOKUP(C234,omissio_vanha_vs_uusi!$A$2:$T$107,20,FALSE)),"",IF(VLOOKUP(C234,omissio_vanha_vs_uusi!$A$2:$T$107,20,FALSE)="OK",VLOOKUP(C234,omissio_vanha_vs_uusi!$A$2:$T$107,11,FALSE),""))</f>
        <v/>
      </c>
      <c r="E234">
        <f>VLOOKUP($C234,marv2012_trees!$A$2:$O$2023,5,FALSE)</f>
        <v>2516494.96</v>
      </c>
      <c r="F234">
        <f>VLOOKUP($C234,marv2012_trees!$A$2:$O$2023,6,FALSE)</f>
        <v>6860086.9100000001</v>
      </c>
      <c r="G234" t="str">
        <f>IF(ISNA(VLOOKUP($C234,results!$A$2:$CJ$107,10,FALSE)),"",VLOOKUP($C234,results!$A$2:$CJ$107,10,FALSE))</f>
        <v/>
      </c>
      <c r="H234" t="str">
        <f>IF(ISNA(VLOOKUP($C234,results!$A$2:$CJ$107,11,FALSE)),"",VLOOKUP($C234,results!$A$2:$CJ$107,11,FALSE))</f>
        <v/>
      </c>
      <c r="I234" t="s">
        <v>95</v>
      </c>
      <c r="J234">
        <v>202</v>
      </c>
      <c r="K234">
        <v>3</v>
      </c>
      <c r="L234">
        <v>121</v>
      </c>
      <c r="M234">
        <v>16.9750042724609</v>
      </c>
      <c r="N234">
        <v>2</v>
      </c>
      <c r="P234" s="7">
        <v>3</v>
      </c>
      <c r="Q234" s="7">
        <v>11</v>
      </c>
      <c r="R234" s="7">
        <v>136</v>
      </c>
      <c r="AB234" s="8">
        <f t="shared" si="32"/>
        <v>15</v>
      </c>
      <c r="AC234" s="8" t="str">
        <f t="shared" si="33"/>
        <v/>
      </c>
      <c r="AD234" s="32" t="str">
        <f t="shared" si="34"/>
        <v/>
      </c>
      <c r="AE234" s="32" t="str">
        <f>IF(J234&lt;900,IF(AND(VLOOKUP(C234,marv2012_trees!$A$2:$O$2023,11,FALSE)&lt;21,OR(Q234=21,Q234=22,Q234=23)),1,""),"")</f>
        <v/>
      </c>
      <c r="AF234" s="32" t="str">
        <f t="shared" si="35"/>
        <v/>
      </c>
      <c r="AG234" s="32">
        <f t="shared" si="36"/>
        <v>121</v>
      </c>
      <c r="AH234" s="32">
        <f t="shared" si="37"/>
        <v>136</v>
      </c>
      <c r="AI234" s="32">
        <f t="shared" si="38"/>
        <v>15</v>
      </c>
      <c r="AJ234" s="32" t="str">
        <f t="shared" si="39"/>
        <v/>
      </c>
    </row>
    <row r="235" spans="1:36">
      <c r="A235">
        <v>132</v>
      </c>
      <c r="B235" s="1" t="str">
        <f t="shared" si="30"/>
        <v>132A_210</v>
      </c>
      <c r="C235" t="str">
        <f t="shared" si="41"/>
        <v>132A_210</v>
      </c>
      <c r="D235" t="str">
        <f>IF(ISNA(VLOOKUP(C235,omissio_vanha_vs_uusi!$A$2:$T$107,20,FALSE)),"",IF(VLOOKUP(C235,omissio_vanha_vs_uusi!$A$2:$T$107,20,FALSE)="OK",VLOOKUP(C235,omissio_vanha_vs_uusi!$A$2:$T$107,11,FALSE),""))</f>
        <v/>
      </c>
      <c r="E235">
        <f>VLOOKUP($C235,marv2012_trees!$A$2:$O$2023,5,FALSE)</f>
        <v>2516497.06</v>
      </c>
      <c r="F235">
        <f>VLOOKUP($C235,marv2012_trees!$A$2:$O$2023,6,FALSE)</f>
        <v>6860089.3499999996</v>
      </c>
      <c r="G235" t="str">
        <f>IF(ISNA(VLOOKUP($C235,results!$A$2:$CJ$107,10,FALSE)),"",VLOOKUP($C235,results!$A$2:$CJ$107,10,FALSE))</f>
        <v/>
      </c>
      <c r="H235" t="str">
        <f>IF(ISNA(VLOOKUP($C235,results!$A$2:$CJ$107,11,FALSE)),"",VLOOKUP($C235,results!$A$2:$CJ$107,11,FALSE))</f>
        <v/>
      </c>
      <c r="I235" t="s">
        <v>95</v>
      </c>
      <c r="J235">
        <v>210</v>
      </c>
      <c r="K235">
        <v>3</v>
      </c>
      <c r="L235">
        <v>88</v>
      </c>
      <c r="M235">
        <v>15.7940067138671</v>
      </c>
      <c r="N235">
        <v>2</v>
      </c>
      <c r="P235" s="7">
        <v>3</v>
      </c>
      <c r="Q235" s="7">
        <v>11</v>
      </c>
      <c r="R235" s="7">
        <v>100</v>
      </c>
      <c r="S235" s="7" t="s">
        <v>96</v>
      </c>
      <c r="T235" s="7">
        <v>7</v>
      </c>
      <c r="U235" s="7">
        <v>15.5</v>
      </c>
      <c r="V235" s="7">
        <v>6</v>
      </c>
      <c r="X235" s="7">
        <v>4</v>
      </c>
      <c r="Z235" s="7">
        <v>28</v>
      </c>
      <c r="AB235" s="8">
        <f t="shared" si="32"/>
        <v>12</v>
      </c>
      <c r="AC235" s="8" t="str">
        <f t="shared" si="33"/>
        <v/>
      </c>
      <c r="AD235" s="32" t="str">
        <f t="shared" si="34"/>
        <v/>
      </c>
      <c r="AE235" s="32" t="str">
        <f>IF(J235&lt;900,IF(AND(VLOOKUP(C235,marv2012_trees!$A$2:$O$2023,11,FALSE)&lt;21,OR(Q235=21,Q235=22,Q235=23)),1,""),"")</f>
        <v/>
      </c>
      <c r="AF235" s="32" t="str">
        <f t="shared" si="35"/>
        <v/>
      </c>
      <c r="AG235" s="32">
        <f t="shared" si="36"/>
        <v>88</v>
      </c>
      <c r="AH235" s="32">
        <f t="shared" si="37"/>
        <v>100</v>
      </c>
      <c r="AI235" s="32">
        <f t="shared" si="38"/>
        <v>12</v>
      </c>
      <c r="AJ235" s="32" t="str">
        <f t="shared" si="39"/>
        <v/>
      </c>
    </row>
    <row r="236" spans="1:36">
      <c r="A236">
        <v>132</v>
      </c>
      <c r="B236" s="1" t="str">
        <f t="shared" si="30"/>
        <v>132A_207</v>
      </c>
      <c r="C236" t="str">
        <f t="shared" si="41"/>
        <v>132A_207</v>
      </c>
      <c r="D236" t="str">
        <f>IF(ISNA(VLOOKUP(C236,omissio_vanha_vs_uusi!$A$2:$T$107,20,FALSE)),"",IF(VLOOKUP(C236,omissio_vanha_vs_uusi!$A$2:$T$107,20,FALSE)="OK",VLOOKUP(C236,omissio_vanha_vs_uusi!$A$2:$T$107,11,FALSE),""))</f>
        <v/>
      </c>
      <c r="E236">
        <f>VLOOKUP($C236,marv2012_trees!$A$2:$O$2023,5,FALSE)</f>
        <v>2516493.52</v>
      </c>
      <c r="F236">
        <f>VLOOKUP($C236,marv2012_trees!$A$2:$O$2023,6,FALSE)</f>
        <v>6860088.4000000004</v>
      </c>
      <c r="G236" t="str">
        <f>IF(ISNA(VLOOKUP($C236,results!$A$2:$CJ$107,10,FALSE)),"",VLOOKUP($C236,results!$A$2:$CJ$107,10,FALSE))</f>
        <v/>
      </c>
      <c r="H236" t="str">
        <f>IF(ISNA(VLOOKUP($C236,results!$A$2:$CJ$107,11,FALSE)),"",VLOOKUP($C236,results!$A$2:$CJ$107,11,FALSE))</f>
        <v/>
      </c>
      <c r="I236" t="s">
        <v>95</v>
      </c>
      <c r="J236">
        <v>207</v>
      </c>
      <c r="K236">
        <v>3</v>
      </c>
      <c r="L236">
        <v>105</v>
      </c>
      <c r="M236">
        <v>15.360001220703101</v>
      </c>
      <c r="N236">
        <v>2</v>
      </c>
      <c r="P236" s="7">
        <v>3</v>
      </c>
      <c r="Q236" s="7">
        <v>11</v>
      </c>
      <c r="R236" s="7">
        <v>122</v>
      </c>
      <c r="AB236" s="8">
        <f t="shared" si="32"/>
        <v>17</v>
      </c>
      <c r="AC236" s="8" t="str">
        <f t="shared" si="33"/>
        <v/>
      </c>
      <c r="AD236" s="32" t="str">
        <f t="shared" si="34"/>
        <v/>
      </c>
      <c r="AE236" s="32" t="str">
        <f>IF(J236&lt;900,IF(AND(VLOOKUP(C236,marv2012_trees!$A$2:$O$2023,11,FALSE)&lt;21,OR(Q236=21,Q236=22,Q236=23)),1,""),"")</f>
        <v/>
      </c>
      <c r="AF236" s="32" t="str">
        <f t="shared" si="35"/>
        <v/>
      </c>
      <c r="AG236" s="32">
        <f t="shared" si="36"/>
        <v>105</v>
      </c>
      <c r="AH236" s="32">
        <f t="shared" si="37"/>
        <v>122</v>
      </c>
      <c r="AI236" s="32">
        <f t="shared" si="38"/>
        <v>17</v>
      </c>
      <c r="AJ236" s="32" t="str">
        <f t="shared" si="39"/>
        <v/>
      </c>
    </row>
    <row r="237" spans="1:36">
      <c r="A237">
        <v>132</v>
      </c>
      <c r="B237" s="1" t="str">
        <f t="shared" si="30"/>
        <v>132A_209</v>
      </c>
      <c r="C237" t="str">
        <f t="shared" si="41"/>
        <v>132A_209</v>
      </c>
      <c r="D237" t="str">
        <f>IF(ISNA(VLOOKUP(C237,omissio_vanha_vs_uusi!$A$2:$T$107,20,FALSE)),"",IF(VLOOKUP(C237,omissio_vanha_vs_uusi!$A$2:$T$107,20,FALSE)="OK",VLOOKUP(C237,omissio_vanha_vs_uusi!$A$2:$T$107,11,FALSE),""))</f>
        <v/>
      </c>
      <c r="E237">
        <f>VLOOKUP($C237,marv2012_trees!$A$2:$O$2023,5,FALSE)</f>
        <v>2516495.17</v>
      </c>
      <c r="F237">
        <f>VLOOKUP($C237,marv2012_trees!$A$2:$O$2023,6,FALSE)</f>
        <v>6860089.4800000004</v>
      </c>
      <c r="G237" t="str">
        <f>IF(ISNA(VLOOKUP($C237,results!$A$2:$CJ$107,10,FALSE)),"",VLOOKUP($C237,results!$A$2:$CJ$107,10,FALSE))</f>
        <v/>
      </c>
      <c r="H237" t="str">
        <f>IF(ISNA(VLOOKUP($C237,results!$A$2:$CJ$107,11,FALSE)),"",VLOOKUP($C237,results!$A$2:$CJ$107,11,FALSE))</f>
        <v/>
      </c>
      <c r="I237" t="s">
        <v>95</v>
      </c>
      <c r="J237">
        <v>209</v>
      </c>
      <c r="K237">
        <v>3</v>
      </c>
      <c r="L237">
        <v>120</v>
      </c>
      <c r="M237">
        <v>16.6830091552733</v>
      </c>
      <c r="N237">
        <v>2</v>
      </c>
      <c r="P237" s="7">
        <v>3</v>
      </c>
      <c r="Q237" s="7">
        <v>11</v>
      </c>
      <c r="R237" s="7">
        <v>137</v>
      </c>
      <c r="AB237" s="8">
        <f t="shared" si="32"/>
        <v>17</v>
      </c>
      <c r="AC237" s="8" t="str">
        <f t="shared" si="33"/>
        <v/>
      </c>
      <c r="AD237" s="32" t="str">
        <f t="shared" si="34"/>
        <v/>
      </c>
      <c r="AE237" s="32" t="str">
        <f>IF(J237&lt;900,IF(AND(VLOOKUP(C237,marv2012_trees!$A$2:$O$2023,11,FALSE)&lt;21,OR(Q237=21,Q237=22,Q237=23)),1,""),"")</f>
        <v/>
      </c>
      <c r="AF237" s="32" t="str">
        <f t="shared" si="35"/>
        <v/>
      </c>
      <c r="AG237" s="32">
        <f t="shared" si="36"/>
        <v>120</v>
      </c>
      <c r="AH237" s="32">
        <f t="shared" si="37"/>
        <v>137</v>
      </c>
      <c r="AI237" s="32">
        <f t="shared" si="38"/>
        <v>17</v>
      </c>
      <c r="AJ237" s="32" t="str">
        <f t="shared" si="39"/>
        <v/>
      </c>
    </row>
    <row r="238" spans="1:36">
      <c r="A238">
        <v>132</v>
      </c>
      <c r="B238" s="1" t="str">
        <f t="shared" si="30"/>
        <v>132A_215</v>
      </c>
      <c r="C238" t="str">
        <f t="shared" si="41"/>
        <v>132A_215</v>
      </c>
      <c r="D238" t="str">
        <f>IF(ISNA(VLOOKUP(C238,omissio_vanha_vs_uusi!$A$2:$T$107,20,FALSE)),"",IF(VLOOKUP(C238,omissio_vanha_vs_uusi!$A$2:$T$107,20,FALSE)="OK",VLOOKUP(C238,omissio_vanha_vs_uusi!$A$2:$T$107,11,FALSE),""))</f>
        <v/>
      </c>
      <c r="E238">
        <f>VLOOKUP($C238,marv2012_trees!$A$2:$O$2023,5,FALSE)</f>
        <v>2516496.0299999998</v>
      </c>
      <c r="F238">
        <f>VLOOKUP($C238,marv2012_trees!$A$2:$O$2023,6,FALSE)</f>
        <v>6860091.0800000001</v>
      </c>
      <c r="G238" t="str">
        <f>IF(ISNA(VLOOKUP($C238,results!$A$2:$CJ$107,10,FALSE)),"",VLOOKUP($C238,results!$A$2:$CJ$107,10,FALSE))</f>
        <v/>
      </c>
      <c r="H238" t="str">
        <f>IF(ISNA(VLOOKUP($C238,results!$A$2:$CJ$107,11,FALSE)),"",VLOOKUP($C238,results!$A$2:$CJ$107,11,FALSE))</f>
        <v/>
      </c>
      <c r="I238" t="s">
        <v>95</v>
      </c>
      <c r="J238">
        <v>215</v>
      </c>
      <c r="K238">
        <v>3</v>
      </c>
      <c r="L238">
        <v>130</v>
      </c>
      <c r="M238">
        <v>17.583998779296799</v>
      </c>
      <c r="N238">
        <v>2</v>
      </c>
      <c r="P238" s="7">
        <v>3</v>
      </c>
      <c r="Q238" s="7">
        <v>11</v>
      </c>
      <c r="R238" s="7">
        <v>146</v>
      </c>
      <c r="AB238" s="8">
        <f t="shared" si="32"/>
        <v>16</v>
      </c>
      <c r="AC238" s="8" t="str">
        <f t="shared" si="33"/>
        <v/>
      </c>
      <c r="AD238" s="32" t="str">
        <f t="shared" si="34"/>
        <v/>
      </c>
      <c r="AE238" s="32" t="str">
        <f>IF(J238&lt;900,IF(AND(VLOOKUP(C238,marv2012_trees!$A$2:$O$2023,11,FALSE)&lt;21,OR(Q238=21,Q238=22,Q238=23)),1,""),"")</f>
        <v/>
      </c>
      <c r="AF238" s="32" t="str">
        <f t="shared" si="35"/>
        <v/>
      </c>
      <c r="AG238" s="32">
        <f t="shared" si="36"/>
        <v>130</v>
      </c>
      <c r="AH238" s="32">
        <f t="shared" si="37"/>
        <v>146</v>
      </c>
      <c r="AI238" s="32">
        <f t="shared" si="38"/>
        <v>16</v>
      </c>
      <c r="AJ238" s="32" t="str">
        <f t="shared" si="39"/>
        <v/>
      </c>
    </row>
    <row r="239" spans="1:36">
      <c r="A239">
        <v>132</v>
      </c>
      <c r="B239" s="1" t="str">
        <f t="shared" si="30"/>
        <v>132A_208</v>
      </c>
      <c r="C239" t="str">
        <f t="shared" si="41"/>
        <v>132A_208</v>
      </c>
      <c r="D239" t="str">
        <f>IF(ISNA(VLOOKUP(C239,omissio_vanha_vs_uusi!$A$2:$T$107,20,FALSE)),"",IF(VLOOKUP(C239,omissio_vanha_vs_uusi!$A$2:$T$107,20,FALSE)="OK",VLOOKUP(C239,omissio_vanha_vs_uusi!$A$2:$T$107,11,FALSE),""))</f>
        <v/>
      </c>
      <c r="E239">
        <f>VLOOKUP($C239,marv2012_trees!$A$2:$O$2023,5,FALSE)</f>
        <v>2516490.8199999998</v>
      </c>
      <c r="F239">
        <f>VLOOKUP($C239,marv2012_trees!$A$2:$O$2023,6,FALSE)</f>
        <v>6860089.6799999997</v>
      </c>
      <c r="G239" t="str">
        <f>IF(ISNA(VLOOKUP($C239,results!$A$2:$CJ$107,10,FALSE)),"",VLOOKUP($C239,results!$A$2:$CJ$107,10,FALSE))</f>
        <v/>
      </c>
      <c r="H239" t="str">
        <f>IF(ISNA(VLOOKUP($C239,results!$A$2:$CJ$107,11,FALSE)),"",VLOOKUP($C239,results!$A$2:$CJ$107,11,FALSE))</f>
        <v/>
      </c>
      <c r="I239" t="s">
        <v>95</v>
      </c>
      <c r="J239">
        <v>208</v>
      </c>
      <c r="K239">
        <v>3</v>
      </c>
      <c r="L239">
        <v>127</v>
      </c>
      <c r="M239">
        <v>17.148999999999901</v>
      </c>
      <c r="N239">
        <v>2</v>
      </c>
      <c r="P239" s="7">
        <v>3</v>
      </c>
      <c r="Q239" s="7">
        <v>11</v>
      </c>
      <c r="R239" s="7">
        <v>156</v>
      </c>
      <c r="S239" s="7" t="s">
        <v>35</v>
      </c>
      <c r="T239" s="7">
        <v>11.5</v>
      </c>
      <c r="U239" s="7">
        <v>17.5</v>
      </c>
      <c r="V239" s="7">
        <v>10</v>
      </c>
      <c r="Z239" s="7">
        <v>28</v>
      </c>
      <c r="AB239" s="8">
        <f t="shared" si="32"/>
        <v>29</v>
      </c>
      <c r="AC239" s="8" t="str">
        <f t="shared" si="33"/>
        <v/>
      </c>
      <c r="AD239" s="32" t="str">
        <f t="shared" si="34"/>
        <v/>
      </c>
      <c r="AE239" s="32" t="str">
        <f>IF(J239&lt;900,IF(AND(VLOOKUP(C239,marv2012_trees!$A$2:$O$2023,11,FALSE)&lt;21,OR(Q239=21,Q239=22,Q239=23)),1,""),"")</f>
        <v/>
      </c>
      <c r="AF239" s="32" t="str">
        <f t="shared" si="35"/>
        <v/>
      </c>
      <c r="AG239" s="32">
        <f t="shared" si="36"/>
        <v>127</v>
      </c>
      <c r="AH239" s="32">
        <f t="shared" si="37"/>
        <v>156</v>
      </c>
      <c r="AI239" s="32">
        <f t="shared" si="38"/>
        <v>29</v>
      </c>
      <c r="AJ239" s="32" t="str">
        <f t="shared" si="39"/>
        <v/>
      </c>
    </row>
    <row r="240" spans="1:36">
      <c r="A240">
        <v>132</v>
      </c>
      <c r="B240" s="1" t="str">
        <f t="shared" si="30"/>
        <v>132A_213</v>
      </c>
      <c r="C240" t="str">
        <f t="shared" si="41"/>
        <v>132A_213</v>
      </c>
      <c r="D240" t="str">
        <f>IF(ISNA(VLOOKUP(C240,omissio_vanha_vs_uusi!$A$2:$T$107,20,FALSE)),"",IF(VLOOKUP(C240,omissio_vanha_vs_uusi!$A$2:$T$107,20,FALSE)="OK",VLOOKUP(C240,omissio_vanha_vs_uusi!$A$2:$T$107,11,FALSE),""))</f>
        <v/>
      </c>
      <c r="E240">
        <f>VLOOKUP($C240,marv2012_trees!$A$2:$O$2023,5,FALSE)</f>
        <v>2516492.34</v>
      </c>
      <c r="F240">
        <f>VLOOKUP($C240,marv2012_trees!$A$2:$O$2023,6,FALSE)</f>
        <v>6860091.0899999999</v>
      </c>
      <c r="G240" t="str">
        <f>IF(ISNA(VLOOKUP($C240,results!$A$2:$CJ$107,10,FALSE)),"",VLOOKUP($C240,results!$A$2:$CJ$107,10,FALSE))</f>
        <v/>
      </c>
      <c r="H240" t="str">
        <f>IF(ISNA(VLOOKUP($C240,results!$A$2:$CJ$107,11,FALSE)),"",VLOOKUP($C240,results!$A$2:$CJ$107,11,FALSE))</f>
        <v/>
      </c>
      <c r="I240" t="s">
        <v>95</v>
      </c>
      <c r="J240">
        <v>213</v>
      </c>
      <c r="K240">
        <v>3</v>
      </c>
      <c r="L240">
        <v>96</v>
      </c>
      <c r="M240">
        <v>14.1180067138671</v>
      </c>
      <c r="N240">
        <v>2</v>
      </c>
      <c r="P240" s="7">
        <v>3</v>
      </c>
      <c r="Q240" s="7">
        <v>14</v>
      </c>
      <c r="R240" s="7">
        <v>109</v>
      </c>
      <c r="AA240" t="s">
        <v>98</v>
      </c>
      <c r="AB240" s="8">
        <f t="shared" si="32"/>
        <v>13</v>
      </c>
      <c r="AC240" s="8" t="str">
        <f t="shared" si="33"/>
        <v/>
      </c>
      <c r="AD240" s="32" t="str">
        <f t="shared" si="34"/>
        <v/>
      </c>
      <c r="AE240" s="32" t="str">
        <f>IF(J240&lt;900,IF(AND(VLOOKUP(C240,marv2012_trees!$A$2:$O$2023,11,FALSE)&lt;21,OR(Q240=21,Q240=22,Q240=23)),1,""),"")</f>
        <v/>
      </c>
      <c r="AF240" s="32" t="str">
        <f t="shared" si="35"/>
        <v/>
      </c>
      <c r="AG240" s="32">
        <f t="shared" si="36"/>
        <v>96</v>
      </c>
      <c r="AH240" s="32">
        <f t="shared" si="37"/>
        <v>109</v>
      </c>
      <c r="AI240" s="32">
        <f t="shared" si="38"/>
        <v>13</v>
      </c>
      <c r="AJ240" s="32" t="str">
        <f t="shared" si="39"/>
        <v/>
      </c>
    </row>
    <row r="241" spans="1:36">
      <c r="A241">
        <v>132</v>
      </c>
      <c r="B241" s="1" t="str">
        <f t="shared" si="30"/>
        <v>132A_218</v>
      </c>
      <c r="C241" t="str">
        <f t="shared" si="41"/>
        <v>132A_218</v>
      </c>
      <c r="D241" t="str">
        <f>IF(ISNA(VLOOKUP(C241,omissio_vanha_vs_uusi!$A$2:$T$107,20,FALSE)),"",IF(VLOOKUP(C241,omissio_vanha_vs_uusi!$A$2:$T$107,20,FALSE)="OK",VLOOKUP(C241,omissio_vanha_vs_uusi!$A$2:$T$107,11,FALSE),""))</f>
        <v/>
      </c>
      <c r="E241">
        <f>VLOOKUP($C241,marv2012_trees!$A$2:$O$2023,5,FALSE)</f>
        <v>2516494.5299999998</v>
      </c>
      <c r="F241">
        <f>VLOOKUP($C241,marv2012_trees!$A$2:$O$2023,6,FALSE)</f>
        <v>6860092.6200000001</v>
      </c>
      <c r="G241" t="str">
        <f>IF(ISNA(VLOOKUP($C241,results!$A$2:$CJ$107,10,FALSE)),"",VLOOKUP($C241,results!$A$2:$CJ$107,10,FALSE))</f>
        <v/>
      </c>
      <c r="H241" t="str">
        <f>IF(ISNA(VLOOKUP($C241,results!$A$2:$CJ$107,11,FALSE)),"",VLOOKUP($C241,results!$A$2:$CJ$107,11,FALSE))</f>
        <v/>
      </c>
      <c r="I241" t="s">
        <v>95</v>
      </c>
      <c r="J241">
        <v>218</v>
      </c>
      <c r="K241">
        <v>3</v>
      </c>
      <c r="L241">
        <v>148</v>
      </c>
      <c r="M241">
        <v>17.679996948242099</v>
      </c>
      <c r="N241">
        <v>2</v>
      </c>
      <c r="P241" s="7">
        <v>3</v>
      </c>
      <c r="Q241" s="7">
        <v>11</v>
      </c>
      <c r="R241" s="7">
        <v>168</v>
      </c>
      <c r="AB241" s="8">
        <f t="shared" si="32"/>
        <v>20</v>
      </c>
      <c r="AC241" s="8" t="str">
        <f t="shared" si="33"/>
        <v/>
      </c>
      <c r="AD241" s="32" t="str">
        <f t="shared" si="34"/>
        <v/>
      </c>
      <c r="AE241" s="32" t="str">
        <f>IF(J241&lt;900,IF(AND(VLOOKUP(C241,marv2012_trees!$A$2:$O$2023,11,FALSE)&lt;21,OR(Q241=21,Q241=22,Q241=23)),1,""),"")</f>
        <v/>
      </c>
      <c r="AF241" s="32" t="str">
        <f t="shared" si="35"/>
        <v/>
      </c>
      <c r="AG241" s="32">
        <f t="shared" si="36"/>
        <v>148</v>
      </c>
      <c r="AH241" s="32">
        <f t="shared" si="37"/>
        <v>168</v>
      </c>
      <c r="AI241" s="32">
        <f t="shared" si="38"/>
        <v>20</v>
      </c>
      <c r="AJ241" s="32" t="str">
        <f t="shared" si="39"/>
        <v/>
      </c>
    </row>
    <row r="242" spans="1:36">
      <c r="A242">
        <v>132</v>
      </c>
      <c r="B242" s="1" t="str">
        <f t="shared" si="30"/>
        <v>132A_225</v>
      </c>
      <c r="C242" t="str">
        <f t="shared" si="41"/>
        <v>132A_225</v>
      </c>
      <c r="D242" t="str">
        <f>IF(ISNA(VLOOKUP(C242,omissio_vanha_vs_uusi!$A$2:$T$107,20,FALSE)),"",IF(VLOOKUP(C242,omissio_vanha_vs_uusi!$A$2:$T$107,20,FALSE)="OK",VLOOKUP(C242,omissio_vanha_vs_uusi!$A$2:$T$107,11,FALSE),""))</f>
        <v/>
      </c>
      <c r="E242">
        <f>VLOOKUP($C242,marv2012_trees!$A$2:$O$2023,5,FALSE)</f>
        <v>2516494.09</v>
      </c>
      <c r="F242">
        <f>VLOOKUP($C242,marv2012_trees!$A$2:$O$2023,6,FALSE)</f>
        <v>6860095.1799999997</v>
      </c>
      <c r="G242" t="str">
        <f>IF(ISNA(VLOOKUP($C242,results!$A$2:$CJ$107,10,FALSE)),"",VLOOKUP($C242,results!$A$2:$CJ$107,10,FALSE))</f>
        <v/>
      </c>
      <c r="H242" t="str">
        <f>IF(ISNA(VLOOKUP($C242,results!$A$2:$CJ$107,11,FALSE)),"",VLOOKUP($C242,results!$A$2:$CJ$107,11,FALSE))</f>
        <v/>
      </c>
      <c r="I242" t="s">
        <v>95</v>
      </c>
      <c r="J242">
        <v>225</v>
      </c>
      <c r="K242">
        <v>3</v>
      </c>
      <c r="L242">
        <v>138</v>
      </c>
      <c r="M242">
        <v>15.933008544921799</v>
      </c>
      <c r="N242">
        <v>2</v>
      </c>
      <c r="P242" s="7">
        <v>3</v>
      </c>
      <c r="Q242" s="7">
        <v>11</v>
      </c>
      <c r="R242" s="7">
        <v>161</v>
      </c>
      <c r="S242" s="7" t="s">
        <v>35</v>
      </c>
      <c r="T242" s="7">
        <v>10.5</v>
      </c>
      <c r="U242" s="7">
        <v>17.5</v>
      </c>
      <c r="V242" s="7">
        <v>10.5</v>
      </c>
      <c r="Z242" s="7">
        <v>28</v>
      </c>
      <c r="AB242" s="8">
        <f t="shared" si="32"/>
        <v>23</v>
      </c>
      <c r="AC242" s="8" t="str">
        <f t="shared" si="33"/>
        <v/>
      </c>
      <c r="AD242" s="32" t="str">
        <f t="shared" si="34"/>
        <v/>
      </c>
      <c r="AE242" s="32" t="str">
        <f>IF(J242&lt;900,IF(AND(VLOOKUP(C242,marv2012_trees!$A$2:$O$2023,11,FALSE)&lt;21,OR(Q242=21,Q242=22,Q242=23)),1,""),"")</f>
        <v/>
      </c>
      <c r="AF242" s="32" t="str">
        <f t="shared" si="35"/>
        <v/>
      </c>
      <c r="AG242" s="32">
        <f t="shared" si="36"/>
        <v>138</v>
      </c>
      <c r="AH242" s="32">
        <f t="shared" si="37"/>
        <v>161</v>
      </c>
      <c r="AI242" s="32">
        <f t="shared" si="38"/>
        <v>23</v>
      </c>
      <c r="AJ242" s="32" t="str">
        <f t="shared" si="39"/>
        <v/>
      </c>
    </row>
    <row r="243" spans="1:36">
      <c r="A243">
        <v>132</v>
      </c>
      <c r="B243" s="1" t="str">
        <f t="shared" si="30"/>
        <v>132A_214</v>
      </c>
      <c r="C243" t="str">
        <f t="shared" si="41"/>
        <v>132A_214</v>
      </c>
      <c r="D243" t="str">
        <f>IF(ISNA(VLOOKUP(C243,omissio_vanha_vs_uusi!$A$2:$T$107,20,FALSE)),"",IF(VLOOKUP(C243,omissio_vanha_vs_uusi!$A$2:$T$107,20,FALSE)="OK",VLOOKUP(C243,omissio_vanha_vs_uusi!$A$2:$T$107,11,FALSE),""))</f>
        <v/>
      </c>
      <c r="E243">
        <f>VLOOKUP($C243,marv2012_trees!$A$2:$O$2023,5,FALSE)</f>
        <v>2516489.5</v>
      </c>
      <c r="F243">
        <f>VLOOKUP($C243,marv2012_trees!$A$2:$O$2023,6,FALSE)</f>
        <v>6860092.7800000003</v>
      </c>
      <c r="G243" t="str">
        <f>IF(ISNA(VLOOKUP($C243,results!$A$2:$CJ$107,10,FALSE)),"",VLOOKUP($C243,results!$A$2:$CJ$107,10,FALSE))</f>
        <v/>
      </c>
      <c r="H243" t="str">
        <f>IF(ISNA(VLOOKUP($C243,results!$A$2:$CJ$107,11,FALSE)),"",VLOOKUP($C243,results!$A$2:$CJ$107,11,FALSE))</f>
        <v/>
      </c>
      <c r="I243" t="s">
        <v>95</v>
      </c>
      <c r="J243">
        <v>214</v>
      </c>
      <c r="K243">
        <v>1</v>
      </c>
      <c r="L243">
        <v>170</v>
      </c>
      <c r="M243">
        <v>14.9899969482421</v>
      </c>
      <c r="N243">
        <v>2</v>
      </c>
      <c r="P243" s="7">
        <v>1</v>
      </c>
      <c r="Q243" s="7">
        <v>11</v>
      </c>
      <c r="R243" s="7">
        <v>204</v>
      </c>
      <c r="S243" s="7" t="s">
        <v>35</v>
      </c>
      <c r="T243" s="7">
        <v>16</v>
      </c>
      <c r="U243" s="7">
        <v>15.5</v>
      </c>
      <c r="V243" s="7">
        <v>10.5</v>
      </c>
      <c r="Z243" s="7">
        <v>28</v>
      </c>
      <c r="AB243" s="8">
        <f t="shared" si="32"/>
        <v>34</v>
      </c>
      <c r="AC243" s="8" t="str">
        <f t="shared" si="33"/>
        <v/>
      </c>
      <c r="AD243" s="32" t="str">
        <f t="shared" si="34"/>
        <v/>
      </c>
      <c r="AE243" s="32" t="str">
        <f>IF(J243&lt;900,IF(AND(VLOOKUP(C243,marv2012_trees!$A$2:$O$2023,11,FALSE)&lt;21,OR(Q243=21,Q243=22,Q243=23)),1,""),"")</f>
        <v/>
      </c>
      <c r="AF243" s="32" t="str">
        <f t="shared" si="35"/>
        <v/>
      </c>
      <c r="AG243" s="32">
        <f t="shared" si="36"/>
        <v>170</v>
      </c>
      <c r="AH243" s="32">
        <f t="shared" si="37"/>
        <v>204</v>
      </c>
      <c r="AI243" s="32">
        <f t="shared" si="38"/>
        <v>34</v>
      </c>
      <c r="AJ243" s="32" t="str">
        <f t="shared" si="39"/>
        <v/>
      </c>
    </row>
    <row r="244" spans="1:36">
      <c r="A244">
        <v>132</v>
      </c>
      <c r="B244" s="1" t="str">
        <f t="shared" si="30"/>
        <v>132A_219</v>
      </c>
      <c r="C244" t="str">
        <f t="shared" si="41"/>
        <v>132A_219</v>
      </c>
      <c r="D244" t="str">
        <f>IF(ISNA(VLOOKUP(C244,omissio_vanha_vs_uusi!$A$2:$T$107,20,FALSE)),"",IF(VLOOKUP(C244,omissio_vanha_vs_uusi!$A$2:$T$107,20,FALSE)="OK",VLOOKUP(C244,omissio_vanha_vs_uusi!$A$2:$T$107,11,FALSE),""))</f>
        <v/>
      </c>
      <c r="E244">
        <f>VLOOKUP($C244,marv2012_trees!$A$2:$O$2023,5,FALSE)</f>
        <v>2516491.69</v>
      </c>
      <c r="F244">
        <f>VLOOKUP($C244,marv2012_trees!$A$2:$O$2023,6,FALSE)</f>
        <v>6860094.1100000003</v>
      </c>
      <c r="G244" t="str">
        <f>IF(ISNA(VLOOKUP($C244,results!$A$2:$CJ$107,10,FALSE)),"",VLOOKUP($C244,results!$A$2:$CJ$107,10,FALSE))</f>
        <v/>
      </c>
      <c r="H244" t="str">
        <f>IF(ISNA(VLOOKUP($C244,results!$A$2:$CJ$107,11,FALSE)),"",VLOOKUP($C244,results!$A$2:$CJ$107,11,FALSE))</f>
        <v/>
      </c>
      <c r="I244" t="s">
        <v>95</v>
      </c>
      <c r="J244">
        <v>219</v>
      </c>
      <c r="K244">
        <v>3</v>
      </c>
      <c r="L244">
        <v>115</v>
      </c>
      <c r="M244">
        <v>14.6360085449218</v>
      </c>
      <c r="N244">
        <v>2</v>
      </c>
      <c r="P244" s="7">
        <v>3</v>
      </c>
      <c r="Q244" s="7">
        <v>11</v>
      </c>
      <c r="R244" s="7">
        <v>127</v>
      </c>
      <c r="AB244" s="8">
        <f t="shared" si="32"/>
        <v>12</v>
      </c>
      <c r="AC244" s="8" t="str">
        <f t="shared" si="33"/>
        <v/>
      </c>
      <c r="AD244" s="32" t="str">
        <f t="shared" si="34"/>
        <v/>
      </c>
      <c r="AE244" s="32" t="str">
        <f>IF(J244&lt;900,IF(AND(VLOOKUP(C244,marv2012_trees!$A$2:$O$2023,11,FALSE)&lt;21,OR(Q244=21,Q244=22,Q244=23)),1,""),"")</f>
        <v/>
      </c>
      <c r="AF244" s="32" t="str">
        <f t="shared" si="35"/>
        <v/>
      </c>
      <c r="AG244" s="32">
        <f t="shared" si="36"/>
        <v>115</v>
      </c>
      <c r="AH244" s="32">
        <f t="shared" si="37"/>
        <v>127</v>
      </c>
      <c r="AI244" s="32">
        <f t="shared" si="38"/>
        <v>12</v>
      </c>
      <c r="AJ244" s="32" t="str">
        <f t="shared" si="39"/>
        <v/>
      </c>
    </row>
    <row r="245" spans="1:36">
      <c r="A245">
        <v>132</v>
      </c>
      <c r="B245" s="1" t="str">
        <f t="shared" si="30"/>
        <v>132A_233</v>
      </c>
      <c r="C245" t="str">
        <f t="shared" si="41"/>
        <v>132A_233</v>
      </c>
      <c r="D245" t="str">
        <f>IF(ISNA(VLOOKUP(C245,omissio_vanha_vs_uusi!$A$2:$T$107,20,FALSE)),"",IF(VLOOKUP(C245,omissio_vanha_vs_uusi!$A$2:$T$107,20,FALSE)="OK",VLOOKUP(C245,omissio_vanha_vs_uusi!$A$2:$T$107,11,FALSE),""))</f>
        <v/>
      </c>
      <c r="E245">
        <f>VLOOKUP($C245,marv2012_trees!$A$2:$O$2023,5,FALSE)</f>
        <v>2516493.61</v>
      </c>
      <c r="F245">
        <f>VLOOKUP($C245,marv2012_trees!$A$2:$O$2023,6,FALSE)</f>
        <v>6860097.8799999999</v>
      </c>
      <c r="G245" t="str">
        <f>IF(ISNA(VLOOKUP($C245,results!$A$2:$CJ$107,10,FALSE)),"",VLOOKUP($C245,results!$A$2:$CJ$107,10,FALSE))</f>
        <v/>
      </c>
      <c r="H245" t="str">
        <f>IF(ISNA(VLOOKUP($C245,results!$A$2:$CJ$107,11,FALSE)),"",VLOOKUP($C245,results!$A$2:$CJ$107,11,FALSE))</f>
        <v/>
      </c>
      <c r="I245" t="s">
        <v>95</v>
      </c>
      <c r="J245">
        <v>233</v>
      </c>
      <c r="K245">
        <v>3</v>
      </c>
      <c r="L245">
        <v>139</v>
      </c>
      <c r="M245">
        <v>15.8820036621093</v>
      </c>
      <c r="N245">
        <v>2</v>
      </c>
      <c r="P245" s="7">
        <v>3</v>
      </c>
      <c r="Q245" s="7">
        <v>11</v>
      </c>
      <c r="R245" s="7">
        <v>150</v>
      </c>
      <c r="AB245" s="8">
        <f t="shared" si="32"/>
        <v>11</v>
      </c>
      <c r="AC245" s="8" t="str">
        <f t="shared" si="33"/>
        <v/>
      </c>
      <c r="AD245" s="32" t="str">
        <f t="shared" si="34"/>
        <v/>
      </c>
      <c r="AE245" s="32" t="str">
        <f>IF(J245&lt;900,IF(AND(VLOOKUP(C245,marv2012_trees!$A$2:$O$2023,11,FALSE)&lt;21,OR(Q245=21,Q245=22,Q245=23)),1,""),"")</f>
        <v/>
      </c>
      <c r="AF245" s="32" t="str">
        <f t="shared" si="35"/>
        <v/>
      </c>
      <c r="AG245" s="32">
        <f t="shared" si="36"/>
        <v>139</v>
      </c>
      <c r="AH245" s="32">
        <f t="shared" si="37"/>
        <v>150</v>
      </c>
      <c r="AI245" s="32">
        <f t="shared" si="38"/>
        <v>11</v>
      </c>
      <c r="AJ245" s="32" t="str">
        <f t="shared" si="39"/>
        <v/>
      </c>
    </row>
    <row r="246" spans="1:36">
      <c r="A246">
        <v>132</v>
      </c>
      <c r="B246" s="1" t="str">
        <f t="shared" si="30"/>
        <v>132A_227</v>
      </c>
      <c r="C246" t="str">
        <f t="shared" si="41"/>
        <v>132A_227</v>
      </c>
      <c r="D246" t="str">
        <f>IF(ISNA(VLOOKUP(C246,omissio_vanha_vs_uusi!$A$2:$T$107,20,FALSE)),"",IF(VLOOKUP(C246,omissio_vanha_vs_uusi!$A$2:$T$107,20,FALSE)="OK",VLOOKUP(C246,omissio_vanha_vs_uusi!$A$2:$T$107,11,FALSE),""))</f>
        <v/>
      </c>
      <c r="E246">
        <f>VLOOKUP($C246,marv2012_trees!$A$2:$O$2023,5,FALSE)</f>
        <v>2516490.87</v>
      </c>
      <c r="F246">
        <f>VLOOKUP($C246,marv2012_trees!$A$2:$O$2023,6,FALSE)</f>
        <v>6860096.8600000003</v>
      </c>
      <c r="G246" t="str">
        <f>IF(ISNA(VLOOKUP($C246,results!$A$2:$CJ$107,10,FALSE)),"",VLOOKUP($C246,results!$A$2:$CJ$107,10,FALSE))</f>
        <v/>
      </c>
      <c r="H246" t="str">
        <f>IF(ISNA(VLOOKUP($C246,results!$A$2:$CJ$107,11,FALSE)),"",VLOOKUP($C246,results!$A$2:$CJ$107,11,FALSE))</f>
        <v/>
      </c>
      <c r="I246" t="s">
        <v>95</v>
      </c>
      <c r="J246">
        <v>227</v>
      </c>
      <c r="K246">
        <v>3</v>
      </c>
      <c r="L246">
        <v>98</v>
      </c>
      <c r="M246">
        <v>14.3779993896483</v>
      </c>
      <c r="N246">
        <v>2</v>
      </c>
      <c r="P246" s="7">
        <v>3</v>
      </c>
      <c r="Q246" s="7">
        <v>11</v>
      </c>
      <c r="R246" s="7">
        <v>112</v>
      </c>
      <c r="AB246" s="8">
        <f t="shared" si="32"/>
        <v>14</v>
      </c>
      <c r="AC246" s="8" t="str">
        <f t="shared" si="33"/>
        <v/>
      </c>
      <c r="AD246" s="32" t="str">
        <f t="shared" si="34"/>
        <v/>
      </c>
      <c r="AE246" s="32" t="str">
        <f>IF(J246&lt;900,IF(AND(VLOOKUP(C246,marv2012_trees!$A$2:$O$2023,11,FALSE)&lt;21,OR(Q246=21,Q246=22,Q246=23)),1,""),"")</f>
        <v/>
      </c>
      <c r="AF246" s="32" t="str">
        <f t="shared" si="35"/>
        <v/>
      </c>
      <c r="AG246" s="32">
        <f t="shared" si="36"/>
        <v>98</v>
      </c>
      <c r="AH246" s="32">
        <f t="shared" si="37"/>
        <v>112</v>
      </c>
      <c r="AI246" s="32">
        <f t="shared" si="38"/>
        <v>14</v>
      </c>
      <c r="AJ246" s="32" t="str">
        <f t="shared" si="39"/>
        <v/>
      </c>
    </row>
    <row r="247" spans="1:36">
      <c r="A247">
        <v>132</v>
      </c>
      <c r="B247" s="1" t="str">
        <f t="shared" si="30"/>
        <v>132A_129</v>
      </c>
      <c r="C247" t="str">
        <f t="shared" si="41"/>
        <v>132A_129</v>
      </c>
      <c r="D247" t="str">
        <f>IF(ISNA(VLOOKUP(C247,omissio_vanha_vs_uusi!$A$2:$T$107,20,FALSE)),"",IF(VLOOKUP(C247,omissio_vanha_vs_uusi!$A$2:$T$107,20,FALSE)="OK",VLOOKUP(C247,omissio_vanha_vs_uusi!$A$2:$T$107,11,FALSE),""))</f>
        <v/>
      </c>
      <c r="E247">
        <f>VLOOKUP($C247,marv2012_trees!$A$2:$O$2023,5,FALSE)</f>
        <v>2516516.81</v>
      </c>
      <c r="F247">
        <f>VLOOKUP($C247,marv2012_trees!$A$2:$O$2023,6,FALSE)</f>
        <v>6860077.3899999997</v>
      </c>
      <c r="G247" t="str">
        <f>IF(ISNA(VLOOKUP($C247,results!$A$2:$CJ$107,10,FALSE)),"",VLOOKUP($C247,results!$A$2:$CJ$107,10,FALSE))</f>
        <v/>
      </c>
      <c r="H247" t="str">
        <f>IF(ISNA(VLOOKUP($C247,results!$A$2:$CJ$107,11,FALSE)),"",VLOOKUP($C247,results!$A$2:$CJ$107,11,FALSE))</f>
        <v/>
      </c>
      <c r="I247" t="s">
        <v>95</v>
      </c>
      <c r="J247">
        <v>129</v>
      </c>
      <c r="K247">
        <v>3</v>
      </c>
      <c r="L247">
        <v>98</v>
      </c>
      <c r="M247">
        <v>18.783003051757699</v>
      </c>
      <c r="N247">
        <v>2</v>
      </c>
      <c r="P247" s="7">
        <v>3</v>
      </c>
      <c r="Q247" s="7">
        <v>11</v>
      </c>
      <c r="R247" s="7">
        <v>143</v>
      </c>
      <c r="S247" s="7" t="s">
        <v>35</v>
      </c>
      <c r="T247" s="7">
        <v>12</v>
      </c>
      <c r="U247" s="7">
        <v>20</v>
      </c>
      <c r="V247" s="7">
        <v>10</v>
      </c>
      <c r="Z247" s="7">
        <v>28</v>
      </c>
      <c r="AB247" s="8">
        <f t="shared" si="32"/>
        <v>45</v>
      </c>
      <c r="AC247" s="8" t="str">
        <f t="shared" si="33"/>
        <v/>
      </c>
      <c r="AD247" s="32" t="str">
        <f t="shared" si="34"/>
        <v/>
      </c>
      <c r="AE247" s="32" t="str">
        <f>IF(J247&lt;900,IF(AND(VLOOKUP(C247,marv2012_trees!$A$2:$O$2023,11,FALSE)&lt;21,OR(Q247=21,Q247=22,Q247=23)),1,""),"")</f>
        <v/>
      </c>
      <c r="AF247" s="32" t="str">
        <f t="shared" si="35"/>
        <v/>
      </c>
      <c r="AG247" s="32">
        <f t="shared" si="36"/>
        <v>98</v>
      </c>
      <c r="AH247" s="32">
        <f t="shared" si="37"/>
        <v>143</v>
      </c>
      <c r="AI247" s="32">
        <f t="shared" si="38"/>
        <v>45</v>
      </c>
      <c r="AJ247" s="32" t="str">
        <f t="shared" si="39"/>
        <v/>
      </c>
    </row>
    <row r="248" spans="1:36">
      <c r="A248">
        <v>132</v>
      </c>
      <c r="B248" s="1" t="str">
        <f t="shared" si="30"/>
        <v>132A_145</v>
      </c>
      <c r="C248" t="str">
        <f t="shared" si="41"/>
        <v>132A_145</v>
      </c>
      <c r="D248" t="str">
        <f>IF(ISNA(VLOOKUP(C248,omissio_vanha_vs_uusi!$A$2:$T$107,20,FALSE)),"",IF(VLOOKUP(C248,omissio_vanha_vs_uusi!$A$2:$T$107,20,FALSE)="OK",VLOOKUP(C248,omissio_vanha_vs_uusi!$A$2:$T$107,11,FALSE),""))</f>
        <v/>
      </c>
      <c r="E248">
        <f>VLOOKUP($C248,marv2012_trees!$A$2:$O$2023,5,FALSE)</f>
        <v>2516511.2799999998</v>
      </c>
      <c r="F248">
        <f>VLOOKUP($C248,marv2012_trees!$A$2:$O$2023,6,FALSE)</f>
        <v>6860074.7699999996</v>
      </c>
      <c r="G248" t="str">
        <f>IF(ISNA(VLOOKUP($C248,results!$A$2:$CJ$107,10,FALSE)),"",VLOOKUP($C248,results!$A$2:$CJ$107,10,FALSE))</f>
        <v/>
      </c>
      <c r="H248" t="str">
        <f>IF(ISNA(VLOOKUP($C248,results!$A$2:$CJ$107,11,FALSE)),"",VLOOKUP($C248,results!$A$2:$CJ$107,11,FALSE))</f>
        <v/>
      </c>
      <c r="I248" t="s">
        <v>95</v>
      </c>
      <c r="J248">
        <v>145</v>
      </c>
      <c r="K248">
        <v>3</v>
      </c>
      <c r="L248">
        <v>125</v>
      </c>
      <c r="M248">
        <v>18.117007324218701</v>
      </c>
      <c r="N248">
        <v>2</v>
      </c>
      <c r="P248" s="7">
        <v>3</v>
      </c>
      <c r="Q248" s="7">
        <v>11</v>
      </c>
      <c r="R248" s="7">
        <v>158</v>
      </c>
      <c r="AB248" s="8">
        <f t="shared" si="32"/>
        <v>33</v>
      </c>
      <c r="AC248" s="8" t="str">
        <f t="shared" si="33"/>
        <v/>
      </c>
      <c r="AD248" s="32" t="str">
        <f t="shared" si="34"/>
        <v/>
      </c>
      <c r="AE248" s="32" t="str">
        <f>IF(J248&lt;900,IF(AND(VLOOKUP(C248,marv2012_trees!$A$2:$O$2023,11,FALSE)&lt;21,OR(Q248=21,Q248=22,Q248=23)),1,""),"")</f>
        <v/>
      </c>
      <c r="AF248" s="32" t="str">
        <f t="shared" si="35"/>
        <v/>
      </c>
      <c r="AG248" s="32">
        <f t="shared" si="36"/>
        <v>125</v>
      </c>
      <c r="AH248" s="32">
        <f t="shared" si="37"/>
        <v>158</v>
      </c>
      <c r="AI248" s="32">
        <f t="shared" si="38"/>
        <v>33</v>
      </c>
      <c r="AJ248" s="32" t="str">
        <f t="shared" si="39"/>
        <v/>
      </c>
    </row>
    <row r="249" spans="1:36">
      <c r="A249">
        <v>132</v>
      </c>
      <c r="B249" s="1" t="str">
        <f t="shared" si="30"/>
        <v>132A_139</v>
      </c>
      <c r="C249" t="str">
        <f t="shared" si="41"/>
        <v>132A_139</v>
      </c>
      <c r="D249" t="str">
        <f>IF(ISNA(VLOOKUP(C249,omissio_vanha_vs_uusi!$A$2:$T$107,20,FALSE)),"",IF(VLOOKUP(C249,omissio_vanha_vs_uusi!$A$2:$T$107,20,FALSE)="OK",VLOOKUP(C249,omissio_vanha_vs_uusi!$A$2:$T$107,11,FALSE),""))</f>
        <v/>
      </c>
      <c r="E249">
        <f>VLOOKUP($C249,marv2012_trees!$A$2:$O$2023,5,FALSE)</f>
        <v>2516513.31</v>
      </c>
      <c r="F249">
        <f>VLOOKUP($C249,marv2012_trees!$A$2:$O$2023,6,FALSE)</f>
        <v>6860075.9900000002</v>
      </c>
      <c r="G249" t="str">
        <f>IF(ISNA(VLOOKUP($C249,results!$A$2:$CJ$107,10,FALSE)),"",VLOOKUP($C249,results!$A$2:$CJ$107,10,FALSE))</f>
        <v/>
      </c>
      <c r="H249" t="str">
        <f>IF(ISNA(VLOOKUP($C249,results!$A$2:$CJ$107,11,FALSE)),"",VLOOKUP($C249,results!$A$2:$CJ$107,11,FALSE))</f>
        <v/>
      </c>
      <c r="I249" t="s">
        <v>95</v>
      </c>
      <c r="J249">
        <v>139</v>
      </c>
      <c r="K249">
        <v>3</v>
      </c>
      <c r="L249">
        <v>126</v>
      </c>
      <c r="M249">
        <v>16.011000610351498</v>
      </c>
      <c r="N249">
        <v>2</v>
      </c>
      <c r="P249" s="7">
        <v>3</v>
      </c>
      <c r="Q249" s="7">
        <v>11</v>
      </c>
      <c r="R249" s="7">
        <v>139</v>
      </c>
      <c r="AB249" s="8">
        <f t="shared" si="32"/>
        <v>13</v>
      </c>
      <c r="AC249" s="8" t="str">
        <f t="shared" si="33"/>
        <v/>
      </c>
      <c r="AD249" s="32" t="str">
        <f t="shared" si="34"/>
        <v/>
      </c>
      <c r="AE249" s="32" t="str">
        <f>IF(J249&lt;900,IF(AND(VLOOKUP(C249,marv2012_trees!$A$2:$O$2023,11,FALSE)&lt;21,OR(Q249=21,Q249=22,Q249=23)),1,""),"")</f>
        <v/>
      </c>
      <c r="AF249" s="32" t="str">
        <f t="shared" si="35"/>
        <v/>
      </c>
      <c r="AG249" s="32">
        <f t="shared" si="36"/>
        <v>126</v>
      </c>
      <c r="AH249" s="32">
        <f t="shared" si="37"/>
        <v>139</v>
      </c>
      <c r="AI249" s="32">
        <f t="shared" si="38"/>
        <v>13</v>
      </c>
      <c r="AJ249" s="32" t="str">
        <f t="shared" si="39"/>
        <v/>
      </c>
    </row>
    <row r="250" spans="1:36">
      <c r="A250">
        <v>132</v>
      </c>
      <c r="B250" s="1" t="str">
        <f t="shared" si="30"/>
        <v>132A_137</v>
      </c>
      <c r="C250" t="str">
        <f t="shared" si="41"/>
        <v>132A_137</v>
      </c>
      <c r="D250" t="str">
        <f>IF(ISNA(VLOOKUP(C250,omissio_vanha_vs_uusi!$A$2:$T$107,20,FALSE)),"",IF(VLOOKUP(C250,omissio_vanha_vs_uusi!$A$2:$T$107,20,FALSE)="OK",VLOOKUP(C250,omissio_vanha_vs_uusi!$A$2:$T$107,11,FALSE),""))</f>
        <v/>
      </c>
      <c r="E250">
        <f>VLOOKUP($C250,marv2012_trees!$A$2:$O$2023,5,FALSE)</f>
        <v>2516513.48</v>
      </c>
      <c r="F250">
        <f>VLOOKUP($C250,marv2012_trees!$A$2:$O$2023,6,FALSE)</f>
        <v>6860079</v>
      </c>
      <c r="G250" t="str">
        <f>IF(ISNA(VLOOKUP($C250,results!$A$2:$CJ$107,10,FALSE)),"",VLOOKUP($C250,results!$A$2:$CJ$107,10,FALSE))</f>
        <v/>
      </c>
      <c r="H250" t="str">
        <f>IF(ISNA(VLOOKUP($C250,results!$A$2:$CJ$107,11,FALSE)),"",VLOOKUP($C250,results!$A$2:$CJ$107,11,FALSE))</f>
        <v/>
      </c>
      <c r="I250" t="s">
        <v>95</v>
      </c>
      <c r="J250">
        <v>137</v>
      </c>
      <c r="K250">
        <v>3</v>
      </c>
      <c r="L250">
        <v>83</v>
      </c>
      <c r="M250">
        <v>13.9440042724609</v>
      </c>
      <c r="N250">
        <v>2</v>
      </c>
      <c r="P250" s="7">
        <v>3</v>
      </c>
      <c r="Q250" s="7">
        <v>11</v>
      </c>
      <c r="R250" s="7">
        <v>96</v>
      </c>
      <c r="AB250" s="8">
        <f t="shared" si="32"/>
        <v>13</v>
      </c>
      <c r="AC250" s="8" t="str">
        <f t="shared" si="33"/>
        <v/>
      </c>
      <c r="AD250" s="32" t="str">
        <f t="shared" si="34"/>
        <v/>
      </c>
      <c r="AE250" s="32" t="str">
        <f>IF(J250&lt;900,IF(AND(VLOOKUP(C250,marv2012_trees!$A$2:$O$2023,11,FALSE)&lt;21,OR(Q250=21,Q250=22,Q250=23)),1,""),"")</f>
        <v/>
      </c>
      <c r="AF250" s="32" t="str">
        <f t="shared" si="35"/>
        <v/>
      </c>
      <c r="AG250" s="32">
        <f t="shared" si="36"/>
        <v>83</v>
      </c>
      <c r="AH250" s="32">
        <f t="shared" si="37"/>
        <v>96</v>
      </c>
      <c r="AI250" s="32">
        <f t="shared" si="38"/>
        <v>13</v>
      </c>
      <c r="AJ250" s="32" t="str">
        <f t="shared" si="39"/>
        <v/>
      </c>
    </row>
    <row r="251" spans="1:36">
      <c r="A251">
        <v>132</v>
      </c>
      <c r="B251" s="1" t="str">
        <f t="shared" si="30"/>
        <v>132A_154</v>
      </c>
      <c r="C251" t="str">
        <f t="shared" si="41"/>
        <v>132A_154</v>
      </c>
      <c r="D251" t="str">
        <f>IF(ISNA(VLOOKUP(C251,omissio_vanha_vs_uusi!$A$2:$T$107,20,FALSE)),"",IF(VLOOKUP(C251,omissio_vanha_vs_uusi!$A$2:$T$107,20,FALSE)="OK",VLOOKUP(C251,omissio_vanha_vs_uusi!$A$2:$T$107,11,FALSE),""))</f>
        <v/>
      </c>
      <c r="E251">
        <f>VLOOKUP($C251,marv2012_trees!$A$2:$O$2023,5,FALSE)</f>
        <v>2516509.21</v>
      </c>
      <c r="F251">
        <f>VLOOKUP($C251,marv2012_trees!$A$2:$O$2023,6,FALSE)</f>
        <v>6860076.71</v>
      </c>
      <c r="G251" t="str">
        <f>IF(ISNA(VLOOKUP($C251,results!$A$2:$CJ$107,10,FALSE)),"",VLOOKUP($C251,results!$A$2:$CJ$107,10,FALSE))</f>
        <v/>
      </c>
      <c r="H251" t="str">
        <f>IF(ISNA(VLOOKUP($C251,results!$A$2:$CJ$107,11,FALSE)),"",VLOOKUP($C251,results!$A$2:$CJ$107,11,FALSE))</f>
        <v/>
      </c>
      <c r="I251" t="s">
        <v>95</v>
      </c>
      <c r="J251">
        <v>154</v>
      </c>
      <c r="K251">
        <v>3</v>
      </c>
      <c r="L251">
        <v>142</v>
      </c>
      <c r="M251">
        <v>17.6990061035156</v>
      </c>
      <c r="N251">
        <v>2</v>
      </c>
      <c r="P251" s="7">
        <v>3</v>
      </c>
      <c r="Q251" s="7">
        <v>11</v>
      </c>
      <c r="R251" s="7">
        <v>161</v>
      </c>
      <c r="S251" s="7" t="s">
        <v>35</v>
      </c>
      <c r="T251" s="7">
        <v>13</v>
      </c>
      <c r="U251" s="7">
        <v>18.5</v>
      </c>
      <c r="V251" s="7">
        <v>10.5</v>
      </c>
      <c r="Z251" s="7">
        <v>28</v>
      </c>
      <c r="AB251" s="8">
        <f t="shared" si="32"/>
        <v>19</v>
      </c>
      <c r="AC251" s="8" t="str">
        <f t="shared" si="33"/>
        <v/>
      </c>
      <c r="AD251" s="32" t="str">
        <f t="shared" si="34"/>
        <v/>
      </c>
      <c r="AE251" s="32" t="str">
        <f>IF(J251&lt;900,IF(AND(VLOOKUP(C251,marv2012_trees!$A$2:$O$2023,11,FALSE)&lt;21,OR(Q251=21,Q251=22,Q251=23)),1,""),"")</f>
        <v/>
      </c>
      <c r="AF251" s="32" t="str">
        <f t="shared" si="35"/>
        <v/>
      </c>
      <c r="AG251" s="32">
        <f t="shared" si="36"/>
        <v>142</v>
      </c>
      <c r="AH251" s="32">
        <f t="shared" si="37"/>
        <v>161</v>
      </c>
      <c r="AI251" s="32">
        <f t="shared" si="38"/>
        <v>19</v>
      </c>
      <c r="AJ251" s="32" t="str">
        <f t="shared" si="39"/>
        <v/>
      </c>
    </row>
    <row r="252" spans="1:36">
      <c r="A252">
        <v>132</v>
      </c>
      <c r="B252" s="1" t="str">
        <f t="shared" si="30"/>
        <v>132A_131</v>
      </c>
      <c r="C252" t="str">
        <f t="shared" si="41"/>
        <v>132A_131</v>
      </c>
      <c r="D252" t="str">
        <f>IF(ISNA(VLOOKUP(C252,omissio_vanha_vs_uusi!$A$2:$T$107,20,FALSE)),"",IF(VLOOKUP(C252,omissio_vanha_vs_uusi!$A$2:$T$107,20,FALSE)="OK",VLOOKUP(C252,omissio_vanha_vs_uusi!$A$2:$T$107,11,FALSE),""))</f>
        <v/>
      </c>
      <c r="E252">
        <f>VLOOKUP($C252,marv2012_trees!$A$2:$O$2023,5,FALSE)</f>
        <v>2516514.54</v>
      </c>
      <c r="F252">
        <f>VLOOKUP($C252,marv2012_trees!$A$2:$O$2023,6,FALSE)</f>
        <v>6860081.4900000002</v>
      </c>
      <c r="G252" t="str">
        <f>IF(ISNA(VLOOKUP($C252,results!$A$2:$CJ$107,10,FALSE)),"",VLOOKUP($C252,results!$A$2:$CJ$107,10,FALSE))</f>
        <v/>
      </c>
      <c r="H252" t="str">
        <f>IF(ISNA(VLOOKUP($C252,results!$A$2:$CJ$107,11,FALSE)),"",VLOOKUP($C252,results!$A$2:$CJ$107,11,FALSE))</f>
        <v/>
      </c>
      <c r="I252" t="s">
        <v>95</v>
      </c>
      <c r="J252">
        <v>131</v>
      </c>
      <c r="K252">
        <v>3</v>
      </c>
      <c r="L252">
        <v>162</v>
      </c>
      <c r="M252">
        <v>18.020010986328</v>
      </c>
      <c r="N252">
        <v>2</v>
      </c>
      <c r="P252" s="7">
        <v>3</v>
      </c>
      <c r="Q252" s="7">
        <v>11</v>
      </c>
      <c r="R252" s="7">
        <v>181</v>
      </c>
      <c r="AB252" s="8">
        <f t="shared" si="32"/>
        <v>19</v>
      </c>
      <c r="AC252" s="8" t="str">
        <f t="shared" si="33"/>
        <v/>
      </c>
      <c r="AD252" s="32" t="str">
        <f t="shared" si="34"/>
        <v/>
      </c>
      <c r="AE252" s="32" t="str">
        <f>IF(J252&lt;900,IF(AND(VLOOKUP(C252,marv2012_trees!$A$2:$O$2023,11,FALSE)&lt;21,OR(Q252=21,Q252=22,Q252=23)),1,""),"")</f>
        <v/>
      </c>
      <c r="AF252" s="32" t="str">
        <f t="shared" si="35"/>
        <v/>
      </c>
      <c r="AG252" s="32">
        <f t="shared" si="36"/>
        <v>162</v>
      </c>
      <c r="AH252" s="32">
        <f t="shared" si="37"/>
        <v>181</v>
      </c>
      <c r="AI252" s="32">
        <f t="shared" si="38"/>
        <v>19</v>
      </c>
      <c r="AJ252" s="32" t="str">
        <f t="shared" si="39"/>
        <v/>
      </c>
    </row>
    <row r="253" spans="1:36">
      <c r="A253">
        <v>132</v>
      </c>
      <c r="B253" s="1" t="str">
        <f t="shared" si="30"/>
        <v>132A_151</v>
      </c>
      <c r="C253" t="str">
        <f t="shared" si="41"/>
        <v>132A_151</v>
      </c>
      <c r="D253" t="str">
        <f>IF(ISNA(VLOOKUP(C253,omissio_vanha_vs_uusi!$A$2:$T$107,20,FALSE)),"",IF(VLOOKUP(C253,omissio_vanha_vs_uusi!$A$2:$T$107,20,FALSE)="OK",VLOOKUP(C253,omissio_vanha_vs_uusi!$A$2:$T$107,11,FALSE),""))</f>
        <v/>
      </c>
      <c r="E253">
        <f>VLOOKUP($C253,marv2012_trees!$A$2:$O$2023,5,FALSE)</f>
        <v>2516511.33</v>
      </c>
      <c r="F253">
        <f>VLOOKUP($C253,marv2012_trees!$A$2:$O$2023,6,FALSE)</f>
        <v>6860080.5599999996</v>
      </c>
      <c r="G253" t="str">
        <f>IF(ISNA(VLOOKUP($C253,results!$A$2:$CJ$107,10,FALSE)),"",VLOOKUP($C253,results!$A$2:$CJ$107,10,FALSE))</f>
        <v/>
      </c>
      <c r="H253" t="str">
        <f>IF(ISNA(VLOOKUP($C253,results!$A$2:$CJ$107,11,FALSE)),"",VLOOKUP($C253,results!$A$2:$CJ$107,11,FALSE))</f>
        <v/>
      </c>
      <c r="I253" t="s">
        <v>95</v>
      </c>
      <c r="J253">
        <v>151</v>
      </c>
      <c r="K253">
        <v>3</v>
      </c>
      <c r="L253">
        <v>130</v>
      </c>
      <c r="M253">
        <v>16.030001220702999</v>
      </c>
      <c r="N253">
        <v>2</v>
      </c>
      <c r="P253" s="7">
        <v>3</v>
      </c>
      <c r="Q253" s="7">
        <v>11</v>
      </c>
      <c r="R253" s="7">
        <v>145</v>
      </c>
      <c r="AB253" s="8">
        <f t="shared" si="32"/>
        <v>15</v>
      </c>
      <c r="AC253" s="8" t="str">
        <f t="shared" si="33"/>
        <v/>
      </c>
      <c r="AD253" s="32" t="str">
        <f t="shared" si="34"/>
        <v/>
      </c>
      <c r="AE253" s="32" t="str">
        <f>IF(J253&lt;900,IF(AND(VLOOKUP(C253,marv2012_trees!$A$2:$O$2023,11,FALSE)&lt;21,OR(Q253=21,Q253=22,Q253=23)),1,""),"")</f>
        <v/>
      </c>
      <c r="AF253" s="32" t="str">
        <f t="shared" si="35"/>
        <v/>
      </c>
      <c r="AG253" s="32">
        <f t="shared" si="36"/>
        <v>130</v>
      </c>
      <c r="AH253" s="32">
        <f t="shared" si="37"/>
        <v>145</v>
      </c>
      <c r="AI253" s="32">
        <f t="shared" si="38"/>
        <v>15</v>
      </c>
      <c r="AJ253" s="32" t="str">
        <f t="shared" si="39"/>
        <v/>
      </c>
    </row>
    <row r="254" spans="1:36">
      <c r="A254">
        <v>132</v>
      </c>
      <c r="B254" s="1" t="str">
        <f t="shared" si="30"/>
        <v>132A_166</v>
      </c>
      <c r="C254" t="str">
        <f t="shared" si="41"/>
        <v>132A_166</v>
      </c>
      <c r="D254" t="str">
        <f>IF(ISNA(VLOOKUP(C254,omissio_vanha_vs_uusi!$A$2:$T$107,20,FALSE)),"",IF(VLOOKUP(C254,omissio_vanha_vs_uusi!$A$2:$T$107,20,FALSE)="OK",VLOOKUP(C254,omissio_vanha_vs_uusi!$A$2:$T$107,11,FALSE),""))</f>
        <v/>
      </c>
      <c r="E254">
        <f>VLOOKUP($C254,marv2012_trees!$A$2:$O$2023,5,FALSE)</f>
        <v>2516507.75</v>
      </c>
      <c r="F254">
        <f>VLOOKUP($C254,marv2012_trees!$A$2:$O$2023,6,FALSE)</f>
        <v>6860078.6100000003</v>
      </c>
      <c r="G254" t="str">
        <f>IF(ISNA(VLOOKUP($C254,results!$A$2:$CJ$107,10,FALSE)),"",VLOOKUP($C254,results!$A$2:$CJ$107,10,FALSE))</f>
        <v/>
      </c>
      <c r="H254" t="str">
        <f>IF(ISNA(VLOOKUP($C254,results!$A$2:$CJ$107,11,FALSE)),"",VLOOKUP($C254,results!$A$2:$CJ$107,11,FALSE))</f>
        <v/>
      </c>
      <c r="I254" t="s">
        <v>95</v>
      </c>
      <c r="J254">
        <v>166</v>
      </c>
      <c r="K254">
        <v>3</v>
      </c>
      <c r="L254">
        <v>124</v>
      </c>
      <c r="M254">
        <v>17.295003662109298</v>
      </c>
      <c r="N254">
        <v>2</v>
      </c>
      <c r="P254" s="7">
        <v>3</v>
      </c>
      <c r="Q254" s="7">
        <v>11</v>
      </c>
      <c r="R254" s="7">
        <v>141</v>
      </c>
      <c r="S254" s="7" t="s">
        <v>96</v>
      </c>
      <c r="T254" s="7">
        <v>11.5</v>
      </c>
      <c r="U254" s="7">
        <v>20.5</v>
      </c>
      <c r="V254" s="7">
        <v>10</v>
      </c>
      <c r="X254" s="7">
        <v>8</v>
      </c>
      <c r="Z254" s="7">
        <v>28</v>
      </c>
      <c r="AB254" s="8">
        <f t="shared" si="32"/>
        <v>17</v>
      </c>
      <c r="AC254" s="8" t="str">
        <f t="shared" si="33"/>
        <v/>
      </c>
      <c r="AD254" s="32" t="str">
        <f t="shared" si="34"/>
        <v/>
      </c>
      <c r="AE254" s="32" t="str">
        <f>IF(J254&lt;900,IF(AND(VLOOKUP(C254,marv2012_trees!$A$2:$O$2023,11,FALSE)&lt;21,OR(Q254=21,Q254=22,Q254=23)),1,""),"")</f>
        <v/>
      </c>
      <c r="AF254" s="32" t="str">
        <f t="shared" si="35"/>
        <v/>
      </c>
      <c r="AG254" s="32">
        <f t="shared" si="36"/>
        <v>124</v>
      </c>
      <c r="AH254" s="32">
        <f t="shared" si="37"/>
        <v>141</v>
      </c>
      <c r="AI254" s="32">
        <f t="shared" si="38"/>
        <v>17</v>
      </c>
      <c r="AJ254" s="32" t="str">
        <f t="shared" si="39"/>
        <v/>
      </c>
    </row>
    <row r="255" spans="1:36">
      <c r="A255">
        <v>132</v>
      </c>
      <c r="B255" s="1" t="str">
        <f t="shared" si="30"/>
        <v>132A_165</v>
      </c>
      <c r="C255" t="str">
        <f t="shared" si="41"/>
        <v>132A_165</v>
      </c>
      <c r="D255" t="str">
        <f>IF(ISNA(VLOOKUP(C255,omissio_vanha_vs_uusi!$A$2:$T$107,20,FALSE)),"",IF(VLOOKUP(C255,omissio_vanha_vs_uusi!$A$2:$T$107,20,FALSE)="OK",VLOOKUP(C255,omissio_vanha_vs_uusi!$A$2:$T$107,11,FALSE),""))</f>
        <v/>
      </c>
      <c r="E255">
        <f>VLOOKUP($C255,marv2012_trees!$A$2:$O$2023,5,FALSE)</f>
        <v>2516509.13</v>
      </c>
      <c r="F255">
        <f>VLOOKUP($C255,marv2012_trees!$A$2:$O$2023,6,FALSE)</f>
        <v>6860080.2800000003</v>
      </c>
      <c r="G255" t="str">
        <f>IF(ISNA(VLOOKUP($C255,results!$A$2:$CJ$107,10,FALSE)),"",VLOOKUP($C255,results!$A$2:$CJ$107,10,FALSE))</f>
        <v/>
      </c>
      <c r="H255" t="str">
        <f>IF(ISNA(VLOOKUP($C255,results!$A$2:$CJ$107,11,FALSE)),"",VLOOKUP($C255,results!$A$2:$CJ$107,11,FALSE))</f>
        <v/>
      </c>
      <c r="I255" t="s">
        <v>95</v>
      </c>
      <c r="J255">
        <v>165</v>
      </c>
      <c r="K255">
        <v>3</v>
      </c>
      <c r="L255">
        <v>122</v>
      </c>
      <c r="M255">
        <v>17.200004882812401</v>
      </c>
      <c r="N255">
        <v>2</v>
      </c>
      <c r="P255" s="7">
        <v>3</v>
      </c>
      <c r="Q255" s="7">
        <v>11</v>
      </c>
      <c r="R255" s="7">
        <v>144</v>
      </c>
      <c r="AB255" s="8">
        <f t="shared" si="32"/>
        <v>22</v>
      </c>
      <c r="AC255" s="8" t="str">
        <f t="shared" si="33"/>
        <v/>
      </c>
      <c r="AD255" s="32" t="str">
        <f t="shared" si="34"/>
        <v/>
      </c>
      <c r="AE255" s="32" t="str">
        <f>IF(J255&lt;900,IF(AND(VLOOKUP(C255,marv2012_trees!$A$2:$O$2023,11,FALSE)&lt;21,OR(Q255=21,Q255=22,Q255=23)),1,""),"")</f>
        <v/>
      </c>
      <c r="AF255" s="32" t="str">
        <f t="shared" si="35"/>
        <v/>
      </c>
      <c r="AG255" s="32">
        <f t="shared" si="36"/>
        <v>122</v>
      </c>
      <c r="AH255" s="32">
        <f t="shared" si="37"/>
        <v>144</v>
      </c>
      <c r="AI255" s="32">
        <f t="shared" si="38"/>
        <v>22</v>
      </c>
      <c r="AJ255" s="32" t="str">
        <f t="shared" si="39"/>
        <v/>
      </c>
    </row>
    <row r="256" spans="1:36">
      <c r="A256">
        <v>132</v>
      </c>
      <c r="B256" s="1" t="str">
        <f t="shared" si="30"/>
        <v>132A_167</v>
      </c>
      <c r="C256" t="str">
        <f t="shared" si="41"/>
        <v>132A_167</v>
      </c>
      <c r="D256" t="str">
        <f>IF(ISNA(VLOOKUP(C256,omissio_vanha_vs_uusi!$A$2:$T$107,20,FALSE)),"",IF(VLOOKUP(C256,omissio_vanha_vs_uusi!$A$2:$T$107,20,FALSE)="OK",VLOOKUP(C256,omissio_vanha_vs_uusi!$A$2:$T$107,11,FALSE),""))</f>
        <v/>
      </c>
      <c r="E256">
        <f>VLOOKUP($C256,marv2012_trees!$A$2:$O$2023,5,FALSE)</f>
        <v>2516510.2799999998</v>
      </c>
      <c r="F256">
        <f>VLOOKUP($C256,marv2012_trees!$A$2:$O$2023,6,FALSE)</f>
        <v>6860082.0199999996</v>
      </c>
      <c r="G256" t="str">
        <f>IF(ISNA(VLOOKUP($C256,results!$A$2:$CJ$107,10,FALSE)),"",VLOOKUP($C256,results!$A$2:$CJ$107,10,FALSE))</f>
        <v/>
      </c>
      <c r="H256" t="str">
        <f>IF(ISNA(VLOOKUP($C256,results!$A$2:$CJ$107,11,FALSE)),"",VLOOKUP($C256,results!$A$2:$CJ$107,11,FALSE))</f>
        <v/>
      </c>
      <c r="I256" t="s">
        <v>95</v>
      </c>
      <c r="J256">
        <v>167</v>
      </c>
      <c r="K256">
        <v>3</v>
      </c>
      <c r="L256">
        <v>97</v>
      </c>
      <c r="M256">
        <v>15.3480012207031</v>
      </c>
      <c r="N256">
        <v>2</v>
      </c>
      <c r="P256" s="7">
        <v>3</v>
      </c>
      <c r="Q256" s="7">
        <v>11</v>
      </c>
      <c r="R256" s="7">
        <v>109</v>
      </c>
      <c r="AB256" s="8">
        <f t="shared" si="32"/>
        <v>12</v>
      </c>
      <c r="AC256" s="8" t="str">
        <f t="shared" si="33"/>
        <v/>
      </c>
      <c r="AD256" s="32" t="str">
        <f t="shared" si="34"/>
        <v/>
      </c>
      <c r="AE256" s="32" t="str">
        <f>IF(J256&lt;900,IF(AND(VLOOKUP(C256,marv2012_trees!$A$2:$O$2023,11,FALSE)&lt;21,OR(Q256=21,Q256=22,Q256=23)),1,""),"")</f>
        <v/>
      </c>
      <c r="AF256" s="32" t="str">
        <f t="shared" si="35"/>
        <v/>
      </c>
      <c r="AG256" s="32">
        <f t="shared" si="36"/>
        <v>97</v>
      </c>
      <c r="AH256" s="32">
        <f t="shared" si="37"/>
        <v>109</v>
      </c>
      <c r="AI256" s="32">
        <f t="shared" si="38"/>
        <v>12</v>
      </c>
      <c r="AJ256" s="32" t="str">
        <f t="shared" si="39"/>
        <v/>
      </c>
    </row>
    <row r="257" spans="1:36">
      <c r="A257">
        <v>132</v>
      </c>
      <c r="B257" s="1" t="str">
        <f t="shared" si="30"/>
        <v>132A_180</v>
      </c>
      <c r="C257" t="str">
        <f t="shared" si="41"/>
        <v>132A_180</v>
      </c>
      <c r="D257" t="str">
        <f>IF(ISNA(VLOOKUP(C257,omissio_vanha_vs_uusi!$A$2:$T$107,20,FALSE)),"",IF(VLOOKUP(C257,omissio_vanha_vs_uusi!$A$2:$T$107,20,FALSE)="OK",VLOOKUP(C257,omissio_vanha_vs_uusi!$A$2:$T$107,11,FALSE),""))</f>
        <v/>
      </c>
      <c r="E257">
        <f>VLOOKUP($C257,marv2012_trees!$A$2:$O$2023,5,FALSE)</f>
        <v>2516506.09</v>
      </c>
      <c r="F257">
        <f>VLOOKUP($C257,marv2012_trees!$A$2:$O$2023,6,FALSE)</f>
        <v>6860080.0800000001</v>
      </c>
      <c r="G257" t="str">
        <f>IF(ISNA(VLOOKUP($C257,results!$A$2:$CJ$107,10,FALSE)),"",VLOOKUP($C257,results!$A$2:$CJ$107,10,FALSE))</f>
        <v/>
      </c>
      <c r="H257" t="str">
        <f>IF(ISNA(VLOOKUP($C257,results!$A$2:$CJ$107,11,FALSE)),"",VLOOKUP($C257,results!$A$2:$CJ$107,11,FALSE))</f>
        <v/>
      </c>
      <c r="I257" t="s">
        <v>95</v>
      </c>
      <c r="J257">
        <v>180</v>
      </c>
      <c r="K257">
        <v>3</v>
      </c>
      <c r="L257">
        <v>87</v>
      </c>
      <c r="M257">
        <v>15.368003662109301</v>
      </c>
      <c r="N257">
        <v>2</v>
      </c>
      <c r="P257" s="7">
        <v>3</v>
      </c>
      <c r="Q257" s="7">
        <v>11</v>
      </c>
      <c r="R257" s="7">
        <v>97</v>
      </c>
      <c r="AB257" s="8">
        <f t="shared" si="32"/>
        <v>10</v>
      </c>
      <c r="AC257" s="8" t="str">
        <f t="shared" si="33"/>
        <v/>
      </c>
      <c r="AD257" s="32" t="str">
        <f t="shared" si="34"/>
        <v/>
      </c>
      <c r="AE257" s="32" t="str">
        <f>IF(J257&lt;900,IF(AND(VLOOKUP(C257,marv2012_trees!$A$2:$O$2023,11,FALSE)&lt;21,OR(Q257=21,Q257=22,Q257=23)),1,""),"")</f>
        <v/>
      </c>
      <c r="AF257" s="32" t="str">
        <f t="shared" si="35"/>
        <v/>
      </c>
      <c r="AG257" s="32">
        <f t="shared" si="36"/>
        <v>87</v>
      </c>
      <c r="AH257" s="32">
        <f t="shared" si="37"/>
        <v>97</v>
      </c>
      <c r="AI257" s="32">
        <f t="shared" si="38"/>
        <v>10</v>
      </c>
      <c r="AJ257" s="32" t="str">
        <f t="shared" si="39"/>
        <v/>
      </c>
    </row>
    <row r="258" spans="1:36">
      <c r="A258">
        <v>132</v>
      </c>
      <c r="B258" s="1" t="str">
        <f t="shared" si="30"/>
        <v>132A_181</v>
      </c>
      <c r="C258" t="str">
        <f t="shared" si="41"/>
        <v>132A_181</v>
      </c>
      <c r="D258" t="str">
        <f>IF(ISNA(VLOOKUP(C258,omissio_vanha_vs_uusi!$A$2:$T$107,20,FALSE)),"",IF(VLOOKUP(C258,omissio_vanha_vs_uusi!$A$2:$T$107,20,FALSE)="OK",VLOOKUP(C258,omissio_vanha_vs_uusi!$A$2:$T$107,11,FALSE),""))</f>
        <v/>
      </c>
      <c r="E258">
        <f>VLOOKUP($C258,marv2012_trees!$A$2:$O$2023,5,FALSE)</f>
        <v>2516507.37</v>
      </c>
      <c r="F258">
        <f>VLOOKUP($C258,marv2012_trees!$A$2:$O$2023,6,FALSE)</f>
        <v>6860081.1799999997</v>
      </c>
      <c r="G258" t="str">
        <f>IF(ISNA(VLOOKUP($C258,results!$A$2:$CJ$107,10,FALSE)),"",VLOOKUP($C258,results!$A$2:$CJ$107,10,FALSE))</f>
        <v/>
      </c>
      <c r="H258" t="str">
        <f>IF(ISNA(VLOOKUP($C258,results!$A$2:$CJ$107,11,FALSE)),"",VLOOKUP($C258,results!$A$2:$CJ$107,11,FALSE))</f>
        <v/>
      </c>
      <c r="I258" t="s">
        <v>95</v>
      </c>
      <c r="J258">
        <v>181</v>
      </c>
      <c r="K258">
        <v>3</v>
      </c>
      <c r="L258">
        <v>104</v>
      </c>
      <c r="M258">
        <v>16.668007324218699</v>
      </c>
      <c r="N258">
        <v>2</v>
      </c>
      <c r="P258" s="7">
        <v>3</v>
      </c>
      <c r="Q258" s="7">
        <v>11</v>
      </c>
      <c r="R258" s="7">
        <v>122</v>
      </c>
      <c r="AB258" s="8">
        <f t="shared" si="32"/>
        <v>18</v>
      </c>
      <c r="AC258" s="8" t="str">
        <f t="shared" si="33"/>
        <v/>
      </c>
      <c r="AD258" s="32" t="str">
        <f t="shared" si="34"/>
        <v/>
      </c>
      <c r="AE258" s="32" t="str">
        <f>IF(J258&lt;900,IF(AND(VLOOKUP(C258,marv2012_trees!$A$2:$O$2023,11,FALSE)&lt;21,OR(Q258=21,Q258=22,Q258=23)),1,""),"")</f>
        <v/>
      </c>
      <c r="AF258" s="32" t="str">
        <f t="shared" si="35"/>
        <v/>
      </c>
      <c r="AG258" s="32">
        <f t="shared" si="36"/>
        <v>104</v>
      </c>
      <c r="AH258" s="32">
        <f t="shared" si="37"/>
        <v>122</v>
      </c>
      <c r="AI258" s="32">
        <f t="shared" si="38"/>
        <v>18</v>
      </c>
      <c r="AJ258" s="32" t="str">
        <f t="shared" si="39"/>
        <v/>
      </c>
    </row>
    <row r="259" spans="1:36">
      <c r="A259">
        <v>132</v>
      </c>
      <c r="B259" s="1" t="str">
        <f t="shared" ref="B259:B322" si="42">IF(D259&lt;&gt;"",CONCATENATE(I259,"_",D259),C259)</f>
        <v>132A_190</v>
      </c>
      <c r="C259" t="str">
        <f t="shared" si="41"/>
        <v>132A_190</v>
      </c>
      <c r="D259" t="str">
        <f>IF(ISNA(VLOOKUP(C259,omissio_vanha_vs_uusi!$A$2:$T$107,20,FALSE)),"",IF(VLOOKUP(C259,omissio_vanha_vs_uusi!$A$2:$T$107,20,FALSE)="OK",VLOOKUP(C259,omissio_vanha_vs_uusi!$A$2:$T$107,11,FALSE),""))</f>
        <v/>
      </c>
      <c r="E259">
        <f>VLOOKUP($C259,marv2012_trees!$A$2:$O$2023,5,FALSE)</f>
        <v>2516509.12</v>
      </c>
      <c r="F259">
        <f>VLOOKUP($C259,marv2012_trees!$A$2:$O$2023,6,FALSE)</f>
        <v>6860084.0999999996</v>
      </c>
      <c r="G259" t="str">
        <f>IF(ISNA(VLOOKUP($C259,results!$A$2:$CJ$107,10,FALSE)),"",VLOOKUP($C259,results!$A$2:$CJ$107,10,FALSE))</f>
        <v/>
      </c>
      <c r="H259" t="str">
        <f>IF(ISNA(VLOOKUP($C259,results!$A$2:$CJ$107,11,FALSE)),"",VLOOKUP($C259,results!$A$2:$CJ$107,11,FALSE))</f>
        <v/>
      </c>
      <c r="I259" t="s">
        <v>95</v>
      </c>
      <c r="J259">
        <v>190</v>
      </c>
      <c r="K259">
        <v>3</v>
      </c>
      <c r="L259">
        <v>163</v>
      </c>
      <c r="M259">
        <v>18.353001831054598</v>
      </c>
      <c r="N259">
        <v>2</v>
      </c>
      <c r="P259" s="7">
        <v>3</v>
      </c>
      <c r="Q259" s="7">
        <v>11</v>
      </c>
      <c r="R259" s="7">
        <v>188</v>
      </c>
      <c r="S259" s="7" t="s">
        <v>96</v>
      </c>
      <c r="T259" s="7">
        <v>15</v>
      </c>
      <c r="U259" s="7">
        <v>17.5</v>
      </c>
      <c r="V259" s="7">
        <v>9.5</v>
      </c>
      <c r="X259" s="7">
        <v>10</v>
      </c>
      <c r="Z259" s="7">
        <v>28</v>
      </c>
      <c r="AB259" s="8">
        <f t="shared" ref="AB259:AB322" si="43">IF(OR(L259=0,Q259&gt;14,ABS(R259-L259)&gt;50),"",R259-L259)</f>
        <v>25</v>
      </c>
      <c r="AC259" s="8" t="str">
        <f t="shared" ref="AC259:AC322" si="44">IF(P259-K259&lt;&gt;0,IF(OR(Q259&gt;14,Q259&lt;11),"",IF(OR(AND(K259=3,P259=4),AND(K259=4,P259=3)),"",IF(J259&gt;899,"",1))),"")</f>
        <v/>
      </c>
      <c r="AD259" s="32" t="str">
        <f t="shared" ref="AD259:AD322" si="45">IF(Q259=41,1,"")</f>
        <v/>
      </c>
      <c r="AE259" s="32" t="str">
        <f>IF(J259&lt;900,IF(AND(VLOOKUP(C259,marv2012_trees!$A$2:$O$2023,11,FALSE)&lt;21,OR(Q259=21,Q259=22,Q259=23)),1,""),"")</f>
        <v/>
      </c>
      <c r="AF259" s="32" t="str">
        <f t="shared" ref="AF259:AF322" si="46">IF(Q259=31,1,"")</f>
        <v/>
      </c>
      <c r="AG259" s="32">
        <f t="shared" ref="AG259:AG322" si="47">IF(AND(Q259&lt;21,Q259&lt;&gt;0,J259&lt;900),L259,0)</f>
        <v>163</v>
      </c>
      <c r="AH259" s="32">
        <f t="shared" ref="AH259:AH322" si="48">IF(AND(Q259&lt;21,Q259&lt;&gt;0,J259&lt;900),R259,0)</f>
        <v>188</v>
      </c>
      <c r="AI259" s="32">
        <f t="shared" ref="AI259:AI322" si="49">IF(AND(Q259&lt;21,J259&lt;900),AH259-AG259,"")</f>
        <v>25</v>
      </c>
      <c r="AJ259" s="32" t="str">
        <f t="shared" ref="AJ259:AJ322" si="50">IF(AI259&lt;&gt;"",IF(ABS(AI259&gt;50),1,""),"")</f>
        <v/>
      </c>
    </row>
    <row r="260" spans="1:36">
      <c r="A260">
        <v>132</v>
      </c>
      <c r="B260" s="1" t="str">
        <f t="shared" si="42"/>
        <v>132A_201</v>
      </c>
      <c r="C260" t="str">
        <f t="shared" si="41"/>
        <v>132A_201</v>
      </c>
      <c r="D260" t="str">
        <f>IF(ISNA(VLOOKUP(C260,omissio_vanha_vs_uusi!$A$2:$T$107,20,FALSE)),"",IF(VLOOKUP(C260,omissio_vanha_vs_uusi!$A$2:$T$107,20,FALSE)="OK",VLOOKUP(C260,omissio_vanha_vs_uusi!$A$2:$T$107,11,FALSE),""))</f>
        <v/>
      </c>
      <c r="E260">
        <f>VLOOKUP($C260,marv2012_trees!$A$2:$O$2023,5,FALSE)</f>
        <v>2516510.87</v>
      </c>
      <c r="F260">
        <f>VLOOKUP($C260,marv2012_trees!$A$2:$O$2023,6,FALSE)</f>
        <v>6860085.6600000001</v>
      </c>
      <c r="G260" t="str">
        <f>IF(ISNA(VLOOKUP($C260,results!$A$2:$CJ$107,10,FALSE)),"",VLOOKUP($C260,results!$A$2:$CJ$107,10,FALSE))</f>
        <v/>
      </c>
      <c r="H260" t="str">
        <f>IF(ISNA(VLOOKUP($C260,results!$A$2:$CJ$107,11,FALSE)),"",VLOOKUP($C260,results!$A$2:$CJ$107,11,FALSE))</f>
        <v/>
      </c>
      <c r="I260" t="s">
        <v>95</v>
      </c>
      <c r="J260">
        <v>201</v>
      </c>
      <c r="K260">
        <v>3</v>
      </c>
      <c r="L260">
        <v>114</v>
      </c>
      <c r="M260">
        <v>14.6250024414061</v>
      </c>
      <c r="N260">
        <v>2</v>
      </c>
      <c r="P260" s="7">
        <v>3</v>
      </c>
      <c r="Q260" s="7">
        <v>11</v>
      </c>
      <c r="R260" s="7">
        <v>121</v>
      </c>
      <c r="AB260" s="8">
        <f t="shared" si="43"/>
        <v>7</v>
      </c>
      <c r="AC260" s="8" t="str">
        <f t="shared" si="44"/>
        <v/>
      </c>
      <c r="AD260" s="32" t="str">
        <f t="shared" si="45"/>
        <v/>
      </c>
      <c r="AE260" s="32" t="str">
        <f>IF(J260&lt;900,IF(AND(VLOOKUP(C260,marv2012_trees!$A$2:$O$2023,11,FALSE)&lt;21,OR(Q260=21,Q260=22,Q260=23)),1,""),"")</f>
        <v/>
      </c>
      <c r="AF260" s="32" t="str">
        <f t="shared" si="46"/>
        <v/>
      </c>
      <c r="AG260" s="32">
        <f t="shared" si="47"/>
        <v>114</v>
      </c>
      <c r="AH260" s="32">
        <f t="shared" si="48"/>
        <v>121</v>
      </c>
      <c r="AI260" s="32">
        <f t="shared" si="49"/>
        <v>7</v>
      </c>
      <c r="AJ260" s="32" t="str">
        <f t="shared" si="50"/>
        <v/>
      </c>
    </row>
    <row r="261" spans="1:36">
      <c r="A261">
        <v>132</v>
      </c>
      <c r="B261" s="1" t="str">
        <f t="shared" si="42"/>
        <v>132A_191</v>
      </c>
      <c r="C261" t="str">
        <f t="shared" si="41"/>
        <v>132A_191</v>
      </c>
      <c r="D261" t="str">
        <f>IF(ISNA(VLOOKUP(C261,omissio_vanha_vs_uusi!$A$2:$T$107,20,FALSE)),"",IF(VLOOKUP(C261,omissio_vanha_vs_uusi!$A$2:$T$107,20,FALSE)="OK",VLOOKUP(C261,omissio_vanha_vs_uusi!$A$2:$T$107,11,FALSE),""))</f>
        <v/>
      </c>
      <c r="E261">
        <f>VLOOKUP($C261,marv2012_trees!$A$2:$O$2023,5,FALSE)</f>
        <v>2516506.37</v>
      </c>
      <c r="F261">
        <f>VLOOKUP($C261,marv2012_trees!$A$2:$O$2023,6,FALSE)</f>
        <v>6860083.7800000003</v>
      </c>
      <c r="G261" t="str">
        <f>IF(ISNA(VLOOKUP($C261,results!$A$2:$CJ$107,10,FALSE)),"",VLOOKUP($C261,results!$A$2:$CJ$107,10,FALSE))</f>
        <v/>
      </c>
      <c r="H261" t="str">
        <f>IF(ISNA(VLOOKUP($C261,results!$A$2:$CJ$107,11,FALSE)),"",VLOOKUP($C261,results!$A$2:$CJ$107,11,FALSE))</f>
        <v/>
      </c>
      <c r="I261" t="s">
        <v>95</v>
      </c>
      <c r="J261">
        <v>191</v>
      </c>
      <c r="K261">
        <v>3</v>
      </c>
      <c r="L261">
        <v>126</v>
      </c>
      <c r="M261">
        <v>16.839000610351501</v>
      </c>
      <c r="N261">
        <v>2</v>
      </c>
      <c r="P261" s="7">
        <v>3</v>
      </c>
      <c r="Q261" s="7">
        <v>11</v>
      </c>
      <c r="R261" s="7">
        <v>141</v>
      </c>
      <c r="AB261" s="8">
        <f t="shared" si="43"/>
        <v>15</v>
      </c>
      <c r="AC261" s="8" t="str">
        <f t="shared" si="44"/>
        <v/>
      </c>
      <c r="AD261" s="32" t="str">
        <f t="shared" si="45"/>
        <v/>
      </c>
      <c r="AE261" s="32" t="str">
        <f>IF(J261&lt;900,IF(AND(VLOOKUP(C261,marv2012_trees!$A$2:$O$2023,11,FALSE)&lt;21,OR(Q261=21,Q261=22,Q261=23)),1,""),"")</f>
        <v/>
      </c>
      <c r="AF261" s="32" t="str">
        <f t="shared" si="46"/>
        <v/>
      </c>
      <c r="AG261" s="32">
        <f t="shared" si="47"/>
        <v>126</v>
      </c>
      <c r="AH261" s="32">
        <f t="shared" si="48"/>
        <v>141</v>
      </c>
      <c r="AI261" s="32">
        <f t="shared" si="49"/>
        <v>15</v>
      </c>
      <c r="AJ261" s="32" t="str">
        <f t="shared" si="50"/>
        <v/>
      </c>
    </row>
    <row r="262" spans="1:36">
      <c r="A262">
        <v>132</v>
      </c>
      <c r="B262" s="1" t="str">
        <f t="shared" si="42"/>
        <v>132A_194</v>
      </c>
      <c r="C262" t="str">
        <f t="shared" si="41"/>
        <v>132A_194</v>
      </c>
      <c r="D262" t="str">
        <f>IF(ISNA(VLOOKUP(C262,omissio_vanha_vs_uusi!$A$2:$T$107,20,FALSE)),"",IF(VLOOKUP(C262,omissio_vanha_vs_uusi!$A$2:$T$107,20,FALSE)="OK",VLOOKUP(C262,omissio_vanha_vs_uusi!$A$2:$T$107,11,FALSE),""))</f>
        <v/>
      </c>
      <c r="E262">
        <f>VLOOKUP($C262,marv2012_trees!$A$2:$O$2023,5,FALSE)</f>
        <v>2516503.25</v>
      </c>
      <c r="F262">
        <f>VLOOKUP($C262,marv2012_trees!$A$2:$O$2023,6,FALSE)</f>
        <v>6860083.6100000003</v>
      </c>
      <c r="G262" t="str">
        <f>IF(ISNA(VLOOKUP($C262,results!$A$2:$CJ$107,10,FALSE)),"",VLOOKUP($C262,results!$A$2:$CJ$107,10,FALSE))</f>
        <v/>
      </c>
      <c r="H262" t="str">
        <f>IF(ISNA(VLOOKUP($C262,results!$A$2:$CJ$107,11,FALSE)),"",VLOOKUP($C262,results!$A$2:$CJ$107,11,FALSE))</f>
        <v/>
      </c>
      <c r="I262" t="s">
        <v>95</v>
      </c>
      <c r="J262">
        <v>194</v>
      </c>
      <c r="K262">
        <v>3</v>
      </c>
      <c r="L262">
        <v>171</v>
      </c>
      <c r="M262">
        <v>17.620998168945199</v>
      </c>
      <c r="N262">
        <v>2</v>
      </c>
      <c r="P262" s="7">
        <v>3</v>
      </c>
      <c r="Q262" s="7">
        <v>11</v>
      </c>
      <c r="R262" s="7">
        <v>181</v>
      </c>
      <c r="S262" s="7" t="s">
        <v>35</v>
      </c>
      <c r="T262" s="7">
        <v>13</v>
      </c>
      <c r="U262" s="7">
        <v>17</v>
      </c>
      <c r="V262" s="7">
        <v>9.5</v>
      </c>
      <c r="Z262" s="7">
        <v>28</v>
      </c>
      <c r="AB262" s="8">
        <f t="shared" si="43"/>
        <v>10</v>
      </c>
      <c r="AC262" s="8" t="str">
        <f t="shared" si="44"/>
        <v/>
      </c>
      <c r="AD262" s="32" t="str">
        <f t="shared" si="45"/>
        <v/>
      </c>
      <c r="AE262" s="32" t="str">
        <f>IF(J262&lt;900,IF(AND(VLOOKUP(C262,marv2012_trees!$A$2:$O$2023,11,FALSE)&lt;21,OR(Q262=21,Q262=22,Q262=23)),1,""),"")</f>
        <v/>
      </c>
      <c r="AF262" s="32" t="str">
        <f t="shared" si="46"/>
        <v/>
      </c>
      <c r="AG262" s="32">
        <f t="shared" si="47"/>
        <v>171</v>
      </c>
      <c r="AH262" s="32">
        <f t="shared" si="48"/>
        <v>181</v>
      </c>
      <c r="AI262" s="32">
        <f t="shared" si="49"/>
        <v>10</v>
      </c>
      <c r="AJ262" s="32" t="str">
        <f t="shared" si="50"/>
        <v/>
      </c>
    </row>
    <row r="263" spans="1:36">
      <c r="A263">
        <v>132</v>
      </c>
      <c r="B263" s="1" t="str">
        <f t="shared" si="42"/>
        <v>132A_196</v>
      </c>
      <c r="C263" t="str">
        <f t="shared" si="41"/>
        <v>132A_196</v>
      </c>
      <c r="D263" t="str">
        <f>IF(ISNA(VLOOKUP(C263,omissio_vanha_vs_uusi!$A$2:$T$107,20,FALSE)),"",IF(VLOOKUP(C263,omissio_vanha_vs_uusi!$A$2:$T$107,20,FALSE)="OK",VLOOKUP(C263,omissio_vanha_vs_uusi!$A$2:$T$107,11,FALSE),""))</f>
        <v/>
      </c>
      <c r="E263">
        <f>VLOOKUP($C263,marv2012_trees!$A$2:$O$2023,5,FALSE)</f>
        <v>2516504.6800000002</v>
      </c>
      <c r="F263">
        <f>VLOOKUP($C263,marv2012_trees!$A$2:$O$2023,6,FALSE)</f>
        <v>6860084.6200000001</v>
      </c>
      <c r="G263" t="str">
        <f>IF(ISNA(VLOOKUP($C263,results!$A$2:$CJ$107,10,FALSE)),"",VLOOKUP($C263,results!$A$2:$CJ$107,10,FALSE))</f>
        <v/>
      </c>
      <c r="H263" t="str">
        <f>IF(ISNA(VLOOKUP($C263,results!$A$2:$CJ$107,11,FALSE)),"",VLOOKUP($C263,results!$A$2:$CJ$107,11,FALSE))</f>
        <v/>
      </c>
      <c r="I263" t="s">
        <v>95</v>
      </c>
      <c r="J263">
        <v>196</v>
      </c>
      <c r="K263">
        <v>3</v>
      </c>
      <c r="L263">
        <v>96</v>
      </c>
      <c r="M263">
        <v>14.7099981689452</v>
      </c>
      <c r="N263">
        <v>2</v>
      </c>
      <c r="P263" s="7">
        <v>3</v>
      </c>
      <c r="Q263" s="7">
        <v>11</v>
      </c>
      <c r="R263" s="7">
        <v>99</v>
      </c>
      <c r="AB263" s="8">
        <f t="shared" si="43"/>
        <v>3</v>
      </c>
      <c r="AC263" s="8" t="str">
        <f t="shared" si="44"/>
        <v/>
      </c>
      <c r="AD263" s="32" t="str">
        <f t="shared" si="45"/>
        <v/>
      </c>
      <c r="AE263" s="32" t="str">
        <f>IF(J263&lt;900,IF(AND(VLOOKUP(C263,marv2012_trees!$A$2:$O$2023,11,FALSE)&lt;21,OR(Q263=21,Q263=22,Q263=23)),1,""),"")</f>
        <v/>
      </c>
      <c r="AF263" s="32" t="str">
        <f t="shared" si="46"/>
        <v/>
      </c>
      <c r="AG263" s="32">
        <f t="shared" si="47"/>
        <v>96</v>
      </c>
      <c r="AH263" s="32">
        <f t="shared" si="48"/>
        <v>99</v>
      </c>
      <c r="AI263" s="32">
        <f t="shared" si="49"/>
        <v>3</v>
      </c>
      <c r="AJ263" s="32" t="str">
        <f t="shared" si="50"/>
        <v/>
      </c>
    </row>
    <row r="264" spans="1:36">
      <c r="A264">
        <v>132</v>
      </c>
      <c r="B264" s="1" t="str">
        <f t="shared" si="42"/>
        <v>132A_224</v>
      </c>
      <c r="C264" t="str">
        <f t="shared" si="41"/>
        <v>132A_224</v>
      </c>
      <c r="D264" t="str">
        <f>IF(ISNA(VLOOKUP(C264,omissio_vanha_vs_uusi!$A$2:$T$107,20,FALSE)),"",IF(VLOOKUP(C264,omissio_vanha_vs_uusi!$A$2:$T$107,20,FALSE)="OK",VLOOKUP(C264,omissio_vanha_vs_uusi!$A$2:$T$107,11,FALSE),""))</f>
        <v/>
      </c>
      <c r="E264">
        <f>VLOOKUP($C264,marv2012_trees!$A$2:$O$2023,5,FALSE)</f>
        <v>2516509.38</v>
      </c>
      <c r="F264">
        <f>VLOOKUP($C264,marv2012_trees!$A$2:$O$2023,6,FALSE)</f>
        <v>6860087.4500000002</v>
      </c>
      <c r="G264" t="str">
        <f>IF(ISNA(VLOOKUP($C264,results!$A$2:$CJ$107,10,FALSE)),"",VLOOKUP($C264,results!$A$2:$CJ$107,10,FALSE))</f>
        <v/>
      </c>
      <c r="H264" t="str">
        <f>IF(ISNA(VLOOKUP($C264,results!$A$2:$CJ$107,11,FALSE)),"",VLOOKUP($C264,results!$A$2:$CJ$107,11,FALSE))</f>
        <v/>
      </c>
      <c r="I264" t="s">
        <v>95</v>
      </c>
      <c r="J264">
        <v>224</v>
      </c>
      <c r="K264">
        <v>3</v>
      </c>
      <c r="L264">
        <v>149</v>
      </c>
      <c r="M264">
        <v>17.142005493164</v>
      </c>
      <c r="N264">
        <v>2</v>
      </c>
      <c r="P264" s="7">
        <v>3</v>
      </c>
      <c r="Q264" s="7">
        <v>11</v>
      </c>
      <c r="R264" s="7">
        <v>165</v>
      </c>
      <c r="AB264" s="8">
        <f t="shared" si="43"/>
        <v>16</v>
      </c>
      <c r="AC264" s="8" t="str">
        <f t="shared" si="44"/>
        <v/>
      </c>
      <c r="AD264" s="32" t="str">
        <f t="shared" si="45"/>
        <v/>
      </c>
      <c r="AE264" s="32" t="str">
        <f>IF(J264&lt;900,IF(AND(VLOOKUP(C264,marv2012_trees!$A$2:$O$2023,11,FALSE)&lt;21,OR(Q264=21,Q264=22,Q264=23)),1,""),"")</f>
        <v/>
      </c>
      <c r="AF264" s="32" t="str">
        <f t="shared" si="46"/>
        <v/>
      </c>
      <c r="AG264" s="32">
        <f t="shared" si="47"/>
        <v>149</v>
      </c>
      <c r="AH264" s="32">
        <f t="shared" si="48"/>
        <v>165</v>
      </c>
      <c r="AI264" s="32">
        <f t="shared" si="49"/>
        <v>16</v>
      </c>
      <c r="AJ264" s="32" t="str">
        <f t="shared" si="50"/>
        <v/>
      </c>
    </row>
    <row r="265" spans="1:36">
      <c r="A265">
        <v>132</v>
      </c>
      <c r="B265" s="1" t="str">
        <f t="shared" si="42"/>
        <v>132A_203</v>
      </c>
      <c r="C265" t="str">
        <f t="shared" si="41"/>
        <v>132A_203</v>
      </c>
      <c r="D265" t="str">
        <f>IF(ISNA(VLOOKUP(C265,omissio_vanha_vs_uusi!$A$2:$T$107,20,FALSE)),"",IF(VLOOKUP(C265,omissio_vanha_vs_uusi!$A$2:$T$107,20,FALSE)="OK",VLOOKUP(C265,omissio_vanha_vs_uusi!$A$2:$T$107,11,FALSE),""))</f>
        <v/>
      </c>
      <c r="E265">
        <f>VLOOKUP($C265,marv2012_trees!$A$2:$O$2023,5,FALSE)</f>
        <v>2516506.85</v>
      </c>
      <c r="F265">
        <f>VLOOKUP($C265,marv2012_trees!$A$2:$O$2023,6,FALSE)</f>
        <v>6860086.1900000004</v>
      </c>
      <c r="G265" t="str">
        <f>IF(ISNA(VLOOKUP($C265,results!$A$2:$CJ$107,10,FALSE)),"",VLOOKUP($C265,results!$A$2:$CJ$107,10,FALSE))</f>
        <v/>
      </c>
      <c r="H265" t="str">
        <f>IF(ISNA(VLOOKUP($C265,results!$A$2:$CJ$107,11,FALSE)),"",VLOOKUP($C265,results!$A$2:$CJ$107,11,FALSE))</f>
        <v/>
      </c>
      <c r="I265" t="s">
        <v>95</v>
      </c>
      <c r="J265">
        <v>203</v>
      </c>
      <c r="K265">
        <v>3</v>
      </c>
      <c r="L265">
        <v>139</v>
      </c>
      <c r="M265">
        <v>18.231006103515501</v>
      </c>
      <c r="N265">
        <v>2</v>
      </c>
      <c r="P265" s="7">
        <v>3</v>
      </c>
      <c r="Q265" s="7">
        <v>11</v>
      </c>
      <c r="R265" s="7">
        <v>154</v>
      </c>
      <c r="S265" s="7" t="s">
        <v>96</v>
      </c>
      <c r="T265" s="7">
        <v>12</v>
      </c>
      <c r="U265" s="7">
        <v>17.5</v>
      </c>
      <c r="V265" s="7">
        <v>9</v>
      </c>
      <c r="X265" s="7">
        <v>10</v>
      </c>
      <c r="Z265" s="7">
        <v>28</v>
      </c>
      <c r="AB265" s="8">
        <f t="shared" si="43"/>
        <v>15</v>
      </c>
      <c r="AC265" s="8" t="str">
        <f t="shared" si="44"/>
        <v/>
      </c>
      <c r="AD265" s="32" t="str">
        <f t="shared" si="45"/>
        <v/>
      </c>
      <c r="AE265" s="32" t="str">
        <f>IF(J265&lt;900,IF(AND(VLOOKUP(C265,marv2012_trees!$A$2:$O$2023,11,FALSE)&lt;21,OR(Q265=21,Q265=22,Q265=23)),1,""),"")</f>
        <v/>
      </c>
      <c r="AF265" s="32" t="str">
        <f t="shared" si="46"/>
        <v/>
      </c>
      <c r="AG265" s="32">
        <f t="shared" si="47"/>
        <v>139</v>
      </c>
      <c r="AH265" s="32">
        <f t="shared" si="48"/>
        <v>154</v>
      </c>
      <c r="AI265" s="32">
        <f t="shared" si="49"/>
        <v>15</v>
      </c>
      <c r="AJ265" s="32" t="str">
        <f t="shared" si="50"/>
        <v/>
      </c>
    </row>
    <row r="266" spans="1:36">
      <c r="A266">
        <v>132</v>
      </c>
      <c r="B266" s="1" t="str">
        <f t="shared" si="42"/>
        <v>132A_257</v>
      </c>
      <c r="C266" t="str">
        <f t="shared" si="41"/>
        <v>132A_257</v>
      </c>
      <c r="D266" t="str">
        <f>IF(ISNA(VLOOKUP(C266,omissio_vanha_vs_uusi!$A$2:$T$107,20,FALSE)),"",IF(VLOOKUP(C266,omissio_vanha_vs_uusi!$A$2:$T$107,20,FALSE)="OK",VLOOKUP(C266,omissio_vanha_vs_uusi!$A$2:$T$107,11,FALSE),""))</f>
        <v/>
      </c>
      <c r="E266">
        <f>VLOOKUP($C266,marv2012_trees!$A$2:$O$2023,5,FALSE)</f>
        <v>2516510.44</v>
      </c>
      <c r="F266">
        <f>VLOOKUP($C266,marv2012_trees!$A$2:$O$2023,6,FALSE)</f>
        <v>6860088.9199999999</v>
      </c>
      <c r="G266" t="str">
        <f>IF(ISNA(VLOOKUP($C266,results!$A$2:$CJ$107,10,FALSE)),"",VLOOKUP($C266,results!$A$2:$CJ$107,10,FALSE))</f>
        <v/>
      </c>
      <c r="H266" t="str">
        <f>IF(ISNA(VLOOKUP($C266,results!$A$2:$CJ$107,11,FALSE)),"",VLOOKUP($C266,results!$A$2:$CJ$107,11,FALSE))</f>
        <v/>
      </c>
      <c r="I266" t="s">
        <v>95</v>
      </c>
      <c r="J266">
        <v>257</v>
      </c>
      <c r="K266">
        <v>3</v>
      </c>
      <c r="L266">
        <v>91</v>
      </c>
      <c r="M266">
        <v>15.5270061035155</v>
      </c>
      <c r="N266">
        <v>2</v>
      </c>
      <c r="P266" s="7">
        <v>3</v>
      </c>
      <c r="Q266" s="7">
        <v>11</v>
      </c>
      <c r="R266" s="7">
        <v>106</v>
      </c>
      <c r="AB266" s="8">
        <f t="shared" si="43"/>
        <v>15</v>
      </c>
      <c r="AC266" s="8" t="str">
        <f t="shared" si="44"/>
        <v/>
      </c>
      <c r="AD266" s="32" t="str">
        <f t="shared" si="45"/>
        <v/>
      </c>
      <c r="AE266" s="32" t="str">
        <f>IF(J266&lt;900,IF(AND(VLOOKUP(C266,marv2012_trees!$A$2:$O$2023,11,FALSE)&lt;21,OR(Q266=21,Q266=22,Q266=23)),1,""),"")</f>
        <v/>
      </c>
      <c r="AF266" s="32" t="str">
        <f t="shared" si="46"/>
        <v/>
      </c>
      <c r="AG266" s="32">
        <f t="shared" si="47"/>
        <v>91</v>
      </c>
      <c r="AH266" s="32">
        <f t="shared" si="48"/>
        <v>106</v>
      </c>
      <c r="AI266" s="32">
        <f t="shared" si="49"/>
        <v>15</v>
      </c>
      <c r="AJ266" s="32" t="str">
        <f t="shared" si="50"/>
        <v/>
      </c>
    </row>
    <row r="267" spans="1:36">
      <c r="A267">
        <v>132</v>
      </c>
      <c r="B267" s="1" t="str">
        <f t="shared" si="42"/>
        <v>132A_204</v>
      </c>
      <c r="C267" t="str">
        <f t="shared" si="41"/>
        <v>132A_204</v>
      </c>
      <c r="D267" t="str">
        <f>IF(ISNA(VLOOKUP(C267,omissio_vanha_vs_uusi!$A$2:$T$107,20,FALSE)),"",IF(VLOOKUP(C267,omissio_vanha_vs_uusi!$A$2:$T$107,20,FALSE)="OK",VLOOKUP(C267,omissio_vanha_vs_uusi!$A$2:$T$107,11,FALSE),""))</f>
        <v/>
      </c>
      <c r="E267">
        <f>VLOOKUP($C267,marv2012_trees!$A$2:$O$2023,5,FALSE)</f>
        <v>2516503.14</v>
      </c>
      <c r="F267">
        <f>VLOOKUP($C267,marv2012_trees!$A$2:$O$2023,6,FALSE)</f>
        <v>6860086.6100000003</v>
      </c>
      <c r="G267" t="str">
        <f>IF(ISNA(VLOOKUP($C267,results!$A$2:$CJ$107,10,FALSE)),"",VLOOKUP($C267,results!$A$2:$CJ$107,10,FALSE))</f>
        <v/>
      </c>
      <c r="H267" t="str">
        <f>IF(ISNA(VLOOKUP($C267,results!$A$2:$CJ$107,11,FALSE)),"",VLOOKUP($C267,results!$A$2:$CJ$107,11,FALSE))</f>
        <v/>
      </c>
      <c r="I267" t="s">
        <v>95</v>
      </c>
      <c r="J267">
        <v>204</v>
      </c>
      <c r="K267">
        <v>3</v>
      </c>
      <c r="L267">
        <v>135</v>
      </c>
      <c r="M267">
        <v>17.799000610351499</v>
      </c>
      <c r="N267">
        <v>2</v>
      </c>
      <c r="P267" s="7">
        <v>3</v>
      </c>
      <c r="Q267" s="7">
        <v>11</v>
      </c>
      <c r="R267" s="7">
        <v>153</v>
      </c>
      <c r="AB267" s="8">
        <f t="shared" si="43"/>
        <v>18</v>
      </c>
      <c r="AC267" s="8" t="str">
        <f t="shared" si="44"/>
        <v/>
      </c>
      <c r="AD267" s="32" t="str">
        <f t="shared" si="45"/>
        <v/>
      </c>
      <c r="AE267" s="32" t="str">
        <f>IF(J267&lt;900,IF(AND(VLOOKUP(C267,marv2012_trees!$A$2:$O$2023,11,FALSE)&lt;21,OR(Q267=21,Q267=22,Q267=23)),1,""),"")</f>
        <v/>
      </c>
      <c r="AF267" s="32" t="str">
        <f t="shared" si="46"/>
        <v/>
      </c>
      <c r="AG267" s="32">
        <f t="shared" si="47"/>
        <v>135</v>
      </c>
      <c r="AH267" s="32">
        <f t="shared" si="48"/>
        <v>153</v>
      </c>
      <c r="AI267" s="32">
        <f t="shared" si="49"/>
        <v>18</v>
      </c>
      <c r="AJ267" s="32" t="str">
        <f t="shared" si="50"/>
        <v/>
      </c>
    </row>
    <row r="268" spans="1:36">
      <c r="A268">
        <v>132</v>
      </c>
      <c r="B268" s="1" t="str">
        <f t="shared" si="42"/>
        <v>132A_211</v>
      </c>
      <c r="C268" t="str">
        <f t="shared" si="41"/>
        <v>132A_211</v>
      </c>
      <c r="D268" t="str">
        <f>IF(ISNA(VLOOKUP(C268,omissio_vanha_vs_uusi!$A$2:$T$107,20,FALSE)),"",IF(VLOOKUP(C268,omissio_vanha_vs_uusi!$A$2:$T$107,20,FALSE)="OK",VLOOKUP(C268,omissio_vanha_vs_uusi!$A$2:$T$107,11,FALSE),""))</f>
        <v/>
      </c>
      <c r="E268">
        <f>VLOOKUP($C268,marv2012_trees!$A$2:$O$2023,5,FALSE)</f>
        <v>2516504.79</v>
      </c>
      <c r="F268">
        <f>VLOOKUP($C268,marv2012_trees!$A$2:$O$2023,6,FALSE)</f>
        <v>6860087.6699999999</v>
      </c>
      <c r="G268" t="str">
        <f>IF(ISNA(VLOOKUP($C268,results!$A$2:$CJ$107,10,FALSE)),"",VLOOKUP($C268,results!$A$2:$CJ$107,10,FALSE))</f>
        <v/>
      </c>
      <c r="H268" t="str">
        <f>IF(ISNA(VLOOKUP($C268,results!$A$2:$CJ$107,11,FALSE)),"",VLOOKUP($C268,results!$A$2:$CJ$107,11,FALSE))</f>
        <v/>
      </c>
      <c r="I268" t="s">
        <v>95</v>
      </c>
      <c r="J268">
        <v>211</v>
      </c>
      <c r="K268">
        <v>3</v>
      </c>
      <c r="L268">
        <v>113</v>
      </c>
      <c r="M268">
        <v>17.1120030517577</v>
      </c>
      <c r="N268">
        <v>2</v>
      </c>
      <c r="P268" s="7">
        <v>3</v>
      </c>
      <c r="Q268" s="7">
        <v>11</v>
      </c>
      <c r="R268" s="7">
        <v>123</v>
      </c>
      <c r="AB268" s="8">
        <f t="shared" si="43"/>
        <v>10</v>
      </c>
      <c r="AC268" s="8" t="str">
        <f t="shared" si="44"/>
        <v/>
      </c>
      <c r="AD268" s="32" t="str">
        <f t="shared" si="45"/>
        <v/>
      </c>
      <c r="AE268" s="32" t="str">
        <f>IF(J268&lt;900,IF(AND(VLOOKUP(C268,marv2012_trees!$A$2:$O$2023,11,FALSE)&lt;21,OR(Q268=21,Q268=22,Q268=23)),1,""),"")</f>
        <v/>
      </c>
      <c r="AF268" s="32" t="str">
        <f t="shared" si="46"/>
        <v/>
      </c>
      <c r="AG268" s="32">
        <f t="shared" si="47"/>
        <v>113</v>
      </c>
      <c r="AH268" s="32">
        <f t="shared" si="48"/>
        <v>123</v>
      </c>
      <c r="AI268" s="32">
        <f t="shared" si="49"/>
        <v>10</v>
      </c>
      <c r="AJ268" s="32" t="str">
        <f t="shared" si="50"/>
        <v/>
      </c>
    </row>
    <row r="269" spans="1:36">
      <c r="A269">
        <v>132</v>
      </c>
      <c r="B269" s="1" t="str">
        <f t="shared" si="42"/>
        <v>132A_240</v>
      </c>
      <c r="C269" t="str">
        <f t="shared" si="41"/>
        <v>132A_240</v>
      </c>
      <c r="D269" t="str">
        <f>IF(ISNA(VLOOKUP(C269,omissio_vanha_vs_uusi!$A$2:$T$107,20,FALSE)),"",IF(VLOOKUP(C269,omissio_vanha_vs_uusi!$A$2:$T$107,20,FALSE)="OK",VLOOKUP(C269,omissio_vanha_vs_uusi!$A$2:$T$107,11,FALSE),""))</f>
        <v/>
      </c>
      <c r="E269">
        <f>VLOOKUP($C269,marv2012_trees!$A$2:$O$2023,5,FALSE)</f>
        <v>2516507.94</v>
      </c>
      <c r="F269">
        <f>VLOOKUP($C269,marv2012_trees!$A$2:$O$2023,6,FALSE)</f>
        <v>6860089.4900000002</v>
      </c>
      <c r="G269" t="str">
        <f>IF(ISNA(VLOOKUP($C269,results!$A$2:$CJ$107,10,FALSE)),"",VLOOKUP($C269,results!$A$2:$CJ$107,10,FALSE))</f>
        <v/>
      </c>
      <c r="H269" t="str">
        <f>IF(ISNA(VLOOKUP($C269,results!$A$2:$CJ$107,11,FALSE)),"",VLOOKUP($C269,results!$A$2:$CJ$107,11,FALSE))</f>
        <v/>
      </c>
      <c r="I269" t="s">
        <v>95</v>
      </c>
      <c r="J269">
        <v>240</v>
      </c>
      <c r="K269">
        <v>3</v>
      </c>
      <c r="L269">
        <v>116</v>
      </c>
      <c r="M269">
        <v>17.039001220703</v>
      </c>
      <c r="N269">
        <v>2</v>
      </c>
      <c r="P269" s="7">
        <v>3</v>
      </c>
      <c r="Q269" s="7">
        <v>11</v>
      </c>
      <c r="R269" s="7">
        <v>129</v>
      </c>
      <c r="S269" s="7" t="s">
        <v>35</v>
      </c>
      <c r="T269" s="7">
        <v>10.5</v>
      </c>
      <c r="U269" s="7">
        <v>17</v>
      </c>
      <c r="V269" s="7">
        <v>7</v>
      </c>
      <c r="Z269" s="7">
        <v>28</v>
      </c>
      <c r="AB269" s="8">
        <f t="shared" si="43"/>
        <v>13</v>
      </c>
      <c r="AC269" s="8" t="str">
        <f t="shared" si="44"/>
        <v/>
      </c>
      <c r="AD269" s="32" t="str">
        <f t="shared" si="45"/>
        <v/>
      </c>
      <c r="AE269" s="32" t="str">
        <f>IF(J269&lt;900,IF(AND(VLOOKUP(C269,marv2012_trees!$A$2:$O$2023,11,FALSE)&lt;21,OR(Q269=21,Q269=22,Q269=23)),1,""),"")</f>
        <v/>
      </c>
      <c r="AF269" s="32" t="str">
        <f t="shared" si="46"/>
        <v/>
      </c>
      <c r="AG269" s="32">
        <f t="shared" si="47"/>
        <v>116</v>
      </c>
      <c r="AH269" s="32">
        <f t="shared" si="48"/>
        <v>129</v>
      </c>
      <c r="AI269" s="32">
        <f t="shared" si="49"/>
        <v>13</v>
      </c>
      <c r="AJ269" s="32" t="str">
        <f t="shared" si="50"/>
        <v/>
      </c>
    </row>
    <row r="270" spans="1:36">
      <c r="A270">
        <v>132</v>
      </c>
      <c r="B270" s="1" t="str">
        <f t="shared" si="42"/>
        <v>132A_200</v>
      </c>
      <c r="C270" t="str">
        <f t="shared" si="41"/>
        <v>132A_200</v>
      </c>
      <c r="D270" t="str">
        <f>IF(ISNA(VLOOKUP(C270,omissio_vanha_vs_uusi!$A$2:$T$107,20,FALSE)),"",IF(VLOOKUP(C270,omissio_vanha_vs_uusi!$A$2:$T$107,20,FALSE)="OK",VLOOKUP(C270,omissio_vanha_vs_uusi!$A$2:$T$107,11,FALSE),""))</f>
        <v/>
      </c>
      <c r="E270">
        <f>VLOOKUP($C270,marv2012_trees!$A$2:$O$2023,5,FALSE)</f>
        <v>2516501</v>
      </c>
      <c r="F270">
        <f>VLOOKUP($C270,marv2012_trees!$A$2:$O$2023,6,FALSE)</f>
        <v>6860085.8200000003</v>
      </c>
      <c r="G270" t="str">
        <f>IF(ISNA(VLOOKUP($C270,results!$A$2:$CJ$107,10,FALSE)),"",VLOOKUP($C270,results!$A$2:$CJ$107,10,FALSE))</f>
        <v/>
      </c>
      <c r="H270" t="str">
        <f>IF(ISNA(VLOOKUP($C270,results!$A$2:$CJ$107,11,FALSE)),"",VLOOKUP($C270,results!$A$2:$CJ$107,11,FALSE))</f>
        <v/>
      </c>
      <c r="I270" t="s">
        <v>95</v>
      </c>
      <c r="J270">
        <v>200</v>
      </c>
      <c r="K270">
        <v>3</v>
      </c>
      <c r="L270">
        <v>110</v>
      </c>
      <c r="M270">
        <v>15.618001220703</v>
      </c>
      <c r="N270">
        <v>2</v>
      </c>
      <c r="P270" s="7">
        <v>3</v>
      </c>
      <c r="Q270" s="7">
        <v>11</v>
      </c>
      <c r="R270" s="7">
        <v>120</v>
      </c>
      <c r="AB270" s="8">
        <f t="shared" si="43"/>
        <v>10</v>
      </c>
      <c r="AC270" s="8" t="str">
        <f t="shared" si="44"/>
        <v/>
      </c>
      <c r="AD270" s="32" t="str">
        <f t="shared" si="45"/>
        <v/>
      </c>
      <c r="AE270" s="32" t="str">
        <f>IF(J270&lt;900,IF(AND(VLOOKUP(C270,marv2012_trees!$A$2:$O$2023,11,FALSE)&lt;21,OR(Q270=21,Q270=22,Q270=23)),1,""),"")</f>
        <v/>
      </c>
      <c r="AF270" s="32" t="str">
        <f t="shared" si="46"/>
        <v/>
      </c>
      <c r="AG270" s="32">
        <f t="shared" si="47"/>
        <v>110</v>
      </c>
      <c r="AH270" s="32">
        <f t="shared" si="48"/>
        <v>120</v>
      </c>
      <c r="AI270" s="32">
        <f t="shared" si="49"/>
        <v>10</v>
      </c>
      <c r="AJ270" s="32" t="str">
        <f t="shared" si="50"/>
        <v/>
      </c>
    </row>
    <row r="271" spans="1:36">
      <c r="A271">
        <v>132</v>
      </c>
      <c r="B271" s="1" t="str">
        <f t="shared" si="42"/>
        <v>132A_226</v>
      </c>
      <c r="C271" t="str">
        <f t="shared" si="41"/>
        <v>132A_226</v>
      </c>
      <c r="D271" t="str">
        <f>IF(ISNA(VLOOKUP(C271,omissio_vanha_vs_uusi!$A$2:$T$107,20,FALSE)),"",IF(VLOOKUP(C271,omissio_vanha_vs_uusi!$A$2:$T$107,20,FALSE)="OK",VLOOKUP(C271,omissio_vanha_vs_uusi!$A$2:$T$107,11,FALSE),""))</f>
        <v/>
      </c>
      <c r="E271">
        <f>VLOOKUP($C271,marv2012_trees!$A$2:$O$2023,5,FALSE)</f>
        <v>2516506.0299999998</v>
      </c>
      <c r="F271">
        <f>VLOOKUP($C271,marv2012_trees!$A$2:$O$2023,6,FALSE)</f>
        <v>6860089.1699999999</v>
      </c>
      <c r="G271" t="str">
        <f>IF(ISNA(VLOOKUP($C271,results!$A$2:$CJ$107,10,FALSE)),"",VLOOKUP($C271,results!$A$2:$CJ$107,10,FALSE))</f>
        <v/>
      </c>
      <c r="H271" t="str">
        <f>IF(ISNA(VLOOKUP($C271,results!$A$2:$CJ$107,11,FALSE)),"",VLOOKUP($C271,results!$A$2:$CJ$107,11,FALSE))</f>
        <v/>
      </c>
      <c r="I271" t="s">
        <v>95</v>
      </c>
      <c r="J271">
        <v>226</v>
      </c>
      <c r="K271">
        <v>3</v>
      </c>
      <c r="L271">
        <v>127</v>
      </c>
      <c r="M271">
        <v>17.7970006103515</v>
      </c>
      <c r="N271">
        <v>2</v>
      </c>
      <c r="P271" s="7">
        <v>3</v>
      </c>
      <c r="Q271" s="7">
        <v>11</v>
      </c>
      <c r="R271" s="7">
        <v>137</v>
      </c>
      <c r="AB271" s="8">
        <f t="shared" si="43"/>
        <v>10</v>
      </c>
      <c r="AC271" s="8" t="str">
        <f t="shared" si="44"/>
        <v/>
      </c>
      <c r="AD271" s="32" t="str">
        <f t="shared" si="45"/>
        <v/>
      </c>
      <c r="AE271" s="32" t="str">
        <f>IF(J271&lt;900,IF(AND(VLOOKUP(C271,marv2012_trees!$A$2:$O$2023,11,FALSE)&lt;21,OR(Q271=21,Q271=22,Q271=23)),1,""),"")</f>
        <v/>
      </c>
      <c r="AF271" s="32" t="str">
        <f t="shared" si="46"/>
        <v/>
      </c>
      <c r="AG271" s="32">
        <f t="shared" si="47"/>
        <v>127</v>
      </c>
      <c r="AH271" s="32">
        <f t="shared" si="48"/>
        <v>137</v>
      </c>
      <c r="AI271" s="32">
        <f t="shared" si="49"/>
        <v>10</v>
      </c>
      <c r="AJ271" s="32" t="str">
        <f t="shared" si="50"/>
        <v/>
      </c>
    </row>
    <row r="272" spans="1:36">
      <c r="A272">
        <v>132</v>
      </c>
      <c r="B272" s="1" t="str">
        <f t="shared" si="42"/>
        <v>132A_217</v>
      </c>
      <c r="C272" t="str">
        <f t="shared" si="41"/>
        <v>132A_217</v>
      </c>
      <c r="D272" t="str">
        <f>IF(ISNA(VLOOKUP(C272,omissio_vanha_vs_uusi!$A$2:$T$107,20,FALSE)),"",IF(VLOOKUP(C272,omissio_vanha_vs_uusi!$A$2:$T$107,20,FALSE)="OK",VLOOKUP(C272,omissio_vanha_vs_uusi!$A$2:$T$107,11,FALSE),""))</f>
        <v/>
      </c>
      <c r="E272">
        <f>VLOOKUP($C272,marv2012_trees!$A$2:$O$2023,5,FALSE)</f>
        <v>2516503.0099999998</v>
      </c>
      <c r="F272">
        <f>VLOOKUP($C272,marv2012_trees!$A$2:$O$2023,6,FALSE)</f>
        <v>6860089.2400000002</v>
      </c>
      <c r="G272" t="str">
        <f>IF(ISNA(VLOOKUP($C272,results!$A$2:$CJ$107,10,FALSE)),"",VLOOKUP($C272,results!$A$2:$CJ$107,10,FALSE))</f>
        <v/>
      </c>
      <c r="H272" t="str">
        <f>IF(ISNA(VLOOKUP($C272,results!$A$2:$CJ$107,11,FALSE)),"",VLOOKUP($C272,results!$A$2:$CJ$107,11,FALSE))</f>
        <v/>
      </c>
      <c r="I272" t="s">
        <v>95</v>
      </c>
      <c r="J272">
        <v>217</v>
      </c>
      <c r="K272">
        <v>3</v>
      </c>
      <c r="L272">
        <v>125</v>
      </c>
      <c r="M272">
        <v>16.850010986328002</v>
      </c>
      <c r="N272">
        <v>2</v>
      </c>
      <c r="P272" s="7">
        <v>3</v>
      </c>
      <c r="Q272" s="7">
        <v>11</v>
      </c>
      <c r="R272" s="7">
        <v>147</v>
      </c>
      <c r="AB272" s="8">
        <f t="shared" si="43"/>
        <v>22</v>
      </c>
      <c r="AC272" s="8" t="str">
        <f t="shared" si="44"/>
        <v/>
      </c>
      <c r="AD272" s="32" t="str">
        <f t="shared" si="45"/>
        <v/>
      </c>
      <c r="AE272" s="32" t="str">
        <f>IF(J272&lt;900,IF(AND(VLOOKUP(C272,marv2012_trees!$A$2:$O$2023,11,FALSE)&lt;21,OR(Q272=21,Q272=22,Q272=23)),1,""),"")</f>
        <v/>
      </c>
      <c r="AF272" s="32" t="str">
        <f t="shared" si="46"/>
        <v/>
      </c>
      <c r="AG272" s="32">
        <f t="shared" si="47"/>
        <v>125</v>
      </c>
      <c r="AH272" s="32">
        <f t="shared" si="48"/>
        <v>147</v>
      </c>
      <c r="AI272" s="32">
        <f t="shared" si="49"/>
        <v>22</v>
      </c>
      <c r="AJ272" s="32" t="str">
        <f t="shared" si="50"/>
        <v/>
      </c>
    </row>
    <row r="273" spans="1:36">
      <c r="A273">
        <v>132</v>
      </c>
      <c r="B273" s="1" t="str">
        <f t="shared" si="42"/>
        <v>132A_244</v>
      </c>
      <c r="C273" t="str">
        <f t="shared" si="41"/>
        <v>132A_244</v>
      </c>
      <c r="D273" t="str">
        <f>IF(ISNA(VLOOKUP(C273,omissio_vanha_vs_uusi!$A$2:$T$107,20,FALSE)),"",IF(VLOOKUP(C273,omissio_vanha_vs_uusi!$A$2:$T$107,20,FALSE)="OK",VLOOKUP(C273,omissio_vanha_vs_uusi!$A$2:$T$107,11,FALSE),""))</f>
        <v/>
      </c>
      <c r="E273">
        <f>VLOOKUP($C273,marv2012_trees!$A$2:$O$2023,5,FALSE)</f>
        <v>2516506.31</v>
      </c>
      <c r="F273">
        <f>VLOOKUP($C273,marv2012_trees!$A$2:$O$2023,6,FALSE)</f>
        <v>6860091.4299999997</v>
      </c>
      <c r="G273" t="str">
        <f>IF(ISNA(VLOOKUP($C273,results!$A$2:$CJ$107,10,FALSE)),"",VLOOKUP($C273,results!$A$2:$CJ$107,10,FALSE))</f>
        <v/>
      </c>
      <c r="H273" t="str">
        <f>IF(ISNA(VLOOKUP($C273,results!$A$2:$CJ$107,11,FALSE)),"",VLOOKUP($C273,results!$A$2:$CJ$107,11,FALSE))</f>
        <v/>
      </c>
      <c r="I273" t="s">
        <v>95</v>
      </c>
      <c r="J273">
        <v>244</v>
      </c>
      <c r="K273">
        <v>3</v>
      </c>
      <c r="L273">
        <v>122</v>
      </c>
      <c r="M273">
        <v>18.3120097656249</v>
      </c>
      <c r="N273">
        <v>2</v>
      </c>
      <c r="P273" s="7">
        <v>3</v>
      </c>
      <c r="Q273" s="7">
        <v>11</v>
      </c>
      <c r="R273" s="7">
        <v>133</v>
      </c>
      <c r="S273" s="7" t="s">
        <v>35</v>
      </c>
      <c r="T273" s="7">
        <v>10</v>
      </c>
      <c r="U273" s="7">
        <v>19</v>
      </c>
      <c r="V273" s="7">
        <v>8</v>
      </c>
      <c r="Z273" s="7">
        <v>28</v>
      </c>
      <c r="AB273" s="8">
        <f t="shared" si="43"/>
        <v>11</v>
      </c>
      <c r="AC273" s="8" t="str">
        <f t="shared" si="44"/>
        <v/>
      </c>
      <c r="AD273" s="32" t="str">
        <f t="shared" si="45"/>
        <v/>
      </c>
      <c r="AE273" s="32" t="str">
        <f>IF(J273&lt;900,IF(AND(VLOOKUP(C273,marv2012_trees!$A$2:$O$2023,11,FALSE)&lt;21,OR(Q273=21,Q273=22,Q273=23)),1,""),"")</f>
        <v/>
      </c>
      <c r="AF273" s="32" t="str">
        <f t="shared" si="46"/>
        <v/>
      </c>
      <c r="AG273" s="32">
        <f t="shared" si="47"/>
        <v>122</v>
      </c>
      <c r="AH273" s="32">
        <f t="shared" si="48"/>
        <v>133</v>
      </c>
      <c r="AI273" s="32">
        <f t="shared" si="49"/>
        <v>11</v>
      </c>
      <c r="AJ273" s="32" t="str">
        <f t="shared" si="50"/>
        <v/>
      </c>
    </row>
    <row r="274" spans="1:36">
      <c r="A274">
        <v>132</v>
      </c>
      <c r="B274" s="1" t="str">
        <f t="shared" si="42"/>
        <v>132A_212</v>
      </c>
      <c r="C274" t="str">
        <f t="shared" si="41"/>
        <v>132A_212</v>
      </c>
      <c r="D274" t="str">
        <f>IF(ISNA(VLOOKUP(C274,omissio_vanha_vs_uusi!$A$2:$T$107,20,FALSE)),"",IF(VLOOKUP(C274,omissio_vanha_vs_uusi!$A$2:$T$107,20,FALSE)="OK",VLOOKUP(C274,omissio_vanha_vs_uusi!$A$2:$T$107,11,FALSE),""))</f>
        <v/>
      </c>
      <c r="E274">
        <f>VLOOKUP($C274,marv2012_trees!$A$2:$O$2023,5,FALSE)</f>
        <v>2516500.5499999998</v>
      </c>
      <c r="F274">
        <f>VLOOKUP($C274,marv2012_trees!$A$2:$O$2023,6,FALSE)</f>
        <v>6860088.8600000003</v>
      </c>
      <c r="G274" t="str">
        <f>IF(ISNA(VLOOKUP($C274,results!$A$2:$CJ$107,10,FALSE)),"",VLOOKUP($C274,results!$A$2:$CJ$107,10,FALSE))</f>
        <v/>
      </c>
      <c r="H274" t="str">
        <f>IF(ISNA(VLOOKUP($C274,results!$A$2:$CJ$107,11,FALSE)),"",VLOOKUP($C274,results!$A$2:$CJ$107,11,FALSE))</f>
        <v/>
      </c>
      <c r="I274" t="s">
        <v>95</v>
      </c>
      <c r="J274">
        <v>212</v>
      </c>
      <c r="K274">
        <v>3</v>
      </c>
      <c r="L274">
        <v>121</v>
      </c>
      <c r="M274">
        <v>17.986998779296801</v>
      </c>
      <c r="N274">
        <v>2</v>
      </c>
      <c r="P274" s="7">
        <v>3</v>
      </c>
      <c r="Q274" s="7">
        <v>11</v>
      </c>
      <c r="R274" s="7">
        <v>136</v>
      </c>
      <c r="AB274" s="8">
        <f t="shared" si="43"/>
        <v>15</v>
      </c>
      <c r="AC274" s="8" t="str">
        <f t="shared" si="44"/>
        <v/>
      </c>
      <c r="AD274" s="32" t="str">
        <f t="shared" si="45"/>
        <v/>
      </c>
      <c r="AE274" s="32" t="str">
        <f>IF(J274&lt;900,IF(AND(VLOOKUP(C274,marv2012_trees!$A$2:$O$2023,11,FALSE)&lt;21,OR(Q274=21,Q274=22,Q274=23)),1,""),"")</f>
        <v/>
      </c>
      <c r="AF274" s="32" t="str">
        <f t="shared" si="46"/>
        <v/>
      </c>
      <c r="AG274" s="32">
        <f t="shared" si="47"/>
        <v>121</v>
      </c>
      <c r="AH274" s="32">
        <f t="shared" si="48"/>
        <v>136</v>
      </c>
      <c r="AI274" s="32">
        <f t="shared" si="49"/>
        <v>15</v>
      </c>
      <c r="AJ274" s="32" t="str">
        <f t="shared" si="50"/>
        <v/>
      </c>
    </row>
    <row r="275" spans="1:36">
      <c r="A275">
        <v>132</v>
      </c>
      <c r="B275" s="1" t="str">
        <f t="shared" si="42"/>
        <v>132A_231</v>
      </c>
      <c r="C275" t="str">
        <f t="shared" si="41"/>
        <v>132A_231</v>
      </c>
      <c r="D275" t="str">
        <f>IF(ISNA(VLOOKUP(C275,omissio_vanha_vs_uusi!$A$2:$T$107,20,FALSE)),"",IF(VLOOKUP(C275,omissio_vanha_vs_uusi!$A$2:$T$107,20,FALSE)="OK",VLOOKUP(C275,omissio_vanha_vs_uusi!$A$2:$T$107,11,FALSE),""))</f>
        <v/>
      </c>
      <c r="E275">
        <f>VLOOKUP($C275,marv2012_trees!$A$2:$O$2023,5,FALSE)</f>
        <v>2516503.94</v>
      </c>
      <c r="F275">
        <f>VLOOKUP($C275,marv2012_trees!$A$2:$O$2023,6,FALSE)</f>
        <v>6860090.9500000002</v>
      </c>
      <c r="G275" t="str">
        <f>IF(ISNA(VLOOKUP($C275,results!$A$2:$CJ$107,10,FALSE)),"",VLOOKUP($C275,results!$A$2:$CJ$107,10,FALSE))</f>
        <v/>
      </c>
      <c r="H275" t="str">
        <f>IF(ISNA(VLOOKUP($C275,results!$A$2:$CJ$107,11,FALSE)),"",VLOOKUP($C275,results!$A$2:$CJ$107,11,FALSE))</f>
        <v/>
      </c>
      <c r="I275" t="s">
        <v>95</v>
      </c>
      <c r="J275">
        <v>231</v>
      </c>
      <c r="K275">
        <v>3</v>
      </c>
      <c r="L275">
        <v>139</v>
      </c>
      <c r="M275">
        <v>17.924998168945201</v>
      </c>
      <c r="N275">
        <v>2</v>
      </c>
      <c r="P275" s="7">
        <v>3</v>
      </c>
      <c r="Q275" s="7">
        <v>11</v>
      </c>
      <c r="R275" s="7">
        <v>155</v>
      </c>
      <c r="AB275" s="8">
        <f t="shared" si="43"/>
        <v>16</v>
      </c>
      <c r="AC275" s="8" t="str">
        <f t="shared" si="44"/>
        <v/>
      </c>
      <c r="AD275" s="32" t="str">
        <f t="shared" si="45"/>
        <v/>
      </c>
      <c r="AE275" s="32" t="str">
        <f>IF(J275&lt;900,IF(AND(VLOOKUP(C275,marv2012_trees!$A$2:$O$2023,11,FALSE)&lt;21,OR(Q275=21,Q275=22,Q275=23)),1,""),"")</f>
        <v/>
      </c>
      <c r="AF275" s="32" t="str">
        <f t="shared" si="46"/>
        <v/>
      </c>
      <c r="AG275" s="32">
        <f t="shared" si="47"/>
        <v>139</v>
      </c>
      <c r="AH275" s="32">
        <f t="shared" si="48"/>
        <v>155</v>
      </c>
      <c r="AI275" s="32">
        <f t="shared" si="49"/>
        <v>16</v>
      </c>
      <c r="AJ275" s="32" t="str">
        <f t="shared" si="50"/>
        <v/>
      </c>
    </row>
    <row r="276" spans="1:36">
      <c r="A276">
        <v>132</v>
      </c>
      <c r="B276" s="1" t="str">
        <f t="shared" si="42"/>
        <v>132A_247</v>
      </c>
      <c r="C276" t="str">
        <f t="shared" ref="C276:C339" si="51">CONCATENATE(I276,"_",J276)</f>
        <v>132A_247</v>
      </c>
      <c r="D276" t="str">
        <f>IF(ISNA(VLOOKUP(C276,omissio_vanha_vs_uusi!$A$2:$T$107,20,FALSE)),"",IF(VLOOKUP(C276,omissio_vanha_vs_uusi!$A$2:$T$107,20,FALSE)="OK",VLOOKUP(C276,omissio_vanha_vs_uusi!$A$2:$T$107,11,FALSE),""))</f>
        <v/>
      </c>
      <c r="E276">
        <f>VLOOKUP($C276,marv2012_trees!$A$2:$O$2023,5,FALSE)</f>
        <v>2516504.98</v>
      </c>
      <c r="F276">
        <f>VLOOKUP($C276,marv2012_trees!$A$2:$O$2023,6,FALSE)</f>
        <v>6860092.9400000004</v>
      </c>
      <c r="G276" t="str">
        <f>IF(ISNA(VLOOKUP($C276,results!$A$2:$CJ$107,10,FALSE)),"",VLOOKUP($C276,results!$A$2:$CJ$107,10,FALSE))</f>
        <v/>
      </c>
      <c r="H276" t="str">
        <f>IF(ISNA(VLOOKUP($C276,results!$A$2:$CJ$107,11,FALSE)),"",VLOOKUP($C276,results!$A$2:$CJ$107,11,FALSE))</f>
        <v/>
      </c>
      <c r="I276" t="s">
        <v>95</v>
      </c>
      <c r="J276">
        <v>247</v>
      </c>
      <c r="K276">
        <v>3</v>
      </c>
      <c r="L276">
        <v>128</v>
      </c>
      <c r="M276">
        <v>17.8370018310546</v>
      </c>
      <c r="N276">
        <v>2</v>
      </c>
      <c r="P276" s="7">
        <v>3</v>
      </c>
      <c r="Q276" s="7">
        <v>11</v>
      </c>
      <c r="R276" s="7">
        <v>143</v>
      </c>
      <c r="S276" s="7" t="s">
        <v>96</v>
      </c>
      <c r="T276" s="7">
        <v>12</v>
      </c>
      <c r="U276" s="7">
        <v>18.5</v>
      </c>
      <c r="V276" s="7">
        <v>11</v>
      </c>
      <c r="X276" s="7">
        <v>6</v>
      </c>
      <c r="Z276" s="7">
        <v>28</v>
      </c>
      <c r="AB276" s="8">
        <f t="shared" si="43"/>
        <v>15</v>
      </c>
      <c r="AC276" s="8" t="str">
        <f t="shared" si="44"/>
        <v/>
      </c>
      <c r="AD276" s="32" t="str">
        <f t="shared" si="45"/>
        <v/>
      </c>
      <c r="AE276" s="32" t="str">
        <f>IF(J276&lt;900,IF(AND(VLOOKUP(C276,marv2012_trees!$A$2:$O$2023,11,FALSE)&lt;21,OR(Q276=21,Q276=22,Q276=23)),1,""),"")</f>
        <v/>
      </c>
      <c r="AF276" s="32" t="str">
        <f t="shared" si="46"/>
        <v/>
      </c>
      <c r="AG276" s="32">
        <f t="shared" si="47"/>
        <v>128</v>
      </c>
      <c r="AH276" s="32">
        <f t="shared" si="48"/>
        <v>143</v>
      </c>
      <c r="AI276" s="32">
        <f t="shared" si="49"/>
        <v>15</v>
      </c>
      <c r="AJ276" s="32" t="str">
        <f t="shared" si="50"/>
        <v/>
      </c>
    </row>
    <row r="277" spans="1:36">
      <c r="A277">
        <v>132</v>
      </c>
      <c r="B277" s="1" t="str">
        <f t="shared" si="42"/>
        <v>132A_223</v>
      </c>
      <c r="C277" t="str">
        <f t="shared" si="51"/>
        <v>132A_223</v>
      </c>
      <c r="D277" t="str">
        <f>IF(ISNA(VLOOKUP(C277,omissio_vanha_vs_uusi!$A$2:$T$107,20,FALSE)),"",IF(VLOOKUP(C277,omissio_vanha_vs_uusi!$A$2:$T$107,20,FALSE)="OK",VLOOKUP(C277,omissio_vanha_vs_uusi!$A$2:$T$107,11,FALSE),""))</f>
        <v/>
      </c>
      <c r="E277">
        <f>VLOOKUP($C277,marv2012_trees!$A$2:$O$2023,5,FALSE)</f>
        <v>2516501.59</v>
      </c>
      <c r="F277">
        <f>VLOOKUP($C277,marv2012_trees!$A$2:$O$2023,6,FALSE)</f>
        <v>6860091.2000000002</v>
      </c>
      <c r="G277" t="str">
        <f>IF(ISNA(VLOOKUP($C277,results!$A$2:$CJ$107,10,FALSE)),"",VLOOKUP($C277,results!$A$2:$CJ$107,10,FALSE))</f>
        <v/>
      </c>
      <c r="H277" t="str">
        <f>IF(ISNA(VLOOKUP($C277,results!$A$2:$CJ$107,11,FALSE)),"",VLOOKUP($C277,results!$A$2:$CJ$107,11,FALSE))</f>
        <v/>
      </c>
      <c r="I277" t="s">
        <v>95</v>
      </c>
      <c r="J277">
        <v>223</v>
      </c>
      <c r="K277">
        <v>3</v>
      </c>
      <c r="L277">
        <v>97</v>
      </c>
      <c r="M277">
        <v>16.3609969482421</v>
      </c>
      <c r="N277">
        <v>2</v>
      </c>
      <c r="P277" s="7">
        <v>3</v>
      </c>
      <c r="Q277" s="7">
        <v>11</v>
      </c>
      <c r="R277" s="7">
        <v>105</v>
      </c>
      <c r="AB277" s="8">
        <f t="shared" si="43"/>
        <v>8</v>
      </c>
      <c r="AC277" s="8" t="str">
        <f t="shared" si="44"/>
        <v/>
      </c>
      <c r="AD277" s="32" t="str">
        <f t="shared" si="45"/>
        <v/>
      </c>
      <c r="AE277" s="32" t="str">
        <f>IF(J277&lt;900,IF(AND(VLOOKUP(C277,marv2012_trees!$A$2:$O$2023,11,FALSE)&lt;21,OR(Q277=21,Q277=22,Q277=23)),1,""),"")</f>
        <v/>
      </c>
      <c r="AF277" s="32" t="str">
        <f t="shared" si="46"/>
        <v/>
      </c>
      <c r="AG277" s="32">
        <f t="shared" si="47"/>
        <v>97</v>
      </c>
      <c r="AH277" s="32">
        <f t="shared" si="48"/>
        <v>105</v>
      </c>
      <c r="AI277" s="32">
        <f t="shared" si="49"/>
        <v>8</v>
      </c>
      <c r="AJ277" s="32" t="str">
        <f t="shared" si="50"/>
        <v/>
      </c>
    </row>
    <row r="278" spans="1:36">
      <c r="A278">
        <v>132</v>
      </c>
      <c r="B278" s="1" t="str">
        <f t="shared" si="42"/>
        <v>132A_256</v>
      </c>
      <c r="C278" t="str">
        <f t="shared" si="51"/>
        <v>132A_256</v>
      </c>
      <c r="D278" t="str">
        <f>IF(ISNA(VLOOKUP(C278,omissio_vanha_vs_uusi!$A$2:$T$107,20,FALSE)),"",IF(VLOOKUP(C278,omissio_vanha_vs_uusi!$A$2:$T$107,20,FALSE)="OK",VLOOKUP(C278,omissio_vanha_vs_uusi!$A$2:$T$107,11,FALSE),""))</f>
        <v/>
      </c>
      <c r="E278">
        <f>VLOOKUP($C278,marv2012_trees!$A$2:$O$2023,5,FALSE)</f>
        <v>2516506.25</v>
      </c>
      <c r="F278">
        <f>VLOOKUP($C278,marv2012_trees!$A$2:$O$2023,6,FALSE)</f>
        <v>6860093.9900000002</v>
      </c>
      <c r="G278" t="str">
        <f>IF(ISNA(VLOOKUP($C278,results!$A$2:$CJ$107,10,FALSE)),"",VLOOKUP($C278,results!$A$2:$CJ$107,10,FALSE))</f>
        <v/>
      </c>
      <c r="H278" t="str">
        <f>IF(ISNA(VLOOKUP($C278,results!$A$2:$CJ$107,11,FALSE)),"",VLOOKUP($C278,results!$A$2:$CJ$107,11,FALSE))</f>
        <v/>
      </c>
      <c r="I278" t="s">
        <v>95</v>
      </c>
      <c r="J278">
        <v>256</v>
      </c>
      <c r="K278">
        <v>3</v>
      </c>
      <c r="L278">
        <v>103</v>
      </c>
      <c r="M278">
        <v>16.546000610351498</v>
      </c>
      <c r="N278">
        <v>2</v>
      </c>
      <c r="P278" s="7">
        <v>3</v>
      </c>
      <c r="Q278" s="7">
        <v>11</v>
      </c>
      <c r="R278" s="7">
        <v>115</v>
      </c>
      <c r="AB278" s="8">
        <f t="shared" si="43"/>
        <v>12</v>
      </c>
      <c r="AC278" s="8" t="str">
        <f t="shared" si="44"/>
        <v/>
      </c>
      <c r="AD278" s="32" t="str">
        <f t="shared" si="45"/>
        <v/>
      </c>
      <c r="AE278" s="32" t="str">
        <f>IF(J278&lt;900,IF(AND(VLOOKUP(C278,marv2012_trees!$A$2:$O$2023,11,FALSE)&lt;21,OR(Q278=21,Q278=22,Q278=23)),1,""),"")</f>
        <v/>
      </c>
      <c r="AF278" s="32" t="str">
        <f t="shared" si="46"/>
        <v/>
      </c>
      <c r="AG278" s="32">
        <f t="shared" si="47"/>
        <v>103</v>
      </c>
      <c r="AH278" s="32">
        <f t="shared" si="48"/>
        <v>115</v>
      </c>
      <c r="AI278" s="32">
        <f t="shared" si="49"/>
        <v>12</v>
      </c>
      <c r="AJ278" s="32" t="str">
        <f t="shared" si="50"/>
        <v/>
      </c>
    </row>
    <row r="279" spans="1:36">
      <c r="A279">
        <v>132</v>
      </c>
      <c r="B279" s="1" t="str">
        <f t="shared" si="42"/>
        <v>132A_216</v>
      </c>
      <c r="C279" t="str">
        <f t="shared" si="51"/>
        <v>132A_216</v>
      </c>
      <c r="D279" t="str">
        <f>IF(ISNA(VLOOKUP(C279,omissio_vanha_vs_uusi!$A$2:$T$107,20,FALSE)),"",IF(VLOOKUP(C279,omissio_vanha_vs_uusi!$A$2:$T$107,20,FALSE)="OK",VLOOKUP(C279,omissio_vanha_vs_uusi!$A$2:$T$107,11,FALSE),""))</f>
        <v/>
      </c>
      <c r="E279">
        <f>VLOOKUP($C279,marv2012_trees!$A$2:$O$2023,5,FALSE)</f>
        <v>2516499.5099999998</v>
      </c>
      <c r="F279">
        <f>VLOOKUP($C279,marv2012_trees!$A$2:$O$2023,6,FALSE)</f>
        <v>6860090.3799999999</v>
      </c>
      <c r="G279" t="str">
        <f>IF(ISNA(VLOOKUP($C279,results!$A$2:$CJ$107,10,FALSE)),"",VLOOKUP($C279,results!$A$2:$CJ$107,10,FALSE))</f>
        <v/>
      </c>
      <c r="H279" t="str">
        <f>IF(ISNA(VLOOKUP($C279,results!$A$2:$CJ$107,11,FALSE)),"",VLOOKUP($C279,results!$A$2:$CJ$107,11,FALSE))</f>
        <v/>
      </c>
      <c r="I279" t="s">
        <v>95</v>
      </c>
      <c r="J279">
        <v>216</v>
      </c>
      <c r="K279">
        <v>3</v>
      </c>
      <c r="L279">
        <v>137</v>
      </c>
      <c r="M279">
        <v>18.018998779296801</v>
      </c>
      <c r="N279">
        <v>2</v>
      </c>
      <c r="P279" s="7">
        <v>3</v>
      </c>
      <c r="Q279" s="7">
        <v>11</v>
      </c>
      <c r="R279" s="7">
        <v>156</v>
      </c>
      <c r="AB279" s="8">
        <f t="shared" si="43"/>
        <v>19</v>
      </c>
      <c r="AC279" s="8" t="str">
        <f t="shared" si="44"/>
        <v/>
      </c>
      <c r="AD279" s="32" t="str">
        <f t="shared" si="45"/>
        <v/>
      </c>
      <c r="AE279" s="32" t="str">
        <f>IF(J279&lt;900,IF(AND(VLOOKUP(C279,marv2012_trees!$A$2:$O$2023,11,FALSE)&lt;21,OR(Q279=21,Q279=22,Q279=23)),1,""),"")</f>
        <v/>
      </c>
      <c r="AF279" s="32" t="str">
        <f t="shared" si="46"/>
        <v/>
      </c>
      <c r="AG279" s="32">
        <f t="shared" si="47"/>
        <v>137</v>
      </c>
      <c r="AH279" s="32">
        <f t="shared" si="48"/>
        <v>156</v>
      </c>
      <c r="AI279" s="32">
        <f t="shared" si="49"/>
        <v>19</v>
      </c>
      <c r="AJ279" s="32" t="str">
        <f t="shared" si="50"/>
        <v/>
      </c>
    </row>
    <row r="280" spans="1:36">
      <c r="A280">
        <v>132</v>
      </c>
      <c r="B280" s="1" t="str">
        <f t="shared" si="42"/>
        <v>132A_235</v>
      </c>
      <c r="C280" t="str">
        <f t="shared" si="51"/>
        <v>132A_235</v>
      </c>
      <c r="D280" t="str">
        <f>IF(ISNA(VLOOKUP(C280,omissio_vanha_vs_uusi!$A$2:$T$107,20,FALSE)),"",IF(VLOOKUP(C280,omissio_vanha_vs_uusi!$A$2:$T$107,20,FALSE)="OK",VLOOKUP(C280,omissio_vanha_vs_uusi!$A$2:$T$107,11,FALSE),""))</f>
        <v/>
      </c>
      <c r="E280">
        <f>VLOOKUP($C280,marv2012_trees!$A$2:$O$2023,5,FALSE)</f>
        <v>2516502.79</v>
      </c>
      <c r="F280">
        <f>VLOOKUP($C280,marv2012_trees!$A$2:$O$2023,6,FALSE)</f>
        <v>6860092.7000000002</v>
      </c>
      <c r="G280" t="str">
        <f>IF(ISNA(VLOOKUP($C280,results!$A$2:$CJ$107,10,FALSE)),"",VLOOKUP($C280,results!$A$2:$CJ$107,10,FALSE))</f>
        <v/>
      </c>
      <c r="H280" t="str">
        <f>IF(ISNA(VLOOKUP($C280,results!$A$2:$CJ$107,11,FALSE)),"",VLOOKUP($C280,results!$A$2:$CJ$107,11,FALSE))</f>
        <v/>
      </c>
      <c r="I280" t="s">
        <v>95</v>
      </c>
      <c r="J280">
        <v>235</v>
      </c>
      <c r="K280">
        <v>3</v>
      </c>
      <c r="L280">
        <v>102</v>
      </c>
      <c r="M280">
        <v>13.3060091552733</v>
      </c>
      <c r="N280">
        <v>2</v>
      </c>
      <c r="P280" s="7">
        <v>3</v>
      </c>
      <c r="Q280" s="7">
        <v>11</v>
      </c>
      <c r="R280" s="7">
        <v>101</v>
      </c>
      <c r="AB280" s="8">
        <f t="shared" si="43"/>
        <v>-1</v>
      </c>
      <c r="AC280" s="8" t="str">
        <f t="shared" si="44"/>
        <v/>
      </c>
      <c r="AD280" s="32" t="str">
        <f t="shared" si="45"/>
        <v/>
      </c>
      <c r="AE280" s="32" t="str">
        <f>IF(J280&lt;900,IF(AND(VLOOKUP(C280,marv2012_trees!$A$2:$O$2023,11,FALSE)&lt;21,OR(Q280=21,Q280=22,Q280=23)),1,""),"")</f>
        <v/>
      </c>
      <c r="AF280" s="32" t="str">
        <f t="shared" si="46"/>
        <v/>
      </c>
      <c r="AG280" s="32">
        <f t="shared" si="47"/>
        <v>102</v>
      </c>
      <c r="AH280" s="32">
        <f t="shared" si="48"/>
        <v>101</v>
      </c>
      <c r="AI280" s="32">
        <f t="shared" si="49"/>
        <v>-1</v>
      </c>
      <c r="AJ280" s="32" t="str">
        <f t="shared" si="50"/>
        <v/>
      </c>
    </row>
    <row r="281" spans="1:36">
      <c r="A281">
        <v>132</v>
      </c>
      <c r="B281" s="1" t="str">
        <f t="shared" si="42"/>
        <v>132A_230</v>
      </c>
      <c r="C281" t="str">
        <f t="shared" si="51"/>
        <v>132A_230</v>
      </c>
      <c r="D281" t="str">
        <f>IF(ISNA(VLOOKUP(C281,omissio_vanha_vs_uusi!$A$2:$T$107,20,FALSE)),"",IF(VLOOKUP(C281,omissio_vanha_vs_uusi!$A$2:$T$107,20,FALSE)="OK",VLOOKUP(C281,omissio_vanha_vs_uusi!$A$2:$T$107,11,FALSE),""))</f>
        <v/>
      </c>
      <c r="E281">
        <f>VLOOKUP($C281,marv2012_trees!$A$2:$O$2023,5,FALSE)</f>
        <v>2516500.2599999998</v>
      </c>
      <c r="F281">
        <f>VLOOKUP($C281,marv2012_trees!$A$2:$O$2023,6,FALSE)</f>
        <v>6860093.0700000003</v>
      </c>
      <c r="G281" t="str">
        <f>IF(ISNA(VLOOKUP($C281,results!$A$2:$CJ$107,10,FALSE)),"",VLOOKUP($C281,results!$A$2:$CJ$107,10,FALSE))</f>
        <v/>
      </c>
      <c r="H281" t="str">
        <f>IF(ISNA(VLOOKUP($C281,results!$A$2:$CJ$107,11,FALSE)),"",VLOOKUP($C281,results!$A$2:$CJ$107,11,FALSE))</f>
        <v/>
      </c>
      <c r="I281" t="s">
        <v>95</v>
      </c>
      <c r="J281">
        <v>230</v>
      </c>
      <c r="K281">
        <v>3</v>
      </c>
      <c r="L281">
        <v>117</v>
      </c>
      <c r="M281">
        <v>15.6209969482421</v>
      </c>
      <c r="N281">
        <v>2</v>
      </c>
      <c r="P281" s="7">
        <v>3</v>
      </c>
      <c r="Q281" s="7">
        <v>11</v>
      </c>
      <c r="R281" s="7">
        <v>124</v>
      </c>
      <c r="S281" s="7" t="s">
        <v>35</v>
      </c>
      <c r="T281" s="7">
        <v>9</v>
      </c>
      <c r="U281" s="7">
        <v>18</v>
      </c>
      <c r="V281" s="7">
        <v>7</v>
      </c>
      <c r="Z281" s="7">
        <v>28</v>
      </c>
      <c r="AB281" s="8">
        <f t="shared" si="43"/>
        <v>7</v>
      </c>
      <c r="AC281" s="8" t="str">
        <f t="shared" si="44"/>
        <v/>
      </c>
      <c r="AD281" s="32" t="str">
        <f t="shared" si="45"/>
        <v/>
      </c>
      <c r="AE281" s="32" t="str">
        <f>IF(J281&lt;900,IF(AND(VLOOKUP(C281,marv2012_trees!$A$2:$O$2023,11,FALSE)&lt;21,OR(Q281=21,Q281=22,Q281=23)),1,""),"")</f>
        <v/>
      </c>
      <c r="AF281" s="32" t="str">
        <f t="shared" si="46"/>
        <v/>
      </c>
      <c r="AG281" s="32">
        <f t="shared" si="47"/>
        <v>117</v>
      </c>
      <c r="AH281" s="32">
        <f t="shared" si="48"/>
        <v>124</v>
      </c>
      <c r="AI281" s="32">
        <f t="shared" si="49"/>
        <v>7</v>
      </c>
      <c r="AJ281" s="32" t="str">
        <f t="shared" si="50"/>
        <v/>
      </c>
    </row>
    <row r="282" spans="1:36">
      <c r="A282">
        <v>132</v>
      </c>
      <c r="B282" s="1" t="str">
        <f t="shared" si="42"/>
        <v>132A_245</v>
      </c>
      <c r="C282" t="str">
        <f t="shared" si="51"/>
        <v>132A_245</v>
      </c>
      <c r="D282" t="str">
        <f>IF(ISNA(VLOOKUP(C282,omissio_vanha_vs_uusi!$A$2:$T$107,20,FALSE)),"",IF(VLOOKUP(C282,omissio_vanha_vs_uusi!$A$2:$T$107,20,FALSE)="OK",VLOOKUP(C282,omissio_vanha_vs_uusi!$A$2:$T$107,11,FALSE),""))</f>
        <v/>
      </c>
      <c r="E282">
        <f>VLOOKUP($C282,marv2012_trees!$A$2:$O$2023,5,FALSE)</f>
        <v>2516502.67</v>
      </c>
      <c r="F282">
        <f>VLOOKUP($C282,marv2012_trees!$A$2:$O$2023,6,FALSE)</f>
        <v>6860094.7300000004</v>
      </c>
      <c r="G282" t="str">
        <f>IF(ISNA(VLOOKUP($C282,results!$A$2:$CJ$107,10,FALSE)),"",VLOOKUP($C282,results!$A$2:$CJ$107,10,FALSE))</f>
        <v/>
      </c>
      <c r="H282" t="str">
        <f>IF(ISNA(VLOOKUP($C282,results!$A$2:$CJ$107,11,FALSE)),"",VLOOKUP($C282,results!$A$2:$CJ$107,11,FALSE))</f>
        <v/>
      </c>
      <c r="I282" t="s">
        <v>95</v>
      </c>
      <c r="J282">
        <v>245</v>
      </c>
      <c r="K282">
        <v>3</v>
      </c>
      <c r="L282">
        <v>112</v>
      </c>
      <c r="M282">
        <v>16.9539969482421</v>
      </c>
      <c r="N282">
        <v>2</v>
      </c>
      <c r="P282" s="7">
        <v>3</v>
      </c>
      <c r="Q282" s="7">
        <v>11</v>
      </c>
      <c r="R282" s="7">
        <v>127</v>
      </c>
      <c r="AB282" s="8">
        <f t="shared" si="43"/>
        <v>15</v>
      </c>
      <c r="AC282" s="8" t="str">
        <f t="shared" si="44"/>
        <v/>
      </c>
      <c r="AD282" s="32" t="str">
        <f t="shared" si="45"/>
        <v/>
      </c>
      <c r="AE282" s="32" t="str">
        <f>IF(J282&lt;900,IF(AND(VLOOKUP(C282,marv2012_trees!$A$2:$O$2023,11,FALSE)&lt;21,OR(Q282=21,Q282=22,Q282=23)),1,""),"")</f>
        <v/>
      </c>
      <c r="AF282" s="32" t="str">
        <f t="shared" si="46"/>
        <v/>
      </c>
      <c r="AG282" s="32">
        <f t="shared" si="47"/>
        <v>112</v>
      </c>
      <c r="AH282" s="32">
        <f t="shared" si="48"/>
        <v>127</v>
      </c>
      <c r="AI282" s="32">
        <f t="shared" si="49"/>
        <v>15</v>
      </c>
      <c r="AJ282" s="32" t="str">
        <f t="shared" si="50"/>
        <v/>
      </c>
    </row>
    <row r="283" spans="1:36">
      <c r="A283">
        <v>132</v>
      </c>
      <c r="B283" s="1" t="str">
        <f t="shared" si="42"/>
        <v>132A_255</v>
      </c>
      <c r="C283" t="str">
        <f t="shared" si="51"/>
        <v>132A_255</v>
      </c>
      <c r="D283" t="str">
        <f>IF(ISNA(VLOOKUP(C283,omissio_vanha_vs_uusi!$A$2:$T$107,20,FALSE)),"",IF(VLOOKUP(C283,omissio_vanha_vs_uusi!$A$2:$T$107,20,FALSE)="OK",VLOOKUP(C283,omissio_vanha_vs_uusi!$A$2:$T$107,11,FALSE),""))</f>
        <v/>
      </c>
      <c r="E283">
        <f>VLOOKUP($C283,marv2012_trees!$A$2:$O$2023,5,FALSE)</f>
        <v>2516504.19</v>
      </c>
      <c r="F283">
        <f>VLOOKUP($C283,marv2012_trees!$A$2:$O$2023,6,FALSE)</f>
        <v>6860095.7699999996</v>
      </c>
      <c r="G283" t="str">
        <f>IF(ISNA(VLOOKUP($C283,results!$A$2:$CJ$107,10,FALSE)),"",VLOOKUP($C283,results!$A$2:$CJ$107,10,FALSE))</f>
        <v/>
      </c>
      <c r="H283" t="str">
        <f>IF(ISNA(VLOOKUP($C283,results!$A$2:$CJ$107,11,FALSE)),"",VLOOKUP($C283,results!$A$2:$CJ$107,11,FALSE))</f>
        <v/>
      </c>
      <c r="I283" t="s">
        <v>95</v>
      </c>
      <c r="J283">
        <v>255</v>
      </c>
      <c r="K283">
        <v>3</v>
      </c>
      <c r="L283">
        <v>154</v>
      </c>
      <c r="M283">
        <v>19.006999999999898</v>
      </c>
      <c r="N283">
        <v>2</v>
      </c>
      <c r="P283" s="7">
        <v>3</v>
      </c>
      <c r="Q283" s="7">
        <v>11</v>
      </c>
      <c r="R283" s="7">
        <v>174</v>
      </c>
      <c r="S283" s="7" t="s">
        <v>96</v>
      </c>
      <c r="T283" s="7">
        <v>13.5</v>
      </c>
      <c r="U283" s="7">
        <v>20</v>
      </c>
      <c r="V283" s="7">
        <v>9.5</v>
      </c>
      <c r="X283" s="7">
        <v>8</v>
      </c>
      <c r="Z283" s="7">
        <v>28</v>
      </c>
      <c r="AB283" s="8">
        <f t="shared" si="43"/>
        <v>20</v>
      </c>
      <c r="AC283" s="8" t="str">
        <f t="shared" si="44"/>
        <v/>
      </c>
      <c r="AD283" s="32" t="str">
        <f t="shared" si="45"/>
        <v/>
      </c>
      <c r="AE283" s="32" t="str">
        <f>IF(J283&lt;900,IF(AND(VLOOKUP(C283,marv2012_trees!$A$2:$O$2023,11,FALSE)&lt;21,OR(Q283=21,Q283=22,Q283=23)),1,""),"")</f>
        <v/>
      </c>
      <c r="AF283" s="32" t="str">
        <f t="shared" si="46"/>
        <v/>
      </c>
      <c r="AG283" s="32">
        <f t="shared" si="47"/>
        <v>154</v>
      </c>
      <c r="AH283" s="32">
        <f t="shared" si="48"/>
        <v>174</v>
      </c>
      <c r="AI283" s="32">
        <f t="shared" si="49"/>
        <v>20</v>
      </c>
      <c r="AJ283" s="32" t="str">
        <f t="shared" si="50"/>
        <v/>
      </c>
    </row>
    <row r="284" spans="1:36">
      <c r="A284">
        <v>132</v>
      </c>
      <c r="B284" s="1" t="str">
        <f t="shared" si="42"/>
        <v>132A_222</v>
      </c>
      <c r="C284" t="str">
        <f t="shared" si="51"/>
        <v>132A_222</v>
      </c>
      <c r="D284" t="str">
        <f>IF(ISNA(VLOOKUP(C284,omissio_vanha_vs_uusi!$A$2:$T$107,20,FALSE)),"",IF(VLOOKUP(C284,omissio_vanha_vs_uusi!$A$2:$T$107,20,FALSE)="OK",VLOOKUP(C284,omissio_vanha_vs_uusi!$A$2:$T$107,11,FALSE),""))</f>
        <v/>
      </c>
      <c r="E284">
        <f>VLOOKUP($C284,marv2012_trees!$A$2:$O$2023,5,FALSE)</f>
        <v>2516497.3199999998</v>
      </c>
      <c r="F284">
        <f>VLOOKUP($C284,marv2012_trees!$A$2:$O$2023,6,FALSE)</f>
        <v>6860093.2699999996</v>
      </c>
      <c r="G284" t="str">
        <f>IF(ISNA(VLOOKUP($C284,results!$A$2:$CJ$107,10,FALSE)),"",VLOOKUP($C284,results!$A$2:$CJ$107,10,FALSE))</f>
        <v/>
      </c>
      <c r="H284" t="str">
        <f>IF(ISNA(VLOOKUP($C284,results!$A$2:$CJ$107,11,FALSE)),"",VLOOKUP($C284,results!$A$2:$CJ$107,11,FALSE))</f>
        <v/>
      </c>
      <c r="I284" t="s">
        <v>95</v>
      </c>
      <c r="J284">
        <v>222</v>
      </c>
      <c r="K284">
        <v>3</v>
      </c>
      <c r="L284">
        <v>140</v>
      </c>
      <c r="M284">
        <v>16.865000610351501</v>
      </c>
      <c r="N284">
        <v>2</v>
      </c>
      <c r="P284" s="7">
        <v>3</v>
      </c>
      <c r="Q284" s="7">
        <v>11</v>
      </c>
      <c r="R284" s="7">
        <v>154</v>
      </c>
      <c r="S284" s="7" t="s">
        <v>35</v>
      </c>
      <c r="T284" s="7">
        <v>11</v>
      </c>
      <c r="U284" s="7">
        <v>17.5</v>
      </c>
      <c r="V284" s="7">
        <v>9.5</v>
      </c>
      <c r="Z284" s="7">
        <v>28</v>
      </c>
      <c r="AB284" s="8">
        <f t="shared" si="43"/>
        <v>14</v>
      </c>
      <c r="AC284" s="8" t="str">
        <f t="shared" si="44"/>
        <v/>
      </c>
      <c r="AD284" s="32" t="str">
        <f t="shared" si="45"/>
        <v/>
      </c>
      <c r="AE284" s="32" t="str">
        <f>IF(J284&lt;900,IF(AND(VLOOKUP(C284,marv2012_trees!$A$2:$O$2023,11,FALSE)&lt;21,OR(Q284=21,Q284=22,Q284=23)),1,""),"")</f>
        <v/>
      </c>
      <c r="AF284" s="32" t="str">
        <f t="shared" si="46"/>
        <v/>
      </c>
      <c r="AG284" s="32">
        <f t="shared" si="47"/>
        <v>140</v>
      </c>
      <c r="AH284" s="32">
        <f t="shared" si="48"/>
        <v>154</v>
      </c>
      <c r="AI284" s="32">
        <f t="shared" si="49"/>
        <v>14</v>
      </c>
      <c r="AJ284" s="32" t="str">
        <f t="shared" si="50"/>
        <v/>
      </c>
    </row>
    <row r="285" spans="1:36">
      <c r="A285">
        <v>132</v>
      </c>
      <c r="B285" s="1" t="str">
        <f t="shared" si="42"/>
        <v>132A_237</v>
      </c>
      <c r="C285" t="str">
        <f t="shared" si="51"/>
        <v>132A_237</v>
      </c>
      <c r="D285" t="str">
        <f>IF(ISNA(VLOOKUP(C285,omissio_vanha_vs_uusi!$A$2:$T$107,20,FALSE)),"",IF(VLOOKUP(C285,omissio_vanha_vs_uusi!$A$2:$T$107,20,FALSE)="OK",VLOOKUP(C285,omissio_vanha_vs_uusi!$A$2:$T$107,11,FALSE),""))</f>
        <v/>
      </c>
      <c r="E285">
        <f>VLOOKUP($C285,marv2012_trees!$A$2:$O$2023,5,FALSE)</f>
        <v>2516499.02</v>
      </c>
      <c r="F285">
        <f>VLOOKUP($C285,marv2012_trees!$A$2:$O$2023,6,FALSE)</f>
        <v>6860095.3399999999</v>
      </c>
      <c r="G285" t="str">
        <f>IF(ISNA(VLOOKUP($C285,results!$A$2:$CJ$107,10,FALSE)),"",VLOOKUP($C285,results!$A$2:$CJ$107,10,FALSE))</f>
        <v/>
      </c>
      <c r="H285" t="str">
        <f>IF(ISNA(VLOOKUP($C285,results!$A$2:$CJ$107,11,FALSE)),"",VLOOKUP($C285,results!$A$2:$CJ$107,11,FALSE))</f>
        <v/>
      </c>
      <c r="I285" t="s">
        <v>95</v>
      </c>
      <c r="J285">
        <v>237</v>
      </c>
      <c r="K285">
        <v>3</v>
      </c>
      <c r="L285">
        <v>125</v>
      </c>
      <c r="M285">
        <v>18.0560006103515</v>
      </c>
      <c r="N285">
        <v>2</v>
      </c>
      <c r="P285" s="7">
        <v>3</v>
      </c>
      <c r="Q285" s="7">
        <v>11</v>
      </c>
      <c r="R285" s="7">
        <v>151</v>
      </c>
      <c r="AB285" s="8">
        <f t="shared" si="43"/>
        <v>26</v>
      </c>
      <c r="AC285" s="8" t="str">
        <f t="shared" si="44"/>
        <v/>
      </c>
      <c r="AD285" s="32" t="str">
        <f t="shared" si="45"/>
        <v/>
      </c>
      <c r="AE285" s="32" t="str">
        <f>IF(J285&lt;900,IF(AND(VLOOKUP(C285,marv2012_trees!$A$2:$O$2023,11,FALSE)&lt;21,OR(Q285=21,Q285=22,Q285=23)),1,""),"")</f>
        <v/>
      </c>
      <c r="AF285" s="32" t="str">
        <f t="shared" si="46"/>
        <v/>
      </c>
      <c r="AG285" s="32">
        <f t="shared" si="47"/>
        <v>125</v>
      </c>
      <c r="AH285" s="32">
        <f t="shared" si="48"/>
        <v>151</v>
      </c>
      <c r="AI285" s="32">
        <f t="shared" si="49"/>
        <v>26</v>
      </c>
      <c r="AJ285" s="32" t="str">
        <f t="shared" si="50"/>
        <v/>
      </c>
    </row>
    <row r="286" spans="1:36">
      <c r="A286">
        <v>132</v>
      </c>
      <c r="B286" s="1" t="str">
        <f t="shared" si="42"/>
        <v>132A_250</v>
      </c>
      <c r="C286" t="str">
        <f t="shared" si="51"/>
        <v>132A_250</v>
      </c>
      <c r="D286" t="str">
        <f>IF(ISNA(VLOOKUP(C286,omissio_vanha_vs_uusi!$A$2:$T$107,20,FALSE)),"",IF(VLOOKUP(C286,omissio_vanha_vs_uusi!$A$2:$T$107,20,FALSE)="OK",VLOOKUP(C286,omissio_vanha_vs_uusi!$A$2:$T$107,11,FALSE),""))</f>
        <v/>
      </c>
      <c r="E286">
        <f>VLOOKUP($C286,marv2012_trees!$A$2:$O$2023,5,FALSE)</f>
        <v>2516501.09</v>
      </c>
      <c r="F286">
        <f>VLOOKUP($C286,marv2012_trees!$A$2:$O$2023,6,FALSE)</f>
        <v>6860097.1600000001</v>
      </c>
      <c r="G286" t="str">
        <f>IF(ISNA(VLOOKUP($C286,results!$A$2:$CJ$107,10,FALSE)),"",VLOOKUP($C286,results!$A$2:$CJ$107,10,FALSE))</f>
        <v/>
      </c>
      <c r="H286" t="str">
        <f>IF(ISNA(VLOOKUP($C286,results!$A$2:$CJ$107,11,FALSE)),"",VLOOKUP($C286,results!$A$2:$CJ$107,11,FALSE))</f>
        <v/>
      </c>
      <c r="I286" t="s">
        <v>95</v>
      </c>
      <c r="J286">
        <v>250</v>
      </c>
      <c r="K286">
        <v>3</v>
      </c>
      <c r="L286">
        <v>151</v>
      </c>
      <c r="M286">
        <v>18.524998168945199</v>
      </c>
      <c r="N286">
        <v>2</v>
      </c>
      <c r="P286" s="7">
        <v>3</v>
      </c>
      <c r="Q286" s="7">
        <v>11</v>
      </c>
      <c r="R286" s="7">
        <v>163</v>
      </c>
      <c r="AB286" s="8">
        <f t="shared" si="43"/>
        <v>12</v>
      </c>
      <c r="AC286" s="8" t="str">
        <f t="shared" si="44"/>
        <v/>
      </c>
      <c r="AD286" s="32" t="str">
        <f t="shared" si="45"/>
        <v/>
      </c>
      <c r="AE286" s="32" t="str">
        <f>IF(J286&lt;900,IF(AND(VLOOKUP(C286,marv2012_trees!$A$2:$O$2023,11,FALSE)&lt;21,OR(Q286=21,Q286=22,Q286=23)),1,""),"")</f>
        <v/>
      </c>
      <c r="AF286" s="32" t="str">
        <f t="shared" si="46"/>
        <v/>
      </c>
      <c r="AG286" s="32">
        <f t="shared" si="47"/>
        <v>151</v>
      </c>
      <c r="AH286" s="32">
        <f t="shared" si="48"/>
        <v>163</v>
      </c>
      <c r="AI286" s="32">
        <f t="shared" si="49"/>
        <v>12</v>
      </c>
      <c r="AJ286" s="32" t="str">
        <f t="shared" si="50"/>
        <v/>
      </c>
    </row>
    <row r="287" spans="1:36">
      <c r="A287">
        <v>132</v>
      </c>
      <c r="B287" s="1" t="str">
        <f t="shared" si="42"/>
        <v>132A_258</v>
      </c>
      <c r="C287" t="str">
        <f t="shared" si="51"/>
        <v>132A_258</v>
      </c>
      <c r="D287" t="str">
        <f>IF(ISNA(VLOOKUP(C287,omissio_vanha_vs_uusi!$A$2:$T$107,20,FALSE)),"",IF(VLOOKUP(C287,omissio_vanha_vs_uusi!$A$2:$T$107,20,FALSE)="OK",VLOOKUP(C287,omissio_vanha_vs_uusi!$A$2:$T$107,11,FALSE),""))</f>
        <v/>
      </c>
      <c r="E287">
        <f>VLOOKUP($C287,marv2012_trees!$A$2:$O$2023,5,FALSE)</f>
        <v>2516503</v>
      </c>
      <c r="F287">
        <f>VLOOKUP($C287,marv2012_trees!$A$2:$O$2023,6,FALSE)</f>
        <v>6860098.3200000003</v>
      </c>
      <c r="G287" t="str">
        <f>IF(ISNA(VLOOKUP($C287,results!$A$2:$CJ$107,10,FALSE)),"",VLOOKUP($C287,results!$A$2:$CJ$107,10,FALSE))</f>
        <v/>
      </c>
      <c r="H287" t="str">
        <f>IF(ISNA(VLOOKUP($C287,results!$A$2:$CJ$107,11,FALSE)),"",VLOOKUP($C287,results!$A$2:$CJ$107,11,FALSE))</f>
        <v/>
      </c>
      <c r="I287" t="s">
        <v>95</v>
      </c>
      <c r="J287">
        <v>258</v>
      </c>
      <c r="K287">
        <v>3</v>
      </c>
      <c r="L287">
        <v>107</v>
      </c>
      <c r="M287">
        <v>17.014007934570198</v>
      </c>
      <c r="N287">
        <v>2</v>
      </c>
      <c r="P287" s="7">
        <v>3</v>
      </c>
      <c r="Q287" s="7">
        <v>11</v>
      </c>
      <c r="R287" s="7">
        <v>121</v>
      </c>
      <c r="S287" s="7" t="s">
        <v>96</v>
      </c>
      <c r="T287" s="7">
        <v>10.5</v>
      </c>
      <c r="U287" s="7">
        <v>16.5</v>
      </c>
      <c r="V287" s="7">
        <v>6</v>
      </c>
      <c r="X287" s="7">
        <v>6</v>
      </c>
      <c r="Z287" s="7">
        <v>28</v>
      </c>
      <c r="AB287" s="8">
        <f t="shared" si="43"/>
        <v>14</v>
      </c>
      <c r="AC287" s="8" t="str">
        <f t="shared" si="44"/>
        <v/>
      </c>
      <c r="AD287" s="32" t="str">
        <f t="shared" si="45"/>
        <v/>
      </c>
      <c r="AE287" s="32" t="str">
        <f>IF(J287&lt;900,IF(AND(VLOOKUP(C287,marv2012_trees!$A$2:$O$2023,11,FALSE)&lt;21,OR(Q287=21,Q287=22,Q287=23)),1,""),"")</f>
        <v/>
      </c>
      <c r="AF287" s="32" t="str">
        <f t="shared" si="46"/>
        <v/>
      </c>
      <c r="AG287" s="32">
        <f t="shared" si="47"/>
        <v>107</v>
      </c>
      <c r="AH287" s="32">
        <f t="shared" si="48"/>
        <v>121</v>
      </c>
      <c r="AI287" s="32">
        <f t="shared" si="49"/>
        <v>14</v>
      </c>
      <c r="AJ287" s="32" t="str">
        <f t="shared" si="50"/>
        <v/>
      </c>
    </row>
    <row r="288" spans="1:36">
      <c r="A288">
        <v>132</v>
      </c>
      <c r="B288" s="1" t="str">
        <f t="shared" si="42"/>
        <v>132A_234</v>
      </c>
      <c r="C288" t="str">
        <f t="shared" si="51"/>
        <v>132A_234</v>
      </c>
      <c r="D288" t="str">
        <f>IF(ISNA(VLOOKUP(C288,omissio_vanha_vs_uusi!$A$2:$T$107,20,FALSE)),"",IF(VLOOKUP(C288,omissio_vanha_vs_uusi!$A$2:$T$107,20,FALSE)="OK",VLOOKUP(C288,omissio_vanha_vs_uusi!$A$2:$T$107,11,FALSE),""))</f>
        <v/>
      </c>
      <c r="E288">
        <f>VLOOKUP($C288,marv2012_trees!$A$2:$O$2023,5,FALSE)</f>
        <v>2516496.6</v>
      </c>
      <c r="F288">
        <f>VLOOKUP($C288,marv2012_trees!$A$2:$O$2023,6,FALSE)</f>
        <v>6860096.6500000004</v>
      </c>
      <c r="G288" t="str">
        <f>IF(ISNA(VLOOKUP($C288,results!$A$2:$CJ$107,10,FALSE)),"",VLOOKUP($C288,results!$A$2:$CJ$107,10,FALSE))</f>
        <v/>
      </c>
      <c r="H288" t="str">
        <f>IF(ISNA(VLOOKUP($C288,results!$A$2:$CJ$107,11,FALSE)),"",VLOOKUP($C288,results!$A$2:$CJ$107,11,FALSE))</f>
        <v/>
      </c>
      <c r="I288" t="s">
        <v>95</v>
      </c>
      <c r="J288">
        <v>234</v>
      </c>
      <c r="K288">
        <v>3</v>
      </c>
      <c r="L288">
        <v>133</v>
      </c>
      <c r="M288">
        <v>16.9190042724608</v>
      </c>
      <c r="N288">
        <v>2</v>
      </c>
      <c r="P288" s="7">
        <v>3</v>
      </c>
      <c r="Q288" s="7">
        <v>11</v>
      </c>
      <c r="R288" s="7">
        <v>158</v>
      </c>
      <c r="AB288" s="8">
        <f t="shared" si="43"/>
        <v>25</v>
      </c>
      <c r="AC288" s="8" t="str">
        <f t="shared" si="44"/>
        <v/>
      </c>
      <c r="AD288" s="32" t="str">
        <f t="shared" si="45"/>
        <v/>
      </c>
      <c r="AE288" s="32" t="str">
        <f>IF(J288&lt;900,IF(AND(VLOOKUP(C288,marv2012_trees!$A$2:$O$2023,11,FALSE)&lt;21,OR(Q288=21,Q288=22,Q288=23)),1,""),"")</f>
        <v/>
      </c>
      <c r="AF288" s="32" t="str">
        <f t="shared" si="46"/>
        <v/>
      </c>
      <c r="AG288" s="32">
        <f t="shared" si="47"/>
        <v>133</v>
      </c>
      <c r="AH288" s="32">
        <f t="shared" si="48"/>
        <v>158</v>
      </c>
      <c r="AI288" s="32">
        <f t="shared" si="49"/>
        <v>25</v>
      </c>
      <c r="AJ288" s="32" t="str">
        <f t="shared" si="50"/>
        <v/>
      </c>
    </row>
    <row r="289" spans="1:36">
      <c r="A289">
        <v>132</v>
      </c>
      <c r="B289" s="1" t="str">
        <f t="shared" si="42"/>
        <v>132A_243</v>
      </c>
      <c r="C289" t="str">
        <f t="shared" si="51"/>
        <v>132A_243</v>
      </c>
      <c r="D289" t="str">
        <f>IF(ISNA(VLOOKUP(C289,omissio_vanha_vs_uusi!$A$2:$T$107,20,FALSE)),"",IF(VLOOKUP(C289,omissio_vanha_vs_uusi!$A$2:$T$107,20,FALSE)="OK",VLOOKUP(C289,omissio_vanha_vs_uusi!$A$2:$T$107,11,FALSE),""))</f>
        <v/>
      </c>
      <c r="E289">
        <f>VLOOKUP($C289,marv2012_trees!$A$2:$O$2023,5,FALSE)</f>
        <v>2516498.36</v>
      </c>
      <c r="F289">
        <f>VLOOKUP($C289,marv2012_trees!$A$2:$O$2023,6,FALSE)</f>
        <v>6860097.9299999997</v>
      </c>
      <c r="G289" t="str">
        <f>IF(ISNA(VLOOKUP($C289,results!$A$2:$CJ$107,10,FALSE)),"",VLOOKUP($C289,results!$A$2:$CJ$107,10,FALSE))</f>
        <v/>
      </c>
      <c r="H289" t="str">
        <f>IF(ISNA(VLOOKUP($C289,results!$A$2:$CJ$107,11,FALSE)),"",VLOOKUP($C289,results!$A$2:$CJ$107,11,FALSE))</f>
        <v/>
      </c>
      <c r="I289" t="s">
        <v>95</v>
      </c>
      <c r="J289">
        <v>243</v>
      </c>
      <c r="K289">
        <v>3</v>
      </c>
      <c r="L289">
        <v>59</v>
      </c>
      <c r="M289">
        <v>11.714996948242099</v>
      </c>
      <c r="N289">
        <v>2</v>
      </c>
      <c r="P289" s="7">
        <v>3</v>
      </c>
      <c r="Q289" s="7">
        <v>11</v>
      </c>
      <c r="R289" s="7">
        <v>61</v>
      </c>
      <c r="S289" s="7" t="s">
        <v>35</v>
      </c>
      <c r="T289" s="7">
        <v>4</v>
      </c>
      <c r="U289" s="7">
        <v>11.5</v>
      </c>
      <c r="V289" s="7">
        <v>4</v>
      </c>
      <c r="Z289" s="7">
        <v>28</v>
      </c>
      <c r="AB289" s="8">
        <f t="shared" si="43"/>
        <v>2</v>
      </c>
      <c r="AC289" s="8" t="str">
        <f t="shared" si="44"/>
        <v/>
      </c>
      <c r="AD289" s="32" t="str">
        <f t="shared" si="45"/>
        <v/>
      </c>
      <c r="AE289" s="32" t="str">
        <f>IF(J289&lt;900,IF(AND(VLOOKUP(C289,marv2012_trees!$A$2:$O$2023,11,FALSE)&lt;21,OR(Q289=21,Q289=22,Q289=23)),1,""),"")</f>
        <v/>
      </c>
      <c r="AF289" s="32" t="str">
        <f t="shared" si="46"/>
        <v/>
      </c>
      <c r="AG289" s="32">
        <f t="shared" si="47"/>
        <v>59</v>
      </c>
      <c r="AH289" s="32">
        <f t="shared" si="48"/>
        <v>61</v>
      </c>
      <c r="AI289" s="32">
        <f t="shared" si="49"/>
        <v>2</v>
      </c>
      <c r="AJ289" s="32" t="str">
        <f t="shared" si="50"/>
        <v/>
      </c>
    </row>
    <row r="290" spans="1:36">
      <c r="A290">
        <v>132</v>
      </c>
      <c r="B290" s="1" t="str">
        <f t="shared" si="42"/>
        <v>132A_261</v>
      </c>
      <c r="C290" t="str">
        <f t="shared" si="51"/>
        <v>132A_261</v>
      </c>
      <c r="D290" t="str">
        <f>IF(ISNA(VLOOKUP(C290,omissio_vanha_vs_uusi!$A$2:$T$107,20,FALSE)),"",IF(VLOOKUP(C290,omissio_vanha_vs_uusi!$A$2:$T$107,20,FALSE)="OK",VLOOKUP(C290,omissio_vanha_vs_uusi!$A$2:$T$107,11,FALSE),""))</f>
        <v/>
      </c>
      <c r="E290">
        <f>VLOOKUP($C290,marv2012_trees!$A$2:$O$2023,5,FALSE)</f>
        <v>2516502.5299999998</v>
      </c>
      <c r="F290">
        <f>VLOOKUP($C290,marv2012_trees!$A$2:$O$2023,6,FALSE)</f>
        <v>6860100.5300000003</v>
      </c>
      <c r="G290" t="str">
        <f>IF(ISNA(VLOOKUP($C290,results!$A$2:$CJ$107,10,FALSE)),"",VLOOKUP($C290,results!$A$2:$CJ$107,10,FALSE))</f>
        <v/>
      </c>
      <c r="H290" t="str">
        <f>IF(ISNA(VLOOKUP($C290,results!$A$2:$CJ$107,11,FALSE)),"",VLOOKUP($C290,results!$A$2:$CJ$107,11,FALSE))</f>
        <v/>
      </c>
      <c r="I290" t="s">
        <v>95</v>
      </c>
      <c r="J290">
        <v>261</v>
      </c>
      <c r="K290">
        <v>3</v>
      </c>
      <c r="L290">
        <v>130</v>
      </c>
      <c r="M290">
        <v>16.9820036621093</v>
      </c>
      <c r="N290">
        <v>2</v>
      </c>
      <c r="P290" s="7">
        <v>3</v>
      </c>
      <c r="Q290" s="7">
        <v>11</v>
      </c>
      <c r="R290" s="7">
        <v>152</v>
      </c>
      <c r="AB290" s="8">
        <f t="shared" si="43"/>
        <v>22</v>
      </c>
      <c r="AC290" s="8" t="str">
        <f t="shared" si="44"/>
        <v/>
      </c>
      <c r="AD290" s="32" t="str">
        <f t="shared" si="45"/>
        <v/>
      </c>
      <c r="AE290" s="32" t="str">
        <f>IF(J290&lt;900,IF(AND(VLOOKUP(C290,marv2012_trees!$A$2:$O$2023,11,FALSE)&lt;21,OR(Q290=21,Q290=22,Q290=23)),1,""),"")</f>
        <v/>
      </c>
      <c r="AF290" s="32" t="str">
        <f t="shared" si="46"/>
        <v/>
      </c>
      <c r="AG290" s="32">
        <f t="shared" si="47"/>
        <v>130</v>
      </c>
      <c r="AH290" s="32">
        <f t="shared" si="48"/>
        <v>152</v>
      </c>
      <c r="AI290" s="32">
        <f t="shared" si="49"/>
        <v>22</v>
      </c>
      <c r="AJ290" s="32" t="str">
        <f t="shared" si="50"/>
        <v/>
      </c>
    </row>
    <row r="291" spans="1:36">
      <c r="A291">
        <v>132</v>
      </c>
      <c r="B291" s="1" t="str">
        <f t="shared" si="42"/>
        <v>132A_252</v>
      </c>
      <c r="C291" t="str">
        <f t="shared" si="51"/>
        <v>132A_252</v>
      </c>
      <c r="D291" t="str">
        <f>IF(ISNA(VLOOKUP(C291,omissio_vanha_vs_uusi!$A$2:$T$107,20,FALSE)),"",IF(VLOOKUP(C291,omissio_vanha_vs_uusi!$A$2:$T$107,20,FALSE)="OK",VLOOKUP(C291,omissio_vanha_vs_uusi!$A$2:$T$107,11,FALSE),""))</f>
        <v/>
      </c>
      <c r="E291">
        <f>VLOOKUP($C291,marv2012_trees!$A$2:$O$2023,5,FALSE)</f>
        <v>2516500.23</v>
      </c>
      <c r="F291">
        <f>VLOOKUP($C291,marv2012_trees!$A$2:$O$2023,6,FALSE)</f>
        <v>6860099.6900000004</v>
      </c>
      <c r="G291" t="str">
        <f>IF(ISNA(VLOOKUP($C291,results!$A$2:$CJ$107,10,FALSE)),"",VLOOKUP($C291,results!$A$2:$CJ$107,10,FALSE))</f>
        <v/>
      </c>
      <c r="H291" t="str">
        <f>IF(ISNA(VLOOKUP($C291,results!$A$2:$CJ$107,11,FALSE)),"",VLOOKUP($C291,results!$A$2:$CJ$107,11,FALSE))</f>
        <v/>
      </c>
      <c r="I291" t="s">
        <v>95</v>
      </c>
      <c r="J291">
        <v>252</v>
      </c>
      <c r="K291">
        <v>3</v>
      </c>
      <c r="L291">
        <v>101</v>
      </c>
      <c r="M291">
        <v>15.8339999999999</v>
      </c>
      <c r="N291">
        <v>2</v>
      </c>
      <c r="P291" s="7">
        <v>3</v>
      </c>
      <c r="Q291" s="7">
        <v>11</v>
      </c>
      <c r="R291" s="7">
        <v>110</v>
      </c>
      <c r="AB291" s="8">
        <f t="shared" si="43"/>
        <v>9</v>
      </c>
      <c r="AC291" s="8" t="str">
        <f t="shared" si="44"/>
        <v/>
      </c>
      <c r="AD291" s="32" t="str">
        <f t="shared" si="45"/>
        <v/>
      </c>
      <c r="AE291" s="32" t="str">
        <f>IF(J291&lt;900,IF(AND(VLOOKUP(C291,marv2012_trees!$A$2:$O$2023,11,FALSE)&lt;21,OR(Q291=21,Q291=22,Q291=23)),1,""),"")</f>
        <v/>
      </c>
      <c r="AF291" s="32" t="str">
        <f t="shared" si="46"/>
        <v/>
      </c>
      <c r="AG291" s="32">
        <f t="shared" si="47"/>
        <v>101</v>
      </c>
      <c r="AH291" s="32">
        <f t="shared" si="48"/>
        <v>110</v>
      </c>
      <c r="AI291" s="32">
        <f t="shared" si="49"/>
        <v>9</v>
      </c>
      <c r="AJ291" s="32" t="str">
        <f t="shared" si="50"/>
        <v/>
      </c>
    </row>
    <row r="292" spans="1:36">
      <c r="A292">
        <v>132</v>
      </c>
      <c r="B292" s="1" t="str">
        <f t="shared" si="42"/>
        <v>132A_239</v>
      </c>
      <c r="C292" t="str">
        <f t="shared" si="51"/>
        <v>132A_239</v>
      </c>
      <c r="D292" t="str">
        <f>IF(ISNA(VLOOKUP(C292,omissio_vanha_vs_uusi!$A$2:$T$107,20,FALSE)),"",IF(VLOOKUP(C292,omissio_vanha_vs_uusi!$A$2:$T$107,20,FALSE)="OK",VLOOKUP(C292,omissio_vanha_vs_uusi!$A$2:$T$107,11,FALSE),""))</f>
        <v/>
      </c>
      <c r="E292">
        <f>VLOOKUP($C292,marv2012_trees!$A$2:$O$2023,5,FALSE)</f>
        <v>2516495.16</v>
      </c>
      <c r="F292">
        <f>VLOOKUP($C292,marv2012_trees!$A$2:$O$2023,6,FALSE)</f>
        <v>6860098.8200000003</v>
      </c>
      <c r="G292" t="str">
        <f>IF(ISNA(VLOOKUP($C292,results!$A$2:$CJ$107,10,FALSE)),"",VLOOKUP($C292,results!$A$2:$CJ$107,10,FALSE))</f>
        <v/>
      </c>
      <c r="H292" t="str">
        <f>IF(ISNA(VLOOKUP($C292,results!$A$2:$CJ$107,11,FALSE)),"",VLOOKUP($C292,results!$A$2:$CJ$107,11,FALSE))</f>
        <v/>
      </c>
      <c r="I292" t="s">
        <v>95</v>
      </c>
      <c r="J292">
        <v>239</v>
      </c>
      <c r="K292">
        <v>3</v>
      </c>
      <c r="L292">
        <v>142</v>
      </c>
      <c r="M292">
        <v>15.9060091552734</v>
      </c>
      <c r="N292">
        <v>2</v>
      </c>
      <c r="P292" s="7">
        <v>3</v>
      </c>
      <c r="Q292" s="7">
        <v>11</v>
      </c>
      <c r="R292" s="7">
        <v>157</v>
      </c>
      <c r="S292" s="7" t="s">
        <v>35</v>
      </c>
      <c r="T292" s="7">
        <v>11</v>
      </c>
      <c r="U292" s="7">
        <v>16.5</v>
      </c>
      <c r="V292" s="7">
        <v>9</v>
      </c>
      <c r="Z292" s="7">
        <v>28</v>
      </c>
      <c r="AB292" s="8">
        <f t="shared" si="43"/>
        <v>15</v>
      </c>
      <c r="AC292" s="8" t="str">
        <f t="shared" si="44"/>
        <v/>
      </c>
      <c r="AD292" s="32" t="str">
        <f t="shared" si="45"/>
        <v/>
      </c>
      <c r="AE292" s="32" t="str">
        <f>IF(J292&lt;900,IF(AND(VLOOKUP(C292,marv2012_trees!$A$2:$O$2023,11,FALSE)&lt;21,OR(Q292=21,Q292=22,Q292=23)),1,""),"")</f>
        <v/>
      </c>
      <c r="AF292" s="32" t="str">
        <f t="shared" si="46"/>
        <v/>
      </c>
      <c r="AG292" s="32">
        <f t="shared" si="47"/>
        <v>142</v>
      </c>
      <c r="AH292" s="32">
        <f t="shared" si="48"/>
        <v>157</v>
      </c>
      <c r="AI292" s="32">
        <f t="shared" si="49"/>
        <v>15</v>
      </c>
      <c r="AJ292" s="32" t="str">
        <f t="shared" si="50"/>
        <v/>
      </c>
    </row>
    <row r="293" spans="1:36">
      <c r="A293">
        <v>132</v>
      </c>
      <c r="B293" s="1" t="str">
        <f t="shared" si="42"/>
        <v>132A_246</v>
      </c>
      <c r="C293" t="str">
        <f t="shared" si="51"/>
        <v>132A_246</v>
      </c>
      <c r="D293" t="str">
        <f>IF(ISNA(VLOOKUP(C293,omissio_vanha_vs_uusi!$A$2:$T$107,20,FALSE)),"",IF(VLOOKUP(C293,omissio_vanha_vs_uusi!$A$2:$T$107,20,FALSE)="OK",VLOOKUP(C293,omissio_vanha_vs_uusi!$A$2:$T$107,11,FALSE),""))</f>
        <v/>
      </c>
      <c r="E293">
        <f>VLOOKUP($C293,marv2012_trees!$A$2:$O$2023,5,FALSE)</f>
        <v>2516496.9900000002</v>
      </c>
      <c r="F293">
        <f>VLOOKUP($C293,marv2012_trees!$A$2:$O$2023,6,FALSE)</f>
        <v>6860099.9800000004</v>
      </c>
      <c r="G293" t="str">
        <f>IF(ISNA(VLOOKUP($C293,results!$A$2:$CJ$107,10,FALSE)),"",VLOOKUP($C293,results!$A$2:$CJ$107,10,FALSE))</f>
        <v/>
      </c>
      <c r="H293" t="str">
        <f>IF(ISNA(VLOOKUP($C293,results!$A$2:$CJ$107,11,FALSE)),"",VLOOKUP($C293,results!$A$2:$CJ$107,11,FALSE))</f>
        <v/>
      </c>
      <c r="I293" t="s">
        <v>95</v>
      </c>
      <c r="J293">
        <v>246</v>
      </c>
      <c r="K293">
        <v>3</v>
      </c>
      <c r="L293">
        <v>133</v>
      </c>
      <c r="M293">
        <v>16.0199981689452</v>
      </c>
      <c r="N293">
        <v>2</v>
      </c>
      <c r="P293" s="7">
        <v>3</v>
      </c>
      <c r="Q293" s="7">
        <v>11</v>
      </c>
      <c r="R293" s="7">
        <v>151</v>
      </c>
      <c r="AB293" s="8">
        <f t="shared" si="43"/>
        <v>18</v>
      </c>
      <c r="AC293" s="8" t="str">
        <f t="shared" si="44"/>
        <v/>
      </c>
      <c r="AD293" s="32" t="str">
        <f t="shared" si="45"/>
        <v/>
      </c>
      <c r="AE293" s="32" t="str">
        <f>IF(J293&lt;900,IF(AND(VLOOKUP(C293,marv2012_trees!$A$2:$O$2023,11,FALSE)&lt;21,OR(Q293=21,Q293=22,Q293=23)),1,""),"")</f>
        <v/>
      </c>
      <c r="AF293" s="32" t="str">
        <f t="shared" si="46"/>
        <v/>
      </c>
      <c r="AG293" s="32">
        <f t="shared" si="47"/>
        <v>133</v>
      </c>
      <c r="AH293" s="32">
        <f t="shared" si="48"/>
        <v>151</v>
      </c>
      <c r="AI293" s="32">
        <f t="shared" si="49"/>
        <v>18</v>
      </c>
      <c r="AJ293" s="32" t="str">
        <f t="shared" si="50"/>
        <v/>
      </c>
    </row>
    <row r="294" spans="1:36">
      <c r="A294">
        <v>132</v>
      </c>
      <c r="B294" s="1" t="str">
        <f t="shared" si="42"/>
        <v>132A_260</v>
      </c>
      <c r="C294" t="str">
        <f t="shared" si="51"/>
        <v>132A_260</v>
      </c>
      <c r="D294" t="str">
        <f>IF(ISNA(VLOOKUP(C294,omissio_vanha_vs_uusi!$A$2:$T$107,20,FALSE)),"",IF(VLOOKUP(C294,omissio_vanha_vs_uusi!$A$2:$T$107,20,FALSE)="OK",VLOOKUP(C294,omissio_vanha_vs_uusi!$A$2:$T$107,11,FALSE),""))</f>
        <v/>
      </c>
      <c r="E294">
        <f>VLOOKUP($C294,marv2012_trees!$A$2:$O$2023,5,FALSE)</f>
        <v>2516500.96</v>
      </c>
      <c r="F294">
        <f>VLOOKUP($C294,marv2012_trees!$A$2:$O$2023,6,FALSE)</f>
        <v>6860102.6900000004</v>
      </c>
      <c r="G294" t="str">
        <f>IF(ISNA(VLOOKUP($C294,results!$A$2:$CJ$107,10,FALSE)),"",VLOOKUP($C294,results!$A$2:$CJ$107,10,FALSE))</f>
        <v/>
      </c>
      <c r="H294" t="str">
        <f>IF(ISNA(VLOOKUP($C294,results!$A$2:$CJ$107,11,FALSE)),"",VLOOKUP($C294,results!$A$2:$CJ$107,11,FALSE))</f>
        <v/>
      </c>
      <c r="I294" t="s">
        <v>95</v>
      </c>
      <c r="J294">
        <v>260</v>
      </c>
      <c r="K294">
        <v>3</v>
      </c>
      <c r="L294">
        <v>128</v>
      </c>
      <c r="M294">
        <v>16.696001220703</v>
      </c>
      <c r="N294">
        <v>2</v>
      </c>
      <c r="P294" s="7">
        <v>3</v>
      </c>
      <c r="Q294" s="7">
        <v>11</v>
      </c>
      <c r="R294" s="7">
        <v>158</v>
      </c>
      <c r="AB294" s="8">
        <f t="shared" si="43"/>
        <v>30</v>
      </c>
      <c r="AC294" s="8" t="str">
        <f t="shared" si="44"/>
        <v/>
      </c>
      <c r="AD294" s="32" t="str">
        <f t="shared" si="45"/>
        <v/>
      </c>
      <c r="AE294" s="32" t="str">
        <f>IF(J294&lt;900,IF(AND(VLOOKUP(C294,marv2012_trees!$A$2:$O$2023,11,FALSE)&lt;21,OR(Q294=21,Q294=22,Q294=23)),1,""),"")</f>
        <v/>
      </c>
      <c r="AF294" s="32" t="str">
        <f t="shared" si="46"/>
        <v/>
      </c>
      <c r="AG294" s="32">
        <f t="shared" si="47"/>
        <v>128</v>
      </c>
      <c r="AH294" s="32">
        <f t="shared" si="48"/>
        <v>158</v>
      </c>
      <c r="AI294" s="32">
        <f t="shared" si="49"/>
        <v>30</v>
      </c>
      <c r="AJ294" s="32" t="str">
        <f t="shared" si="50"/>
        <v/>
      </c>
    </row>
    <row r="295" spans="1:36">
      <c r="A295">
        <v>132</v>
      </c>
      <c r="B295" s="1" t="str">
        <f t="shared" si="42"/>
        <v>132A_128</v>
      </c>
      <c r="C295" t="str">
        <f t="shared" si="51"/>
        <v>132A_128</v>
      </c>
      <c r="D295" t="str">
        <f>IF(ISNA(VLOOKUP(C295,omissio_vanha_vs_uusi!$A$2:$T$107,20,FALSE)),"",IF(VLOOKUP(C295,omissio_vanha_vs_uusi!$A$2:$T$107,20,FALSE)="OK",VLOOKUP(C295,omissio_vanha_vs_uusi!$A$2:$T$107,11,FALSE),""))</f>
        <v/>
      </c>
      <c r="E295">
        <f>VLOOKUP($C295,marv2012_trees!$A$2:$O$2023,5,FALSE)</f>
        <v>2516516.1</v>
      </c>
      <c r="F295">
        <f>VLOOKUP($C295,marv2012_trees!$A$2:$O$2023,6,FALSE)</f>
        <v>6860079.5700000003</v>
      </c>
      <c r="G295" t="str">
        <f>IF(ISNA(VLOOKUP($C295,results!$A$2:$CJ$107,10,FALSE)),"",VLOOKUP($C295,results!$A$2:$CJ$107,10,FALSE))</f>
        <v/>
      </c>
      <c r="H295" t="str">
        <f>IF(ISNA(VLOOKUP($C295,results!$A$2:$CJ$107,11,FALSE)),"",VLOOKUP($C295,results!$A$2:$CJ$107,11,FALSE))</f>
        <v/>
      </c>
      <c r="I295" t="s">
        <v>95</v>
      </c>
      <c r="J295">
        <v>128</v>
      </c>
      <c r="K295">
        <v>3</v>
      </c>
      <c r="L295">
        <v>114</v>
      </c>
      <c r="M295">
        <v>16.3220012207031</v>
      </c>
      <c r="N295">
        <v>2</v>
      </c>
      <c r="P295" s="7">
        <v>3</v>
      </c>
      <c r="Q295" s="7">
        <v>11</v>
      </c>
      <c r="R295" s="7">
        <v>113</v>
      </c>
      <c r="S295" s="7" t="s">
        <v>35</v>
      </c>
      <c r="T295" s="7">
        <v>9</v>
      </c>
      <c r="U295" s="7">
        <v>16</v>
      </c>
      <c r="V295" s="7">
        <v>7</v>
      </c>
      <c r="Z295" s="7">
        <v>28</v>
      </c>
      <c r="AB295" s="8">
        <f t="shared" si="43"/>
        <v>-1</v>
      </c>
      <c r="AC295" s="8" t="str">
        <f t="shared" si="44"/>
        <v/>
      </c>
      <c r="AD295" s="32" t="str">
        <f t="shared" si="45"/>
        <v/>
      </c>
      <c r="AE295" s="32" t="str">
        <f>IF(J295&lt;900,IF(AND(VLOOKUP(C295,marv2012_trees!$A$2:$O$2023,11,FALSE)&lt;21,OR(Q295=21,Q295=22,Q295=23)),1,""),"")</f>
        <v/>
      </c>
      <c r="AF295" s="32" t="str">
        <f t="shared" si="46"/>
        <v/>
      </c>
      <c r="AG295" s="32">
        <f t="shared" si="47"/>
        <v>114</v>
      </c>
      <c r="AH295" s="32">
        <f t="shared" si="48"/>
        <v>113</v>
      </c>
      <c r="AI295" s="32">
        <f t="shared" si="49"/>
        <v>-1</v>
      </c>
      <c r="AJ295" s="32" t="str">
        <f t="shared" si="50"/>
        <v/>
      </c>
    </row>
    <row r="296" spans="1:36">
      <c r="A296">
        <v>132</v>
      </c>
      <c r="B296" s="1" t="str">
        <f t="shared" si="42"/>
        <v>132A_262</v>
      </c>
      <c r="C296" t="str">
        <f t="shared" si="51"/>
        <v>132A_262</v>
      </c>
      <c r="D296" t="str">
        <f>IF(ISNA(VLOOKUP(C296,omissio_vanha_vs_uusi!$A$2:$T$107,20,FALSE)),"",IF(VLOOKUP(C296,omissio_vanha_vs_uusi!$A$2:$T$107,20,FALSE)="OK",VLOOKUP(C296,omissio_vanha_vs_uusi!$A$2:$T$107,11,FALSE),""))</f>
        <v/>
      </c>
      <c r="E296">
        <f>VLOOKUP($C296,marv2012_trees!$A$2:$O$2023,5,FALSE)</f>
        <v>2516509.2599999998</v>
      </c>
      <c r="F296">
        <f>VLOOKUP($C296,marv2012_trees!$A$2:$O$2023,6,FALSE)</f>
        <v>6860091.4500000002</v>
      </c>
      <c r="G296" t="str">
        <f>IF(ISNA(VLOOKUP($C296,results!$A$2:$CJ$107,10,FALSE)),"",VLOOKUP($C296,results!$A$2:$CJ$107,10,FALSE))</f>
        <v/>
      </c>
      <c r="H296" t="str">
        <f>IF(ISNA(VLOOKUP($C296,results!$A$2:$CJ$107,11,FALSE)),"",VLOOKUP($C296,results!$A$2:$CJ$107,11,FALSE))</f>
        <v/>
      </c>
      <c r="I296" t="s">
        <v>95</v>
      </c>
      <c r="J296">
        <v>262</v>
      </c>
      <c r="K296">
        <v>3</v>
      </c>
      <c r="L296">
        <v>106</v>
      </c>
      <c r="M296">
        <v>15.9030085449218</v>
      </c>
      <c r="N296">
        <v>2</v>
      </c>
      <c r="P296" s="7">
        <v>3</v>
      </c>
      <c r="Q296" s="7">
        <v>11</v>
      </c>
      <c r="R296" s="7">
        <v>130</v>
      </c>
      <c r="AB296" s="8">
        <f t="shared" si="43"/>
        <v>24</v>
      </c>
      <c r="AC296" s="8" t="str">
        <f t="shared" si="44"/>
        <v/>
      </c>
      <c r="AD296" s="32" t="str">
        <f t="shared" si="45"/>
        <v/>
      </c>
      <c r="AE296" s="32" t="str">
        <f>IF(J296&lt;900,IF(AND(VLOOKUP(C296,marv2012_trees!$A$2:$O$2023,11,FALSE)&lt;21,OR(Q296=21,Q296=22,Q296=23)),1,""),"")</f>
        <v/>
      </c>
      <c r="AF296" s="32" t="str">
        <f t="shared" si="46"/>
        <v/>
      </c>
      <c r="AG296" s="32">
        <f t="shared" si="47"/>
        <v>106</v>
      </c>
      <c r="AH296" s="32">
        <f t="shared" si="48"/>
        <v>130</v>
      </c>
      <c r="AI296" s="32">
        <f t="shared" si="49"/>
        <v>24</v>
      </c>
      <c r="AJ296" s="32" t="str">
        <f t="shared" si="50"/>
        <v/>
      </c>
    </row>
    <row r="297" spans="1:36">
      <c r="A297">
        <v>132</v>
      </c>
      <c r="B297" s="1" t="str">
        <f t="shared" si="42"/>
        <v>132A_265</v>
      </c>
      <c r="C297" t="str">
        <f t="shared" si="51"/>
        <v>132A_265</v>
      </c>
      <c r="D297" t="str">
        <f>IF(ISNA(VLOOKUP(C297,omissio_vanha_vs_uusi!$A$2:$T$107,20,FALSE)),"",IF(VLOOKUP(C297,omissio_vanha_vs_uusi!$A$2:$T$107,20,FALSE)="OK",VLOOKUP(C297,omissio_vanha_vs_uusi!$A$2:$T$107,11,FALSE),""))</f>
        <v/>
      </c>
      <c r="E297">
        <f>VLOOKUP($C297,marv2012_trees!$A$2:$O$2023,5,FALSE)</f>
        <v>2516506.73</v>
      </c>
      <c r="F297">
        <f>VLOOKUP($C297,marv2012_trees!$A$2:$O$2023,6,FALSE)</f>
        <v>6860097.0800000001</v>
      </c>
      <c r="G297" t="str">
        <f>IF(ISNA(VLOOKUP($C297,results!$A$2:$CJ$107,10,FALSE)),"",VLOOKUP($C297,results!$A$2:$CJ$107,10,FALSE))</f>
        <v/>
      </c>
      <c r="H297" t="str">
        <f>IF(ISNA(VLOOKUP($C297,results!$A$2:$CJ$107,11,FALSE)),"",VLOOKUP($C297,results!$A$2:$CJ$107,11,FALSE))</f>
        <v/>
      </c>
      <c r="I297" t="s">
        <v>95</v>
      </c>
      <c r="J297">
        <v>265</v>
      </c>
      <c r="K297">
        <v>3</v>
      </c>
      <c r="L297">
        <v>159</v>
      </c>
      <c r="M297">
        <v>18.039007934570201</v>
      </c>
      <c r="N297">
        <v>2</v>
      </c>
      <c r="P297" s="7">
        <v>3</v>
      </c>
      <c r="Q297" s="7">
        <v>11</v>
      </c>
      <c r="R297" s="7">
        <v>118</v>
      </c>
      <c r="AB297" s="8">
        <f t="shared" si="43"/>
        <v>-41</v>
      </c>
      <c r="AC297" s="8" t="str">
        <f t="shared" si="44"/>
        <v/>
      </c>
      <c r="AD297" s="32" t="str">
        <f t="shared" si="45"/>
        <v/>
      </c>
      <c r="AE297" s="32" t="str">
        <f>IF(J297&lt;900,IF(AND(VLOOKUP(C297,marv2012_trees!$A$2:$O$2023,11,FALSE)&lt;21,OR(Q297=21,Q297=22,Q297=23)),1,""),"")</f>
        <v/>
      </c>
      <c r="AF297" s="32" t="str">
        <f t="shared" si="46"/>
        <v/>
      </c>
      <c r="AG297" s="32">
        <f t="shared" si="47"/>
        <v>159</v>
      </c>
      <c r="AH297" s="32">
        <f t="shared" si="48"/>
        <v>118</v>
      </c>
      <c r="AI297" s="32">
        <f t="shared" si="49"/>
        <v>-41</v>
      </c>
      <c r="AJ297" s="32" t="str">
        <f t="shared" si="50"/>
        <v/>
      </c>
    </row>
    <row r="298" spans="1:36">
      <c r="A298">
        <v>132</v>
      </c>
      <c r="B298" s="1" t="str">
        <f t="shared" si="42"/>
        <v>132A_264</v>
      </c>
      <c r="C298" t="str">
        <f t="shared" si="51"/>
        <v>132A_264</v>
      </c>
      <c r="D298" t="str">
        <f>IF(ISNA(VLOOKUP(C298,omissio_vanha_vs_uusi!$A$2:$T$107,20,FALSE)),"",IF(VLOOKUP(C298,omissio_vanha_vs_uusi!$A$2:$T$107,20,FALSE)="OK",VLOOKUP(C298,omissio_vanha_vs_uusi!$A$2:$T$107,11,FALSE),""))</f>
        <v/>
      </c>
      <c r="E298">
        <f>VLOOKUP($C298,marv2012_trees!$A$2:$O$2023,5,FALSE)</f>
        <v>2516504.91</v>
      </c>
      <c r="F298">
        <f>VLOOKUP($C298,marv2012_trees!$A$2:$O$2023,6,FALSE)</f>
        <v>6860099.4299999997</v>
      </c>
      <c r="G298" t="str">
        <f>IF(ISNA(VLOOKUP($C298,results!$A$2:$CJ$107,10,FALSE)),"",VLOOKUP($C298,results!$A$2:$CJ$107,10,FALSE))</f>
        <v/>
      </c>
      <c r="H298" t="str">
        <f>IF(ISNA(VLOOKUP($C298,results!$A$2:$CJ$107,11,FALSE)),"",VLOOKUP($C298,results!$A$2:$CJ$107,11,FALSE))</f>
        <v/>
      </c>
      <c r="I298" t="s">
        <v>95</v>
      </c>
      <c r="J298">
        <v>264</v>
      </c>
      <c r="K298">
        <v>3</v>
      </c>
      <c r="L298">
        <v>121</v>
      </c>
      <c r="M298">
        <v>16.444998168945201</v>
      </c>
      <c r="N298">
        <v>2</v>
      </c>
      <c r="P298" s="7">
        <v>3</v>
      </c>
      <c r="Q298" s="7">
        <v>11</v>
      </c>
      <c r="R298" s="7">
        <v>133</v>
      </c>
      <c r="AB298" s="8">
        <f t="shared" si="43"/>
        <v>12</v>
      </c>
      <c r="AC298" s="8" t="str">
        <f t="shared" si="44"/>
        <v/>
      </c>
      <c r="AD298" s="32" t="str">
        <f t="shared" si="45"/>
        <v/>
      </c>
      <c r="AE298" s="32" t="str">
        <f>IF(J298&lt;900,IF(AND(VLOOKUP(C298,marv2012_trees!$A$2:$O$2023,11,FALSE)&lt;21,OR(Q298=21,Q298=22,Q298=23)),1,""),"")</f>
        <v/>
      </c>
      <c r="AF298" s="32" t="str">
        <f t="shared" si="46"/>
        <v/>
      </c>
      <c r="AG298" s="32">
        <f t="shared" si="47"/>
        <v>121</v>
      </c>
      <c r="AH298" s="32">
        <f t="shared" si="48"/>
        <v>133</v>
      </c>
      <c r="AI298" s="32">
        <f t="shared" si="49"/>
        <v>12</v>
      </c>
      <c r="AJ298" s="32" t="str">
        <f t="shared" si="50"/>
        <v/>
      </c>
    </row>
    <row r="299" spans="1:36">
      <c r="A299">
        <v>132</v>
      </c>
      <c r="B299" s="1" t="str">
        <f t="shared" si="42"/>
        <v>132A_267</v>
      </c>
      <c r="C299" t="str">
        <f t="shared" si="51"/>
        <v>132A_267</v>
      </c>
      <c r="D299" t="str">
        <f>IF(ISNA(VLOOKUP(C299,omissio_vanha_vs_uusi!$A$2:$T$107,20,FALSE)),"",IF(VLOOKUP(C299,omissio_vanha_vs_uusi!$A$2:$T$107,20,FALSE)="OK",VLOOKUP(C299,omissio_vanha_vs_uusi!$A$2:$T$107,11,FALSE),""))</f>
        <v/>
      </c>
      <c r="E299">
        <f>VLOOKUP($C299,marv2012_trees!$A$2:$O$2023,5,FALSE)</f>
        <v>2516504.65</v>
      </c>
      <c r="F299">
        <f>VLOOKUP($C299,marv2012_trees!$A$2:$O$2023,6,FALSE)</f>
        <v>6860101.8600000003</v>
      </c>
      <c r="G299" t="str">
        <f>IF(ISNA(VLOOKUP($C299,results!$A$2:$CJ$107,10,FALSE)),"",VLOOKUP($C299,results!$A$2:$CJ$107,10,FALSE))</f>
        <v/>
      </c>
      <c r="H299" t="str">
        <f>IF(ISNA(VLOOKUP($C299,results!$A$2:$CJ$107,11,FALSE)),"",VLOOKUP($C299,results!$A$2:$CJ$107,11,FALSE))</f>
        <v/>
      </c>
      <c r="I299" t="s">
        <v>95</v>
      </c>
      <c r="J299">
        <v>267</v>
      </c>
      <c r="K299">
        <v>3</v>
      </c>
      <c r="L299">
        <v>131</v>
      </c>
      <c r="M299">
        <v>15.8860006103515</v>
      </c>
      <c r="N299">
        <v>2</v>
      </c>
      <c r="P299" s="7">
        <v>3</v>
      </c>
      <c r="Q299" s="7">
        <v>11</v>
      </c>
      <c r="R299" s="7">
        <v>146</v>
      </c>
      <c r="S299" s="7" t="s">
        <v>96</v>
      </c>
      <c r="T299" s="7">
        <v>9.5</v>
      </c>
      <c r="U299" s="7">
        <v>17</v>
      </c>
      <c r="V299" s="7">
        <v>8</v>
      </c>
      <c r="X299" s="7">
        <v>6</v>
      </c>
      <c r="Z299" s="7">
        <v>28</v>
      </c>
      <c r="AB299" s="8">
        <f t="shared" si="43"/>
        <v>15</v>
      </c>
      <c r="AC299" s="8" t="str">
        <f t="shared" si="44"/>
        <v/>
      </c>
      <c r="AD299" s="32" t="str">
        <f t="shared" si="45"/>
        <v/>
      </c>
      <c r="AE299" s="32" t="str">
        <f>IF(J299&lt;900,IF(AND(VLOOKUP(C299,marv2012_trees!$A$2:$O$2023,11,FALSE)&lt;21,OR(Q299=21,Q299=22,Q299=23)),1,""),"")</f>
        <v/>
      </c>
      <c r="AF299" s="32" t="str">
        <f t="shared" si="46"/>
        <v/>
      </c>
      <c r="AG299" s="32">
        <f t="shared" si="47"/>
        <v>131</v>
      </c>
      <c r="AH299" s="32">
        <f t="shared" si="48"/>
        <v>146</v>
      </c>
      <c r="AI299" s="32">
        <f t="shared" si="49"/>
        <v>15</v>
      </c>
      <c r="AJ299" s="32" t="str">
        <f t="shared" si="50"/>
        <v/>
      </c>
    </row>
    <row r="300" spans="1:36">
      <c r="A300">
        <v>132</v>
      </c>
      <c r="B300" s="1" t="str">
        <f t="shared" si="42"/>
        <v>132A_266</v>
      </c>
      <c r="C300" t="str">
        <f t="shared" si="51"/>
        <v>132A_266</v>
      </c>
      <c r="D300" t="str">
        <f>IF(ISNA(VLOOKUP(C300,omissio_vanha_vs_uusi!$A$2:$T$107,20,FALSE)),"",IF(VLOOKUP(C300,omissio_vanha_vs_uusi!$A$2:$T$107,20,FALSE)="OK",VLOOKUP(C300,omissio_vanha_vs_uusi!$A$2:$T$107,11,FALSE),""))</f>
        <v/>
      </c>
      <c r="E300">
        <f>VLOOKUP($C300,marv2012_trees!$A$2:$O$2023,5,FALSE)</f>
        <v>2516503.52</v>
      </c>
      <c r="F300">
        <f>VLOOKUP($C300,marv2012_trees!$A$2:$O$2023,6,FALSE)</f>
        <v>6860103.7800000003</v>
      </c>
      <c r="G300" t="str">
        <f>IF(ISNA(VLOOKUP($C300,results!$A$2:$CJ$107,10,FALSE)),"",VLOOKUP($C300,results!$A$2:$CJ$107,10,FALSE))</f>
        <v/>
      </c>
      <c r="H300" t="str">
        <f>IF(ISNA(VLOOKUP($C300,results!$A$2:$CJ$107,11,FALSE)),"",VLOOKUP($C300,results!$A$2:$CJ$107,11,FALSE))</f>
        <v/>
      </c>
      <c r="I300" t="s">
        <v>95</v>
      </c>
      <c r="J300">
        <v>266</v>
      </c>
      <c r="K300">
        <v>3</v>
      </c>
      <c r="L300">
        <v>120</v>
      </c>
      <c r="M300">
        <v>15.412998168945199</v>
      </c>
      <c r="N300">
        <v>2</v>
      </c>
      <c r="P300" s="7">
        <v>3</v>
      </c>
      <c r="Q300" s="7">
        <v>11</v>
      </c>
      <c r="R300" s="7">
        <v>128</v>
      </c>
      <c r="AB300" s="8">
        <f t="shared" si="43"/>
        <v>8</v>
      </c>
      <c r="AC300" s="8" t="str">
        <f t="shared" si="44"/>
        <v/>
      </c>
      <c r="AD300" s="32" t="str">
        <f t="shared" si="45"/>
        <v/>
      </c>
      <c r="AE300" s="32" t="str">
        <f>IF(J300&lt;900,IF(AND(VLOOKUP(C300,marv2012_trees!$A$2:$O$2023,11,FALSE)&lt;21,OR(Q300=21,Q300=22,Q300=23)),1,""),"")</f>
        <v/>
      </c>
      <c r="AF300" s="32" t="str">
        <f t="shared" si="46"/>
        <v/>
      </c>
      <c r="AG300" s="32">
        <f t="shared" si="47"/>
        <v>120</v>
      </c>
      <c r="AH300" s="32">
        <f t="shared" si="48"/>
        <v>128</v>
      </c>
      <c r="AI300" s="32">
        <f t="shared" si="49"/>
        <v>8</v>
      </c>
      <c r="AJ300" s="32" t="str">
        <f t="shared" si="50"/>
        <v/>
      </c>
    </row>
    <row r="301" spans="1:36">
      <c r="A301">
        <v>132</v>
      </c>
      <c r="B301" s="1" t="str">
        <f t="shared" si="42"/>
        <v>132A_556</v>
      </c>
      <c r="C301" t="str">
        <f t="shared" si="51"/>
        <v>132A_556</v>
      </c>
      <c r="D301" t="str">
        <f>IF(ISNA(VLOOKUP(C301,omissio_vanha_vs_uusi!$A$2:$T$107,20,FALSE)),"",IF(VLOOKUP(C301,omissio_vanha_vs_uusi!$A$2:$T$107,20,FALSE)="OK",VLOOKUP(C301,omissio_vanha_vs_uusi!$A$2:$T$107,11,FALSE),""))</f>
        <v/>
      </c>
      <c r="E301">
        <f>VLOOKUP($C301,marv2012_trees!$A$2:$O$2023,5,FALSE)</f>
        <v>2516503.3199999998</v>
      </c>
      <c r="F301">
        <f>VLOOKUP($C301,marv2012_trees!$A$2:$O$2023,6,FALSE)</f>
        <v>6860072.4699999997</v>
      </c>
      <c r="G301" t="str">
        <f>IF(ISNA(VLOOKUP($C301,results!$A$2:$CJ$107,10,FALSE)),"",VLOOKUP($C301,results!$A$2:$CJ$107,10,FALSE))</f>
        <v/>
      </c>
      <c r="H301" t="str">
        <f>IF(ISNA(VLOOKUP($C301,results!$A$2:$CJ$107,11,FALSE)),"",VLOOKUP($C301,results!$A$2:$CJ$107,11,FALSE))</f>
        <v/>
      </c>
      <c r="I301" t="s">
        <v>95</v>
      </c>
      <c r="J301">
        <v>556</v>
      </c>
      <c r="K301">
        <v>13</v>
      </c>
      <c r="L301">
        <v>124</v>
      </c>
      <c r="N301">
        <v>3</v>
      </c>
      <c r="P301" s="7">
        <v>13</v>
      </c>
      <c r="Q301" s="7">
        <v>11</v>
      </c>
      <c r="R301" s="7">
        <v>138</v>
      </c>
      <c r="AB301" s="8">
        <f t="shared" si="43"/>
        <v>14</v>
      </c>
      <c r="AC301" s="8" t="str">
        <f t="shared" si="44"/>
        <v/>
      </c>
      <c r="AD301" s="32" t="str">
        <f t="shared" si="45"/>
        <v/>
      </c>
      <c r="AE301" s="32" t="str">
        <f>IF(J301&lt;900,IF(AND(VLOOKUP(C301,marv2012_trees!$A$2:$O$2023,11,FALSE)&lt;21,OR(Q301=21,Q301=22,Q301=23)),1,""),"")</f>
        <v/>
      </c>
      <c r="AF301" s="32" t="str">
        <f t="shared" si="46"/>
        <v/>
      </c>
      <c r="AG301" s="32">
        <f t="shared" si="47"/>
        <v>124</v>
      </c>
      <c r="AH301" s="32">
        <f t="shared" si="48"/>
        <v>138</v>
      </c>
      <c r="AI301" s="32">
        <f t="shared" si="49"/>
        <v>14</v>
      </c>
      <c r="AJ301" s="32" t="str">
        <f t="shared" si="50"/>
        <v/>
      </c>
    </row>
    <row r="302" spans="1:36">
      <c r="A302">
        <v>132</v>
      </c>
      <c r="B302" s="1" t="str">
        <f t="shared" si="42"/>
        <v>132A_558</v>
      </c>
      <c r="C302" t="str">
        <f t="shared" si="51"/>
        <v>132A_558</v>
      </c>
      <c r="D302" t="str">
        <f>IF(ISNA(VLOOKUP(C302,omissio_vanha_vs_uusi!$A$2:$T$107,20,FALSE)),"",IF(VLOOKUP(C302,omissio_vanha_vs_uusi!$A$2:$T$107,20,FALSE)="OK",VLOOKUP(C302,omissio_vanha_vs_uusi!$A$2:$T$107,11,FALSE),""))</f>
        <v/>
      </c>
      <c r="E302">
        <f>VLOOKUP($C302,marv2012_trees!$A$2:$O$2023,5,FALSE)</f>
        <v>2516503.04</v>
      </c>
      <c r="F302">
        <f>VLOOKUP($C302,marv2012_trees!$A$2:$O$2023,6,FALSE)</f>
        <v>6860074.54</v>
      </c>
      <c r="G302" t="str">
        <f>IF(ISNA(VLOOKUP($C302,results!$A$2:$CJ$107,10,FALSE)),"",VLOOKUP($C302,results!$A$2:$CJ$107,10,FALSE))</f>
        <v/>
      </c>
      <c r="H302" t="str">
        <f>IF(ISNA(VLOOKUP($C302,results!$A$2:$CJ$107,11,FALSE)),"",VLOOKUP($C302,results!$A$2:$CJ$107,11,FALSE))</f>
        <v/>
      </c>
      <c r="I302" t="s">
        <v>95</v>
      </c>
      <c r="J302">
        <v>558</v>
      </c>
      <c r="K302">
        <v>6</v>
      </c>
      <c r="L302">
        <v>81</v>
      </c>
      <c r="N302">
        <v>3</v>
      </c>
      <c r="P302" s="7">
        <v>6</v>
      </c>
      <c r="Q302" s="7">
        <v>23</v>
      </c>
      <c r="AA302" t="s">
        <v>99</v>
      </c>
      <c r="AB302" s="8" t="str">
        <f t="shared" si="43"/>
        <v/>
      </c>
      <c r="AC302" s="8" t="str">
        <f t="shared" si="44"/>
        <v/>
      </c>
      <c r="AD302" s="32" t="str">
        <f t="shared" si="45"/>
        <v/>
      </c>
      <c r="AE302" s="32" t="str">
        <f>IF(J302&lt;900,IF(AND(VLOOKUP(C302,marv2012_trees!$A$2:$O$2023,11,FALSE)&lt;21,OR(Q302=21,Q302=22,Q302=23)),1,""),"")</f>
        <v/>
      </c>
      <c r="AF302" s="32" t="str">
        <f t="shared" si="46"/>
        <v/>
      </c>
      <c r="AG302" s="32">
        <f t="shared" si="47"/>
        <v>0</v>
      </c>
      <c r="AH302" s="32">
        <f t="shared" si="48"/>
        <v>0</v>
      </c>
      <c r="AI302" s="32" t="str">
        <f t="shared" si="49"/>
        <v/>
      </c>
      <c r="AJ302" s="32" t="str">
        <f t="shared" si="50"/>
        <v/>
      </c>
    </row>
    <row r="303" spans="1:36">
      <c r="A303">
        <v>132</v>
      </c>
      <c r="B303" s="1" t="str">
        <f t="shared" si="42"/>
        <v>132A_562</v>
      </c>
      <c r="C303" t="str">
        <f t="shared" si="51"/>
        <v>132A_562</v>
      </c>
      <c r="D303" t="str">
        <f>IF(ISNA(VLOOKUP(C303,omissio_vanha_vs_uusi!$A$2:$T$107,20,FALSE)),"",IF(VLOOKUP(C303,omissio_vanha_vs_uusi!$A$2:$T$107,20,FALSE)="OK",VLOOKUP(C303,omissio_vanha_vs_uusi!$A$2:$T$107,11,FALSE),""))</f>
        <v/>
      </c>
      <c r="E303">
        <f>VLOOKUP($C303,marv2012_trees!$A$2:$O$2023,5,FALSE)</f>
        <v>2516498.5699999998</v>
      </c>
      <c r="F303">
        <f>VLOOKUP($C303,marv2012_trees!$A$2:$O$2023,6,FALSE)</f>
        <v>6860073.9199999999</v>
      </c>
      <c r="G303" t="str">
        <f>IF(ISNA(VLOOKUP($C303,results!$A$2:$CJ$107,10,FALSE)),"",VLOOKUP($C303,results!$A$2:$CJ$107,10,FALSE))</f>
        <v/>
      </c>
      <c r="H303" t="str">
        <f>IF(ISNA(VLOOKUP($C303,results!$A$2:$CJ$107,11,FALSE)),"",VLOOKUP($C303,results!$A$2:$CJ$107,11,FALSE))</f>
        <v/>
      </c>
      <c r="I303" t="s">
        <v>95</v>
      </c>
      <c r="J303">
        <v>562</v>
      </c>
      <c r="K303">
        <v>3</v>
      </c>
      <c r="L303">
        <v>77</v>
      </c>
      <c r="N303">
        <v>3</v>
      </c>
      <c r="P303" s="7">
        <v>3</v>
      </c>
      <c r="Q303" s="7">
        <v>11</v>
      </c>
      <c r="R303" s="7">
        <v>84</v>
      </c>
      <c r="S303" s="7" t="s">
        <v>96</v>
      </c>
      <c r="T303" s="7">
        <v>6</v>
      </c>
      <c r="U303" s="7">
        <v>13.5</v>
      </c>
      <c r="V303" s="7">
        <v>3</v>
      </c>
      <c r="X303" s="7">
        <v>2</v>
      </c>
      <c r="Z303" s="7">
        <v>28</v>
      </c>
      <c r="AB303" s="8">
        <f t="shared" si="43"/>
        <v>7</v>
      </c>
      <c r="AC303" s="8" t="str">
        <f t="shared" si="44"/>
        <v/>
      </c>
      <c r="AD303" s="32" t="str">
        <f t="shared" si="45"/>
        <v/>
      </c>
      <c r="AE303" s="32" t="str">
        <f>IF(J303&lt;900,IF(AND(VLOOKUP(C303,marv2012_trees!$A$2:$O$2023,11,FALSE)&lt;21,OR(Q303=21,Q303=22,Q303=23)),1,""),"")</f>
        <v/>
      </c>
      <c r="AF303" s="32" t="str">
        <f t="shared" si="46"/>
        <v/>
      </c>
      <c r="AG303" s="32">
        <f t="shared" si="47"/>
        <v>77</v>
      </c>
      <c r="AH303" s="32">
        <f t="shared" si="48"/>
        <v>84</v>
      </c>
      <c r="AI303" s="32">
        <f t="shared" si="49"/>
        <v>7</v>
      </c>
      <c r="AJ303" s="32" t="str">
        <f t="shared" si="50"/>
        <v/>
      </c>
    </row>
    <row r="304" spans="1:36">
      <c r="A304">
        <v>132</v>
      </c>
      <c r="B304" s="1" t="str">
        <f t="shared" si="42"/>
        <v>132A_564</v>
      </c>
      <c r="C304" t="str">
        <f t="shared" si="51"/>
        <v>132A_564</v>
      </c>
      <c r="D304" t="str">
        <f>IF(ISNA(VLOOKUP(C304,omissio_vanha_vs_uusi!$A$2:$T$107,20,FALSE)),"",IF(VLOOKUP(C304,omissio_vanha_vs_uusi!$A$2:$T$107,20,FALSE)="OK",VLOOKUP(C304,omissio_vanha_vs_uusi!$A$2:$T$107,11,FALSE),""))</f>
        <v/>
      </c>
      <c r="E304">
        <f>VLOOKUP($C304,marv2012_trees!$A$2:$O$2023,5,FALSE)</f>
        <v>2516503.96</v>
      </c>
      <c r="F304">
        <f>VLOOKUP($C304,marv2012_trees!$A$2:$O$2023,6,FALSE)</f>
        <v>6860077.9699999997</v>
      </c>
      <c r="G304" t="str">
        <f>IF(ISNA(VLOOKUP($C304,results!$A$2:$CJ$107,10,FALSE)),"",VLOOKUP($C304,results!$A$2:$CJ$107,10,FALSE))</f>
        <v/>
      </c>
      <c r="H304" t="str">
        <f>IF(ISNA(VLOOKUP($C304,results!$A$2:$CJ$107,11,FALSE)),"",VLOOKUP($C304,results!$A$2:$CJ$107,11,FALSE))</f>
        <v/>
      </c>
      <c r="I304" t="s">
        <v>95</v>
      </c>
      <c r="J304">
        <v>564</v>
      </c>
      <c r="K304">
        <v>3</v>
      </c>
      <c r="L304">
        <v>59</v>
      </c>
      <c r="N304">
        <v>3</v>
      </c>
      <c r="P304" s="7">
        <v>3</v>
      </c>
      <c r="Q304" s="7">
        <v>11</v>
      </c>
      <c r="R304" s="7">
        <v>58</v>
      </c>
      <c r="AB304" s="8">
        <f t="shared" si="43"/>
        <v>-1</v>
      </c>
      <c r="AC304" s="8" t="str">
        <f t="shared" si="44"/>
        <v/>
      </c>
      <c r="AD304" s="32" t="str">
        <f t="shared" si="45"/>
        <v/>
      </c>
      <c r="AE304" s="32" t="str">
        <f>IF(J304&lt;900,IF(AND(VLOOKUP(C304,marv2012_trees!$A$2:$O$2023,11,FALSE)&lt;21,OR(Q304=21,Q304=22,Q304=23)),1,""),"")</f>
        <v/>
      </c>
      <c r="AF304" s="32" t="str">
        <f t="shared" si="46"/>
        <v/>
      </c>
      <c r="AG304" s="32">
        <f t="shared" si="47"/>
        <v>59</v>
      </c>
      <c r="AH304" s="32">
        <f t="shared" si="48"/>
        <v>58</v>
      </c>
      <c r="AI304" s="32">
        <f t="shared" si="49"/>
        <v>-1</v>
      </c>
      <c r="AJ304" s="32" t="str">
        <f t="shared" si="50"/>
        <v/>
      </c>
    </row>
    <row r="305" spans="1:36">
      <c r="A305">
        <v>132</v>
      </c>
      <c r="B305" s="1" t="str">
        <f t="shared" si="42"/>
        <v>132A_571</v>
      </c>
      <c r="C305" t="str">
        <f t="shared" si="51"/>
        <v>132A_571</v>
      </c>
      <c r="D305" t="str">
        <f>IF(ISNA(VLOOKUP(C305,omissio_vanha_vs_uusi!$A$2:$T$107,20,FALSE)),"",IF(VLOOKUP(C305,omissio_vanha_vs_uusi!$A$2:$T$107,20,FALSE)="OK",VLOOKUP(C305,omissio_vanha_vs_uusi!$A$2:$T$107,11,FALSE),""))</f>
        <v/>
      </c>
      <c r="E305">
        <f>VLOOKUP($C305,marv2012_trees!$A$2:$O$2023,5,FALSE)</f>
        <v>2516498.52</v>
      </c>
      <c r="F305">
        <f>VLOOKUP($C305,marv2012_trees!$A$2:$O$2023,6,FALSE)</f>
        <v>6860076</v>
      </c>
      <c r="G305" t="str">
        <f>IF(ISNA(VLOOKUP($C305,results!$A$2:$CJ$107,10,FALSE)),"",VLOOKUP($C305,results!$A$2:$CJ$107,10,FALSE))</f>
        <v/>
      </c>
      <c r="H305" t="str">
        <f>IF(ISNA(VLOOKUP($C305,results!$A$2:$CJ$107,11,FALSE)),"",VLOOKUP($C305,results!$A$2:$CJ$107,11,FALSE))</f>
        <v/>
      </c>
      <c r="I305" t="s">
        <v>95</v>
      </c>
      <c r="J305">
        <v>571</v>
      </c>
      <c r="K305">
        <v>16</v>
      </c>
      <c r="L305">
        <v>57</v>
      </c>
      <c r="N305">
        <v>3</v>
      </c>
      <c r="P305" s="7">
        <v>16</v>
      </c>
      <c r="Q305" s="7">
        <v>11</v>
      </c>
      <c r="R305" s="7">
        <v>62</v>
      </c>
      <c r="AB305" s="8">
        <f t="shared" si="43"/>
        <v>5</v>
      </c>
      <c r="AC305" s="8" t="str">
        <f t="shared" si="44"/>
        <v/>
      </c>
      <c r="AD305" s="32" t="str">
        <f t="shared" si="45"/>
        <v/>
      </c>
      <c r="AE305" s="32" t="str">
        <f>IF(J305&lt;900,IF(AND(VLOOKUP(C305,marv2012_trees!$A$2:$O$2023,11,FALSE)&lt;21,OR(Q305=21,Q305=22,Q305=23)),1,""),"")</f>
        <v/>
      </c>
      <c r="AF305" s="32" t="str">
        <f t="shared" si="46"/>
        <v/>
      </c>
      <c r="AG305" s="32">
        <f t="shared" si="47"/>
        <v>57</v>
      </c>
      <c r="AH305" s="32">
        <f t="shared" si="48"/>
        <v>62</v>
      </c>
      <c r="AI305" s="32">
        <f t="shared" si="49"/>
        <v>5</v>
      </c>
      <c r="AJ305" s="32" t="str">
        <f t="shared" si="50"/>
        <v/>
      </c>
    </row>
    <row r="306" spans="1:36">
      <c r="A306">
        <v>132</v>
      </c>
      <c r="B306" s="1" t="str">
        <f t="shared" si="42"/>
        <v>132A_570</v>
      </c>
      <c r="C306" t="str">
        <f t="shared" si="51"/>
        <v>132A_570</v>
      </c>
      <c r="D306" t="str">
        <f>IF(ISNA(VLOOKUP(C306,omissio_vanha_vs_uusi!$A$2:$T$107,20,FALSE)),"",IF(VLOOKUP(C306,omissio_vanha_vs_uusi!$A$2:$T$107,20,FALSE)="OK",VLOOKUP(C306,omissio_vanha_vs_uusi!$A$2:$T$107,11,FALSE),""))</f>
        <v/>
      </c>
      <c r="E306">
        <f>VLOOKUP($C306,marv2012_trees!$A$2:$O$2023,5,FALSE)</f>
        <v>2516501.9500000002</v>
      </c>
      <c r="F306">
        <f>VLOOKUP($C306,marv2012_trees!$A$2:$O$2023,6,FALSE)</f>
        <v>6860078.0300000003</v>
      </c>
      <c r="G306" t="str">
        <f>IF(ISNA(VLOOKUP($C306,results!$A$2:$CJ$107,10,FALSE)),"",VLOOKUP($C306,results!$A$2:$CJ$107,10,FALSE))</f>
        <v/>
      </c>
      <c r="H306" t="str">
        <f>IF(ISNA(VLOOKUP($C306,results!$A$2:$CJ$107,11,FALSE)),"",VLOOKUP($C306,results!$A$2:$CJ$107,11,FALSE))</f>
        <v/>
      </c>
      <c r="I306" t="s">
        <v>95</v>
      </c>
      <c r="J306">
        <v>570</v>
      </c>
      <c r="K306">
        <v>6</v>
      </c>
      <c r="L306">
        <v>79</v>
      </c>
      <c r="N306">
        <v>3</v>
      </c>
      <c r="P306" s="7">
        <v>6</v>
      </c>
      <c r="Q306" s="7">
        <v>23</v>
      </c>
      <c r="AA306" t="s">
        <v>99</v>
      </c>
      <c r="AB306" s="8" t="str">
        <f t="shared" si="43"/>
        <v/>
      </c>
      <c r="AC306" s="8" t="str">
        <f t="shared" si="44"/>
        <v/>
      </c>
      <c r="AD306" s="32" t="str">
        <f t="shared" si="45"/>
        <v/>
      </c>
      <c r="AE306" s="32">
        <f>IF(J306&lt;900,IF(AND(VLOOKUP(C306,marv2012_trees!$A$2:$O$2023,11,FALSE)&lt;21,OR(Q306=21,Q306=22,Q306=23)),1,""),"")</f>
        <v>1</v>
      </c>
      <c r="AF306" s="32" t="str">
        <f t="shared" si="46"/>
        <v/>
      </c>
      <c r="AG306" s="32">
        <f t="shared" si="47"/>
        <v>0</v>
      </c>
      <c r="AH306" s="32">
        <f t="shared" si="48"/>
        <v>0</v>
      </c>
      <c r="AI306" s="32" t="str">
        <f t="shared" si="49"/>
        <v/>
      </c>
      <c r="AJ306" s="32" t="str">
        <f t="shared" si="50"/>
        <v/>
      </c>
    </row>
    <row r="307" spans="1:36">
      <c r="A307">
        <v>132</v>
      </c>
      <c r="B307" s="1" t="str">
        <f t="shared" si="42"/>
        <v>132A_572</v>
      </c>
      <c r="C307" t="str">
        <f t="shared" si="51"/>
        <v>132A_572</v>
      </c>
      <c r="D307" t="str">
        <f>IF(ISNA(VLOOKUP(C307,omissio_vanha_vs_uusi!$A$2:$T$107,20,FALSE)),"",IF(VLOOKUP(C307,omissio_vanha_vs_uusi!$A$2:$T$107,20,FALSE)="OK",VLOOKUP(C307,omissio_vanha_vs_uusi!$A$2:$T$107,11,FALSE),""))</f>
        <v/>
      </c>
      <c r="E307">
        <f>VLOOKUP($C307,marv2012_trees!$A$2:$O$2023,5,FALSE)</f>
        <v>2516498.44</v>
      </c>
      <c r="F307">
        <f>VLOOKUP($C307,marv2012_trees!$A$2:$O$2023,6,FALSE)</f>
        <v>6860076.7800000003</v>
      </c>
      <c r="G307" t="str">
        <f>IF(ISNA(VLOOKUP($C307,results!$A$2:$CJ$107,10,FALSE)),"",VLOOKUP($C307,results!$A$2:$CJ$107,10,FALSE))</f>
        <v/>
      </c>
      <c r="H307" t="str">
        <f>IF(ISNA(VLOOKUP($C307,results!$A$2:$CJ$107,11,FALSE)),"",VLOOKUP($C307,results!$A$2:$CJ$107,11,FALSE))</f>
        <v/>
      </c>
      <c r="I307" t="s">
        <v>95</v>
      </c>
      <c r="J307">
        <v>572</v>
      </c>
      <c r="K307">
        <v>16</v>
      </c>
      <c r="L307">
        <v>72</v>
      </c>
      <c r="N307">
        <v>3</v>
      </c>
      <c r="P307" s="7">
        <v>16</v>
      </c>
      <c r="Q307" s="7">
        <v>11</v>
      </c>
      <c r="R307" s="7">
        <v>93</v>
      </c>
      <c r="AB307" s="8">
        <f t="shared" si="43"/>
        <v>21</v>
      </c>
      <c r="AC307" s="8" t="str">
        <f t="shared" si="44"/>
        <v/>
      </c>
      <c r="AD307" s="32" t="str">
        <f t="shared" si="45"/>
        <v/>
      </c>
      <c r="AE307" s="32" t="str">
        <f>IF(J307&lt;900,IF(AND(VLOOKUP(C307,marv2012_trees!$A$2:$O$2023,11,FALSE)&lt;21,OR(Q307=21,Q307=22,Q307=23)),1,""),"")</f>
        <v/>
      </c>
      <c r="AF307" s="32" t="str">
        <f t="shared" si="46"/>
        <v/>
      </c>
      <c r="AG307" s="32">
        <f t="shared" si="47"/>
        <v>72</v>
      </c>
      <c r="AH307" s="32">
        <f t="shared" si="48"/>
        <v>93</v>
      </c>
      <c r="AI307" s="32">
        <f t="shared" si="49"/>
        <v>21</v>
      </c>
      <c r="AJ307" s="32" t="str">
        <f t="shared" si="50"/>
        <v/>
      </c>
    </row>
    <row r="308" spans="1:36">
      <c r="A308">
        <v>132</v>
      </c>
      <c r="B308" s="1" t="str">
        <f t="shared" si="42"/>
        <v>132A_573</v>
      </c>
      <c r="C308" t="str">
        <f t="shared" si="51"/>
        <v>132A_573</v>
      </c>
      <c r="D308" t="str">
        <f>IF(ISNA(VLOOKUP(C308,omissio_vanha_vs_uusi!$A$2:$T$107,20,FALSE)),"",IF(VLOOKUP(C308,omissio_vanha_vs_uusi!$A$2:$T$107,20,FALSE)="OK",VLOOKUP(C308,omissio_vanha_vs_uusi!$A$2:$T$107,11,FALSE),""))</f>
        <v/>
      </c>
      <c r="E308">
        <f>VLOOKUP($C308,marv2012_trees!$A$2:$O$2023,5,FALSE)</f>
        <v>2516497.25</v>
      </c>
      <c r="F308">
        <f>VLOOKUP($C308,marv2012_trees!$A$2:$O$2023,6,FALSE)</f>
        <v>6860078.29</v>
      </c>
      <c r="G308" t="str">
        <f>IF(ISNA(VLOOKUP($C308,results!$A$2:$CJ$107,10,FALSE)),"",VLOOKUP($C308,results!$A$2:$CJ$107,10,FALSE))</f>
        <v/>
      </c>
      <c r="H308" t="str">
        <f>IF(ISNA(VLOOKUP($C308,results!$A$2:$CJ$107,11,FALSE)),"",VLOOKUP($C308,results!$A$2:$CJ$107,11,FALSE))</f>
        <v/>
      </c>
      <c r="I308" t="s">
        <v>95</v>
      </c>
      <c r="J308">
        <v>573</v>
      </c>
      <c r="K308">
        <v>16</v>
      </c>
      <c r="L308">
        <v>87</v>
      </c>
      <c r="M308">
        <v>9.2400042724609008</v>
      </c>
      <c r="N308">
        <v>3</v>
      </c>
      <c r="P308" s="7">
        <v>16</v>
      </c>
      <c r="Q308" s="7">
        <v>11</v>
      </c>
      <c r="R308" s="7">
        <v>93</v>
      </c>
      <c r="AB308" s="8">
        <f t="shared" si="43"/>
        <v>6</v>
      </c>
      <c r="AC308" s="8" t="str">
        <f t="shared" si="44"/>
        <v/>
      </c>
      <c r="AD308" s="32" t="str">
        <f t="shared" si="45"/>
        <v/>
      </c>
      <c r="AE308" s="32" t="str">
        <f>IF(J308&lt;900,IF(AND(VLOOKUP(C308,marv2012_trees!$A$2:$O$2023,11,FALSE)&lt;21,OR(Q308=21,Q308=22,Q308=23)),1,""),"")</f>
        <v/>
      </c>
      <c r="AF308" s="32" t="str">
        <f t="shared" si="46"/>
        <v/>
      </c>
      <c r="AG308" s="32">
        <f t="shared" si="47"/>
        <v>87</v>
      </c>
      <c r="AH308" s="32">
        <f t="shared" si="48"/>
        <v>93</v>
      </c>
      <c r="AI308" s="32">
        <f t="shared" si="49"/>
        <v>6</v>
      </c>
      <c r="AJ308" s="32" t="str">
        <f t="shared" si="50"/>
        <v/>
      </c>
    </row>
    <row r="309" spans="1:36">
      <c r="A309">
        <v>132</v>
      </c>
      <c r="B309" s="1" t="str">
        <f t="shared" si="42"/>
        <v>132A_578</v>
      </c>
      <c r="C309" t="str">
        <f t="shared" si="51"/>
        <v>132A_578</v>
      </c>
      <c r="D309" t="str">
        <f>IF(ISNA(VLOOKUP(C309,omissio_vanha_vs_uusi!$A$2:$T$107,20,FALSE)),"",IF(VLOOKUP(C309,omissio_vanha_vs_uusi!$A$2:$T$107,20,FALSE)="OK",VLOOKUP(C309,omissio_vanha_vs_uusi!$A$2:$T$107,11,FALSE),""))</f>
        <v/>
      </c>
      <c r="E309">
        <f>VLOOKUP($C309,marv2012_trees!$A$2:$O$2023,5,FALSE)</f>
        <v>2516498.4900000002</v>
      </c>
      <c r="F309">
        <f>VLOOKUP($C309,marv2012_trees!$A$2:$O$2023,6,FALSE)</f>
        <v>6860081.7300000004</v>
      </c>
      <c r="G309" t="str">
        <f>IF(ISNA(VLOOKUP($C309,results!$A$2:$CJ$107,10,FALSE)),"",VLOOKUP($C309,results!$A$2:$CJ$107,10,FALSE))</f>
        <v/>
      </c>
      <c r="H309" t="str">
        <f>IF(ISNA(VLOOKUP($C309,results!$A$2:$CJ$107,11,FALSE)),"",VLOOKUP($C309,results!$A$2:$CJ$107,11,FALSE))</f>
        <v/>
      </c>
      <c r="I309" t="s">
        <v>95</v>
      </c>
      <c r="J309">
        <v>578</v>
      </c>
      <c r="K309">
        <v>3</v>
      </c>
      <c r="L309">
        <v>90</v>
      </c>
      <c r="M309">
        <v>14.8510115966796</v>
      </c>
      <c r="N309">
        <v>3</v>
      </c>
      <c r="P309" s="7">
        <v>3</v>
      </c>
      <c r="Q309" s="7">
        <v>11</v>
      </c>
      <c r="R309" s="7">
        <v>104</v>
      </c>
      <c r="AB309" s="8">
        <f t="shared" si="43"/>
        <v>14</v>
      </c>
      <c r="AC309" s="8" t="str">
        <f t="shared" si="44"/>
        <v/>
      </c>
      <c r="AD309" s="32" t="str">
        <f t="shared" si="45"/>
        <v/>
      </c>
      <c r="AE309" s="32" t="str">
        <f>IF(J309&lt;900,IF(AND(VLOOKUP(C309,marv2012_trees!$A$2:$O$2023,11,FALSE)&lt;21,OR(Q309=21,Q309=22,Q309=23)),1,""),"")</f>
        <v/>
      </c>
      <c r="AF309" s="32" t="str">
        <f t="shared" si="46"/>
        <v/>
      </c>
      <c r="AG309" s="32">
        <f t="shared" si="47"/>
        <v>90</v>
      </c>
      <c r="AH309" s="32">
        <f t="shared" si="48"/>
        <v>104</v>
      </c>
      <c r="AI309" s="32">
        <f t="shared" si="49"/>
        <v>14</v>
      </c>
      <c r="AJ309" s="32" t="str">
        <f t="shared" si="50"/>
        <v/>
      </c>
    </row>
    <row r="310" spans="1:36">
      <c r="A310">
        <v>132</v>
      </c>
      <c r="B310" s="1" t="str">
        <f t="shared" si="42"/>
        <v>132A_580</v>
      </c>
      <c r="C310" t="str">
        <f t="shared" si="51"/>
        <v>132A_580</v>
      </c>
      <c r="D310" t="str">
        <f>IF(ISNA(VLOOKUP(C310,omissio_vanha_vs_uusi!$A$2:$T$107,20,FALSE)),"",IF(VLOOKUP(C310,omissio_vanha_vs_uusi!$A$2:$T$107,20,FALSE)="OK",VLOOKUP(C310,omissio_vanha_vs_uusi!$A$2:$T$107,11,FALSE),""))</f>
        <v/>
      </c>
      <c r="E310">
        <f>VLOOKUP($C310,marv2012_trees!$A$2:$O$2023,5,FALSE)</f>
        <v>2516499.66</v>
      </c>
      <c r="F310">
        <f>VLOOKUP($C310,marv2012_trees!$A$2:$O$2023,6,FALSE)</f>
        <v>6860085.5099999998</v>
      </c>
      <c r="G310" t="str">
        <f>IF(ISNA(VLOOKUP($C310,results!$A$2:$CJ$107,10,FALSE)),"",VLOOKUP($C310,results!$A$2:$CJ$107,10,FALSE))</f>
        <v/>
      </c>
      <c r="H310" t="str">
        <f>IF(ISNA(VLOOKUP($C310,results!$A$2:$CJ$107,11,FALSE)),"",VLOOKUP($C310,results!$A$2:$CJ$107,11,FALSE))</f>
        <v/>
      </c>
      <c r="I310" t="s">
        <v>95</v>
      </c>
      <c r="J310">
        <v>580</v>
      </c>
      <c r="K310">
        <v>6</v>
      </c>
      <c r="L310">
        <v>104</v>
      </c>
      <c r="N310">
        <v>3</v>
      </c>
      <c r="P310" s="7">
        <v>6</v>
      </c>
      <c r="Q310" s="7">
        <v>22</v>
      </c>
      <c r="R310" s="7">
        <v>104</v>
      </c>
      <c r="AA310" t="s">
        <v>100</v>
      </c>
      <c r="AB310" s="8" t="str">
        <f t="shared" si="43"/>
        <v/>
      </c>
      <c r="AC310" s="8" t="str">
        <f t="shared" si="44"/>
        <v/>
      </c>
      <c r="AD310" s="32" t="str">
        <f t="shared" si="45"/>
        <v/>
      </c>
      <c r="AE310" s="32">
        <f>IF(J310&lt;900,IF(AND(VLOOKUP(C310,marv2012_trees!$A$2:$O$2023,11,FALSE)&lt;21,OR(Q310=21,Q310=22,Q310=23)),1,""),"")</f>
        <v>1</v>
      </c>
      <c r="AF310" s="32" t="str">
        <f t="shared" si="46"/>
        <v/>
      </c>
      <c r="AG310" s="32">
        <f t="shared" si="47"/>
        <v>0</v>
      </c>
      <c r="AH310" s="32">
        <f t="shared" si="48"/>
        <v>0</v>
      </c>
      <c r="AI310" s="32" t="str">
        <f t="shared" si="49"/>
        <v/>
      </c>
      <c r="AJ310" s="32" t="str">
        <f t="shared" si="50"/>
        <v/>
      </c>
    </row>
    <row r="311" spans="1:36">
      <c r="A311">
        <v>132</v>
      </c>
      <c r="B311" s="1" t="str">
        <f t="shared" si="42"/>
        <v>132A_583</v>
      </c>
      <c r="C311" t="str">
        <f t="shared" si="51"/>
        <v>132A_583</v>
      </c>
      <c r="D311" t="str">
        <f>IF(ISNA(VLOOKUP(C311,omissio_vanha_vs_uusi!$A$2:$T$107,20,FALSE)),"",IF(VLOOKUP(C311,omissio_vanha_vs_uusi!$A$2:$T$107,20,FALSE)="OK",VLOOKUP(C311,omissio_vanha_vs_uusi!$A$2:$T$107,11,FALSE),""))</f>
        <v/>
      </c>
      <c r="E311">
        <f>VLOOKUP($C311,marv2012_trees!$A$2:$O$2023,5,FALSE)</f>
        <v>2516498.96</v>
      </c>
      <c r="F311">
        <f>VLOOKUP($C311,marv2012_trees!$A$2:$O$2023,6,FALSE)</f>
        <v>6860088.0300000003</v>
      </c>
      <c r="G311" t="str">
        <f>IF(ISNA(VLOOKUP($C311,results!$A$2:$CJ$107,10,FALSE)),"",VLOOKUP($C311,results!$A$2:$CJ$107,10,FALSE))</f>
        <v/>
      </c>
      <c r="H311" t="str">
        <f>IF(ISNA(VLOOKUP($C311,results!$A$2:$CJ$107,11,FALSE)),"",VLOOKUP($C311,results!$A$2:$CJ$107,11,FALSE))</f>
        <v/>
      </c>
      <c r="I311" t="s">
        <v>95</v>
      </c>
      <c r="J311">
        <v>583</v>
      </c>
      <c r="K311">
        <v>2</v>
      </c>
      <c r="L311">
        <v>68</v>
      </c>
      <c r="N311">
        <v>3</v>
      </c>
      <c r="P311" s="7">
        <v>2</v>
      </c>
      <c r="Q311" s="7">
        <v>11</v>
      </c>
      <c r="R311" s="7">
        <v>95</v>
      </c>
      <c r="AB311" s="8">
        <f t="shared" si="43"/>
        <v>27</v>
      </c>
      <c r="AC311" s="8" t="str">
        <f t="shared" si="44"/>
        <v/>
      </c>
      <c r="AD311" s="32" t="str">
        <f t="shared" si="45"/>
        <v/>
      </c>
      <c r="AE311" s="32" t="str">
        <f>IF(J311&lt;900,IF(AND(VLOOKUP(C311,marv2012_trees!$A$2:$O$2023,11,FALSE)&lt;21,OR(Q311=21,Q311=22,Q311=23)),1,""),"")</f>
        <v/>
      </c>
      <c r="AF311" s="32" t="str">
        <f t="shared" si="46"/>
        <v/>
      </c>
      <c r="AG311" s="32">
        <f t="shared" si="47"/>
        <v>68</v>
      </c>
      <c r="AH311" s="32">
        <f t="shared" si="48"/>
        <v>95</v>
      </c>
      <c r="AI311" s="32">
        <f t="shared" si="49"/>
        <v>27</v>
      </c>
      <c r="AJ311" s="32" t="str">
        <f t="shared" si="50"/>
        <v/>
      </c>
    </row>
    <row r="312" spans="1:36">
      <c r="A312">
        <v>132</v>
      </c>
      <c r="B312" s="1" t="str">
        <f t="shared" si="42"/>
        <v>132A_582</v>
      </c>
      <c r="C312" t="str">
        <f t="shared" si="51"/>
        <v>132A_582</v>
      </c>
      <c r="D312" t="str">
        <f>IF(ISNA(VLOOKUP(C312,omissio_vanha_vs_uusi!$A$2:$T$107,20,FALSE)),"",IF(VLOOKUP(C312,omissio_vanha_vs_uusi!$A$2:$T$107,20,FALSE)="OK",VLOOKUP(C312,omissio_vanha_vs_uusi!$A$2:$T$107,11,FALSE),""))</f>
        <v/>
      </c>
      <c r="E312">
        <f>VLOOKUP($C312,marv2012_trees!$A$2:$O$2023,5,FALSE)</f>
        <v>2516492.33</v>
      </c>
      <c r="F312">
        <f>VLOOKUP($C312,marv2012_trees!$A$2:$O$2023,6,FALSE)</f>
        <v>6860085.8799999999</v>
      </c>
      <c r="G312" t="str">
        <f>IF(ISNA(VLOOKUP($C312,results!$A$2:$CJ$107,10,FALSE)),"",VLOOKUP($C312,results!$A$2:$CJ$107,10,FALSE))</f>
        <v/>
      </c>
      <c r="H312" t="str">
        <f>IF(ISNA(VLOOKUP($C312,results!$A$2:$CJ$107,11,FALSE)),"",VLOOKUP($C312,results!$A$2:$CJ$107,11,FALSE))</f>
        <v/>
      </c>
      <c r="I312" t="s">
        <v>95</v>
      </c>
      <c r="J312">
        <v>582</v>
      </c>
      <c r="K312">
        <v>3</v>
      </c>
      <c r="L312">
        <v>113</v>
      </c>
      <c r="N312">
        <v>3</v>
      </c>
      <c r="P312" s="7">
        <v>3</v>
      </c>
      <c r="Q312" s="7">
        <v>11</v>
      </c>
      <c r="R312" s="7">
        <v>137</v>
      </c>
      <c r="AB312" s="8">
        <f t="shared" si="43"/>
        <v>24</v>
      </c>
      <c r="AC312" s="8" t="str">
        <f t="shared" si="44"/>
        <v/>
      </c>
      <c r="AD312" s="32" t="str">
        <f t="shared" si="45"/>
        <v/>
      </c>
      <c r="AE312" s="32" t="str">
        <f>IF(J312&lt;900,IF(AND(VLOOKUP(C312,marv2012_trees!$A$2:$O$2023,11,FALSE)&lt;21,OR(Q312=21,Q312=22,Q312=23)),1,""),"")</f>
        <v/>
      </c>
      <c r="AF312" s="32" t="str">
        <f t="shared" si="46"/>
        <v/>
      </c>
      <c r="AG312" s="32">
        <f t="shared" si="47"/>
        <v>113</v>
      </c>
      <c r="AH312" s="32">
        <f t="shared" si="48"/>
        <v>137</v>
      </c>
      <c r="AI312" s="32">
        <f t="shared" si="49"/>
        <v>24</v>
      </c>
      <c r="AJ312" s="32" t="str">
        <f t="shared" si="50"/>
        <v/>
      </c>
    </row>
    <row r="313" spans="1:36">
      <c r="A313">
        <v>132</v>
      </c>
      <c r="B313" s="1" t="str">
        <f t="shared" si="42"/>
        <v>132A_587</v>
      </c>
      <c r="C313" t="str">
        <f t="shared" si="51"/>
        <v>132A_587</v>
      </c>
      <c r="D313" t="str">
        <f>IF(ISNA(VLOOKUP(C313,omissio_vanha_vs_uusi!$A$2:$T$107,20,FALSE)),"",IF(VLOOKUP(C313,omissio_vanha_vs_uusi!$A$2:$T$107,20,FALSE)="OK",VLOOKUP(C313,omissio_vanha_vs_uusi!$A$2:$T$107,11,FALSE),""))</f>
        <v/>
      </c>
      <c r="E313">
        <f>VLOOKUP($C313,marv2012_trees!$A$2:$O$2023,5,FALSE)</f>
        <v>2516490.42</v>
      </c>
      <c r="F313">
        <f>VLOOKUP($C313,marv2012_trees!$A$2:$O$2023,6,FALSE)</f>
        <v>6860089.8399999999</v>
      </c>
      <c r="G313" t="str">
        <f>IF(ISNA(VLOOKUP($C313,results!$A$2:$CJ$107,10,FALSE)),"",VLOOKUP($C313,results!$A$2:$CJ$107,10,FALSE))</f>
        <v/>
      </c>
      <c r="H313" t="str">
        <f>IF(ISNA(VLOOKUP($C313,results!$A$2:$CJ$107,11,FALSE)),"",VLOOKUP($C313,results!$A$2:$CJ$107,11,FALSE))</f>
        <v/>
      </c>
      <c r="I313" t="s">
        <v>95</v>
      </c>
      <c r="J313">
        <v>587</v>
      </c>
      <c r="K313">
        <v>1</v>
      </c>
      <c r="L313">
        <v>63</v>
      </c>
      <c r="N313">
        <v>3</v>
      </c>
      <c r="P313" s="7">
        <v>1</v>
      </c>
      <c r="Q313" s="7">
        <v>12</v>
      </c>
      <c r="R313" s="7">
        <v>77</v>
      </c>
      <c r="AA313" t="s">
        <v>101</v>
      </c>
      <c r="AB313" s="8">
        <f t="shared" si="43"/>
        <v>14</v>
      </c>
      <c r="AC313" s="8" t="str">
        <f t="shared" si="44"/>
        <v/>
      </c>
      <c r="AD313" s="32" t="str">
        <f t="shared" si="45"/>
        <v/>
      </c>
      <c r="AE313" s="32" t="str">
        <f>IF(J313&lt;900,IF(AND(VLOOKUP(C313,marv2012_trees!$A$2:$O$2023,11,FALSE)&lt;21,OR(Q313=21,Q313=22,Q313=23)),1,""),"")</f>
        <v/>
      </c>
      <c r="AF313" s="32" t="str">
        <f t="shared" si="46"/>
        <v/>
      </c>
      <c r="AG313" s="32">
        <f t="shared" si="47"/>
        <v>63</v>
      </c>
      <c r="AH313" s="32">
        <f t="shared" si="48"/>
        <v>77</v>
      </c>
      <c r="AI313" s="32">
        <f t="shared" si="49"/>
        <v>14</v>
      </c>
      <c r="AJ313" s="32" t="str">
        <f t="shared" si="50"/>
        <v/>
      </c>
    </row>
    <row r="314" spans="1:36">
      <c r="A314">
        <v>132</v>
      </c>
      <c r="B314" s="1" t="str">
        <f t="shared" si="42"/>
        <v>132A_589</v>
      </c>
      <c r="C314" t="str">
        <f t="shared" si="51"/>
        <v>132A_589</v>
      </c>
      <c r="D314" t="str">
        <f>IF(ISNA(VLOOKUP(C314,omissio_vanha_vs_uusi!$A$2:$T$107,20,FALSE)),"",IF(VLOOKUP(C314,omissio_vanha_vs_uusi!$A$2:$T$107,20,FALSE)="OK",VLOOKUP(C314,omissio_vanha_vs_uusi!$A$2:$T$107,11,FALSE),""))</f>
        <v/>
      </c>
      <c r="E314">
        <f>VLOOKUP($C314,marv2012_trees!$A$2:$O$2023,5,FALSE)</f>
        <v>2516490.92</v>
      </c>
      <c r="F314">
        <f>VLOOKUP($C314,marv2012_trees!$A$2:$O$2023,6,FALSE)</f>
        <v>6860092.6600000001</v>
      </c>
      <c r="G314" t="str">
        <f>IF(ISNA(VLOOKUP($C314,results!$A$2:$CJ$107,10,FALSE)),"",VLOOKUP($C314,results!$A$2:$CJ$107,10,FALSE))</f>
        <v/>
      </c>
      <c r="H314" t="str">
        <f>IF(ISNA(VLOOKUP($C314,results!$A$2:$CJ$107,11,FALSE)),"",VLOOKUP($C314,results!$A$2:$CJ$107,11,FALSE))</f>
        <v/>
      </c>
      <c r="I314" t="s">
        <v>95</v>
      </c>
      <c r="J314">
        <v>589</v>
      </c>
      <c r="K314">
        <v>3</v>
      </c>
      <c r="L314">
        <v>86</v>
      </c>
      <c r="M314">
        <v>13.8830018310546</v>
      </c>
      <c r="N314">
        <v>3</v>
      </c>
      <c r="P314" s="7">
        <v>3</v>
      </c>
      <c r="Q314" s="7">
        <v>11</v>
      </c>
      <c r="R314" s="7">
        <v>100</v>
      </c>
      <c r="S314" s="7" t="s">
        <v>35</v>
      </c>
      <c r="T314" s="7">
        <v>6.5</v>
      </c>
      <c r="U314" s="7">
        <v>14.5</v>
      </c>
      <c r="V314" s="7">
        <v>9</v>
      </c>
      <c r="Z314" s="7">
        <v>28</v>
      </c>
      <c r="AB314" s="8">
        <f t="shared" si="43"/>
        <v>14</v>
      </c>
      <c r="AC314" s="8" t="str">
        <f t="shared" si="44"/>
        <v/>
      </c>
      <c r="AD314" s="32" t="str">
        <f t="shared" si="45"/>
        <v/>
      </c>
      <c r="AE314" s="32" t="str">
        <f>IF(J314&lt;900,IF(AND(VLOOKUP(C314,marv2012_trees!$A$2:$O$2023,11,FALSE)&lt;21,OR(Q314=21,Q314=22,Q314=23)),1,""),"")</f>
        <v/>
      </c>
      <c r="AF314" s="32" t="str">
        <f t="shared" si="46"/>
        <v/>
      </c>
      <c r="AG314" s="32">
        <f t="shared" si="47"/>
        <v>86</v>
      </c>
      <c r="AH314" s="32">
        <f t="shared" si="48"/>
        <v>100</v>
      </c>
      <c r="AI314" s="32">
        <f t="shared" si="49"/>
        <v>14</v>
      </c>
      <c r="AJ314" s="32" t="str">
        <f t="shared" si="50"/>
        <v/>
      </c>
    </row>
    <row r="315" spans="1:36">
      <c r="A315">
        <v>132</v>
      </c>
      <c r="B315" s="1" t="str">
        <f t="shared" si="42"/>
        <v>132A_552</v>
      </c>
      <c r="C315" t="str">
        <f t="shared" si="51"/>
        <v>132A_552</v>
      </c>
      <c r="D315" t="str">
        <f>IF(ISNA(VLOOKUP(C315,omissio_vanha_vs_uusi!$A$2:$T$107,20,FALSE)),"",IF(VLOOKUP(C315,omissio_vanha_vs_uusi!$A$2:$T$107,20,FALSE)="OK",VLOOKUP(C315,omissio_vanha_vs_uusi!$A$2:$T$107,11,FALSE),""))</f>
        <v/>
      </c>
      <c r="E315">
        <f>VLOOKUP($C315,marv2012_trees!$A$2:$O$2023,5,FALSE)</f>
        <v>2516511.79</v>
      </c>
      <c r="F315">
        <f>VLOOKUP($C315,marv2012_trees!$A$2:$O$2023,6,FALSE)</f>
        <v>6860078.8399999999</v>
      </c>
      <c r="G315" t="str">
        <f>IF(ISNA(VLOOKUP($C315,results!$A$2:$CJ$107,10,FALSE)),"",VLOOKUP($C315,results!$A$2:$CJ$107,10,FALSE))</f>
        <v/>
      </c>
      <c r="H315" t="str">
        <f>IF(ISNA(VLOOKUP($C315,results!$A$2:$CJ$107,11,FALSE)),"",VLOOKUP($C315,results!$A$2:$CJ$107,11,FALSE))</f>
        <v/>
      </c>
      <c r="I315" t="s">
        <v>95</v>
      </c>
      <c r="J315">
        <v>552</v>
      </c>
      <c r="K315">
        <v>16</v>
      </c>
      <c r="L315">
        <v>60</v>
      </c>
      <c r="N315">
        <v>3</v>
      </c>
      <c r="P315" s="7">
        <v>16</v>
      </c>
      <c r="Q315" s="7">
        <v>11</v>
      </c>
      <c r="R315" s="7">
        <v>72</v>
      </c>
      <c r="AB315" s="8">
        <f t="shared" si="43"/>
        <v>12</v>
      </c>
      <c r="AC315" s="8" t="str">
        <f t="shared" si="44"/>
        <v/>
      </c>
      <c r="AD315" s="32" t="str">
        <f t="shared" si="45"/>
        <v/>
      </c>
      <c r="AE315" s="32" t="str">
        <f>IF(J315&lt;900,IF(AND(VLOOKUP(C315,marv2012_trees!$A$2:$O$2023,11,FALSE)&lt;21,OR(Q315=21,Q315=22,Q315=23)),1,""),"")</f>
        <v/>
      </c>
      <c r="AF315" s="32" t="str">
        <f t="shared" si="46"/>
        <v/>
      </c>
      <c r="AG315" s="32">
        <f t="shared" si="47"/>
        <v>60</v>
      </c>
      <c r="AH315" s="32">
        <f t="shared" si="48"/>
        <v>72</v>
      </c>
      <c r="AI315" s="32">
        <f t="shared" si="49"/>
        <v>12</v>
      </c>
      <c r="AJ315" s="32" t="str">
        <f t="shared" si="50"/>
        <v/>
      </c>
    </row>
    <row r="316" spans="1:36">
      <c r="A316">
        <v>132</v>
      </c>
      <c r="B316" s="1" t="str">
        <f t="shared" si="42"/>
        <v>132A_557</v>
      </c>
      <c r="C316" t="str">
        <f t="shared" si="51"/>
        <v>132A_557</v>
      </c>
      <c r="D316" t="str">
        <f>IF(ISNA(VLOOKUP(C316,omissio_vanha_vs_uusi!$A$2:$T$107,20,FALSE)),"",IF(VLOOKUP(C316,omissio_vanha_vs_uusi!$A$2:$T$107,20,FALSE)="OK",VLOOKUP(C316,omissio_vanha_vs_uusi!$A$2:$T$107,11,FALSE),""))</f>
        <v/>
      </c>
      <c r="E316">
        <f>VLOOKUP($C316,marv2012_trees!$A$2:$O$2023,5,FALSE)</f>
        <v>2516506.48</v>
      </c>
      <c r="F316">
        <f>VLOOKUP($C316,marv2012_trees!$A$2:$O$2023,6,FALSE)</f>
        <v>6860076.3099999996</v>
      </c>
      <c r="G316" t="str">
        <f>IF(ISNA(VLOOKUP($C316,results!$A$2:$CJ$107,10,FALSE)),"",VLOOKUP($C316,results!$A$2:$CJ$107,10,FALSE))</f>
        <v/>
      </c>
      <c r="H316" t="str">
        <f>IF(ISNA(VLOOKUP($C316,results!$A$2:$CJ$107,11,FALSE)),"",VLOOKUP($C316,results!$A$2:$CJ$107,11,FALSE))</f>
        <v/>
      </c>
      <c r="I316" t="s">
        <v>95</v>
      </c>
      <c r="J316">
        <v>557</v>
      </c>
      <c r="K316">
        <v>6</v>
      </c>
      <c r="L316">
        <v>95</v>
      </c>
      <c r="N316">
        <v>3</v>
      </c>
      <c r="P316" s="7">
        <v>6</v>
      </c>
      <c r="Q316" s="7">
        <v>11</v>
      </c>
      <c r="R316" s="7">
        <v>100</v>
      </c>
      <c r="AB316" s="8">
        <f t="shared" si="43"/>
        <v>5</v>
      </c>
      <c r="AC316" s="8" t="str">
        <f t="shared" si="44"/>
        <v/>
      </c>
      <c r="AD316" s="32" t="str">
        <f t="shared" si="45"/>
        <v/>
      </c>
      <c r="AE316" s="32" t="str">
        <f>IF(J316&lt;900,IF(AND(VLOOKUP(C316,marv2012_trees!$A$2:$O$2023,11,FALSE)&lt;21,OR(Q316=21,Q316=22,Q316=23)),1,""),"")</f>
        <v/>
      </c>
      <c r="AF316" s="32" t="str">
        <f t="shared" si="46"/>
        <v/>
      </c>
      <c r="AG316" s="32">
        <f t="shared" si="47"/>
        <v>95</v>
      </c>
      <c r="AH316" s="32">
        <f t="shared" si="48"/>
        <v>100</v>
      </c>
      <c r="AI316" s="32">
        <f t="shared" si="49"/>
        <v>5</v>
      </c>
      <c r="AJ316" s="32" t="str">
        <f t="shared" si="50"/>
        <v/>
      </c>
    </row>
    <row r="317" spans="1:36">
      <c r="A317">
        <v>132</v>
      </c>
      <c r="B317" s="1" t="str">
        <f t="shared" si="42"/>
        <v>132A_548</v>
      </c>
      <c r="C317" t="str">
        <f t="shared" si="51"/>
        <v>132A_548</v>
      </c>
      <c r="D317" t="str">
        <f>IF(ISNA(VLOOKUP(C317,omissio_vanha_vs_uusi!$A$2:$T$107,20,FALSE)),"",IF(VLOOKUP(C317,omissio_vanha_vs_uusi!$A$2:$T$107,20,FALSE)="OK",VLOOKUP(C317,omissio_vanha_vs_uusi!$A$2:$T$107,11,FALSE),""))</f>
        <v/>
      </c>
      <c r="E317">
        <f>VLOOKUP($C317,marv2012_trees!$A$2:$O$2023,5,FALSE)</f>
        <v>2516512.7200000002</v>
      </c>
      <c r="F317">
        <f>VLOOKUP($C317,marv2012_trees!$A$2:$O$2023,6,FALSE)</f>
        <v>6860081.8099999996</v>
      </c>
      <c r="G317" t="str">
        <f>IF(ISNA(VLOOKUP($C317,results!$A$2:$CJ$107,10,FALSE)),"",VLOOKUP($C317,results!$A$2:$CJ$107,10,FALSE))</f>
        <v/>
      </c>
      <c r="H317" t="str">
        <f>IF(ISNA(VLOOKUP($C317,results!$A$2:$CJ$107,11,FALSE)),"",VLOOKUP($C317,results!$A$2:$CJ$107,11,FALSE))</f>
        <v/>
      </c>
      <c r="I317" t="s">
        <v>95</v>
      </c>
      <c r="J317">
        <v>548</v>
      </c>
      <c r="K317">
        <v>3</v>
      </c>
      <c r="L317">
        <v>76</v>
      </c>
      <c r="M317">
        <v>13.683000610351501</v>
      </c>
      <c r="N317">
        <v>3</v>
      </c>
      <c r="P317" s="7">
        <v>3</v>
      </c>
      <c r="Q317" s="7">
        <v>11</v>
      </c>
      <c r="R317" s="7">
        <v>78</v>
      </c>
      <c r="AB317" s="8">
        <f t="shared" si="43"/>
        <v>2</v>
      </c>
      <c r="AC317" s="8" t="str">
        <f t="shared" si="44"/>
        <v/>
      </c>
      <c r="AD317" s="32" t="str">
        <f t="shared" si="45"/>
        <v/>
      </c>
      <c r="AE317" s="32" t="str">
        <f>IF(J317&lt;900,IF(AND(VLOOKUP(C317,marv2012_trees!$A$2:$O$2023,11,FALSE)&lt;21,OR(Q317=21,Q317=22,Q317=23)),1,""),"")</f>
        <v/>
      </c>
      <c r="AF317" s="32" t="str">
        <f t="shared" si="46"/>
        <v/>
      </c>
      <c r="AG317" s="32">
        <f t="shared" si="47"/>
        <v>76</v>
      </c>
      <c r="AH317" s="32">
        <f t="shared" si="48"/>
        <v>78</v>
      </c>
      <c r="AI317" s="32">
        <f t="shared" si="49"/>
        <v>2</v>
      </c>
      <c r="AJ317" s="32" t="str">
        <f t="shared" si="50"/>
        <v/>
      </c>
    </row>
    <row r="318" spans="1:36">
      <c r="A318">
        <v>132</v>
      </c>
      <c r="B318" s="1" t="str">
        <f t="shared" si="42"/>
        <v>132A_549</v>
      </c>
      <c r="C318" t="str">
        <f t="shared" si="51"/>
        <v>132A_549</v>
      </c>
      <c r="D318" t="str">
        <f>IF(ISNA(VLOOKUP(C318,omissio_vanha_vs_uusi!$A$2:$T$107,20,FALSE)),"",IF(VLOOKUP(C318,omissio_vanha_vs_uusi!$A$2:$T$107,20,FALSE)="OK",VLOOKUP(C318,omissio_vanha_vs_uusi!$A$2:$T$107,11,FALSE),""))</f>
        <v/>
      </c>
      <c r="E318">
        <f>VLOOKUP($C318,marv2012_trees!$A$2:$O$2023,5,FALSE)</f>
        <v>2516511.7200000002</v>
      </c>
      <c r="F318">
        <f>VLOOKUP($C318,marv2012_trees!$A$2:$O$2023,6,FALSE)</f>
        <v>6860084.2800000003</v>
      </c>
      <c r="G318" t="str">
        <f>IF(ISNA(VLOOKUP($C318,results!$A$2:$CJ$107,10,FALSE)),"",VLOOKUP($C318,results!$A$2:$CJ$107,10,FALSE))</f>
        <v/>
      </c>
      <c r="H318" t="str">
        <f>IF(ISNA(VLOOKUP($C318,results!$A$2:$CJ$107,11,FALSE)),"",VLOOKUP($C318,results!$A$2:$CJ$107,11,FALSE))</f>
        <v/>
      </c>
      <c r="I318" t="s">
        <v>95</v>
      </c>
      <c r="J318">
        <v>549</v>
      </c>
      <c r="K318">
        <v>3</v>
      </c>
      <c r="L318">
        <v>60</v>
      </c>
      <c r="N318">
        <v>3</v>
      </c>
      <c r="P318" s="7">
        <v>3</v>
      </c>
      <c r="Q318" s="7">
        <v>14</v>
      </c>
      <c r="R318" s="7">
        <v>60</v>
      </c>
      <c r="AA318" t="s">
        <v>102</v>
      </c>
      <c r="AB318" s="8">
        <f t="shared" si="43"/>
        <v>0</v>
      </c>
      <c r="AC318" s="8" t="str">
        <f t="shared" si="44"/>
        <v/>
      </c>
      <c r="AD318" s="32" t="str">
        <f t="shared" si="45"/>
        <v/>
      </c>
      <c r="AE318" s="32" t="str">
        <f>IF(J318&lt;900,IF(AND(VLOOKUP(C318,marv2012_trees!$A$2:$O$2023,11,FALSE)&lt;21,OR(Q318=21,Q318=22,Q318=23)),1,""),"")</f>
        <v/>
      </c>
      <c r="AF318" s="32" t="str">
        <f t="shared" si="46"/>
        <v/>
      </c>
      <c r="AG318" s="32">
        <f t="shared" si="47"/>
        <v>60</v>
      </c>
      <c r="AH318" s="32">
        <f t="shared" si="48"/>
        <v>60</v>
      </c>
      <c r="AI318" s="32">
        <f t="shared" si="49"/>
        <v>0</v>
      </c>
      <c r="AJ318" s="32" t="str">
        <f t="shared" si="50"/>
        <v/>
      </c>
    </row>
    <row r="319" spans="1:36">
      <c r="A319">
        <v>132</v>
      </c>
      <c r="B319" s="1" t="str">
        <f t="shared" si="42"/>
        <v>132A_569</v>
      </c>
      <c r="C319" t="str">
        <f t="shared" si="51"/>
        <v>132A_569</v>
      </c>
      <c r="D319" t="str">
        <f>IF(ISNA(VLOOKUP(C319,omissio_vanha_vs_uusi!$A$2:$T$107,20,FALSE)),"",IF(VLOOKUP(C319,omissio_vanha_vs_uusi!$A$2:$T$107,20,FALSE)="OK",VLOOKUP(C319,omissio_vanha_vs_uusi!$A$2:$T$107,11,FALSE),""))</f>
        <v/>
      </c>
      <c r="E319">
        <f>VLOOKUP($C319,marv2012_trees!$A$2:$O$2023,5,FALSE)</f>
        <v>2516504.9700000002</v>
      </c>
      <c r="F319">
        <f>VLOOKUP($C319,marv2012_trees!$A$2:$O$2023,6,FALSE)</f>
        <v>6860082.1100000003</v>
      </c>
      <c r="G319" t="str">
        <f>IF(ISNA(VLOOKUP($C319,results!$A$2:$CJ$107,10,FALSE)),"",VLOOKUP($C319,results!$A$2:$CJ$107,10,FALSE))</f>
        <v/>
      </c>
      <c r="H319" t="str">
        <f>IF(ISNA(VLOOKUP($C319,results!$A$2:$CJ$107,11,FALSE)),"",VLOOKUP($C319,results!$A$2:$CJ$107,11,FALSE))</f>
        <v/>
      </c>
      <c r="I319" t="s">
        <v>95</v>
      </c>
      <c r="J319">
        <v>569</v>
      </c>
      <c r="K319">
        <v>16</v>
      </c>
      <c r="L319">
        <v>69</v>
      </c>
      <c r="N319">
        <v>3</v>
      </c>
      <c r="P319" s="7">
        <v>16</v>
      </c>
      <c r="Q319" s="7">
        <v>11</v>
      </c>
      <c r="R319" s="7">
        <v>79</v>
      </c>
      <c r="AB319" s="8">
        <f t="shared" si="43"/>
        <v>10</v>
      </c>
      <c r="AC319" s="8" t="str">
        <f t="shared" si="44"/>
        <v/>
      </c>
      <c r="AD319" s="32" t="str">
        <f t="shared" si="45"/>
        <v/>
      </c>
      <c r="AE319" s="32" t="str">
        <f>IF(J319&lt;900,IF(AND(VLOOKUP(C319,marv2012_trees!$A$2:$O$2023,11,FALSE)&lt;21,OR(Q319=21,Q319=22,Q319=23)),1,""),"")</f>
        <v/>
      </c>
      <c r="AF319" s="32" t="str">
        <f t="shared" si="46"/>
        <v/>
      </c>
      <c r="AG319" s="32">
        <f t="shared" si="47"/>
        <v>69</v>
      </c>
      <c r="AH319" s="32">
        <f t="shared" si="48"/>
        <v>79</v>
      </c>
      <c r="AI319" s="32">
        <f t="shared" si="49"/>
        <v>10</v>
      </c>
      <c r="AJ319" s="32" t="str">
        <f t="shared" si="50"/>
        <v/>
      </c>
    </row>
    <row r="320" spans="1:36">
      <c r="A320">
        <v>132</v>
      </c>
      <c r="B320" s="1" t="str">
        <f t="shared" si="42"/>
        <v>132A_584</v>
      </c>
      <c r="C320" t="str">
        <f t="shared" si="51"/>
        <v>132A_584</v>
      </c>
      <c r="D320" t="str">
        <f>IF(ISNA(VLOOKUP(C320,omissio_vanha_vs_uusi!$A$2:$T$107,20,FALSE)),"",IF(VLOOKUP(C320,omissio_vanha_vs_uusi!$A$2:$T$107,20,FALSE)="OK",VLOOKUP(C320,omissio_vanha_vs_uusi!$A$2:$T$107,11,FALSE),""))</f>
        <v/>
      </c>
      <c r="E320">
        <f>VLOOKUP($C320,marv2012_trees!$A$2:$O$2023,5,FALSE)</f>
        <v>2516501.75</v>
      </c>
      <c r="F320">
        <f>VLOOKUP($C320,marv2012_trees!$A$2:$O$2023,6,FALSE)</f>
        <v>6860087.3300000001</v>
      </c>
      <c r="G320" t="str">
        <f>IF(ISNA(VLOOKUP($C320,results!$A$2:$CJ$107,10,FALSE)),"",VLOOKUP($C320,results!$A$2:$CJ$107,10,FALSE))</f>
        <v/>
      </c>
      <c r="H320" t="str">
        <f>IF(ISNA(VLOOKUP($C320,results!$A$2:$CJ$107,11,FALSE)),"",VLOOKUP($C320,results!$A$2:$CJ$107,11,FALSE))</f>
        <v/>
      </c>
      <c r="I320" t="s">
        <v>95</v>
      </c>
      <c r="J320">
        <v>584</v>
      </c>
      <c r="K320">
        <v>3</v>
      </c>
      <c r="L320">
        <v>123</v>
      </c>
      <c r="M320">
        <v>16.6450018310546</v>
      </c>
      <c r="N320">
        <v>3</v>
      </c>
      <c r="P320" s="7">
        <v>3</v>
      </c>
      <c r="Q320" s="7">
        <v>11</v>
      </c>
      <c r="R320" s="7">
        <v>133</v>
      </c>
      <c r="AB320" s="8">
        <f t="shared" si="43"/>
        <v>10</v>
      </c>
      <c r="AC320" s="8" t="str">
        <f t="shared" si="44"/>
        <v/>
      </c>
      <c r="AD320" s="32" t="str">
        <f t="shared" si="45"/>
        <v/>
      </c>
      <c r="AE320" s="32" t="str">
        <f>IF(J320&lt;900,IF(AND(VLOOKUP(C320,marv2012_trees!$A$2:$O$2023,11,FALSE)&lt;21,OR(Q320=21,Q320=22,Q320=23)),1,""),"")</f>
        <v/>
      </c>
      <c r="AF320" s="32" t="str">
        <f t="shared" si="46"/>
        <v/>
      </c>
      <c r="AG320" s="32">
        <f t="shared" si="47"/>
        <v>123</v>
      </c>
      <c r="AH320" s="32">
        <f t="shared" si="48"/>
        <v>133</v>
      </c>
      <c r="AI320" s="32">
        <f t="shared" si="49"/>
        <v>10</v>
      </c>
      <c r="AJ320" s="32" t="str">
        <f t="shared" si="50"/>
        <v/>
      </c>
    </row>
    <row r="321" spans="1:36">
      <c r="A321">
        <v>132</v>
      </c>
      <c r="B321" s="1" t="str">
        <f t="shared" si="42"/>
        <v>132A_593</v>
      </c>
      <c r="C321" t="str">
        <f t="shared" si="51"/>
        <v>132A_593</v>
      </c>
      <c r="D321" t="str">
        <f>IF(ISNA(VLOOKUP(C321,omissio_vanha_vs_uusi!$A$2:$T$107,20,FALSE)),"",IF(VLOOKUP(C321,omissio_vanha_vs_uusi!$A$2:$T$107,20,FALSE)="OK",VLOOKUP(C321,omissio_vanha_vs_uusi!$A$2:$T$107,11,FALSE),""))</f>
        <v/>
      </c>
      <c r="E321">
        <f>VLOOKUP($C321,marv2012_trees!$A$2:$O$2023,5,FALSE)</f>
        <v>2516498.06</v>
      </c>
      <c r="F321">
        <f>VLOOKUP($C321,marv2012_trees!$A$2:$O$2023,6,FALSE)</f>
        <v>6860091.5099999998</v>
      </c>
      <c r="G321" t="str">
        <f>IF(ISNA(VLOOKUP($C321,results!$A$2:$CJ$107,10,FALSE)),"",VLOOKUP($C321,results!$A$2:$CJ$107,10,FALSE))</f>
        <v/>
      </c>
      <c r="H321" t="str">
        <f>IF(ISNA(VLOOKUP($C321,results!$A$2:$CJ$107,11,FALSE)),"",VLOOKUP($C321,results!$A$2:$CJ$107,11,FALSE))</f>
        <v/>
      </c>
      <c r="I321" t="s">
        <v>95</v>
      </c>
      <c r="J321">
        <v>593</v>
      </c>
      <c r="K321">
        <v>3</v>
      </c>
      <c r="L321">
        <v>123</v>
      </c>
      <c r="M321">
        <v>16.641009155273402</v>
      </c>
      <c r="N321">
        <v>3</v>
      </c>
      <c r="P321" s="7">
        <v>3</v>
      </c>
      <c r="Q321" s="7">
        <v>11</v>
      </c>
      <c r="R321" s="7">
        <v>146</v>
      </c>
      <c r="AB321" s="8">
        <f t="shared" si="43"/>
        <v>23</v>
      </c>
      <c r="AC321" s="8" t="str">
        <f t="shared" si="44"/>
        <v/>
      </c>
      <c r="AD321" s="32" t="str">
        <f t="shared" si="45"/>
        <v/>
      </c>
      <c r="AE321" s="32" t="str">
        <f>IF(J321&lt;900,IF(AND(VLOOKUP(C321,marv2012_trees!$A$2:$O$2023,11,FALSE)&lt;21,OR(Q321=21,Q321=22,Q321=23)),1,""),"")</f>
        <v/>
      </c>
      <c r="AF321" s="32" t="str">
        <f t="shared" si="46"/>
        <v/>
      </c>
      <c r="AG321" s="32">
        <f t="shared" si="47"/>
        <v>123</v>
      </c>
      <c r="AH321" s="32">
        <f t="shared" si="48"/>
        <v>146</v>
      </c>
      <c r="AI321" s="32">
        <f t="shared" si="49"/>
        <v>23</v>
      </c>
      <c r="AJ321" s="32" t="str">
        <f t="shared" si="50"/>
        <v/>
      </c>
    </row>
    <row r="322" spans="1:36">
      <c r="A322">
        <v>132</v>
      </c>
      <c r="B322" s="1" t="str">
        <f t="shared" si="42"/>
        <v>132A_598</v>
      </c>
      <c r="C322" t="str">
        <f t="shared" si="51"/>
        <v>132A_598</v>
      </c>
      <c r="D322" t="str">
        <f>IF(ISNA(VLOOKUP(C322,omissio_vanha_vs_uusi!$A$2:$T$107,20,FALSE)),"",IF(VLOOKUP(C322,omissio_vanha_vs_uusi!$A$2:$T$107,20,FALSE)="OK",VLOOKUP(C322,omissio_vanha_vs_uusi!$A$2:$T$107,11,FALSE),""))</f>
        <v/>
      </c>
      <c r="E322">
        <f>VLOOKUP($C322,marv2012_trees!$A$2:$O$2023,5,FALSE)</f>
        <v>2516505.23</v>
      </c>
      <c r="F322">
        <f>VLOOKUP($C322,marv2012_trees!$A$2:$O$2023,6,FALSE)</f>
        <v>6860096.5800000001</v>
      </c>
      <c r="G322" t="str">
        <f>IF(ISNA(VLOOKUP($C322,results!$A$2:$CJ$107,10,FALSE)),"",VLOOKUP($C322,results!$A$2:$CJ$107,10,FALSE))</f>
        <v/>
      </c>
      <c r="H322" t="str">
        <f>IF(ISNA(VLOOKUP($C322,results!$A$2:$CJ$107,11,FALSE)),"",VLOOKUP($C322,results!$A$2:$CJ$107,11,FALSE))</f>
        <v/>
      </c>
      <c r="I322" t="s">
        <v>95</v>
      </c>
      <c r="J322">
        <v>598</v>
      </c>
      <c r="K322">
        <v>2</v>
      </c>
      <c r="L322">
        <v>57</v>
      </c>
      <c r="N322">
        <v>3</v>
      </c>
      <c r="P322" s="7">
        <v>2</v>
      </c>
      <c r="Q322" s="7">
        <v>11</v>
      </c>
      <c r="R322" s="7">
        <v>83</v>
      </c>
      <c r="AB322" s="8">
        <f t="shared" si="43"/>
        <v>26</v>
      </c>
      <c r="AC322" s="8" t="str">
        <f t="shared" si="44"/>
        <v/>
      </c>
      <c r="AD322" s="32" t="str">
        <f t="shared" si="45"/>
        <v/>
      </c>
      <c r="AE322" s="32" t="str">
        <f>IF(J322&lt;900,IF(AND(VLOOKUP(C322,marv2012_trees!$A$2:$O$2023,11,FALSE)&lt;21,OR(Q322=21,Q322=22,Q322=23)),1,""),"")</f>
        <v/>
      </c>
      <c r="AF322" s="32" t="str">
        <f t="shared" si="46"/>
        <v/>
      </c>
      <c r="AG322" s="32">
        <f t="shared" si="47"/>
        <v>57</v>
      </c>
      <c r="AH322" s="32">
        <f t="shared" si="48"/>
        <v>83</v>
      </c>
      <c r="AI322" s="32">
        <f t="shared" si="49"/>
        <v>26</v>
      </c>
      <c r="AJ322" s="32" t="str">
        <f t="shared" si="50"/>
        <v/>
      </c>
    </row>
    <row r="323" spans="1:36">
      <c r="A323">
        <v>132</v>
      </c>
      <c r="B323" s="1" t="str">
        <f t="shared" ref="B323:B386" si="52">IF(D323&lt;&gt;"",CONCATENATE(I323,"_",D323),C323)</f>
        <v>132A_594</v>
      </c>
      <c r="C323" t="str">
        <f t="shared" si="51"/>
        <v>132A_594</v>
      </c>
      <c r="D323" t="str">
        <f>IF(ISNA(VLOOKUP(C323,omissio_vanha_vs_uusi!$A$2:$T$107,20,FALSE)),"",IF(VLOOKUP(C323,omissio_vanha_vs_uusi!$A$2:$T$107,20,FALSE)="OK",VLOOKUP(C323,omissio_vanha_vs_uusi!$A$2:$T$107,11,FALSE),""))</f>
        <v/>
      </c>
      <c r="E323">
        <f>VLOOKUP($C323,marv2012_trees!$A$2:$O$2023,5,FALSE)</f>
        <v>2516501.59</v>
      </c>
      <c r="F323">
        <f>VLOOKUP($C323,marv2012_trees!$A$2:$O$2023,6,FALSE)</f>
        <v>6860094.8300000001</v>
      </c>
      <c r="G323" t="str">
        <f>IF(ISNA(VLOOKUP($C323,results!$A$2:$CJ$107,10,FALSE)),"",VLOOKUP($C323,results!$A$2:$CJ$107,10,FALSE))</f>
        <v/>
      </c>
      <c r="H323" t="str">
        <f>IF(ISNA(VLOOKUP($C323,results!$A$2:$CJ$107,11,FALSE)),"",VLOOKUP($C323,results!$A$2:$CJ$107,11,FALSE))</f>
        <v/>
      </c>
      <c r="I323" t="s">
        <v>95</v>
      </c>
      <c r="J323">
        <v>594</v>
      </c>
      <c r="K323">
        <v>3</v>
      </c>
      <c r="L323">
        <v>75</v>
      </c>
      <c r="N323">
        <v>3</v>
      </c>
      <c r="P323" s="7">
        <v>3</v>
      </c>
      <c r="Q323" s="7">
        <v>11</v>
      </c>
      <c r="R323" s="7">
        <v>77</v>
      </c>
      <c r="AB323" s="8">
        <f t="shared" ref="AB323:AB386" si="53">IF(OR(L323=0,Q323&gt;14,ABS(R323-L323)&gt;50),"",R323-L323)</f>
        <v>2</v>
      </c>
      <c r="AC323" s="8" t="str">
        <f t="shared" ref="AC323:AC386" si="54">IF(P323-K323&lt;&gt;0,IF(OR(Q323&gt;14,Q323&lt;11),"",IF(OR(AND(K323=3,P323=4),AND(K323=4,P323=3)),"",IF(J323&gt;899,"",1))),"")</f>
        <v/>
      </c>
      <c r="AD323" s="32" t="str">
        <f t="shared" ref="AD323:AD386" si="55">IF(Q323=41,1,"")</f>
        <v/>
      </c>
      <c r="AE323" s="32" t="str">
        <f>IF(J323&lt;900,IF(AND(VLOOKUP(C323,marv2012_trees!$A$2:$O$2023,11,FALSE)&lt;21,OR(Q323=21,Q323=22,Q323=23)),1,""),"")</f>
        <v/>
      </c>
      <c r="AF323" s="32" t="str">
        <f t="shared" ref="AF323:AF354" si="56">IF(Q323=31,1,"")</f>
        <v/>
      </c>
      <c r="AG323" s="32">
        <f t="shared" ref="AG323:AG386" si="57">IF(AND(Q323&lt;21,Q323&lt;&gt;0,J323&lt;900),L323,0)</f>
        <v>75</v>
      </c>
      <c r="AH323" s="32">
        <f t="shared" ref="AH323:AH386" si="58">IF(AND(Q323&lt;21,Q323&lt;&gt;0,J323&lt;900),R323,0)</f>
        <v>77</v>
      </c>
      <c r="AI323" s="32">
        <f t="shared" ref="AI323:AI386" si="59">IF(AND(Q323&lt;21,J323&lt;900),AH323-AG323,"")</f>
        <v>2</v>
      </c>
      <c r="AJ323" s="32" t="str">
        <f t="shared" ref="AJ323:AJ386" si="60">IF(AI323&lt;&gt;"",IF(ABS(AI323&gt;50),1,""),"")</f>
        <v/>
      </c>
    </row>
    <row r="324" spans="1:36">
      <c r="A324">
        <v>132</v>
      </c>
      <c r="B324" s="1" t="str">
        <f t="shared" si="52"/>
        <v>132A_595</v>
      </c>
      <c r="C324" t="str">
        <f t="shared" si="51"/>
        <v>132A_595</v>
      </c>
      <c r="D324" t="str">
        <f>IF(ISNA(VLOOKUP(C324,omissio_vanha_vs_uusi!$A$2:$T$107,20,FALSE)),"",IF(VLOOKUP(C324,omissio_vanha_vs_uusi!$A$2:$T$107,20,FALSE)="OK",VLOOKUP(C324,omissio_vanha_vs_uusi!$A$2:$T$107,11,FALSE),""))</f>
        <v/>
      </c>
      <c r="E324">
        <f>VLOOKUP($C324,marv2012_trees!$A$2:$O$2023,5,FALSE)</f>
        <v>2516495.2200000002</v>
      </c>
      <c r="F324">
        <f>VLOOKUP($C324,marv2012_trees!$A$2:$O$2023,6,FALSE)</f>
        <v>6860097.0300000003</v>
      </c>
      <c r="G324" t="str">
        <f>IF(ISNA(VLOOKUP($C324,results!$A$2:$CJ$107,10,FALSE)),"",VLOOKUP($C324,results!$A$2:$CJ$107,10,FALSE))</f>
        <v/>
      </c>
      <c r="H324" t="str">
        <f>IF(ISNA(VLOOKUP($C324,results!$A$2:$CJ$107,11,FALSE)),"",VLOOKUP($C324,results!$A$2:$CJ$107,11,FALSE))</f>
        <v/>
      </c>
      <c r="I324" t="s">
        <v>95</v>
      </c>
      <c r="J324">
        <v>595</v>
      </c>
      <c r="K324">
        <v>16</v>
      </c>
      <c r="L324">
        <v>62</v>
      </c>
      <c r="N324">
        <v>3</v>
      </c>
      <c r="P324" s="7">
        <v>16</v>
      </c>
      <c r="Q324" s="7">
        <v>11</v>
      </c>
      <c r="R324" s="7">
        <v>64</v>
      </c>
      <c r="AB324" s="8">
        <f t="shared" si="53"/>
        <v>2</v>
      </c>
      <c r="AC324" s="8" t="str">
        <f t="shared" si="54"/>
        <v/>
      </c>
      <c r="AD324" s="32" t="str">
        <f t="shared" si="55"/>
        <v/>
      </c>
      <c r="AE324" s="32" t="str">
        <f>IF(J324&lt;900,IF(AND(VLOOKUP(C324,marv2012_trees!$A$2:$O$2023,11,FALSE)&lt;21,OR(Q324=21,Q324=22,Q324=23)),1,""),"")</f>
        <v/>
      </c>
      <c r="AF324" s="32" t="str">
        <f t="shared" si="56"/>
        <v/>
      </c>
      <c r="AG324" s="32">
        <f t="shared" si="57"/>
        <v>62</v>
      </c>
      <c r="AH324" s="32">
        <f t="shared" si="58"/>
        <v>64</v>
      </c>
      <c r="AI324" s="32">
        <f t="shared" si="59"/>
        <v>2</v>
      </c>
      <c r="AJ324" s="32" t="str">
        <f t="shared" si="60"/>
        <v/>
      </c>
    </row>
    <row r="325" spans="1:36">
      <c r="A325">
        <v>132</v>
      </c>
      <c r="B325" s="1" t="str">
        <f t="shared" si="52"/>
        <v>132A_597</v>
      </c>
      <c r="C325" t="str">
        <f t="shared" si="51"/>
        <v>132A_597</v>
      </c>
      <c r="D325" t="str">
        <f>IF(ISNA(VLOOKUP(C325,omissio_vanha_vs_uusi!$A$2:$T$107,20,FALSE)),"",IF(VLOOKUP(C325,omissio_vanha_vs_uusi!$A$2:$T$107,20,FALSE)="OK",VLOOKUP(C325,omissio_vanha_vs_uusi!$A$2:$T$107,11,FALSE),""))</f>
        <v/>
      </c>
      <c r="E325">
        <f>VLOOKUP($C325,marv2012_trees!$A$2:$O$2023,5,FALSE)</f>
        <v>2516498.5099999998</v>
      </c>
      <c r="F325">
        <f>VLOOKUP($C325,marv2012_trees!$A$2:$O$2023,6,FALSE)</f>
        <v>6860100.9199999999</v>
      </c>
      <c r="G325" t="str">
        <f>IF(ISNA(VLOOKUP($C325,results!$A$2:$CJ$107,10,FALSE)),"",VLOOKUP($C325,results!$A$2:$CJ$107,10,FALSE))</f>
        <v/>
      </c>
      <c r="H325" t="str">
        <f>IF(ISNA(VLOOKUP($C325,results!$A$2:$CJ$107,11,FALSE)),"",VLOOKUP($C325,results!$A$2:$CJ$107,11,FALSE))</f>
        <v/>
      </c>
      <c r="I325" t="s">
        <v>95</v>
      </c>
      <c r="J325">
        <v>597</v>
      </c>
      <c r="K325">
        <v>3</v>
      </c>
      <c r="L325">
        <v>90</v>
      </c>
      <c r="M325">
        <v>12.514007324218699</v>
      </c>
      <c r="N325">
        <v>3</v>
      </c>
      <c r="P325" s="7">
        <v>3</v>
      </c>
      <c r="Q325" s="7">
        <v>11</v>
      </c>
      <c r="R325" s="7">
        <v>98</v>
      </c>
      <c r="AB325" s="8">
        <f t="shared" si="53"/>
        <v>8</v>
      </c>
      <c r="AC325" s="8" t="str">
        <f t="shared" si="54"/>
        <v/>
      </c>
      <c r="AD325" s="32" t="str">
        <f t="shared" si="55"/>
        <v/>
      </c>
      <c r="AE325" s="32" t="str">
        <f>IF(J325&lt;900,IF(AND(VLOOKUP(C325,marv2012_trees!$A$2:$O$2023,11,FALSE)&lt;21,OR(Q325=21,Q325=22,Q325=23)),1,""),"")</f>
        <v/>
      </c>
      <c r="AF325" s="32" t="str">
        <f t="shared" si="56"/>
        <v/>
      </c>
      <c r="AG325" s="32">
        <f t="shared" si="57"/>
        <v>90</v>
      </c>
      <c r="AH325" s="32">
        <f t="shared" si="58"/>
        <v>98</v>
      </c>
      <c r="AI325" s="32">
        <f t="shared" si="59"/>
        <v>8</v>
      </c>
      <c r="AJ325" s="32" t="str">
        <f t="shared" si="60"/>
        <v/>
      </c>
    </row>
    <row r="326" spans="1:36">
      <c r="A326">
        <v>132</v>
      </c>
      <c r="B326" s="1" t="str">
        <f t="shared" si="52"/>
        <v>132A_596</v>
      </c>
      <c r="C326" t="str">
        <f t="shared" si="51"/>
        <v>132A_596</v>
      </c>
      <c r="D326" t="str">
        <f>IF(ISNA(VLOOKUP(C326,omissio_vanha_vs_uusi!$A$2:$T$107,20,FALSE)),"",IF(VLOOKUP(C326,omissio_vanha_vs_uusi!$A$2:$T$107,20,FALSE)="OK",VLOOKUP(C326,omissio_vanha_vs_uusi!$A$2:$T$107,11,FALSE),""))</f>
        <v/>
      </c>
      <c r="E326">
        <f>VLOOKUP($C326,marv2012_trees!$A$2:$O$2023,5,FALSE)</f>
        <v>2516496.42</v>
      </c>
      <c r="F326">
        <f>VLOOKUP($C326,marv2012_trees!$A$2:$O$2023,6,FALSE)</f>
        <v>6860100.8700000001</v>
      </c>
      <c r="G326" t="str">
        <f>IF(ISNA(VLOOKUP($C326,results!$A$2:$CJ$107,10,FALSE)),"",VLOOKUP($C326,results!$A$2:$CJ$107,10,FALSE))</f>
        <v/>
      </c>
      <c r="H326" t="str">
        <f>IF(ISNA(VLOOKUP($C326,results!$A$2:$CJ$107,11,FALSE)),"",VLOOKUP($C326,results!$A$2:$CJ$107,11,FALSE))</f>
        <v/>
      </c>
      <c r="I326" t="s">
        <v>95</v>
      </c>
      <c r="J326">
        <v>596</v>
      </c>
      <c r="K326">
        <v>3</v>
      </c>
      <c r="L326">
        <v>86</v>
      </c>
      <c r="M326">
        <v>13.990997558593699</v>
      </c>
      <c r="N326">
        <v>3</v>
      </c>
      <c r="P326" s="7">
        <v>3</v>
      </c>
      <c r="Q326" s="7">
        <v>11</v>
      </c>
      <c r="R326" s="7">
        <v>95</v>
      </c>
      <c r="S326" s="7" t="s">
        <v>35</v>
      </c>
      <c r="T326" s="7">
        <v>6</v>
      </c>
      <c r="U326" s="7">
        <v>13.5</v>
      </c>
      <c r="V326" s="7">
        <v>4</v>
      </c>
      <c r="Z326" s="7">
        <v>28</v>
      </c>
      <c r="AB326" s="8">
        <f t="shared" si="53"/>
        <v>9</v>
      </c>
      <c r="AC326" s="8" t="str">
        <f t="shared" si="54"/>
        <v/>
      </c>
      <c r="AD326" s="32" t="str">
        <f t="shared" si="55"/>
        <v/>
      </c>
      <c r="AE326" s="32" t="str">
        <f>IF(J326&lt;900,IF(AND(VLOOKUP(C326,marv2012_trees!$A$2:$O$2023,11,FALSE)&lt;21,OR(Q326=21,Q326=22,Q326=23)),1,""),"")</f>
        <v/>
      </c>
      <c r="AF326" s="32" t="str">
        <f t="shared" si="56"/>
        <v/>
      </c>
      <c r="AG326" s="32">
        <f t="shared" si="57"/>
        <v>86</v>
      </c>
      <c r="AH326" s="32">
        <f t="shared" si="58"/>
        <v>95</v>
      </c>
      <c r="AI326" s="32">
        <f t="shared" si="59"/>
        <v>9</v>
      </c>
      <c r="AJ326" s="32" t="str">
        <f t="shared" si="60"/>
        <v/>
      </c>
    </row>
    <row r="327" spans="1:36">
      <c r="A327">
        <v>132</v>
      </c>
      <c r="B327" s="1" t="str">
        <f t="shared" si="52"/>
        <v>132A_599</v>
      </c>
      <c r="C327" t="str">
        <f t="shared" si="51"/>
        <v>132A_599</v>
      </c>
      <c r="D327" t="str">
        <f>IF(ISNA(VLOOKUP(C327,omissio_vanha_vs_uusi!$A$2:$T$107,20,FALSE)),"",IF(VLOOKUP(C327,omissio_vanha_vs_uusi!$A$2:$T$107,20,FALSE)="OK",VLOOKUP(C327,omissio_vanha_vs_uusi!$A$2:$T$107,11,FALSE),""))</f>
        <v/>
      </c>
      <c r="E327">
        <f>VLOOKUP($C327,marv2012_trees!$A$2:$O$2023,5,FALSE)</f>
        <v>2516506.17</v>
      </c>
      <c r="F327">
        <f>VLOOKUP($C327,marv2012_trees!$A$2:$O$2023,6,FALSE)</f>
        <v>6860097.1100000003</v>
      </c>
      <c r="G327" t="str">
        <f>IF(ISNA(VLOOKUP($C327,results!$A$2:$CJ$107,10,FALSE)),"",VLOOKUP($C327,results!$A$2:$CJ$107,10,FALSE))</f>
        <v/>
      </c>
      <c r="H327" t="str">
        <f>IF(ISNA(VLOOKUP($C327,results!$A$2:$CJ$107,11,FALSE)),"",VLOOKUP($C327,results!$A$2:$CJ$107,11,FALSE))</f>
        <v/>
      </c>
      <c r="I327" t="s">
        <v>95</v>
      </c>
      <c r="J327">
        <v>599</v>
      </c>
      <c r="K327">
        <v>3</v>
      </c>
      <c r="L327">
        <v>71</v>
      </c>
      <c r="N327">
        <v>3</v>
      </c>
      <c r="P327" s="7">
        <v>3</v>
      </c>
      <c r="Q327" s="7">
        <v>11</v>
      </c>
      <c r="R327" s="7">
        <v>73</v>
      </c>
      <c r="AB327" s="8">
        <f t="shared" si="53"/>
        <v>2</v>
      </c>
      <c r="AC327" s="8" t="str">
        <f t="shared" si="54"/>
        <v/>
      </c>
      <c r="AD327" s="32" t="str">
        <f t="shared" si="55"/>
        <v/>
      </c>
      <c r="AE327" s="32" t="str">
        <f>IF(J327&lt;900,IF(AND(VLOOKUP(C327,marv2012_trees!$A$2:$O$2023,11,FALSE)&lt;21,OR(Q327=21,Q327=22,Q327=23)),1,""),"")</f>
        <v/>
      </c>
      <c r="AF327" s="32" t="str">
        <f t="shared" si="56"/>
        <v/>
      </c>
      <c r="AG327" s="32">
        <f t="shared" si="57"/>
        <v>71</v>
      </c>
      <c r="AH327" s="32">
        <f t="shared" si="58"/>
        <v>73</v>
      </c>
      <c r="AI327" s="32">
        <f t="shared" si="59"/>
        <v>2</v>
      </c>
      <c r="AJ327" s="32" t="str">
        <f t="shared" si="60"/>
        <v/>
      </c>
    </row>
    <row r="328" spans="1:36">
      <c r="A328">
        <v>132</v>
      </c>
      <c r="B328" s="1" t="str">
        <f t="shared" si="52"/>
        <v>132A_950</v>
      </c>
      <c r="C328" t="str">
        <f t="shared" si="51"/>
        <v>132A_950</v>
      </c>
      <c r="D328" t="str">
        <f>IF(ISNA(VLOOKUP(C328,omissio_vanha_vs_uusi!$A$2:$T$107,20,FALSE)),"",IF(VLOOKUP(C328,omissio_vanha_vs_uusi!$A$2:$T$107,20,FALSE)="OK",VLOOKUP(C328,omissio_vanha_vs_uusi!$A$2:$T$107,11,FALSE),""))</f>
        <v/>
      </c>
      <c r="G328">
        <f>IF(ISNA(VLOOKUP($C328,results!$A$2:$CJ$107,10,FALSE)),"",VLOOKUP($C328,results!$A$2:$CJ$107,10,FALSE))</f>
        <v>2516499.16</v>
      </c>
      <c r="H328">
        <f>IF(ISNA(VLOOKUP($C328,results!$A$2:$CJ$107,11,FALSE)),"",VLOOKUP($C328,results!$A$2:$CJ$107,11,FALSE))</f>
        <v>6860072.46</v>
      </c>
      <c r="I328" t="s">
        <v>95</v>
      </c>
      <c r="J328">
        <v>950</v>
      </c>
      <c r="N328">
        <v>4</v>
      </c>
      <c r="P328" s="7">
        <v>16</v>
      </c>
      <c r="Q328" s="7">
        <v>11</v>
      </c>
      <c r="R328" s="7">
        <v>61</v>
      </c>
      <c r="AB328" s="8" t="str">
        <f t="shared" si="53"/>
        <v/>
      </c>
      <c r="AC328" s="8" t="str">
        <f t="shared" si="54"/>
        <v/>
      </c>
      <c r="AD328" s="32" t="str">
        <f t="shared" si="55"/>
        <v/>
      </c>
      <c r="AE328" s="32" t="str">
        <f>IF(J328&lt;900,IF(AND(VLOOKUP(C328,marv2012_trees!$A$2:$O$2023,11,FALSE)&lt;21,OR(Q328=21,Q328=22,Q328=23)),1,""),"")</f>
        <v/>
      </c>
      <c r="AF328" s="32" t="str">
        <f t="shared" si="56"/>
        <v/>
      </c>
      <c r="AG328" s="32">
        <f t="shared" si="57"/>
        <v>0</v>
      </c>
      <c r="AH328" s="32">
        <f t="shared" si="58"/>
        <v>0</v>
      </c>
      <c r="AI328" s="32" t="str">
        <f t="shared" si="59"/>
        <v/>
      </c>
      <c r="AJ328" s="32" t="str">
        <f t="shared" si="60"/>
        <v/>
      </c>
    </row>
    <row r="329" spans="1:36">
      <c r="A329">
        <v>132</v>
      </c>
      <c r="B329" s="1" t="str">
        <f t="shared" si="52"/>
        <v>132A_563</v>
      </c>
      <c r="C329" t="str">
        <f t="shared" si="51"/>
        <v>132A_952</v>
      </c>
      <c r="D329">
        <f>IF(ISNA(VLOOKUP(C329,omissio_vanha_vs_uusi!$A$2:$T$107,20,FALSE)),"",IF(VLOOKUP(C329,omissio_vanha_vs_uusi!$A$2:$T$107,20,FALSE)="OK",VLOOKUP(C329,omissio_vanha_vs_uusi!$A$2:$T$107,11,FALSE),""))</f>
        <v>563</v>
      </c>
      <c r="G329">
        <f>IF(ISNA(VLOOKUP($C329,results!$A$2:$CJ$107,10,FALSE)),"",VLOOKUP($C329,results!$A$2:$CJ$107,10,FALSE))</f>
        <v>2516500.38</v>
      </c>
      <c r="H329">
        <f>IF(ISNA(VLOOKUP($C329,results!$A$2:$CJ$107,11,FALSE)),"",VLOOKUP($C329,results!$A$2:$CJ$107,11,FALSE))</f>
        <v>6860075.5700000003</v>
      </c>
      <c r="I329" t="s">
        <v>95</v>
      </c>
      <c r="J329">
        <v>952</v>
      </c>
      <c r="N329">
        <v>4</v>
      </c>
      <c r="P329" s="7">
        <v>3</v>
      </c>
      <c r="Q329" s="7">
        <v>11</v>
      </c>
      <c r="R329" s="7">
        <v>86</v>
      </c>
      <c r="AB329" s="8" t="str">
        <f t="shared" si="53"/>
        <v/>
      </c>
      <c r="AC329" s="8" t="str">
        <f t="shared" si="54"/>
        <v/>
      </c>
      <c r="AD329" s="32" t="str">
        <f t="shared" si="55"/>
        <v/>
      </c>
      <c r="AE329" s="32" t="str">
        <f>IF(J329&lt;900,IF(AND(VLOOKUP(C329,marv2012_trees!$A$2:$O$2023,11,FALSE)&lt;21,OR(Q329=21,Q329=22,Q329=23)),1,""),"")</f>
        <v/>
      </c>
      <c r="AF329" s="32" t="str">
        <f t="shared" si="56"/>
        <v/>
      </c>
      <c r="AG329" s="32">
        <f t="shared" si="57"/>
        <v>0</v>
      </c>
      <c r="AH329" s="32">
        <f t="shared" si="58"/>
        <v>0</v>
      </c>
      <c r="AI329" s="32" t="str">
        <f t="shared" si="59"/>
        <v/>
      </c>
      <c r="AJ329" s="32" t="str">
        <f t="shared" si="60"/>
        <v/>
      </c>
    </row>
    <row r="330" spans="1:36">
      <c r="A330">
        <v>132</v>
      </c>
      <c r="B330" s="1" t="str">
        <f t="shared" si="52"/>
        <v>132A_953</v>
      </c>
      <c r="C330" t="str">
        <f t="shared" si="51"/>
        <v>132A_953</v>
      </c>
      <c r="D330" t="str">
        <f>IF(ISNA(VLOOKUP(C330,omissio_vanha_vs_uusi!$A$2:$T$107,20,FALSE)),"",IF(VLOOKUP(C330,omissio_vanha_vs_uusi!$A$2:$T$107,20,FALSE)="OK",VLOOKUP(C330,omissio_vanha_vs_uusi!$A$2:$T$107,11,FALSE),""))</f>
        <v/>
      </c>
      <c r="G330">
        <f>IF(ISNA(VLOOKUP($C330,results!$A$2:$CJ$107,10,FALSE)),"",VLOOKUP($C330,results!$A$2:$CJ$107,10,FALSE))</f>
        <v>2516496.66</v>
      </c>
      <c r="H330">
        <f>IF(ISNA(VLOOKUP($C330,results!$A$2:$CJ$107,11,FALSE)),"",VLOOKUP($C330,results!$A$2:$CJ$107,11,FALSE))</f>
        <v>6860074.5599999996</v>
      </c>
      <c r="I330" t="s">
        <v>95</v>
      </c>
      <c r="J330">
        <v>953</v>
      </c>
      <c r="N330">
        <v>4</v>
      </c>
      <c r="P330" s="7">
        <v>16</v>
      </c>
      <c r="Q330" s="7">
        <v>11</v>
      </c>
      <c r="R330" s="7">
        <v>63</v>
      </c>
      <c r="AB330" s="8" t="str">
        <f t="shared" si="53"/>
        <v/>
      </c>
      <c r="AC330" s="8" t="str">
        <f t="shared" si="54"/>
        <v/>
      </c>
      <c r="AD330" s="32" t="str">
        <f t="shared" si="55"/>
        <v/>
      </c>
      <c r="AE330" s="32" t="str">
        <f>IF(J330&lt;900,IF(AND(VLOOKUP(C330,marv2012_trees!$A$2:$O$2023,11,FALSE)&lt;21,OR(Q330=21,Q330=22,Q330=23)),1,""),"")</f>
        <v/>
      </c>
      <c r="AF330" s="32" t="str">
        <f t="shared" si="56"/>
        <v/>
      </c>
      <c r="AG330" s="32">
        <f t="shared" si="57"/>
        <v>0</v>
      </c>
      <c r="AH330" s="32">
        <f t="shared" si="58"/>
        <v>0</v>
      </c>
      <c r="AI330" s="32" t="str">
        <f t="shared" si="59"/>
        <v/>
      </c>
      <c r="AJ330" s="32" t="str">
        <f t="shared" si="60"/>
        <v/>
      </c>
    </row>
    <row r="331" spans="1:36">
      <c r="A331">
        <v>132</v>
      </c>
      <c r="B331" s="1" t="str">
        <f t="shared" si="52"/>
        <v>132A_954</v>
      </c>
      <c r="C331" t="str">
        <f t="shared" si="51"/>
        <v>132A_954</v>
      </c>
      <c r="D331" t="str">
        <f>IF(ISNA(VLOOKUP(C331,omissio_vanha_vs_uusi!$A$2:$T$107,20,FALSE)),"",IF(VLOOKUP(C331,omissio_vanha_vs_uusi!$A$2:$T$107,20,FALSE)="OK",VLOOKUP(C331,omissio_vanha_vs_uusi!$A$2:$T$107,11,FALSE),""))</f>
        <v/>
      </c>
      <c r="G331">
        <f>IF(ISNA(VLOOKUP($C331,results!$A$2:$CJ$107,10,FALSE)),"",VLOOKUP($C331,results!$A$2:$CJ$107,10,FALSE))</f>
        <v>2516495.31</v>
      </c>
      <c r="H331">
        <f>IF(ISNA(VLOOKUP($C331,results!$A$2:$CJ$107,11,FALSE)),"",VLOOKUP($C331,results!$A$2:$CJ$107,11,FALSE))</f>
        <v>6860080.9100000001</v>
      </c>
      <c r="I331" t="s">
        <v>95</v>
      </c>
      <c r="J331">
        <v>954</v>
      </c>
      <c r="N331">
        <v>4</v>
      </c>
      <c r="P331" s="7">
        <v>16</v>
      </c>
      <c r="Q331" s="7">
        <v>11</v>
      </c>
      <c r="R331" s="7">
        <v>60</v>
      </c>
      <c r="AB331" s="8" t="str">
        <f t="shared" si="53"/>
        <v/>
      </c>
      <c r="AC331" s="8" t="str">
        <f t="shared" si="54"/>
        <v/>
      </c>
      <c r="AD331" s="32" t="str">
        <f t="shared" si="55"/>
        <v/>
      </c>
      <c r="AE331" s="32" t="str">
        <f>IF(J331&lt;900,IF(AND(VLOOKUP(C331,marv2012_trees!$A$2:$O$2023,11,FALSE)&lt;21,OR(Q331=21,Q331=22,Q331=23)),1,""),"")</f>
        <v/>
      </c>
      <c r="AF331" s="32" t="str">
        <f t="shared" si="56"/>
        <v/>
      </c>
      <c r="AG331" s="32">
        <f t="shared" si="57"/>
        <v>0</v>
      </c>
      <c r="AH331" s="32">
        <f t="shared" si="58"/>
        <v>0</v>
      </c>
      <c r="AI331" s="32" t="str">
        <f t="shared" si="59"/>
        <v/>
      </c>
      <c r="AJ331" s="32" t="str">
        <f t="shared" si="60"/>
        <v/>
      </c>
    </row>
    <row r="332" spans="1:36">
      <c r="A332">
        <v>132</v>
      </c>
      <c r="B332" s="1" t="str">
        <f t="shared" si="52"/>
        <v>132A_581</v>
      </c>
      <c r="C332" t="str">
        <f t="shared" si="51"/>
        <v>132A_955</v>
      </c>
      <c r="D332">
        <f>IF(ISNA(VLOOKUP(C332,omissio_vanha_vs_uusi!$A$2:$T$107,20,FALSE)),"",IF(VLOOKUP(C332,omissio_vanha_vs_uusi!$A$2:$T$107,20,FALSE)="OK",VLOOKUP(C332,omissio_vanha_vs_uusi!$A$2:$T$107,11,FALSE),""))</f>
        <v>581</v>
      </c>
      <c r="G332">
        <f>IF(ISNA(VLOOKUP($C332,results!$A$2:$CJ$107,10,FALSE)),"",VLOOKUP($C332,results!$A$2:$CJ$107,10,FALSE))</f>
        <v>2516493.48</v>
      </c>
      <c r="H332">
        <f>IF(ISNA(VLOOKUP($C332,results!$A$2:$CJ$107,11,FALSE)),"",VLOOKUP($C332,results!$A$2:$CJ$107,11,FALSE))</f>
        <v>6860083.2400000002</v>
      </c>
      <c r="I332" t="s">
        <v>95</v>
      </c>
      <c r="J332">
        <v>955</v>
      </c>
      <c r="N332">
        <v>4</v>
      </c>
      <c r="P332" s="7">
        <v>16</v>
      </c>
      <c r="Q332" s="7">
        <v>11</v>
      </c>
      <c r="R332" s="7">
        <v>89</v>
      </c>
      <c r="AB332" s="8" t="str">
        <f t="shared" si="53"/>
        <v/>
      </c>
      <c r="AC332" s="8" t="str">
        <f t="shared" si="54"/>
        <v/>
      </c>
      <c r="AD332" s="32" t="str">
        <f t="shared" si="55"/>
        <v/>
      </c>
      <c r="AE332" s="32" t="str">
        <f>IF(J332&lt;900,IF(AND(VLOOKUP(C332,marv2012_trees!$A$2:$O$2023,11,FALSE)&lt;21,OR(Q332=21,Q332=22,Q332=23)),1,""),"")</f>
        <v/>
      </c>
      <c r="AF332" s="32" t="str">
        <f t="shared" si="56"/>
        <v/>
      </c>
      <c r="AG332" s="32">
        <f t="shared" si="57"/>
        <v>0</v>
      </c>
      <c r="AH332" s="32">
        <f t="shared" si="58"/>
        <v>0</v>
      </c>
      <c r="AI332" s="32" t="str">
        <f t="shared" si="59"/>
        <v/>
      </c>
      <c r="AJ332" s="32" t="str">
        <f t="shared" si="60"/>
        <v/>
      </c>
    </row>
    <row r="333" spans="1:36">
      <c r="A333">
        <v>132</v>
      </c>
      <c r="B333" s="1" t="str">
        <f t="shared" si="52"/>
        <v>132A_956</v>
      </c>
      <c r="C333" t="str">
        <f t="shared" si="51"/>
        <v>132A_956</v>
      </c>
      <c r="D333" t="str">
        <f>IF(ISNA(VLOOKUP(C333,omissio_vanha_vs_uusi!$A$2:$T$107,20,FALSE)),"",IF(VLOOKUP(C333,omissio_vanha_vs_uusi!$A$2:$T$107,20,FALSE)="OK",VLOOKUP(C333,omissio_vanha_vs_uusi!$A$2:$T$107,11,FALSE),""))</f>
        <v/>
      </c>
      <c r="G333">
        <f>IF(ISNA(VLOOKUP($C333,results!$A$2:$CJ$107,10,FALSE)),"",VLOOKUP($C333,results!$A$2:$CJ$107,10,FALSE))</f>
        <v>2516491.14</v>
      </c>
      <c r="H333">
        <f>IF(ISNA(VLOOKUP($C333,results!$A$2:$CJ$107,11,FALSE)),"",VLOOKUP($C333,results!$A$2:$CJ$107,11,FALSE))</f>
        <v>6860088.9299999997</v>
      </c>
      <c r="I333" t="s">
        <v>95</v>
      </c>
      <c r="J333">
        <v>956</v>
      </c>
      <c r="N333">
        <v>4</v>
      </c>
      <c r="P333" s="7">
        <v>2</v>
      </c>
      <c r="Q333" s="7">
        <v>11</v>
      </c>
      <c r="R333" s="7">
        <v>92</v>
      </c>
      <c r="AB333" s="8" t="str">
        <f t="shared" si="53"/>
        <v/>
      </c>
      <c r="AC333" s="8" t="str">
        <f t="shared" si="54"/>
        <v/>
      </c>
      <c r="AD333" s="32" t="str">
        <f t="shared" si="55"/>
        <v/>
      </c>
      <c r="AE333" s="32" t="str">
        <f>IF(J333&lt;900,IF(AND(VLOOKUP(C333,marv2012_trees!$A$2:$O$2023,11,FALSE)&lt;21,OR(Q333=21,Q333=22,Q333=23)),1,""),"")</f>
        <v/>
      </c>
      <c r="AF333" s="32" t="str">
        <f t="shared" si="56"/>
        <v/>
      </c>
      <c r="AG333" s="32">
        <f t="shared" si="57"/>
        <v>0</v>
      </c>
      <c r="AH333" s="32">
        <f t="shared" si="58"/>
        <v>0</v>
      </c>
      <c r="AI333" s="32" t="str">
        <f t="shared" si="59"/>
        <v/>
      </c>
      <c r="AJ333" s="32" t="str">
        <f t="shared" si="60"/>
        <v/>
      </c>
    </row>
    <row r="334" spans="1:36">
      <c r="A334">
        <v>132</v>
      </c>
      <c r="B334" s="1" t="str">
        <f t="shared" si="52"/>
        <v>132A_957</v>
      </c>
      <c r="C334" t="str">
        <f t="shared" si="51"/>
        <v>132A_957</v>
      </c>
      <c r="D334" t="str">
        <f>IF(ISNA(VLOOKUP(C334,omissio_vanha_vs_uusi!$A$2:$T$107,20,FALSE)),"",IF(VLOOKUP(C334,omissio_vanha_vs_uusi!$A$2:$T$107,20,FALSE)="OK",VLOOKUP(C334,omissio_vanha_vs_uusi!$A$2:$T$107,11,FALSE),""))</f>
        <v/>
      </c>
      <c r="G334">
        <f>IF(ISNA(VLOOKUP($C334,results!$A$2:$CJ$107,10,FALSE)),"",VLOOKUP($C334,results!$A$2:$CJ$107,10,FALSE))</f>
        <v>2516490.14</v>
      </c>
      <c r="H334">
        <f>IF(ISNA(VLOOKUP($C334,results!$A$2:$CJ$107,11,FALSE)),"",VLOOKUP($C334,results!$A$2:$CJ$107,11,FALSE))</f>
        <v>6860091.9400000004</v>
      </c>
      <c r="I334" t="s">
        <v>95</v>
      </c>
      <c r="J334">
        <v>957</v>
      </c>
      <c r="N334">
        <v>4</v>
      </c>
      <c r="P334" s="7">
        <v>2</v>
      </c>
      <c r="Q334" s="7">
        <v>11</v>
      </c>
      <c r="R334" s="7">
        <v>62</v>
      </c>
      <c r="AB334" s="8" t="str">
        <f t="shared" si="53"/>
        <v/>
      </c>
      <c r="AC334" s="8" t="str">
        <f t="shared" si="54"/>
        <v/>
      </c>
      <c r="AD334" s="32" t="str">
        <f t="shared" si="55"/>
        <v/>
      </c>
      <c r="AE334" s="32" t="str">
        <f>IF(J334&lt;900,IF(AND(VLOOKUP(C334,marv2012_trees!$A$2:$O$2023,11,FALSE)&lt;21,OR(Q334=21,Q334=22,Q334=23)),1,""),"")</f>
        <v/>
      </c>
      <c r="AF334" s="32" t="str">
        <f t="shared" si="56"/>
        <v/>
      </c>
      <c r="AG334" s="32">
        <f t="shared" si="57"/>
        <v>0</v>
      </c>
      <c r="AH334" s="32">
        <f t="shared" si="58"/>
        <v>0</v>
      </c>
      <c r="AI334" s="32" t="str">
        <f t="shared" si="59"/>
        <v/>
      </c>
      <c r="AJ334" s="32" t="str">
        <f t="shared" si="60"/>
        <v/>
      </c>
    </row>
    <row r="335" spans="1:36">
      <c r="A335">
        <v>132</v>
      </c>
      <c r="B335" s="1" t="str">
        <f t="shared" si="52"/>
        <v>132A_964</v>
      </c>
      <c r="C335" t="str">
        <f t="shared" si="51"/>
        <v>132A_964</v>
      </c>
      <c r="D335" t="str">
        <f>IF(ISNA(VLOOKUP(C335,omissio_vanha_vs_uusi!$A$2:$T$107,20,FALSE)),"",IF(VLOOKUP(C335,omissio_vanha_vs_uusi!$A$2:$T$107,20,FALSE)="OK",VLOOKUP(C335,omissio_vanha_vs_uusi!$A$2:$T$107,11,FALSE),""))</f>
        <v/>
      </c>
      <c r="G335">
        <f>IF(ISNA(VLOOKUP($C335,results!$A$2:$CJ$107,10,FALSE)),"",VLOOKUP($C335,results!$A$2:$CJ$107,10,FALSE))</f>
        <v>2516515.23</v>
      </c>
      <c r="H335">
        <f>IF(ISNA(VLOOKUP($C335,results!$A$2:$CJ$107,11,FALSE)),"",VLOOKUP($C335,results!$A$2:$CJ$107,11,FALSE))</f>
        <v>6860077.6299999999</v>
      </c>
      <c r="I335" t="s">
        <v>95</v>
      </c>
      <c r="J335">
        <v>964</v>
      </c>
      <c r="N335">
        <v>4</v>
      </c>
      <c r="P335" s="7">
        <v>2</v>
      </c>
      <c r="Q335" s="7">
        <v>11</v>
      </c>
      <c r="R335" s="7">
        <v>95</v>
      </c>
      <c r="AB335" s="8" t="str">
        <f t="shared" si="53"/>
        <v/>
      </c>
      <c r="AC335" s="8" t="str">
        <f t="shared" si="54"/>
        <v/>
      </c>
      <c r="AD335" s="32" t="str">
        <f t="shared" si="55"/>
        <v/>
      </c>
      <c r="AE335" s="32" t="str">
        <f>IF(J335&lt;900,IF(AND(VLOOKUP(C335,marv2012_trees!$A$2:$O$2023,11,FALSE)&lt;21,OR(Q335=21,Q335=22,Q335=23)),1,""),"")</f>
        <v/>
      </c>
      <c r="AF335" s="32" t="str">
        <f t="shared" si="56"/>
        <v/>
      </c>
      <c r="AG335" s="32">
        <f t="shared" si="57"/>
        <v>0</v>
      </c>
      <c r="AH335" s="32">
        <f t="shared" si="58"/>
        <v>0</v>
      </c>
      <c r="AI335" s="32" t="str">
        <f t="shared" si="59"/>
        <v/>
      </c>
      <c r="AJ335" s="32" t="str">
        <f t="shared" si="60"/>
        <v/>
      </c>
    </row>
    <row r="336" spans="1:36">
      <c r="A336">
        <v>132</v>
      </c>
      <c r="B336" s="1" t="str">
        <f t="shared" si="52"/>
        <v>132A_958</v>
      </c>
      <c r="C336" t="str">
        <f t="shared" si="51"/>
        <v>132A_958</v>
      </c>
      <c r="D336" t="str">
        <f>IF(ISNA(VLOOKUP(C336,omissio_vanha_vs_uusi!$A$2:$T$107,20,FALSE)),"",IF(VLOOKUP(C336,omissio_vanha_vs_uusi!$A$2:$T$107,20,FALSE)="OK",VLOOKUP(C336,omissio_vanha_vs_uusi!$A$2:$T$107,11,FALSE),""))</f>
        <v/>
      </c>
      <c r="G336">
        <f>IF(ISNA(VLOOKUP($C336,results!$A$2:$CJ$107,10,FALSE)),"",VLOOKUP($C336,results!$A$2:$CJ$107,10,FALSE))</f>
        <v>2516489.12</v>
      </c>
      <c r="H336">
        <f>IF(ISNA(VLOOKUP($C336,results!$A$2:$CJ$107,11,FALSE)),"",VLOOKUP($C336,results!$A$2:$CJ$107,11,FALSE))</f>
        <v>6860094.4800000004</v>
      </c>
      <c r="I336" t="s">
        <v>95</v>
      </c>
      <c r="J336">
        <v>958</v>
      </c>
      <c r="N336">
        <v>4</v>
      </c>
      <c r="P336" s="7">
        <v>2</v>
      </c>
      <c r="Q336" s="7">
        <v>11</v>
      </c>
      <c r="R336" s="7">
        <v>72</v>
      </c>
      <c r="S336" s="7" t="s">
        <v>35</v>
      </c>
      <c r="U336" s="7">
        <v>5.5</v>
      </c>
      <c r="Z336" s="7">
        <v>15</v>
      </c>
      <c r="AB336" s="8" t="str">
        <f t="shared" si="53"/>
        <v/>
      </c>
      <c r="AC336" s="8" t="str">
        <f t="shared" si="54"/>
        <v/>
      </c>
      <c r="AD336" s="32" t="str">
        <f t="shared" si="55"/>
        <v/>
      </c>
      <c r="AE336" s="32" t="str">
        <f>IF(J336&lt;900,IF(AND(VLOOKUP(C336,marv2012_trees!$A$2:$O$2023,11,FALSE)&lt;21,OR(Q336=21,Q336=22,Q336=23)),1,""),"")</f>
        <v/>
      </c>
      <c r="AF336" s="32" t="str">
        <f t="shared" si="56"/>
        <v/>
      </c>
      <c r="AG336" s="32">
        <f t="shared" si="57"/>
        <v>0</v>
      </c>
      <c r="AH336" s="32">
        <f t="shared" si="58"/>
        <v>0</v>
      </c>
      <c r="AI336" s="32" t="str">
        <f t="shared" si="59"/>
        <v/>
      </c>
      <c r="AJ336" s="32" t="str">
        <f t="shared" si="60"/>
        <v/>
      </c>
    </row>
    <row r="337" spans="1:36">
      <c r="A337">
        <v>132</v>
      </c>
      <c r="B337" s="1" t="str">
        <f t="shared" si="52"/>
        <v>132A_959</v>
      </c>
      <c r="C337" t="str">
        <f t="shared" si="51"/>
        <v>132A_959</v>
      </c>
      <c r="D337" t="str">
        <f>IF(ISNA(VLOOKUP(C337,omissio_vanha_vs_uusi!$A$2:$T$107,20,FALSE)),"",IF(VLOOKUP(C337,omissio_vanha_vs_uusi!$A$2:$T$107,20,FALSE)="OK",VLOOKUP(C337,omissio_vanha_vs_uusi!$A$2:$T$107,11,FALSE),""))</f>
        <v/>
      </c>
      <c r="G337">
        <f>IF(ISNA(VLOOKUP($C337,results!$A$2:$CJ$107,10,FALSE)),"",VLOOKUP($C337,results!$A$2:$CJ$107,10,FALSE))</f>
        <v>2516489.0099999998</v>
      </c>
      <c r="H337">
        <f>IF(ISNA(VLOOKUP($C337,results!$A$2:$CJ$107,11,FALSE)),"",VLOOKUP($C337,results!$A$2:$CJ$107,11,FALSE))</f>
        <v>6860092.8300000001</v>
      </c>
      <c r="I337" t="s">
        <v>95</v>
      </c>
      <c r="J337">
        <v>959</v>
      </c>
      <c r="N337">
        <v>4</v>
      </c>
      <c r="P337" s="7">
        <v>2</v>
      </c>
      <c r="Q337" s="7">
        <v>11</v>
      </c>
      <c r="R337" s="7">
        <v>59</v>
      </c>
      <c r="AB337" s="8" t="str">
        <f t="shared" si="53"/>
        <v/>
      </c>
      <c r="AC337" s="8" t="str">
        <f t="shared" si="54"/>
        <v/>
      </c>
      <c r="AD337" s="32" t="str">
        <f t="shared" si="55"/>
        <v/>
      </c>
      <c r="AE337" s="32" t="str">
        <f>IF(J337&lt;900,IF(AND(VLOOKUP(C337,marv2012_trees!$A$2:$O$2023,11,FALSE)&lt;21,OR(Q337=21,Q337=22,Q337=23)),1,""),"")</f>
        <v/>
      </c>
      <c r="AF337" s="32" t="str">
        <f t="shared" si="56"/>
        <v/>
      </c>
      <c r="AG337" s="32">
        <f t="shared" si="57"/>
        <v>0</v>
      </c>
      <c r="AH337" s="32">
        <f t="shared" si="58"/>
        <v>0</v>
      </c>
      <c r="AI337" s="32" t="str">
        <f t="shared" si="59"/>
        <v/>
      </c>
      <c r="AJ337" s="32" t="str">
        <f t="shared" si="60"/>
        <v/>
      </c>
    </row>
    <row r="338" spans="1:36">
      <c r="A338">
        <v>132</v>
      </c>
      <c r="B338" s="1" t="str">
        <f t="shared" si="52"/>
        <v>132A_960</v>
      </c>
      <c r="C338" t="str">
        <f t="shared" si="51"/>
        <v>132A_960</v>
      </c>
      <c r="D338" t="str">
        <f>IF(ISNA(VLOOKUP(C338,omissio_vanha_vs_uusi!$A$2:$T$107,20,FALSE)),"",IF(VLOOKUP(C338,omissio_vanha_vs_uusi!$A$2:$T$107,20,FALSE)="OK",VLOOKUP(C338,omissio_vanha_vs_uusi!$A$2:$T$107,11,FALSE),""))</f>
        <v/>
      </c>
      <c r="G338">
        <f>IF(ISNA(VLOOKUP($C338,results!$A$2:$CJ$107,10,FALSE)),"",VLOOKUP($C338,results!$A$2:$CJ$107,10,FALSE))</f>
        <v>2516487.98</v>
      </c>
      <c r="H338">
        <f>IF(ISNA(VLOOKUP($C338,results!$A$2:$CJ$107,11,FALSE)),"",VLOOKUP($C338,results!$A$2:$CJ$107,11,FALSE))</f>
        <v>6860092.8300000001</v>
      </c>
      <c r="I338" t="s">
        <v>95</v>
      </c>
      <c r="J338">
        <v>960</v>
      </c>
      <c r="N338">
        <v>4</v>
      </c>
      <c r="P338" s="7">
        <v>16</v>
      </c>
      <c r="Q338" s="7">
        <v>11</v>
      </c>
      <c r="R338" s="7">
        <v>68</v>
      </c>
      <c r="AB338" s="8" t="str">
        <f t="shared" si="53"/>
        <v/>
      </c>
      <c r="AC338" s="8" t="str">
        <f t="shared" si="54"/>
        <v/>
      </c>
      <c r="AD338" s="32" t="str">
        <f t="shared" si="55"/>
        <v/>
      </c>
      <c r="AE338" s="32" t="str">
        <f>IF(J338&lt;900,IF(AND(VLOOKUP(C338,marv2012_trees!$A$2:$O$2023,11,FALSE)&lt;21,OR(Q338=21,Q338=22,Q338=23)),1,""),"")</f>
        <v/>
      </c>
      <c r="AF338" s="32" t="str">
        <f t="shared" si="56"/>
        <v/>
      </c>
      <c r="AG338" s="32">
        <f t="shared" si="57"/>
        <v>0</v>
      </c>
      <c r="AH338" s="32">
        <f t="shared" si="58"/>
        <v>0</v>
      </c>
      <c r="AI338" s="32" t="str">
        <f t="shared" si="59"/>
        <v/>
      </c>
      <c r="AJ338" s="32" t="str">
        <f t="shared" si="60"/>
        <v/>
      </c>
    </row>
    <row r="339" spans="1:36">
      <c r="A339">
        <v>132</v>
      </c>
      <c r="B339" s="1" t="str">
        <f t="shared" si="52"/>
        <v>132A_555</v>
      </c>
      <c r="C339" t="str">
        <f t="shared" si="51"/>
        <v>132A_963</v>
      </c>
      <c r="D339">
        <f>IF(ISNA(VLOOKUP(C339,omissio_vanha_vs_uusi!$A$2:$T$107,20,FALSE)),"",IF(VLOOKUP(C339,omissio_vanha_vs_uusi!$A$2:$T$107,20,FALSE)="OK",VLOOKUP(C339,omissio_vanha_vs_uusi!$A$2:$T$107,11,FALSE),""))</f>
        <v>555</v>
      </c>
      <c r="G339">
        <f>IF(ISNA(VLOOKUP($C339,results!$A$2:$CJ$107,10,FALSE)),"",VLOOKUP($C339,results!$A$2:$CJ$107,10,FALSE))</f>
        <v>2516507.29</v>
      </c>
      <c r="H339">
        <f>IF(ISNA(VLOOKUP($C339,results!$A$2:$CJ$107,11,FALSE)),"",VLOOKUP($C339,results!$A$2:$CJ$107,11,FALSE))</f>
        <v>6860073.3099999996</v>
      </c>
      <c r="I339" t="s">
        <v>95</v>
      </c>
      <c r="J339">
        <v>963</v>
      </c>
      <c r="N339">
        <v>4</v>
      </c>
      <c r="P339" s="7">
        <v>3</v>
      </c>
      <c r="Q339" s="7">
        <v>14</v>
      </c>
      <c r="R339" s="7">
        <v>58</v>
      </c>
      <c r="AB339" s="8" t="str">
        <f t="shared" si="53"/>
        <v/>
      </c>
      <c r="AC339" s="8" t="str">
        <f t="shared" si="54"/>
        <v/>
      </c>
      <c r="AD339" s="32" t="str">
        <f t="shared" si="55"/>
        <v/>
      </c>
      <c r="AE339" s="32" t="str">
        <f>IF(J339&lt;900,IF(AND(VLOOKUP(C339,marv2012_trees!$A$2:$O$2023,11,FALSE)&lt;21,OR(Q339=21,Q339=22,Q339=23)),1,""),"")</f>
        <v/>
      </c>
      <c r="AF339" s="32" t="str">
        <f t="shared" si="56"/>
        <v/>
      </c>
      <c r="AG339" s="32">
        <f t="shared" si="57"/>
        <v>0</v>
      </c>
      <c r="AH339" s="32">
        <f t="shared" si="58"/>
        <v>0</v>
      </c>
      <c r="AI339" s="32" t="str">
        <f t="shared" si="59"/>
        <v/>
      </c>
      <c r="AJ339" s="32" t="str">
        <f t="shared" si="60"/>
        <v/>
      </c>
    </row>
    <row r="340" spans="1:36">
      <c r="A340">
        <v>132</v>
      </c>
      <c r="B340" s="1" t="str">
        <f t="shared" si="52"/>
        <v>132A_567</v>
      </c>
      <c r="C340" t="str">
        <f t="shared" ref="C340:C403" si="61">CONCATENATE(I340,"_",J340)</f>
        <v>132A_962</v>
      </c>
      <c r="D340">
        <f>IF(ISNA(VLOOKUP(C340,omissio_vanha_vs_uusi!$A$2:$T$107,20,FALSE)),"",IF(VLOOKUP(C340,omissio_vanha_vs_uusi!$A$2:$T$107,20,FALSE)="OK",VLOOKUP(C340,omissio_vanha_vs_uusi!$A$2:$T$107,11,FALSE),""))</f>
        <v>567</v>
      </c>
      <c r="G340">
        <f>IF(ISNA(VLOOKUP($C340,results!$A$2:$CJ$107,10,FALSE)),"",VLOOKUP($C340,results!$A$2:$CJ$107,10,FALSE))</f>
        <v>2516508.2400000002</v>
      </c>
      <c r="H340">
        <f>IF(ISNA(VLOOKUP($C340,results!$A$2:$CJ$107,11,FALSE)),"",VLOOKUP($C340,results!$A$2:$CJ$107,11,FALSE))</f>
        <v>6860082.4800000004</v>
      </c>
      <c r="I340" t="s">
        <v>95</v>
      </c>
      <c r="J340">
        <v>962</v>
      </c>
      <c r="N340">
        <v>4</v>
      </c>
      <c r="P340" s="7">
        <v>3</v>
      </c>
      <c r="Q340" s="7">
        <v>14</v>
      </c>
      <c r="R340" s="7">
        <v>74</v>
      </c>
      <c r="AB340" s="8" t="str">
        <f t="shared" si="53"/>
        <v/>
      </c>
      <c r="AC340" s="8" t="str">
        <f t="shared" si="54"/>
        <v/>
      </c>
      <c r="AD340" s="32" t="str">
        <f t="shared" si="55"/>
        <v/>
      </c>
      <c r="AE340" s="32" t="str">
        <f>IF(J340&lt;900,IF(AND(VLOOKUP(C340,marv2012_trees!$A$2:$O$2023,11,FALSE)&lt;21,OR(Q340=21,Q340=22,Q340=23)),1,""),"")</f>
        <v/>
      </c>
      <c r="AF340" s="32" t="str">
        <f t="shared" si="56"/>
        <v/>
      </c>
      <c r="AG340" s="32">
        <f t="shared" si="57"/>
        <v>0</v>
      </c>
      <c r="AH340" s="32">
        <f t="shared" si="58"/>
        <v>0</v>
      </c>
      <c r="AI340" s="32" t="str">
        <f t="shared" si="59"/>
        <v/>
      </c>
      <c r="AJ340" s="32" t="str">
        <f t="shared" si="60"/>
        <v/>
      </c>
    </row>
    <row r="341" spans="1:36">
      <c r="A341">
        <v>132</v>
      </c>
      <c r="B341" s="1" t="str">
        <f t="shared" si="52"/>
        <v>132A_961</v>
      </c>
      <c r="C341" t="str">
        <f t="shared" si="61"/>
        <v>132A_961</v>
      </c>
      <c r="D341" t="str">
        <f>IF(ISNA(VLOOKUP(C341,omissio_vanha_vs_uusi!$A$2:$T$107,20,FALSE)),"",IF(VLOOKUP(C341,omissio_vanha_vs_uusi!$A$2:$T$107,20,FALSE)="OK",VLOOKUP(C341,omissio_vanha_vs_uusi!$A$2:$T$107,11,FALSE),""))</f>
        <v/>
      </c>
      <c r="G341">
        <f>IF(ISNA(VLOOKUP($C341,results!$A$2:$CJ$107,10,FALSE)),"",VLOOKUP($C341,results!$A$2:$CJ$107,10,FALSE))</f>
        <v>2516508.7599999998</v>
      </c>
      <c r="H341">
        <f>IF(ISNA(VLOOKUP($C341,results!$A$2:$CJ$107,11,FALSE)),"",VLOOKUP($C341,results!$A$2:$CJ$107,11,FALSE))</f>
        <v>6860085.9100000001</v>
      </c>
      <c r="I341" t="s">
        <v>95</v>
      </c>
      <c r="J341">
        <v>961</v>
      </c>
      <c r="N341">
        <v>4</v>
      </c>
      <c r="P341" s="7">
        <v>3</v>
      </c>
      <c r="Q341" s="7">
        <v>11</v>
      </c>
      <c r="R341" s="7">
        <v>56</v>
      </c>
      <c r="AB341" s="8" t="str">
        <f t="shared" si="53"/>
        <v/>
      </c>
      <c r="AC341" s="8" t="str">
        <f t="shared" si="54"/>
        <v/>
      </c>
      <c r="AD341" s="32" t="str">
        <f t="shared" si="55"/>
        <v/>
      </c>
      <c r="AE341" s="32" t="str">
        <f>IF(J341&lt;900,IF(AND(VLOOKUP(C341,marv2012_trees!$A$2:$O$2023,11,FALSE)&lt;21,OR(Q341=21,Q341=22,Q341=23)),1,""),"")</f>
        <v/>
      </c>
      <c r="AF341" s="32" t="str">
        <f t="shared" si="56"/>
        <v/>
      </c>
      <c r="AG341" s="32">
        <f t="shared" si="57"/>
        <v>0</v>
      </c>
      <c r="AH341" s="32">
        <f t="shared" si="58"/>
        <v>0</v>
      </c>
      <c r="AI341" s="32" t="str">
        <f t="shared" si="59"/>
        <v/>
      </c>
      <c r="AJ341" s="32" t="str">
        <f t="shared" si="60"/>
        <v/>
      </c>
    </row>
    <row r="342" spans="1:36">
      <c r="A342">
        <v>62</v>
      </c>
      <c r="B342" s="1" t="str">
        <f t="shared" si="52"/>
        <v>62_71</v>
      </c>
      <c r="C342" t="str">
        <f t="shared" si="61"/>
        <v>62_71</v>
      </c>
      <c r="D342" t="str">
        <f>IF(ISNA(VLOOKUP(C342,omissio_vanha_vs_uusi!$A$2:$T$107,20,FALSE)),"",IF(VLOOKUP(C342,omissio_vanha_vs_uusi!$A$2:$T$107,20,FALSE)="OK",VLOOKUP(C342,omissio_vanha_vs_uusi!$A$2:$T$107,11,FALSE),""))</f>
        <v/>
      </c>
      <c r="E342">
        <f>VLOOKUP($C342,marv2012_trees!$A$2:$O$2023,5,FALSE)</f>
        <v>2516155.77</v>
      </c>
      <c r="F342">
        <f>VLOOKUP($C342,marv2012_trees!$A$2:$O$2023,6,FALSE)</f>
        <v>6858295.5700000003</v>
      </c>
      <c r="G342" t="str">
        <f>IF(ISNA(VLOOKUP($C342,results!$A$2:$CJ$107,10,FALSE)),"",VLOOKUP($C342,results!$A$2:$CJ$107,10,FALSE))</f>
        <v/>
      </c>
      <c r="H342" t="str">
        <f>IF(ISNA(VLOOKUP($C342,results!$A$2:$CJ$107,11,FALSE)),"",VLOOKUP($C342,results!$A$2:$CJ$107,11,FALSE))</f>
        <v/>
      </c>
      <c r="I342">
        <v>62</v>
      </c>
      <c r="J342">
        <v>71</v>
      </c>
      <c r="K342">
        <v>2</v>
      </c>
      <c r="L342">
        <v>274</v>
      </c>
      <c r="M342">
        <v>25.0540030517577</v>
      </c>
      <c r="N342">
        <v>2</v>
      </c>
      <c r="O342" s="7">
        <v>1</v>
      </c>
      <c r="P342" s="7">
        <v>2</v>
      </c>
      <c r="Q342" s="7">
        <v>11</v>
      </c>
      <c r="R342" s="7">
        <v>286</v>
      </c>
      <c r="S342" s="7" t="s">
        <v>103</v>
      </c>
      <c r="T342" s="7">
        <v>25</v>
      </c>
      <c r="U342" s="7">
        <v>26</v>
      </c>
      <c r="V342" s="7">
        <v>2.5</v>
      </c>
      <c r="AB342" s="8">
        <f t="shared" si="53"/>
        <v>12</v>
      </c>
      <c r="AC342" s="8" t="str">
        <f t="shared" si="54"/>
        <v/>
      </c>
      <c r="AD342" s="32" t="str">
        <f t="shared" si="55"/>
        <v/>
      </c>
      <c r="AE342" s="32" t="str">
        <f>IF(J342&lt;900,IF(AND(VLOOKUP(C342,marv2012_trees!$A$2:$O$2023,11,FALSE)&lt;21,OR(Q342=21,Q342=22,Q342=23)),1,""),"")</f>
        <v/>
      </c>
      <c r="AF342" s="32" t="str">
        <f t="shared" si="56"/>
        <v/>
      </c>
      <c r="AG342" s="32">
        <f t="shared" si="57"/>
        <v>274</v>
      </c>
      <c r="AH342" s="32">
        <f t="shared" si="58"/>
        <v>286</v>
      </c>
      <c r="AI342" s="32">
        <f t="shared" si="59"/>
        <v>12</v>
      </c>
      <c r="AJ342" s="32" t="str">
        <f t="shared" si="60"/>
        <v/>
      </c>
    </row>
    <row r="343" spans="1:36">
      <c r="A343">
        <v>62</v>
      </c>
      <c r="B343" s="1" t="str">
        <f t="shared" si="52"/>
        <v>62_74</v>
      </c>
      <c r="C343" t="str">
        <f t="shared" si="61"/>
        <v>62_74</v>
      </c>
      <c r="D343" t="str">
        <f>IF(ISNA(VLOOKUP(C343,omissio_vanha_vs_uusi!$A$2:$T$107,20,FALSE)),"",IF(VLOOKUP(C343,omissio_vanha_vs_uusi!$A$2:$T$107,20,FALSE)="OK",VLOOKUP(C343,omissio_vanha_vs_uusi!$A$2:$T$107,11,FALSE),""))</f>
        <v/>
      </c>
      <c r="E343">
        <f>VLOOKUP($C343,marv2012_trees!$A$2:$O$2023,5,FALSE)</f>
        <v>2516155.4700000002</v>
      </c>
      <c r="F343">
        <f>VLOOKUP($C343,marv2012_trees!$A$2:$O$2023,6,FALSE)</f>
        <v>6858298.6900000004</v>
      </c>
      <c r="G343" t="str">
        <f>IF(ISNA(VLOOKUP($C343,results!$A$2:$CJ$107,10,FALSE)),"",VLOOKUP($C343,results!$A$2:$CJ$107,10,FALSE))</f>
        <v/>
      </c>
      <c r="H343" t="str">
        <f>IF(ISNA(VLOOKUP($C343,results!$A$2:$CJ$107,11,FALSE)),"",VLOOKUP($C343,results!$A$2:$CJ$107,11,FALSE))</f>
        <v/>
      </c>
      <c r="I343">
        <v>62</v>
      </c>
      <c r="J343">
        <v>74</v>
      </c>
      <c r="K343">
        <v>4</v>
      </c>
      <c r="L343">
        <v>240</v>
      </c>
      <c r="M343">
        <v>23.912009765624902</v>
      </c>
      <c r="N343">
        <v>2</v>
      </c>
      <c r="O343" s="7">
        <v>1</v>
      </c>
      <c r="P343" s="7">
        <v>4</v>
      </c>
      <c r="Q343" s="7">
        <v>11</v>
      </c>
      <c r="R343" s="7">
        <v>251</v>
      </c>
      <c r="AB343" s="8">
        <f t="shared" si="53"/>
        <v>11</v>
      </c>
      <c r="AC343" s="8" t="str">
        <f t="shared" si="54"/>
        <v/>
      </c>
      <c r="AD343" s="32" t="str">
        <f t="shared" si="55"/>
        <v/>
      </c>
      <c r="AE343" s="32" t="str">
        <f>IF(J343&lt;900,IF(AND(VLOOKUP(C343,marv2012_trees!$A$2:$O$2023,11,FALSE)&lt;21,OR(Q343=21,Q343=22,Q343=23)),1,""),"")</f>
        <v/>
      </c>
      <c r="AF343" s="32" t="str">
        <f t="shared" si="56"/>
        <v/>
      </c>
      <c r="AG343" s="32">
        <f t="shared" si="57"/>
        <v>240</v>
      </c>
      <c r="AH343" s="32">
        <f t="shared" si="58"/>
        <v>251</v>
      </c>
      <c r="AI343" s="32">
        <f t="shared" si="59"/>
        <v>11</v>
      </c>
      <c r="AJ343" s="32" t="str">
        <f t="shared" si="60"/>
        <v/>
      </c>
    </row>
    <row r="344" spans="1:36">
      <c r="A344">
        <v>62</v>
      </c>
      <c r="B344" s="1" t="str">
        <f t="shared" si="52"/>
        <v>62_80</v>
      </c>
      <c r="C344" t="str">
        <f t="shared" si="61"/>
        <v>62_80</v>
      </c>
      <c r="D344" t="str">
        <f>IF(ISNA(VLOOKUP(C344,omissio_vanha_vs_uusi!$A$2:$T$107,20,FALSE)),"",IF(VLOOKUP(C344,omissio_vanha_vs_uusi!$A$2:$T$107,20,FALSE)="OK",VLOOKUP(C344,omissio_vanha_vs_uusi!$A$2:$T$107,11,FALSE),""))</f>
        <v/>
      </c>
      <c r="E344">
        <f>VLOOKUP($C344,marv2012_trees!$A$2:$O$2023,5,FALSE)</f>
        <v>2516152.5499999998</v>
      </c>
      <c r="F344">
        <f>VLOOKUP($C344,marv2012_trees!$A$2:$O$2023,6,FALSE)</f>
        <v>6858298.7000000002</v>
      </c>
      <c r="G344" t="str">
        <f>IF(ISNA(VLOOKUP($C344,results!$A$2:$CJ$107,10,FALSE)),"",VLOOKUP($C344,results!$A$2:$CJ$107,10,FALSE))</f>
        <v/>
      </c>
      <c r="H344" t="str">
        <f>IF(ISNA(VLOOKUP($C344,results!$A$2:$CJ$107,11,FALSE)),"",VLOOKUP($C344,results!$A$2:$CJ$107,11,FALSE))</f>
        <v/>
      </c>
      <c r="I344">
        <v>62</v>
      </c>
      <c r="J344">
        <v>80</v>
      </c>
      <c r="K344">
        <v>2</v>
      </c>
      <c r="L344">
        <v>231</v>
      </c>
      <c r="M344">
        <v>22.245003051757699</v>
      </c>
      <c r="N344">
        <v>2</v>
      </c>
      <c r="O344" s="7">
        <v>1</v>
      </c>
      <c r="P344" s="7">
        <v>2</v>
      </c>
      <c r="Q344" s="7">
        <v>11</v>
      </c>
      <c r="R344" s="7">
        <v>236</v>
      </c>
      <c r="AB344" s="8">
        <f t="shared" si="53"/>
        <v>5</v>
      </c>
      <c r="AC344" s="8" t="str">
        <f t="shared" si="54"/>
        <v/>
      </c>
      <c r="AD344" s="32" t="str">
        <f t="shared" si="55"/>
        <v/>
      </c>
      <c r="AE344" s="32" t="str">
        <f>IF(J344&lt;900,IF(AND(VLOOKUP(C344,marv2012_trees!$A$2:$O$2023,11,FALSE)&lt;21,OR(Q344=21,Q344=22,Q344=23)),1,""),"")</f>
        <v/>
      </c>
      <c r="AF344" s="32" t="str">
        <f t="shared" si="56"/>
        <v/>
      </c>
      <c r="AG344" s="32">
        <f t="shared" si="57"/>
        <v>231</v>
      </c>
      <c r="AH344" s="32">
        <f t="shared" si="58"/>
        <v>236</v>
      </c>
      <c r="AI344" s="32">
        <f t="shared" si="59"/>
        <v>5</v>
      </c>
      <c r="AJ344" s="32" t="str">
        <f t="shared" si="60"/>
        <v/>
      </c>
    </row>
    <row r="345" spans="1:36">
      <c r="A345">
        <v>62</v>
      </c>
      <c r="B345" s="1" t="str">
        <f t="shared" si="52"/>
        <v>62_73</v>
      </c>
      <c r="C345" t="str">
        <f t="shared" si="61"/>
        <v>62_73</v>
      </c>
      <c r="D345" t="str">
        <f>IF(ISNA(VLOOKUP(C345,omissio_vanha_vs_uusi!$A$2:$T$107,20,FALSE)),"",IF(VLOOKUP(C345,omissio_vanha_vs_uusi!$A$2:$T$107,20,FALSE)="OK",VLOOKUP(C345,omissio_vanha_vs_uusi!$A$2:$T$107,11,FALSE),""))</f>
        <v/>
      </c>
      <c r="E345">
        <f>VLOOKUP($C345,marv2012_trees!$A$2:$O$2023,5,FALSE)</f>
        <v>2516156.9</v>
      </c>
      <c r="F345">
        <f>VLOOKUP($C345,marv2012_trees!$A$2:$O$2023,6,FALSE)</f>
        <v>6858301.4299999997</v>
      </c>
      <c r="G345" t="str">
        <f>IF(ISNA(VLOOKUP($C345,results!$A$2:$CJ$107,10,FALSE)),"",VLOOKUP($C345,results!$A$2:$CJ$107,10,FALSE))</f>
        <v/>
      </c>
      <c r="H345" t="str">
        <f>IF(ISNA(VLOOKUP($C345,results!$A$2:$CJ$107,11,FALSE)),"",VLOOKUP($C345,results!$A$2:$CJ$107,11,FALSE))</f>
        <v/>
      </c>
      <c r="I345">
        <v>62</v>
      </c>
      <c r="J345">
        <v>73</v>
      </c>
      <c r="K345">
        <v>2</v>
      </c>
      <c r="L345">
        <v>237</v>
      </c>
      <c r="M345">
        <v>11.9349963378905</v>
      </c>
      <c r="N345">
        <v>2</v>
      </c>
      <c r="O345" s="7">
        <v>1</v>
      </c>
      <c r="P345" s="7">
        <v>2</v>
      </c>
      <c r="Q345" s="7">
        <v>12</v>
      </c>
      <c r="R345" s="7">
        <v>243</v>
      </c>
      <c r="AB345" s="8">
        <f t="shared" si="53"/>
        <v>6</v>
      </c>
      <c r="AC345" s="8" t="str">
        <f t="shared" si="54"/>
        <v/>
      </c>
      <c r="AD345" s="32" t="str">
        <f t="shared" si="55"/>
        <v/>
      </c>
      <c r="AE345" s="32" t="str">
        <f>IF(J345&lt;900,IF(AND(VLOOKUP(C345,marv2012_trees!$A$2:$O$2023,11,FALSE)&lt;21,OR(Q345=21,Q345=22,Q345=23)),1,""),"")</f>
        <v/>
      </c>
      <c r="AF345" s="32" t="str">
        <f t="shared" si="56"/>
        <v/>
      </c>
      <c r="AG345" s="32">
        <f t="shared" si="57"/>
        <v>237</v>
      </c>
      <c r="AH345" s="32">
        <f t="shared" si="58"/>
        <v>243</v>
      </c>
      <c r="AI345" s="32">
        <f t="shared" si="59"/>
        <v>6</v>
      </c>
      <c r="AJ345" s="32" t="str">
        <f t="shared" si="60"/>
        <v/>
      </c>
    </row>
    <row r="346" spans="1:36">
      <c r="A346">
        <v>62</v>
      </c>
      <c r="B346" s="1" t="str">
        <f t="shared" si="52"/>
        <v>62_86</v>
      </c>
      <c r="C346" t="str">
        <f t="shared" si="61"/>
        <v>62_86</v>
      </c>
      <c r="D346" t="str">
        <f>IF(ISNA(VLOOKUP(C346,omissio_vanha_vs_uusi!$A$2:$T$107,20,FALSE)),"",IF(VLOOKUP(C346,omissio_vanha_vs_uusi!$A$2:$T$107,20,FALSE)="OK",VLOOKUP(C346,omissio_vanha_vs_uusi!$A$2:$T$107,11,FALSE),""))</f>
        <v/>
      </c>
      <c r="E346">
        <f>VLOOKUP($C346,marv2012_trees!$A$2:$O$2023,5,FALSE)</f>
        <v>2516152.23</v>
      </c>
      <c r="F346">
        <f>VLOOKUP($C346,marv2012_trees!$A$2:$O$2023,6,FALSE)</f>
        <v>6858302.8899999997</v>
      </c>
      <c r="G346" t="str">
        <f>IF(ISNA(VLOOKUP($C346,results!$A$2:$CJ$107,10,FALSE)),"",VLOOKUP($C346,results!$A$2:$CJ$107,10,FALSE))</f>
        <v/>
      </c>
      <c r="H346" t="str">
        <f>IF(ISNA(VLOOKUP($C346,results!$A$2:$CJ$107,11,FALSE)),"",VLOOKUP($C346,results!$A$2:$CJ$107,11,FALSE))</f>
        <v/>
      </c>
      <c r="I346">
        <v>62</v>
      </c>
      <c r="J346">
        <v>86</v>
      </c>
      <c r="K346">
        <v>2</v>
      </c>
      <c r="L346">
        <v>333</v>
      </c>
      <c r="M346">
        <v>27.651999999999902</v>
      </c>
      <c r="N346">
        <v>2</v>
      </c>
      <c r="O346" s="7">
        <v>1</v>
      </c>
      <c r="P346" s="7">
        <v>2</v>
      </c>
      <c r="Q346" s="7">
        <v>11</v>
      </c>
      <c r="R346" s="7">
        <v>377</v>
      </c>
      <c r="S346" s="7" t="s">
        <v>103</v>
      </c>
      <c r="T346" s="7">
        <v>27</v>
      </c>
      <c r="U346" s="7">
        <v>29</v>
      </c>
      <c r="V346" s="7">
        <v>10.5</v>
      </c>
      <c r="AB346" s="8">
        <f t="shared" si="53"/>
        <v>44</v>
      </c>
      <c r="AC346" s="8" t="str">
        <f t="shared" si="54"/>
        <v/>
      </c>
      <c r="AD346" s="32" t="str">
        <f t="shared" si="55"/>
        <v/>
      </c>
      <c r="AE346" s="32" t="str">
        <f>IF(J346&lt;900,IF(AND(VLOOKUP(C346,marv2012_trees!$A$2:$O$2023,11,FALSE)&lt;21,OR(Q346=21,Q346=22,Q346=23)),1,""),"")</f>
        <v/>
      </c>
      <c r="AF346" s="32" t="str">
        <f t="shared" si="56"/>
        <v/>
      </c>
      <c r="AG346" s="32">
        <f t="shared" si="57"/>
        <v>333</v>
      </c>
      <c r="AH346" s="32">
        <f t="shared" si="58"/>
        <v>377</v>
      </c>
      <c r="AI346" s="32">
        <f t="shared" si="59"/>
        <v>44</v>
      </c>
      <c r="AJ346" s="32" t="str">
        <f t="shared" si="60"/>
        <v/>
      </c>
    </row>
    <row r="347" spans="1:36">
      <c r="A347">
        <v>62</v>
      </c>
      <c r="B347" s="1" t="str">
        <f t="shared" si="52"/>
        <v>62_94</v>
      </c>
      <c r="C347" t="str">
        <f t="shared" si="61"/>
        <v>62_94</v>
      </c>
      <c r="D347" t="str">
        <f>IF(ISNA(VLOOKUP(C347,omissio_vanha_vs_uusi!$A$2:$T$107,20,FALSE)),"",IF(VLOOKUP(C347,omissio_vanha_vs_uusi!$A$2:$T$107,20,FALSE)="OK",VLOOKUP(C347,omissio_vanha_vs_uusi!$A$2:$T$107,11,FALSE),""))</f>
        <v/>
      </c>
      <c r="E347">
        <f>VLOOKUP($C347,marv2012_trees!$A$2:$O$2023,5,FALSE)</f>
        <v>2516150.66</v>
      </c>
      <c r="F347">
        <f>VLOOKUP($C347,marv2012_trees!$A$2:$O$2023,6,FALSE)</f>
        <v>6858305.7300000004</v>
      </c>
      <c r="G347" t="str">
        <f>IF(ISNA(VLOOKUP($C347,results!$A$2:$CJ$107,10,FALSE)),"",VLOOKUP($C347,results!$A$2:$CJ$107,10,FALSE))</f>
        <v/>
      </c>
      <c r="H347" t="str">
        <f>IF(ISNA(VLOOKUP($C347,results!$A$2:$CJ$107,11,FALSE)),"",VLOOKUP($C347,results!$A$2:$CJ$107,11,FALSE))</f>
        <v/>
      </c>
      <c r="I347">
        <v>62</v>
      </c>
      <c r="J347">
        <v>94</v>
      </c>
      <c r="K347">
        <v>2</v>
      </c>
      <c r="L347">
        <v>265</v>
      </c>
      <c r="M347">
        <v>27.279996948242101</v>
      </c>
      <c r="N347">
        <v>2</v>
      </c>
      <c r="O347" s="7">
        <v>1</v>
      </c>
      <c r="P347" s="7">
        <v>2</v>
      </c>
      <c r="Q347" s="7">
        <v>11</v>
      </c>
      <c r="R347" s="7">
        <v>268</v>
      </c>
      <c r="S347" s="7" t="s">
        <v>104</v>
      </c>
      <c r="T347" s="7">
        <v>23</v>
      </c>
      <c r="U347" s="7">
        <v>28.5</v>
      </c>
      <c r="V347" s="7">
        <v>4</v>
      </c>
      <c r="W347" s="7">
        <v>2</v>
      </c>
      <c r="X347" s="7">
        <v>5</v>
      </c>
      <c r="Y347" s="7">
        <v>12</v>
      </c>
      <c r="Z347" s="7">
        <v>79</v>
      </c>
      <c r="AB347" s="8">
        <f t="shared" si="53"/>
        <v>3</v>
      </c>
      <c r="AC347" s="8" t="str">
        <f t="shared" si="54"/>
        <v/>
      </c>
      <c r="AD347" s="32" t="str">
        <f t="shared" si="55"/>
        <v/>
      </c>
      <c r="AE347" s="32" t="str">
        <f>IF(J347&lt;900,IF(AND(VLOOKUP(C347,marv2012_trees!$A$2:$O$2023,11,FALSE)&lt;21,OR(Q347=21,Q347=22,Q347=23)),1,""),"")</f>
        <v/>
      </c>
      <c r="AF347" s="32" t="str">
        <f t="shared" si="56"/>
        <v/>
      </c>
      <c r="AG347" s="32">
        <f t="shared" si="57"/>
        <v>265</v>
      </c>
      <c r="AH347" s="32">
        <f t="shared" si="58"/>
        <v>268</v>
      </c>
      <c r="AI347" s="32">
        <f t="shared" si="59"/>
        <v>3</v>
      </c>
      <c r="AJ347" s="32" t="str">
        <f t="shared" si="60"/>
        <v/>
      </c>
    </row>
    <row r="348" spans="1:36">
      <c r="A348">
        <v>62</v>
      </c>
      <c r="B348" s="1" t="str">
        <f t="shared" si="52"/>
        <v>62_98</v>
      </c>
      <c r="C348" t="str">
        <f t="shared" si="61"/>
        <v>62_98</v>
      </c>
      <c r="D348" t="str">
        <f>IF(ISNA(VLOOKUP(C348,omissio_vanha_vs_uusi!$A$2:$T$107,20,FALSE)),"",IF(VLOOKUP(C348,omissio_vanha_vs_uusi!$A$2:$T$107,20,FALSE)="OK",VLOOKUP(C348,omissio_vanha_vs_uusi!$A$2:$T$107,11,FALSE),""))</f>
        <v/>
      </c>
      <c r="E348">
        <f>VLOOKUP($C348,marv2012_trees!$A$2:$O$2023,5,FALSE)</f>
        <v>2516150.73</v>
      </c>
      <c r="F348">
        <f>VLOOKUP($C348,marv2012_trees!$A$2:$O$2023,6,FALSE)</f>
        <v>6858309.8799999999</v>
      </c>
      <c r="G348" t="str">
        <f>IF(ISNA(VLOOKUP($C348,results!$A$2:$CJ$107,10,FALSE)),"",VLOOKUP($C348,results!$A$2:$CJ$107,10,FALSE))</f>
        <v/>
      </c>
      <c r="H348" t="str">
        <f>IF(ISNA(VLOOKUP($C348,results!$A$2:$CJ$107,11,FALSE)),"",VLOOKUP($C348,results!$A$2:$CJ$107,11,FALSE))</f>
        <v/>
      </c>
      <c r="I348">
        <v>62</v>
      </c>
      <c r="J348">
        <v>98</v>
      </c>
      <c r="K348">
        <v>2</v>
      </c>
      <c r="L348">
        <v>335</v>
      </c>
      <c r="M348">
        <v>25.430003051757701</v>
      </c>
      <c r="N348">
        <v>2</v>
      </c>
      <c r="O348" s="7">
        <v>1</v>
      </c>
      <c r="P348" s="7">
        <v>2</v>
      </c>
      <c r="Q348" s="7">
        <v>11</v>
      </c>
      <c r="R348" s="7">
        <v>339</v>
      </c>
      <c r="AB348" s="8">
        <f t="shared" si="53"/>
        <v>4</v>
      </c>
      <c r="AC348" s="8" t="str">
        <f t="shared" si="54"/>
        <v/>
      </c>
      <c r="AD348" s="32" t="str">
        <f t="shared" si="55"/>
        <v/>
      </c>
      <c r="AE348" s="32" t="str">
        <f>IF(J348&lt;900,IF(AND(VLOOKUP(C348,marv2012_trees!$A$2:$O$2023,11,FALSE)&lt;21,OR(Q348=21,Q348=22,Q348=23)),1,""),"")</f>
        <v/>
      </c>
      <c r="AF348" s="32" t="str">
        <f t="shared" si="56"/>
        <v/>
      </c>
      <c r="AG348" s="32">
        <f t="shared" si="57"/>
        <v>335</v>
      </c>
      <c r="AH348" s="32">
        <f t="shared" si="58"/>
        <v>339</v>
      </c>
      <c r="AI348" s="32">
        <f t="shared" si="59"/>
        <v>4</v>
      </c>
      <c r="AJ348" s="32" t="str">
        <f t="shared" si="60"/>
        <v/>
      </c>
    </row>
    <row r="349" spans="1:36">
      <c r="A349">
        <v>62</v>
      </c>
      <c r="B349" s="1" t="str">
        <f t="shared" si="52"/>
        <v>62_104</v>
      </c>
      <c r="C349" t="str">
        <f t="shared" si="61"/>
        <v>62_104</v>
      </c>
      <c r="D349" t="str">
        <f>IF(ISNA(VLOOKUP(C349,omissio_vanha_vs_uusi!$A$2:$T$107,20,FALSE)),"",IF(VLOOKUP(C349,omissio_vanha_vs_uusi!$A$2:$T$107,20,FALSE)="OK",VLOOKUP(C349,omissio_vanha_vs_uusi!$A$2:$T$107,11,FALSE),""))</f>
        <v/>
      </c>
      <c r="E349">
        <f>VLOOKUP($C349,marv2012_trees!$A$2:$O$2023,5,FALSE)</f>
        <v>2516151.54</v>
      </c>
      <c r="F349">
        <f>VLOOKUP($C349,marv2012_trees!$A$2:$O$2023,6,FALSE)</f>
        <v>6858312.4000000004</v>
      </c>
      <c r="G349" t="str">
        <f>IF(ISNA(VLOOKUP($C349,results!$A$2:$CJ$107,10,FALSE)),"",VLOOKUP($C349,results!$A$2:$CJ$107,10,FALSE))</f>
        <v/>
      </c>
      <c r="H349" t="str">
        <f>IF(ISNA(VLOOKUP($C349,results!$A$2:$CJ$107,11,FALSE)),"",VLOOKUP($C349,results!$A$2:$CJ$107,11,FALSE))</f>
        <v/>
      </c>
      <c r="I349">
        <v>62</v>
      </c>
      <c r="J349">
        <v>104</v>
      </c>
      <c r="K349">
        <v>2</v>
      </c>
      <c r="L349">
        <v>282</v>
      </c>
      <c r="M349">
        <v>25.961007934570201</v>
      </c>
      <c r="N349">
        <v>2</v>
      </c>
      <c r="O349" s="7">
        <v>1</v>
      </c>
      <c r="P349" s="7">
        <v>2</v>
      </c>
      <c r="Q349" s="7">
        <v>11</v>
      </c>
      <c r="R349" s="7">
        <v>273</v>
      </c>
      <c r="S349" s="7" t="s">
        <v>103</v>
      </c>
      <c r="T349" s="7">
        <v>22</v>
      </c>
      <c r="U349" s="7">
        <v>28</v>
      </c>
      <c r="V349" s="7">
        <v>4.5</v>
      </c>
      <c r="AB349" s="8">
        <f t="shared" si="53"/>
        <v>-9</v>
      </c>
      <c r="AC349" s="8" t="str">
        <f t="shared" si="54"/>
        <v/>
      </c>
      <c r="AD349" s="32" t="str">
        <f t="shared" si="55"/>
        <v/>
      </c>
      <c r="AE349" s="32" t="str">
        <f>IF(J349&lt;900,IF(AND(VLOOKUP(C349,marv2012_trees!$A$2:$O$2023,11,FALSE)&lt;21,OR(Q349=21,Q349=22,Q349=23)),1,""),"")</f>
        <v/>
      </c>
      <c r="AF349" s="32" t="str">
        <f t="shared" si="56"/>
        <v/>
      </c>
      <c r="AG349" s="32">
        <f t="shared" si="57"/>
        <v>282</v>
      </c>
      <c r="AH349" s="32">
        <f t="shared" si="58"/>
        <v>273</v>
      </c>
      <c r="AI349" s="32">
        <f t="shared" si="59"/>
        <v>-9</v>
      </c>
      <c r="AJ349" s="32" t="str">
        <f t="shared" si="60"/>
        <v/>
      </c>
    </row>
    <row r="350" spans="1:36">
      <c r="A350">
        <v>62</v>
      </c>
      <c r="B350" s="1" t="str">
        <f t="shared" si="52"/>
        <v>62_106</v>
      </c>
      <c r="C350" t="str">
        <f t="shared" si="61"/>
        <v>62_106</v>
      </c>
      <c r="D350" t="str">
        <f>IF(ISNA(VLOOKUP(C350,omissio_vanha_vs_uusi!$A$2:$T$107,20,FALSE)),"",IF(VLOOKUP(C350,omissio_vanha_vs_uusi!$A$2:$T$107,20,FALSE)="OK",VLOOKUP(C350,omissio_vanha_vs_uusi!$A$2:$T$107,11,FALSE),""))</f>
        <v/>
      </c>
      <c r="E350">
        <f>VLOOKUP($C350,marv2012_trees!$A$2:$O$2023,5,FALSE)</f>
        <v>2516149.2200000002</v>
      </c>
      <c r="F350">
        <f>VLOOKUP($C350,marv2012_trees!$A$2:$O$2023,6,FALSE)</f>
        <v>6858313.4000000004</v>
      </c>
      <c r="G350" t="str">
        <f>IF(ISNA(VLOOKUP($C350,results!$A$2:$CJ$107,10,FALSE)),"",VLOOKUP($C350,results!$A$2:$CJ$107,10,FALSE))</f>
        <v/>
      </c>
      <c r="H350" t="str">
        <f>IF(ISNA(VLOOKUP($C350,results!$A$2:$CJ$107,11,FALSE)),"",VLOOKUP($C350,results!$A$2:$CJ$107,11,FALSE))</f>
        <v/>
      </c>
      <c r="I350">
        <v>62</v>
      </c>
      <c r="J350">
        <v>106</v>
      </c>
      <c r="K350">
        <v>2</v>
      </c>
      <c r="L350">
        <v>368</v>
      </c>
      <c r="M350">
        <v>29.876007324218701</v>
      </c>
      <c r="N350">
        <v>2</v>
      </c>
      <c r="O350" s="7">
        <v>1</v>
      </c>
      <c r="P350" s="7">
        <v>2</v>
      </c>
      <c r="Q350" s="7">
        <v>11</v>
      </c>
      <c r="R350" s="7">
        <v>369</v>
      </c>
      <c r="S350" s="7" t="s">
        <v>103</v>
      </c>
      <c r="T350" s="7">
        <v>29</v>
      </c>
      <c r="U350" s="7">
        <v>30</v>
      </c>
      <c r="V350" s="7">
        <v>4</v>
      </c>
      <c r="AB350" s="8">
        <f t="shared" si="53"/>
        <v>1</v>
      </c>
      <c r="AC350" s="8" t="str">
        <f t="shared" si="54"/>
        <v/>
      </c>
      <c r="AD350" s="32" t="str">
        <f t="shared" si="55"/>
        <v/>
      </c>
      <c r="AE350" s="32" t="str">
        <f>IF(J350&lt;900,IF(AND(VLOOKUP(C350,marv2012_trees!$A$2:$O$2023,11,FALSE)&lt;21,OR(Q350=21,Q350=22,Q350=23)),1,""),"")</f>
        <v/>
      </c>
      <c r="AF350" s="32" t="str">
        <f t="shared" si="56"/>
        <v/>
      </c>
      <c r="AG350" s="32">
        <f t="shared" si="57"/>
        <v>368</v>
      </c>
      <c r="AH350" s="32">
        <f t="shared" si="58"/>
        <v>369</v>
      </c>
      <c r="AI350" s="32">
        <f t="shared" si="59"/>
        <v>1</v>
      </c>
      <c r="AJ350" s="32" t="str">
        <f t="shared" si="60"/>
        <v/>
      </c>
    </row>
    <row r="351" spans="1:36">
      <c r="A351">
        <v>62</v>
      </c>
      <c r="B351" s="1" t="str">
        <f t="shared" si="52"/>
        <v>62_113</v>
      </c>
      <c r="C351" t="str">
        <f t="shared" si="61"/>
        <v>62_113</v>
      </c>
      <c r="D351" t="str">
        <f>IF(ISNA(VLOOKUP(C351,omissio_vanha_vs_uusi!$A$2:$T$107,20,FALSE)),"",IF(VLOOKUP(C351,omissio_vanha_vs_uusi!$A$2:$T$107,20,FALSE)="OK",VLOOKUP(C351,omissio_vanha_vs_uusi!$A$2:$T$107,11,FALSE),""))</f>
        <v/>
      </c>
      <c r="E351">
        <f>VLOOKUP($C351,marv2012_trees!$A$2:$O$2023,5,FALSE)</f>
        <v>2516148.98</v>
      </c>
      <c r="F351">
        <f>VLOOKUP($C351,marv2012_trees!$A$2:$O$2023,6,FALSE)</f>
        <v>6858317.7999999998</v>
      </c>
      <c r="G351" t="str">
        <f>IF(ISNA(VLOOKUP($C351,results!$A$2:$CJ$107,10,FALSE)),"",VLOOKUP($C351,results!$A$2:$CJ$107,10,FALSE))</f>
        <v/>
      </c>
      <c r="H351" t="str">
        <f>IF(ISNA(VLOOKUP($C351,results!$A$2:$CJ$107,11,FALSE)),"",VLOOKUP($C351,results!$A$2:$CJ$107,11,FALSE))</f>
        <v/>
      </c>
      <c r="I351">
        <v>62</v>
      </c>
      <c r="J351">
        <v>113</v>
      </c>
      <c r="K351">
        <v>2</v>
      </c>
      <c r="L351">
        <v>267</v>
      </c>
      <c r="M351">
        <v>27.129005493164001</v>
      </c>
      <c r="N351">
        <v>2</v>
      </c>
      <c r="O351" s="7">
        <v>1</v>
      </c>
      <c r="P351" s="7">
        <v>2</v>
      </c>
      <c r="Q351" s="7">
        <v>11</v>
      </c>
      <c r="R351" s="7">
        <v>272</v>
      </c>
      <c r="S351" s="7" t="s">
        <v>103</v>
      </c>
      <c r="T351" s="7">
        <v>23</v>
      </c>
      <c r="U351" s="7">
        <v>33</v>
      </c>
      <c r="V351" s="7">
        <v>12</v>
      </c>
      <c r="AB351" s="8">
        <f t="shared" si="53"/>
        <v>5</v>
      </c>
      <c r="AC351" s="8" t="str">
        <f t="shared" si="54"/>
        <v/>
      </c>
      <c r="AD351" s="32" t="str">
        <f t="shared" si="55"/>
        <v/>
      </c>
      <c r="AE351" s="32" t="str">
        <f>IF(J351&lt;900,IF(AND(VLOOKUP(C351,marv2012_trees!$A$2:$O$2023,11,FALSE)&lt;21,OR(Q351=21,Q351=22,Q351=23)),1,""),"")</f>
        <v/>
      </c>
      <c r="AF351" s="32" t="str">
        <f t="shared" si="56"/>
        <v/>
      </c>
      <c r="AG351" s="32">
        <f t="shared" si="57"/>
        <v>267</v>
      </c>
      <c r="AH351" s="32">
        <f t="shared" si="58"/>
        <v>272</v>
      </c>
      <c r="AI351" s="32">
        <f t="shared" si="59"/>
        <v>5</v>
      </c>
      <c r="AJ351" s="32" t="str">
        <f t="shared" si="60"/>
        <v/>
      </c>
    </row>
    <row r="352" spans="1:36">
      <c r="A352">
        <v>62</v>
      </c>
      <c r="B352" s="1" t="str">
        <f t="shared" si="52"/>
        <v>62_111</v>
      </c>
      <c r="C352" t="str">
        <f t="shared" si="61"/>
        <v>62_111</v>
      </c>
      <c r="D352" t="str">
        <f>IF(ISNA(VLOOKUP(C352,omissio_vanha_vs_uusi!$A$2:$T$107,20,FALSE)),"",IF(VLOOKUP(C352,omissio_vanha_vs_uusi!$A$2:$T$107,20,FALSE)="OK",VLOOKUP(C352,omissio_vanha_vs_uusi!$A$2:$T$107,11,FALSE),""))</f>
        <v/>
      </c>
      <c r="E352">
        <f>VLOOKUP($C352,marv2012_trees!$A$2:$O$2023,5,FALSE)</f>
        <v>2516145.56</v>
      </c>
      <c r="F352">
        <f>VLOOKUP($C352,marv2012_trees!$A$2:$O$2023,6,FALSE)</f>
        <v>6858317.4000000004</v>
      </c>
      <c r="G352" t="str">
        <f>IF(ISNA(VLOOKUP($C352,results!$A$2:$CJ$107,10,FALSE)),"",VLOOKUP($C352,results!$A$2:$CJ$107,10,FALSE))</f>
        <v/>
      </c>
      <c r="H352" t="str">
        <f>IF(ISNA(VLOOKUP($C352,results!$A$2:$CJ$107,11,FALSE)),"",VLOOKUP($C352,results!$A$2:$CJ$107,11,FALSE))</f>
        <v/>
      </c>
      <c r="I352">
        <v>62</v>
      </c>
      <c r="J352">
        <v>111</v>
      </c>
      <c r="K352">
        <v>2</v>
      </c>
      <c r="L352">
        <v>264</v>
      </c>
      <c r="M352">
        <v>25.205996948242099</v>
      </c>
      <c r="N352">
        <v>2</v>
      </c>
      <c r="O352" s="7">
        <v>1</v>
      </c>
      <c r="P352" s="7">
        <v>2</v>
      </c>
      <c r="Q352" s="7">
        <v>11</v>
      </c>
      <c r="R352" s="7">
        <v>258</v>
      </c>
      <c r="AB352" s="8">
        <f t="shared" si="53"/>
        <v>-6</v>
      </c>
      <c r="AC352" s="8" t="str">
        <f t="shared" si="54"/>
        <v/>
      </c>
      <c r="AD352" s="32" t="str">
        <f t="shared" si="55"/>
        <v/>
      </c>
      <c r="AE352" s="32" t="str">
        <f>IF(J352&lt;900,IF(AND(VLOOKUP(C352,marv2012_trees!$A$2:$O$2023,11,FALSE)&lt;21,OR(Q352=21,Q352=22,Q352=23)),1,""),"")</f>
        <v/>
      </c>
      <c r="AF352" s="32" t="str">
        <f t="shared" si="56"/>
        <v/>
      </c>
      <c r="AG352" s="32">
        <f t="shared" si="57"/>
        <v>264</v>
      </c>
      <c r="AH352" s="32">
        <f t="shared" si="58"/>
        <v>258</v>
      </c>
      <c r="AI352" s="32">
        <f t="shared" si="59"/>
        <v>-6</v>
      </c>
      <c r="AJ352" s="32" t="str">
        <f t="shared" si="60"/>
        <v/>
      </c>
    </row>
    <row r="353" spans="1:36">
      <c r="A353">
        <v>62</v>
      </c>
      <c r="B353" s="1" t="str">
        <f t="shared" si="52"/>
        <v>62_116</v>
      </c>
      <c r="C353" t="str">
        <f t="shared" si="61"/>
        <v>62_116</v>
      </c>
      <c r="D353" t="str">
        <f>IF(ISNA(VLOOKUP(C353,omissio_vanha_vs_uusi!$A$2:$T$107,20,FALSE)),"",IF(VLOOKUP(C353,omissio_vanha_vs_uusi!$A$2:$T$107,20,FALSE)="OK",VLOOKUP(C353,omissio_vanha_vs_uusi!$A$2:$T$107,11,FALSE),""))</f>
        <v/>
      </c>
      <c r="E353">
        <f>VLOOKUP($C353,marv2012_trees!$A$2:$O$2023,5,FALSE)</f>
        <v>2516145.56</v>
      </c>
      <c r="F353">
        <f>VLOOKUP($C353,marv2012_trees!$A$2:$O$2023,6,FALSE)</f>
        <v>6858321.0199999996</v>
      </c>
      <c r="G353" t="str">
        <f>IF(ISNA(VLOOKUP($C353,results!$A$2:$CJ$107,10,FALSE)),"",VLOOKUP($C353,results!$A$2:$CJ$107,10,FALSE))</f>
        <v/>
      </c>
      <c r="H353" t="str">
        <f>IF(ISNA(VLOOKUP($C353,results!$A$2:$CJ$107,11,FALSE)),"",VLOOKUP($C353,results!$A$2:$CJ$107,11,FALSE))</f>
        <v/>
      </c>
      <c r="I353">
        <v>62</v>
      </c>
      <c r="J353">
        <v>116</v>
      </c>
      <c r="K353">
        <v>2</v>
      </c>
      <c r="L353">
        <v>334</v>
      </c>
      <c r="M353">
        <v>26.530009155273302</v>
      </c>
      <c r="N353">
        <v>2</v>
      </c>
      <c r="O353" s="7">
        <v>1</v>
      </c>
      <c r="P353" s="7">
        <v>2</v>
      </c>
      <c r="Q353" s="7">
        <v>11</v>
      </c>
      <c r="R353" s="7">
        <v>332</v>
      </c>
      <c r="S353" s="7" t="s">
        <v>104</v>
      </c>
      <c r="T353" s="7">
        <v>27</v>
      </c>
      <c r="U353" s="7">
        <v>27</v>
      </c>
      <c r="V353" s="7">
        <v>3</v>
      </c>
      <c r="W353" s="7">
        <v>1</v>
      </c>
      <c r="X353" s="7">
        <v>5</v>
      </c>
      <c r="Y353" s="7">
        <v>12</v>
      </c>
      <c r="Z353" s="7">
        <v>73</v>
      </c>
      <c r="AB353" s="8">
        <f t="shared" si="53"/>
        <v>-2</v>
      </c>
      <c r="AC353" s="8" t="str">
        <f t="shared" si="54"/>
        <v/>
      </c>
      <c r="AD353" s="32" t="str">
        <f t="shared" si="55"/>
        <v/>
      </c>
      <c r="AE353" s="32" t="str">
        <f>IF(J353&lt;900,IF(AND(VLOOKUP(C353,marv2012_trees!$A$2:$O$2023,11,FALSE)&lt;21,OR(Q353=21,Q353=22,Q353=23)),1,""),"")</f>
        <v/>
      </c>
      <c r="AF353" s="32" t="str">
        <f t="shared" si="56"/>
        <v/>
      </c>
      <c r="AG353" s="32">
        <f t="shared" si="57"/>
        <v>334</v>
      </c>
      <c r="AH353" s="32">
        <f t="shared" si="58"/>
        <v>332</v>
      </c>
      <c r="AI353" s="32">
        <f t="shared" si="59"/>
        <v>-2</v>
      </c>
      <c r="AJ353" s="32" t="str">
        <f t="shared" si="60"/>
        <v/>
      </c>
    </row>
    <row r="354" spans="1:36">
      <c r="A354">
        <v>62</v>
      </c>
      <c r="B354" s="1" t="str">
        <f t="shared" si="52"/>
        <v>62_57</v>
      </c>
      <c r="C354" t="str">
        <f t="shared" si="61"/>
        <v>62_57</v>
      </c>
      <c r="D354" t="str">
        <f>IF(ISNA(VLOOKUP(C354,omissio_vanha_vs_uusi!$A$2:$T$107,20,FALSE)),"",IF(VLOOKUP(C354,omissio_vanha_vs_uusi!$A$2:$T$107,20,FALSE)="OK",VLOOKUP(C354,omissio_vanha_vs_uusi!$A$2:$T$107,11,FALSE),""))</f>
        <v/>
      </c>
      <c r="E354">
        <f>VLOOKUP($C354,marv2012_trees!$A$2:$O$2023,5,FALSE)</f>
        <v>2516165.98</v>
      </c>
      <c r="F354">
        <f>VLOOKUP($C354,marv2012_trees!$A$2:$O$2023,6,FALSE)</f>
        <v>6858300.5599999996</v>
      </c>
      <c r="G354" t="str">
        <f>IF(ISNA(VLOOKUP($C354,results!$A$2:$CJ$107,10,FALSE)),"",VLOOKUP($C354,results!$A$2:$CJ$107,10,FALSE))</f>
        <v/>
      </c>
      <c r="H354" t="str">
        <f>IF(ISNA(VLOOKUP($C354,results!$A$2:$CJ$107,11,FALSE)),"",VLOOKUP($C354,results!$A$2:$CJ$107,11,FALSE))</f>
        <v/>
      </c>
      <c r="I354">
        <v>62</v>
      </c>
      <c r="J354">
        <v>57</v>
      </c>
      <c r="K354">
        <v>1</v>
      </c>
      <c r="L354">
        <v>287</v>
      </c>
      <c r="M354">
        <v>26.157996337890602</v>
      </c>
      <c r="N354">
        <v>2</v>
      </c>
      <c r="O354" s="7">
        <v>1</v>
      </c>
      <c r="P354" s="7">
        <v>1</v>
      </c>
      <c r="Q354" s="7">
        <v>11</v>
      </c>
      <c r="R354" s="7">
        <v>292</v>
      </c>
      <c r="S354" s="7" t="s">
        <v>103</v>
      </c>
      <c r="T354" s="7">
        <v>23</v>
      </c>
      <c r="U354" s="7">
        <v>28</v>
      </c>
      <c r="V354" s="7">
        <v>22</v>
      </c>
      <c r="AB354" s="8">
        <f t="shared" si="53"/>
        <v>5</v>
      </c>
      <c r="AC354" s="8" t="str">
        <f t="shared" si="54"/>
        <v/>
      </c>
      <c r="AD354" s="32" t="str">
        <f t="shared" si="55"/>
        <v/>
      </c>
      <c r="AE354" s="32" t="str">
        <f>IF(J354&lt;900,IF(AND(VLOOKUP(C354,marv2012_trees!$A$2:$O$2023,11,FALSE)&lt;21,OR(Q354=21,Q354=22,Q354=23)),1,""),"")</f>
        <v/>
      </c>
      <c r="AF354" s="32" t="str">
        <f t="shared" si="56"/>
        <v/>
      </c>
      <c r="AG354" s="32">
        <f t="shared" si="57"/>
        <v>287</v>
      </c>
      <c r="AH354" s="32">
        <f t="shared" si="58"/>
        <v>292</v>
      </c>
      <c r="AI354" s="32">
        <f t="shared" si="59"/>
        <v>5</v>
      </c>
      <c r="AJ354" s="32" t="str">
        <f t="shared" si="60"/>
        <v/>
      </c>
    </row>
    <row r="355" spans="1:36">
      <c r="A355">
        <v>62</v>
      </c>
      <c r="B355" s="1" t="str">
        <f t="shared" si="52"/>
        <v>62_65</v>
      </c>
      <c r="C355" t="str">
        <f t="shared" si="61"/>
        <v>62_65</v>
      </c>
      <c r="D355" t="str">
        <f>IF(ISNA(VLOOKUP(C355,omissio_vanha_vs_uusi!$A$2:$T$107,20,FALSE)),"",IF(VLOOKUP(C355,omissio_vanha_vs_uusi!$A$2:$T$107,20,FALSE)="OK",VLOOKUP(C355,omissio_vanha_vs_uusi!$A$2:$T$107,11,FALSE),""))</f>
        <v/>
      </c>
      <c r="E355">
        <f>VLOOKUP($C355,marv2012_trees!$A$2:$O$2023,5,FALSE)</f>
        <v>2516161.62</v>
      </c>
      <c r="F355">
        <f>VLOOKUP($C355,marv2012_trees!$A$2:$O$2023,6,FALSE)</f>
        <v>6858303.8799999999</v>
      </c>
      <c r="G355" t="str">
        <f>IF(ISNA(VLOOKUP($C355,results!$A$2:$CJ$107,10,FALSE)),"",VLOOKUP($C355,results!$A$2:$CJ$107,10,FALSE))</f>
        <v/>
      </c>
      <c r="H355" t="str">
        <f>IF(ISNA(VLOOKUP($C355,results!$A$2:$CJ$107,11,FALSE)),"",VLOOKUP($C355,results!$A$2:$CJ$107,11,FALSE))</f>
        <v/>
      </c>
      <c r="I355">
        <v>62</v>
      </c>
      <c r="J355">
        <v>65</v>
      </c>
      <c r="K355">
        <v>2</v>
      </c>
      <c r="L355">
        <v>286</v>
      </c>
      <c r="M355">
        <v>26.868009155273398</v>
      </c>
      <c r="N355">
        <v>2</v>
      </c>
      <c r="O355" s="7">
        <v>1</v>
      </c>
      <c r="P355" s="7">
        <v>2</v>
      </c>
      <c r="Q355" s="7">
        <v>11</v>
      </c>
      <c r="R355" s="7">
        <v>407</v>
      </c>
      <c r="S355" s="7" t="s">
        <v>103</v>
      </c>
      <c r="T355" s="7">
        <v>29</v>
      </c>
      <c r="U355" s="7">
        <v>28</v>
      </c>
      <c r="V355" s="7">
        <v>5</v>
      </c>
      <c r="AB355" s="8" t="str">
        <f t="shared" si="53"/>
        <v/>
      </c>
      <c r="AC355" s="8" t="str">
        <f t="shared" si="54"/>
        <v/>
      </c>
      <c r="AD355" s="32" t="str">
        <f t="shared" si="55"/>
        <v/>
      </c>
      <c r="AE355" s="32" t="str">
        <f>IF(J355&lt;900,IF(AND(VLOOKUP(C355,marv2012_trees!$A$2:$O$2023,11,FALSE)&lt;21,OR(Q355=21,Q355=22,Q355=23)),1,""),"")</f>
        <v/>
      </c>
      <c r="AF355" s="32" t="str">
        <f t="shared" ref="AF355:AF386" si="62">IF(Q355=31,1,"")</f>
        <v/>
      </c>
      <c r="AG355" s="32">
        <f t="shared" si="57"/>
        <v>286</v>
      </c>
      <c r="AH355" s="32">
        <f t="shared" si="58"/>
        <v>407</v>
      </c>
      <c r="AI355" s="32">
        <f t="shared" si="59"/>
        <v>121</v>
      </c>
      <c r="AJ355" s="32">
        <f t="shared" si="60"/>
        <v>1</v>
      </c>
    </row>
    <row r="356" spans="1:36">
      <c r="A356">
        <v>62</v>
      </c>
      <c r="B356" s="1" t="str">
        <f t="shared" si="52"/>
        <v>62_54</v>
      </c>
      <c r="C356" t="str">
        <f t="shared" si="61"/>
        <v>62_54</v>
      </c>
      <c r="D356" t="str">
        <f>IF(ISNA(VLOOKUP(C356,omissio_vanha_vs_uusi!$A$2:$T$107,20,FALSE)),"",IF(VLOOKUP(C356,omissio_vanha_vs_uusi!$A$2:$T$107,20,FALSE)="OK",VLOOKUP(C356,omissio_vanha_vs_uusi!$A$2:$T$107,11,FALSE),""))</f>
        <v/>
      </c>
      <c r="E356">
        <f>VLOOKUP($C356,marv2012_trees!$A$2:$O$2023,5,FALSE)</f>
        <v>2516165.7200000002</v>
      </c>
      <c r="F356">
        <f>VLOOKUP($C356,marv2012_trees!$A$2:$O$2023,6,FALSE)</f>
        <v>6858306.5499999998</v>
      </c>
      <c r="G356" t="str">
        <f>IF(ISNA(VLOOKUP($C356,results!$A$2:$CJ$107,10,FALSE)),"",VLOOKUP($C356,results!$A$2:$CJ$107,10,FALSE))</f>
        <v/>
      </c>
      <c r="H356" t="str">
        <f>IF(ISNA(VLOOKUP($C356,results!$A$2:$CJ$107,11,FALSE)),"",VLOOKUP($C356,results!$A$2:$CJ$107,11,FALSE))</f>
        <v/>
      </c>
      <c r="I356">
        <v>62</v>
      </c>
      <c r="J356">
        <v>54</v>
      </c>
      <c r="K356">
        <v>2</v>
      </c>
      <c r="L356">
        <v>344</v>
      </c>
      <c r="M356">
        <v>28.799004882812401</v>
      </c>
      <c r="N356">
        <v>2</v>
      </c>
      <c r="O356" s="7">
        <v>1</v>
      </c>
      <c r="P356" s="7">
        <v>2</v>
      </c>
      <c r="Q356" s="7">
        <v>11</v>
      </c>
      <c r="R356" s="7">
        <v>358</v>
      </c>
      <c r="S356" s="7" t="s">
        <v>103</v>
      </c>
      <c r="T356" s="7">
        <v>26</v>
      </c>
      <c r="U356" s="7">
        <v>29</v>
      </c>
      <c r="V356" s="7">
        <v>7</v>
      </c>
      <c r="AB356" s="8">
        <f t="shared" si="53"/>
        <v>14</v>
      </c>
      <c r="AC356" s="8" t="str">
        <f t="shared" si="54"/>
        <v/>
      </c>
      <c r="AD356" s="32" t="str">
        <f t="shared" si="55"/>
        <v/>
      </c>
      <c r="AE356" s="32" t="str">
        <f>IF(J356&lt;900,IF(AND(VLOOKUP(C356,marv2012_trees!$A$2:$O$2023,11,FALSE)&lt;21,OR(Q356=21,Q356=22,Q356=23)),1,""),"")</f>
        <v/>
      </c>
      <c r="AF356" s="32" t="str">
        <f t="shared" si="62"/>
        <v/>
      </c>
      <c r="AG356" s="32">
        <f t="shared" si="57"/>
        <v>344</v>
      </c>
      <c r="AH356" s="32">
        <f t="shared" si="58"/>
        <v>358</v>
      </c>
      <c r="AI356" s="32">
        <f t="shared" si="59"/>
        <v>14</v>
      </c>
      <c r="AJ356" s="32" t="str">
        <f t="shared" si="60"/>
        <v/>
      </c>
    </row>
    <row r="357" spans="1:36">
      <c r="A357">
        <v>62</v>
      </c>
      <c r="B357" s="1" t="str">
        <f t="shared" si="52"/>
        <v>62_60</v>
      </c>
      <c r="C357" t="str">
        <f t="shared" si="61"/>
        <v>62_60</v>
      </c>
      <c r="D357" t="str">
        <f>IF(ISNA(VLOOKUP(C357,omissio_vanha_vs_uusi!$A$2:$T$107,20,FALSE)),"",IF(VLOOKUP(C357,omissio_vanha_vs_uusi!$A$2:$T$107,20,FALSE)="OK",VLOOKUP(C357,omissio_vanha_vs_uusi!$A$2:$T$107,11,FALSE),""))</f>
        <v/>
      </c>
      <c r="E357">
        <f>VLOOKUP($C357,marv2012_trees!$A$2:$O$2023,5,FALSE)</f>
        <v>2516162.7799999998</v>
      </c>
      <c r="F357">
        <f>VLOOKUP($C357,marv2012_trees!$A$2:$O$2023,6,FALSE)</f>
        <v>6858307.54</v>
      </c>
      <c r="G357" t="str">
        <f>IF(ISNA(VLOOKUP($C357,results!$A$2:$CJ$107,10,FALSE)),"",VLOOKUP($C357,results!$A$2:$CJ$107,10,FALSE))</f>
        <v/>
      </c>
      <c r="H357" t="str">
        <f>IF(ISNA(VLOOKUP($C357,results!$A$2:$CJ$107,11,FALSE)),"",VLOOKUP($C357,results!$A$2:$CJ$107,11,FALSE))</f>
        <v/>
      </c>
      <c r="I357">
        <v>62</v>
      </c>
      <c r="J357">
        <v>60</v>
      </c>
      <c r="K357">
        <v>2</v>
      </c>
      <c r="L357">
        <v>257</v>
      </c>
      <c r="M357">
        <v>25.5240061035156</v>
      </c>
      <c r="N357">
        <v>2</v>
      </c>
      <c r="O357" s="7">
        <v>1</v>
      </c>
      <c r="P357" s="7">
        <v>2</v>
      </c>
      <c r="Q357" s="7">
        <v>11</v>
      </c>
      <c r="R357" s="7">
        <v>271</v>
      </c>
      <c r="AB357" s="8">
        <f t="shared" si="53"/>
        <v>14</v>
      </c>
      <c r="AC357" s="8" t="str">
        <f t="shared" si="54"/>
        <v/>
      </c>
      <c r="AD357" s="32" t="str">
        <f t="shared" si="55"/>
        <v/>
      </c>
      <c r="AE357" s="32" t="str">
        <f>IF(J357&lt;900,IF(AND(VLOOKUP(C357,marv2012_trees!$A$2:$O$2023,11,FALSE)&lt;21,OR(Q357=21,Q357=22,Q357=23)),1,""),"")</f>
        <v/>
      </c>
      <c r="AF357" s="32" t="str">
        <f t="shared" si="62"/>
        <v/>
      </c>
      <c r="AG357" s="32">
        <f t="shared" si="57"/>
        <v>257</v>
      </c>
      <c r="AH357" s="32">
        <f t="shared" si="58"/>
        <v>271</v>
      </c>
      <c r="AI357" s="32">
        <f t="shared" si="59"/>
        <v>14</v>
      </c>
      <c r="AJ357" s="32" t="str">
        <f t="shared" si="60"/>
        <v/>
      </c>
    </row>
    <row r="358" spans="1:36">
      <c r="A358">
        <v>62</v>
      </c>
      <c r="B358" s="1" t="str">
        <f t="shared" si="52"/>
        <v>62_48</v>
      </c>
      <c r="C358" t="str">
        <f t="shared" si="61"/>
        <v>62_48</v>
      </c>
      <c r="D358" t="str">
        <f>IF(ISNA(VLOOKUP(C358,omissio_vanha_vs_uusi!$A$2:$T$107,20,FALSE)),"",IF(VLOOKUP(C358,omissio_vanha_vs_uusi!$A$2:$T$107,20,FALSE)="OK",VLOOKUP(C358,omissio_vanha_vs_uusi!$A$2:$T$107,11,FALSE),""))</f>
        <v/>
      </c>
      <c r="E358">
        <f>VLOOKUP($C358,marv2012_trees!$A$2:$O$2023,5,FALSE)</f>
        <v>2516164.9500000002</v>
      </c>
      <c r="F358">
        <f>VLOOKUP($C358,marv2012_trees!$A$2:$O$2023,6,FALSE)</f>
        <v>6858311.2400000002</v>
      </c>
      <c r="G358" t="str">
        <f>IF(ISNA(VLOOKUP($C358,results!$A$2:$CJ$107,10,FALSE)),"",VLOOKUP($C358,results!$A$2:$CJ$107,10,FALSE))</f>
        <v/>
      </c>
      <c r="H358" t="str">
        <f>IF(ISNA(VLOOKUP($C358,results!$A$2:$CJ$107,11,FALSE)),"",VLOOKUP($C358,results!$A$2:$CJ$107,11,FALSE))</f>
        <v/>
      </c>
      <c r="I358">
        <v>62</v>
      </c>
      <c r="J358">
        <v>48</v>
      </c>
      <c r="K358">
        <v>2</v>
      </c>
      <c r="L358">
        <v>281</v>
      </c>
      <c r="M358">
        <v>27.774007324218701</v>
      </c>
      <c r="N358">
        <v>2</v>
      </c>
      <c r="O358" s="7">
        <v>1</v>
      </c>
      <c r="P358" s="7">
        <v>2</v>
      </c>
      <c r="Q358" s="7">
        <v>11</v>
      </c>
      <c r="R358" s="7">
        <v>285</v>
      </c>
      <c r="S358" s="7" t="s">
        <v>104</v>
      </c>
      <c r="T358" s="7">
        <v>25</v>
      </c>
      <c r="U358" s="7">
        <v>28.5</v>
      </c>
      <c r="V358" s="7">
        <v>14</v>
      </c>
      <c r="W358" s="7">
        <v>4</v>
      </c>
      <c r="X358" s="7">
        <v>5</v>
      </c>
      <c r="Y358" s="7">
        <v>12</v>
      </c>
      <c r="Z358" s="7">
        <v>81</v>
      </c>
      <c r="AB358" s="8">
        <f t="shared" si="53"/>
        <v>4</v>
      </c>
      <c r="AC358" s="8" t="str">
        <f t="shared" si="54"/>
        <v/>
      </c>
      <c r="AD358" s="32" t="str">
        <f t="shared" si="55"/>
        <v/>
      </c>
      <c r="AE358" s="32" t="str">
        <f>IF(J358&lt;900,IF(AND(VLOOKUP(C358,marv2012_trees!$A$2:$O$2023,11,FALSE)&lt;21,OR(Q358=21,Q358=22,Q358=23)),1,""),"")</f>
        <v/>
      </c>
      <c r="AF358" s="32" t="str">
        <f t="shared" si="62"/>
        <v/>
      </c>
      <c r="AG358" s="32">
        <f t="shared" si="57"/>
        <v>281</v>
      </c>
      <c r="AH358" s="32">
        <f t="shared" si="58"/>
        <v>285</v>
      </c>
      <c r="AI358" s="32">
        <f t="shared" si="59"/>
        <v>4</v>
      </c>
      <c r="AJ358" s="32" t="str">
        <f t="shared" si="60"/>
        <v/>
      </c>
    </row>
    <row r="359" spans="1:36">
      <c r="A359">
        <v>62</v>
      </c>
      <c r="B359" s="1" t="str">
        <f t="shared" si="52"/>
        <v>62_81</v>
      </c>
      <c r="C359" t="str">
        <f t="shared" si="61"/>
        <v>62_81</v>
      </c>
      <c r="D359" t="str">
        <f>IF(ISNA(VLOOKUP(C359,omissio_vanha_vs_uusi!$A$2:$T$107,20,FALSE)),"",IF(VLOOKUP(C359,omissio_vanha_vs_uusi!$A$2:$T$107,20,FALSE)="OK",VLOOKUP(C359,omissio_vanha_vs_uusi!$A$2:$T$107,11,FALSE),""))</f>
        <v/>
      </c>
      <c r="E359">
        <f>VLOOKUP($C359,marv2012_trees!$A$2:$O$2023,5,FALSE)</f>
        <v>2516159.71</v>
      </c>
      <c r="F359">
        <f>VLOOKUP($C359,marv2012_trees!$A$2:$O$2023,6,FALSE)</f>
        <v>6858310.25</v>
      </c>
      <c r="G359" t="str">
        <f>IF(ISNA(VLOOKUP($C359,results!$A$2:$CJ$107,10,FALSE)),"",VLOOKUP($C359,results!$A$2:$CJ$107,10,FALSE))</f>
        <v/>
      </c>
      <c r="H359" t="str">
        <f>IF(ISNA(VLOOKUP($C359,results!$A$2:$CJ$107,11,FALSE)),"",VLOOKUP($C359,results!$A$2:$CJ$107,11,FALSE))</f>
        <v/>
      </c>
      <c r="I359">
        <v>62</v>
      </c>
      <c r="J359">
        <v>81</v>
      </c>
      <c r="K359">
        <v>2</v>
      </c>
      <c r="L359">
        <v>285</v>
      </c>
      <c r="M359">
        <v>25.958003662109299</v>
      </c>
      <c r="N359">
        <v>2</v>
      </c>
      <c r="O359" s="7">
        <v>1</v>
      </c>
      <c r="P359" s="7">
        <v>2</v>
      </c>
      <c r="Q359" s="7">
        <v>11</v>
      </c>
      <c r="R359" s="7">
        <v>292</v>
      </c>
      <c r="AB359" s="8">
        <f t="shared" si="53"/>
        <v>7</v>
      </c>
      <c r="AC359" s="8" t="str">
        <f t="shared" si="54"/>
        <v/>
      </c>
      <c r="AD359" s="32" t="str">
        <f t="shared" si="55"/>
        <v/>
      </c>
      <c r="AE359" s="32" t="str">
        <f>IF(J359&lt;900,IF(AND(VLOOKUP(C359,marv2012_trees!$A$2:$O$2023,11,FALSE)&lt;21,OR(Q359=21,Q359=22,Q359=23)),1,""),"")</f>
        <v/>
      </c>
      <c r="AF359" s="32" t="str">
        <f t="shared" si="62"/>
        <v/>
      </c>
      <c r="AG359" s="32">
        <f t="shared" si="57"/>
        <v>285</v>
      </c>
      <c r="AH359" s="32">
        <f t="shared" si="58"/>
        <v>292</v>
      </c>
      <c r="AI359" s="32">
        <f t="shared" si="59"/>
        <v>7</v>
      </c>
      <c r="AJ359" s="32" t="str">
        <f t="shared" si="60"/>
        <v/>
      </c>
    </row>
    <row r="360" spans="1:36">
      <c r="A360">
        <v>62</v>
      </c>
      <c r="B360" s="1" t="str">
        <f t="shared" si="52"/>
        <v>62_91</v>
      </c>
      <c r="C360" t="str">
        <f t="shared" si="61"/>
        <v>62_91</v>
      </c>
      <c r="D360" t="str">
        <f>IF(ISNA(VLOOKUP(C360,omissio_vanha_vs_uusi!$A$2:$T$107,20,FALSE)),"",IF(VLOOKUP(C360,omissio_vanha_vs_uusi!$A$2:$T$107,20,FALSE)="OK",VLOOKUP(C360,omissio_vanha_vs_uusi!$A$2:$T$107,11,FALSE),""))</f>
        <v/>
      </c>
      <c r="E360">
        <f>VLOOKUP($C360,marv2012_trees!$A$2:$O$2023,5,FALSE)</f>
        <v>2516158.7400000002</v>
      </c>
      <c r="F360">
        <f>VLOOKUP($C360,marv2012_trees!$A$2:$O$2023,6,FALSE)</f>
        <v>6858311.5800000001</v>
      </c>
      <c r="G360" t="str">
        <f>IF(ISNA(VLOOKUP($C360,results!$A$2:$CJ$107,10,FALSE)),"",VLOOKUP($C360,results!$A$2:$CJ$107,10,FALSE))</f>
        <v/>
      </c>
      <c r="H360" t="str">
        <f>IF(ISNA(VLOOKUP($C360,results!$A$2:$CJ$107,11,FALSE)),"",VLOOKUP($C360,results!$A$2:$CJ$107,11,FALSE))</f>
        <v/>
      </c>
      <c r="I360">
        <v>62</v>
      </c>
      <c r="J360">
        <v>91</v>
      </c>
      <c r="K360">
        <v>2</v>
      </c>
      <c r="L360">
        <v>308</v>
      </c>
      <c r="M360">
        <v>27.787996337890601</v>
      </c>
      <c r="N360">
        <v>2</v>
      </c>
      <c r="O360" s="7">
        <v>1</v>
      </c>
      <c r="P360" s="7">
        <v>2</v>
      </c>
      <c r="Q360" s="7">
        <v>11</v>
      </c>
      <c r="R360" s="7">
        <v>313</v>
      </c>
      <c r="S360" s="7" t="s">
        <v>103</v>
      </c>
      <c r="T360" s="7">
        <v>26</v>
      </c>
      <c r="U360" s="7">
        <v>29</v>
      </c>
      <c r="V360" s="7">
        <v>7</v>
      </c>
      <c r="AB360" s="8">
        <f t="shared" si="53"/>
        <v>5</v>
      </c>
      <c r="AC360" s="8" t="str">
        <f t="shared" si="54"/>
        <v/>
      </c>
      <c r="AD360" s="32" t="str">
        <f t="shared" si="55"/>
        <v/>
      </c>
      <c r="AE360" s="32" t="str">
        <f>IF(J360&lt;900,IF(AND(VLOOKUP(C360,marv2012_trees!$A$2:$O$2023,11,FALSE)&lt;21,OR(Q360=21,Q360=22,Q360=23)),1,""),"")</f>
        <v/>
      </c>
      <c r="AF360" s="32" t="str">
        <f t="shared" si="62"/>
        <v/>
      </c>
      <c r="AG360" s="32">
        <f t="shared" si="57"/>
        <v>308</v>
      </c>
      <c r="AH360" s="32">
        <f t="shared" si="58"/>
        <v>313</v>
      </c>
      <c r="AI360" s="32">
        <f t="shared" si="59"/>
        <v>5</v>
      </c>
      <c r="AJ360" s="32" t="str">
        <f t="shared" si="60"/>
        <v/>
      </c>
    </row>
    <row r="361" spans="1:36">
      <c r="A361">
        <v>62</v>
      </c>
      <c r="B361" s="1" t="str">
        <f t="shared" si="52"/>
        <v>62_118</v>
      </c>
      <c r="C361" t="str">
        <f t="shared" si="61"/>
        <v>62_118</v>
      </c>
      <c r="D361" t="str">
        <f>IF(ISNA(VLOOKUP(C361,omissio_vanha_vs_uusi!$A$2:$T$107,20,FALSE)),"",IF(VLOOKUP(C361,omissio_vanha_vs_uusi!$A$2:$T$107,20,FALSE)="OK",VLOOKUP(C361,omissio_vanha_vs_uusi!$A$2:$T$107,11,FALSE),""))</f>
        <v/>
      </c>
      <c r="E361">
        <f>VLOOKUP($C361,marv2012_trees!$A$2:$O$2023,5,FALSE)</f>
        <v>2516160.92</v>
      </c>
      <c r="F361">
        <f>VLOOKUP($C361,marv2012_trees!$A$2:$O$2023,6,FALSE)</f>
        <v>6858314.9199999999</v>
      </c>
      <c r="G361" t="str">
        <f>IF(ISNA(VLOOKUP($C361,results!$A$2:$CJ$107,10,FALSE)),"",VLOOKUP($C361,results!$A$2:$CJ$107,10,FALSE))</f>
        <v/>
      </c>
      <c r="H361" t="str">
        <f>IF(ISNA(VLOOKUP($C361,results!$A$2:$CJ$107,11,FALSE)),"",VLOOKUP($C361,results!$A$2:$CJ$107,11,FALSE))</f>
        <v/>
      </c>
      <c r="I361">
        <v>62</v>
      </c>
      <c r="J361">
        <v>118</v>
      </c>
      <c r="K361">
        <v>2</v>
      </c>
      <c r="L361">
        <v>324</v>
      </c>
      <c r="M361">
        <v>26.777008544921799</v>
      </c>
      <c r="N361">
        <v>2</v>
      </c>
      <c r="O361" s="7">
        <v>1</v>
      </c>
      <c r="P361" s="7">
        <v>2</v>
      </c>
      <c r="Q361" s="7">
        <v>11</v>
      </c>
      <c r="R361" s="7">
        <v>334</v>
      </c>
      <c r="S361" s="7" t="s">
        <v>103</v>
      </c>
      <c r="T361" s="7">
        <v>27</v>
      </c>
      <c r="U361" s="7">
        <v>29</v>
      </c>
      <c r="V361" s="7">
        <v>12</v>
      </c>
      <c r="AB361" s="8">
        <f t="shared" si="53"/>
        <v>10</v>
      </c>
      <c r="AC361" s="8" t="str">
        <f t="shared" si="54"/>
        <v/>
      </c>
      <c r="AD361" s="32" t="str">
        <f t="shared" si="55"/>
        <v/>
      </c>
      <c r="AE361" s="32" t="str">
        <f>IF(J361&lt;900,IF(AND(VLOOKUP(C361,marv2012_trees!$A$2:$O$2023,11,FALSE)&lt;21,OR(Q361=21,Q361=22,Q361=23)),1,""),"")</f>
        <v/>
      </c>
      <c r="AF361" s="32" t="str">
        <f t="shared" si="62"/>
        <v/>
      </c>
      <c r="AG361" s="32">
        <f t="shared" si="57"/>
        <v>324</v>
      </c>
      <c r="AH361" s="32">
        <f t="shared" si="58"/>
        <v>334</v>
      </c>
      <c r="AI361" s="32">
        <f t="shared" si="59"/>
        <v>10</v>
      </c>
      <c r="AJ361" s="32" t="str">
        <f t="shared" si="60"/>
        <v/>
      </c>
    </row>
    <row r="362" spans="1:36">
      <c r="A362">
        <v>62</v>
      </c>
      <c r="B362" s="1" t="str">
        <f t="shared" si="52"/>
        <v>62_131</v>
      </c>
      <c r="C362" t="str">
        <f t="shared" si="61"/>
        <v>62_131</v>
      </c>
      <c r="D362" t="str">
        <f>IF(ISNA(VLOOKUP(C362,omissio_vanha_vs_uusi!$A$2:$T$107,20,FALSE)),"",IF(VLOOKUP(C362,omissio_vanha_vs_uusi!$A$2:$T$107,20,FALSE)="OK",VLOOKUP(C362,omissio_vanha_vs_uusi!$A$2:$T$107,11,FALSE),""))</f>
        <v/>
      </c>
      <c r="E362">
        <f>VLOOKUP($C362,marv2012_trees!$A$2:$O$2023,5,FALSE)</f>
        <v>2516161.5</v>
      </c>
      <c r="F362">
        <f>VLOOKUP($C362,marv2012_trees!$A$2:$O$2023,6,FALSE)</f>
        <v>6858319.2000000002</v>
      </c>
      <c r="G362" t="str">
        <f>IF(ISNA(VLOOKUP($C362,results!$A$2:$CJ$107,10,FALSE)),"",VLOOKUP($C362,results!$A$2:$CJ$107,10,FALSE))</f>
        <v/>
      </c>
      <c r="H362" t="str">
        <f>IF(ISNA(VLOOKUP($C362,results!$A$2:$CJ$107,11,FALSE)),"",VLOOKUP($C362,results!$A$2:$CJ$107,11,FALSE))</f>
        <v/>
      </c>
      <c r="I362">
        <v>62</v>
      </c>
      <c r="J362">
        <v>131</v>
      </c>
      <c r="K362">
        <v>2</v>
      </c>
      <c r="L362">
        <v>341</v>
      </c>
      <c r="M362">
        <v>28.761004272460902</v>
      </c>
      <c r="N362">
        <v>2</v>
      </c>
      <c r="O362" s="7">
        <v>1</v>
      </c>
      <c r="P362" s="7">
        <v>2</v>
      </c>
      <c r="Q362" s="7">
        <v>11</v>
      </c>
      <c r="R362" s="7">
        <v>336</v>
      </c>
      <c r="AB362" s="8">
        <f t="shared" si="53"/>
        <v>-5</v>
      </c>
      <c r="AC362" s="8" t="str">
        <f t="shared" si="54"/>
        <v/>
      </c>
      <c r="AD362" s="32" t="str">
        <f t="shared" si="55"/>
        <v/>
      </c>
      <c r="AE362" s="32" t="str">
        <f>IF(J362&lt;900,IF(AND(VLOOKUP(C362,marv2012_trees!$A$2:$O$2023,11,FALSE)&lt;21,OR(Q362=21,Q362=22,Q362=23)),1,""),"")</f>
        <v/>
      </c>
      <c r="AF362" s="32" t="str">
        <f t="shared" si="62"/>
        <v/>
      </c>
      <c r="AG362" s="32">
        <f t="shared" si="57"/>
        <v>341</v>
      </c>
      <c r="AH362" s="32">
        <f t="shared" si="58"/>
        <v>336</v>
      </c>
      <c r="AI362" s="32">
        <f t="shared" si="59"/>
        <v>-5</v>
      </c>
      <c r="AJ362" s="32" t="str">
        <f t="shared" si="60"/>
        <v/>
      </c>
    </row>
    <row r="363" spans="1:36">
      <c r="A363">
        <v>62</v>
      </c>
      <c r="B363" s="1" t="str">
        <f t="shared" si="52"/>
        <v>62_119</v>
      </c>
      <c r="C363" t="str">
        <f t="shared" si="61"/>
        <v>62_119</v>
      </c>
      <c r="D363" t="str">
        <f>IF(ISNA(VLOOKUP(C363,omissio_vanha_vs_uusi!$A$2:$T$107,20,FALSE)),"",IF(VLOOKUP(C363,omissio_vanha_vs_uusi!$A$2:$T$107,20,FALSE)="OK",VLOOKUP(C363,omissio_vanha_vs_uusi!$A$2:$T$107,11,FALSE),""))</f>
        <v/>
      </c>
      <c r="E363">
        <f>VLOOKUP($C363,marv2012_trees!$A$2:$O$2023,5,FALSE)</f>
        <v>2516155.2599999998</v>
      </c>
      <c r="F363">
        <f>VLOOKUP($C363,marv2012_trees!$A$2:$O$2023,6,FALSE)</f>
        <v>6858318.3099999996</v>
      </c>
      <c r="G363" t="str">
        <f>IF(ISNA(VLOOKUP($C363,results!$A$2:$CJ$107,10,FALSE)),"",VLOOKUP($C363,results!$A$2:$CJ$107,10,FALSE))</f>
        <v/>
      </c>
      <c r="H363" t="str">
        <f>IF(ISNA(VLOOKUP($C363,results!$A$2:$CJ$107,11,FALSE)),"",VLOOKUP($C363,results!$A$2:$CJ$107,11,FALSE))</f>
        <v/>
      </c>
      <c r="I363">
        <v>62</v>
      </c>
      <c r="J363">
        <v>119</v>
      </c>
      <c r="K363">
        <v>2</v>
      </c>
      <c r="L363">
        <v>305</v>
      </c>
      <c r="M363">
        <v>26.768010986328001</v>
      </c>
      <c r="N363">
        <v>2</v>
      </c>
      <c r="O363" s="7">
        <v>1</v>
      </c>
      <c r="P363" s="7">
        <v>2</v>
      </c>
      <c r="Q363" s="7">
        <v>11</v>
      </c>
      <c r="R363" s="7">
        <v>314</v>
      </c>
      <c r="S363" s="7" t="s">
        <v>104</v>
      </c>
      <c r="T363" s="7">
        <v>26</v>
      </c>
      <c r="U363" s="7">
        <v>27</v>
      </c>
      <c r="V363" s="7">
        <v>3</v>
      </c>
      <c r="W363" s="7">
        <v>2</v>
      </c>
      <c r="X363" s="7">
        <v>6</v>
      </c>
      <c r="Y363" s="7">
        <v>12</v>
      </c>
      <c r="Z363" s="7">
        <v>73</v>
      </c>
      <c r="AB363" s="8">
        <f t="shared" si="53"/>
        <v>9</v>
      </c>
      <c r="AC363" s="8" t="str">
        <f t="shared" si="54"/>
        <v/>
      </c>
      <c r="AD363" s="32" t="str">
        <f t="shared" si="55"/>
        <v/>
      </c>
      <c r="AE363" s="32" t="str">
        <f>IF(J363&lt;900,IF(AND(VLOOKUP(C363,marv2012_trees!$A$2:$O$2023,11,FALSE)&lt;21,OR(Q363=21,Q363=22,Q363=23)),1,""),"")</f>
        <v/>
      </c>
      <c r="AF363" s="32" t="str">
        <f t="shared" si="62"/>
        <v/>
      </c>
      <c r="AG363" s="32">
        <f t="shared" si="57"/>
        <v>305</v>
      </c>
      <c r="AH363" s="32">
        <f t="shared" si="58"/>
        <v>314</v>
      </c>
      <c r="AI363" s="32">
        <f t="shared" si="59"/>
        <v>9</v>
      </c>
      <c r="AJ363" s="32" t="str">
        <f t="shared" si="60"/>
        <v/>
      </c>
    </row>
    <row r="364" spans="1:36">
      <c r="A364">
        <v>62</v>
      </c>
      <c r="B364" s="1" t="str">
        <f t="shared" si="52"/>
        <v>62_123</v>
      </c>
      <c r="C364" t="str">
        <f t="shared" si="61"/>
        <v>62_123</v>
      </c>
      <c r="D364" t="str">
        <f>IF(ISNA(VLOOKUP(C364,omissio_vanha_vs_uusi!$A$2:$T$107,20,FALSE)),"",IF(VLOOKUP(C364,omissio_vanha_vs_uusi!$A$2:$T$107,20,FALSE)="OK",VLOOKUP(C364,omissio_vanha_vs_uusi!$A$2:$T$107,11,FALSE),""))</f>
        <v/>
      </c>
      <c r="E364">
        <f>VLOOKUP($C364,marv2012_trees!$A$2:$O$2023,5,FALSE)</f>
        <v>2516155.36</v>
      </c>
      <c r="F364">
        <f>VLOOKUP($C364,marv2012_trees!$A$2:$O$2023,6,FALSE)</f>
        <v>6858321.4500000002</v>
      </c>
      <c r="G364" t="str">
        <f>IF(ISNA(VLOOKUP($C364,results!$A$2:$CJ$107,10,FALSE)),"",VLOOKUP($C364,results!$A$2:$CJ$107,10,FALSE))</f>
        <v/>
      </c>
      <c r="H364" t="str">
        <f>IF(ISNA(VLOOKUP($C364,results!$A$2:$CJ$107,11,FALSE)),"",VLOOKUP($C364,results!$A$2:$CJ$107,11,FALSE))</f>
        <v/>
      </c>
      <c r="I364">
        <v>62</v>
      </c>
      <c r="J364">
        <v>123</v>
      </c>
      <c r="K364">
        <v>1</v>
      </c>
      <c r="L364">
        <v>321</v>
      </c>
      <c r="M364">
        <v>28.188999389648401</v>
      </c>
      <c r="N364">
        <v>2</v>
      </c>
      <c r="O364" s="7">
        <v>1</v>
      </c>
      <c r="P364" s="7">
        <v>1</v>
      </c>
      <c r="Q364" s="7">
        <v>11</v>
      </c>
      <c r="R364" s="7">
        <v>329</v>
      </c>
      <c r="AB364" s="8">
        <f t="shared" si="53"/>
        <v>8</v>
      </c>
      <c r="AC364" s="8" t="str">
        <f t="shared" si="54"/>
        <v/>
      </c>
      <c r="AD364" s="32" t="str">
        <f t="shared" si="55"/>
        <v/>
      </c>
      <c r="AE364" s="32" t="str">
        <f>IF(J364&lt;900,IF(AND(VLOOKUP(C364,marv2012_trees!$A$2:$O$2023,11,FALSE)&lt;21,OR(Q364=21,Q364=22,Q364=23)),1,""),"")</f>
        <v/>
      </c>
      <c r="AF364" s="32" t="str">
        <f t="shared" si="62"/>
        <v/>
      </c>
      <c r="AG364" s="32">
        <f t="shared" si="57"/>
        <v>321</v>
      </c>
      <c r="AH364" s="32">
        <f t="shared" si="58"/>
        <v>329</v>
      </c>
      <c r="AI364" s="32">
        <f t="shared" si="59"/>
        <v>8</v>
      </c>
      <c r="AJ364" s="32" t="str">
        <f t="shared" si="60"/>
        <v/>
      </c>
    </row>
    <row r="365" spans="1:36">
      <c r="A365">
        <v>62</v>
      </c>
      <c r="B365" s="1" t="str">
        <f t="shared" si="52"/>
        <v>62_117</v>
      </c>
      <c r="C365" t="str">
        <f t="shared" si="61"/>
        <v>62_117</v>
      </c>
      <c r="D365" t="str">
        <f>IF(ISNA(VLOOKUP(C365,omissio_vanha_vs_uusi!$A$2:$T$107,20,FALSE)),"",IF(VLOOKUP(C365,omissio_vanha_vs_uusi!$A$2:$T$107,20,FALSE)="OK",VLOOKUP(C365,omissio_vanha_vs_uusi!$A$2:$T$107,11,FALSE),""))</f>
        <v/>
      </c>
      <c r="E365">
        <f>VLOOKUP($C365,marv2012_trees!$A$2:$O$2023,5,FALSE)</f>
        <v>2516150.71</v>
      </c>
      <c r="F365">
        <f>VLOOKUP($C365,marv2012_trees!$A$2:$O$2023,6,FALSE)</f>
        <v>6858319.4699999997</v>
      </c>
      <c r="G365" t="str">
        <f>IF(ISNA(VLOOKUP($C365,results!$A$2:$CJ$107,10,FALSE)),"",VLOOKUP($C365,results!$A$2:$CJ$107,10,FALSE))</f>
        <v/>
      </c>
      <c r="H365" t="str">
        <f>IF(ISNA(VLOOKUP($C365,results!$A$2:$CJ$107,11,FALSE)),"",VLOOKUP($C365,results!$A$2:$CJ$107,11,FALSE))</f>
        <v/>
      </c>
      <c r="I365">
        <v>62</v>
      </c>
      <c r="J365">
        <v>117</v>
      </c>
      <c r="K365">
        <v>1</v>
      </c>
      <c r="L365">
        <v>254</v>
      </c>
      <c r="M365">
        <v>24.584006713867101</v>
      </c>
      <c r="N365">
        <v>2</v>
      </c>
      <c r="O365" s="7">
        <v>1</v>
      </c>
      <c r="P365" s="7">
        <v>1</v>
      </c>
      <c r="Q365" s="7">
        <v>11</v>
      </c>
      <c r="R365" s="7">
        <v>254</v>
      </c>
      <c r="S365" s="7" t="s">
        <v>103</v>
      </c>
      <c r="T365" s="7">
        <v>17</v>
      </c>
      <c r="U365" s="7">
        <v>26</v>
      </c>
      <c r="V365" s="7">
        <v>21</v>
      </c>
      <c r="AB365" s="8">
        <f t="shared" si="53"/>
        <v>0</v>
      </c>
      <c r="AC365" s="8" t="str">
        <f t="shared" si="54"/>
        <v/>
      </c>
      <c r="AD365" s="32" t="str">
        <f t="shared" si="55"/>
        <v/>
      </c>
      <c r="AE365" s="32" t="str">
        <f>IF(J365&lt;900,IF(AND(VLOOKUP(C365,marv2012_trees!$A$2:$O$2023,11,FALSE)&lt;21,OR(Q365=21,Q365=22,Q365=23)),1,""),"")</f>
        <v/>
      </c>
      <c r="AF365" s="32" t="str">
        <f t="shared" si="62"/>
        <v/>
      </c>
      <c r="AG365" s="32">
        <f t="shared" si="57"/>
        <v>254</v>
      </c>
      <c r="AH365" s="32">
        <f t="shared" si="58"/>
        <v>254</v>
      </c>
      <c r="AI365" s="32">
        <f t="shared" si="59"/>
        <v>0</v>
      </c>
      <c r="AJ365" s="32" t="str">
        <f t="shared" si="60"/>
        <v/>
      </c>
    </row>
    <row r="366" spans="1:36">
      <c r="A366">
        <v>62</v>
      </c>
      <c r="B366" s="1" t="str">
        <f t="shared" si="52"/>
        <v>62_126</v>
      </c>
      <c r="C366" t="str">
        <f t="shared" si="61"/>
        <v>62_126</v>
      </c>
      <c r="D366" t="str">
        <f>IF(ISNA(VLOOKUP(C366,omissio_vanha_vs_uusi!$A$2:$T$107,20,FALSE)),"",IF(VLOOKUP(C366,omissio_vanha_vs_uusi!$A$2:$T$107,20,FALSE)="OK",VLOOKUP(C366,omissio_vanha_vs_uusi!$A$2:$T$107,11,FALSE),""))</f>
        <v/>
      </c>
      <c r="E366">
        <f>VLOOKUP($C366,marv2012_trees!$A$2:$O$2023,5,FALSE)</f>
        <v>2516156.34</v>
      </c>
      <c r="F366">
        <f>VLOOKUP($C366,marv2012_trees!$A$2:$O$2023,6,FALSE)</f>
        <v>6858324.3899999997</v>
      </c>
      <c r="G366" t="str">
        <f>IF(ISNA(VLOOKUP($C366,results!$A$2:$CJ$107,10,FALSE)),"",VLOOKUP($C366,results!$A$2:$CJ$107,10,FALSE))</f>
        <v/>
      </c>
      <c r="H366" t="str">
        <f>IF(ISNA(VLOOKUP($C366,results!$A$2:$CJ$107,11,FALSE)),"",VLOOKUP($C366,results!$A$2:$CJ$107,11,FALSE))</f>
        <v/>
      </c>
      <c r="I366">
        <v>62</v>
      </c>
      <c r="J366">
        <v>126</v>
      </c>
      <c r="K366">
        <v>1</v>
      </c>
      <c r="L366">
        <v>251</v>
      </c>
      <c r="M366">
        <v>25.111003662109301</v>
      </c>
      <c r="N366">
        <v>2</v>
      </c>
      <c r="O366" s="7">
        <v>1</v>
      </c>
      <c r="P366" s="7">
        <v>1</v>
      </c>
      <c r="Q366" s="7">
        <v>12</v>
      </c>
      <c r="R366" s="7">
        <v>251</v>
      </c>
      <c r="AA366" t="s">
        <v>105</v>
      </c>
      <c r="AB366" s="8">
        <f t="shared" si="53"/>
        <v>0</v>
      </c>
      <c r="AC366" s="8" t="str">
        <f t="shared" si="54"/>
        <v/>
      </c>
      <c r="AD366" s="32" t="str">
        <f t="shared" si="55"/>
        <v/>
      </c>
      <c r="AE366" s="32" t="str">
        <f>IF(J366&lt;900,IF(AND(VLOOKUP(C366,marv2012_trees!$A$2:$O$2023,11,FALSE)&lt;21,OR(Q366=21,Q366=22,Q366=23)),1,""),"")</f>
        <v/>
      </c>
      <c r="AF366" s="32" t="str">
        <f t="shared" si="62"/>
        <v/>
      </c>
      <c r="AG366" s="32">
        <f t="shared" si="57"/>
        <v>251</v>
      </c>
      <c r="AH366" s="32">
        <f t="shared" si="58"/>
        <v>251</v>
      </c>
      <c r="AI366" s="32">
        <f t="shared" si="59"/>
        <v>0</v>
      </c>
      <c r="AJ366" s="32" t="str">
        <f t="shared" si="60"/>
        <v/>
      </c>
    </row>
    <row r="367" spans="1:36">
      <c r="A367">
        <v>62</v>
      </c>
      <c r="B367" s="1" t="str">
        <f t="shared" si="52"/>
        <v>62_41</v>
      </c>
      <c r="C367" t="str">
        <f t="shared" si="61"/>
        <v>62_41</v>
      </c>
      <c r="D367" t="str">
        <f>IF(ISNA(VLOOKUP(C367,omissio_vanha_vs_uusi!$A$2:$T$107,20,FALSE)),"",IF(VLOOKUP(C367,omissio_vanha_vs_uusi!$A$2:$T$107,20,FALSE)="OK",VLOOKUP(C367,omissio_vanha_vs_uusi!$A$2:$T$107,11,FALSE),""))</f>
        <v/>
      </c>
      <c r="E367">
        <f>VLOOKUP($C367,marv2012_trees!$A$2:$O$2023,5,FALSE)</f>
        <v>2516174.77</v>
      </c>
      <c r="F367">
        <f>VLOOKUP($C367,marv2012_trees!$A$2:$O$2023,6,FALSE)</f>
        <v>6858305.4800000004</v>
      </c>
      <c r="G367" t="str">
        <f>IF(ISNA(VLOOKUP($C367,results!$A$2:$CJ$107,10,FALSE)),"",VLOOKUP($C367,results!$A$2:$CJ$107,10,FALSE))</f>
        <v/>
      </c>
      <c r="H367" t="str">
        <f>IF(ISNA(VLOOKUP($C367,results!$A$2:$CJ$107,11,FALSE)),"",VLOOKUP($C367,results!$A$2:$CJ$107,11,FALSE))</f>
        <v/>
      </c>
      <c r="I367">
        <v>62</v>
      </c>
      <c r="J367">
        <v>41</v>
      </c>
      <c r="K367">
        <v>1</v>
      </c>
      <c r="L367">
        <v>283</v>
      </c>
      <c r="M367">
        <v>28.2379999999999</v>
      </c>
      <c r="N367">
        <v>2</v>
      </c>
      <c r="O367" s="7">
        <v>1</v>
      </c>
      <c r="P367" s="7">
        <v>1</v>
      </c>
      <c r="Q367" s="7">
        <v>11</v>
      </c>
      <c r="R367" s="7">
        <v>293</v>
      </c>
      <c r="AB367" s="8">
        <f t="shared" si="53"/>
        <v>10</v>
      </c>
      <c r="AC367" s="8" t="str">
        <f t="shared" si="54"/>
        <v/>
      </c>
      <c r="AD367" s="32" t="str">
        <f t="shared" si="55"/>
        <v/>
      </c>
      <c r="AE367" s="32" t="str">
        <f>IF(J367&lt;900,IF(AND(VLOOKUP(C367,marv2012_trees!$A$2:$O$2023,11,FALSE)&lt;21,OR(Q367=21,Q367=22,Q367=23)),1,""),"")</f>
        <v/>
      </c>
      <c r="AF367" s="32" t="str">
        <f t="shared" si="62"/>
        <v/>
      </c>
      <c r="AG367" s="32">
        <f t="shared" si="57"/>
        <v>283</v>
      </c>
      <c r="AH367" s="32">
        <f t="shared" si="58"/>
        <v>293</v>
      </c>
      <c r="AI367" s="32">
        <f t="shared" si="59"/>
        <v>10</v>
      </c>
      <c r="AJ367" s="32" t="str">
        <f t="shared" si="60"/>
        <v/>
      </c>
    </row>
    <row r="368" spans="1:36">
      <c r="A368">
        <v>62</v>
      </c>
      <c r="B368" s="1" t="str">
        <f t="shared" si="52"/>
        <v>62_50</v>
      </c>
      <c r="C368" t="str">
        <f t="shared" si="61"/>
        <v>62_50</v>
      </c>
      <c r="D368" t="str">
        <f>IF(ISNA(VLOOKUP(C368,omissio_vanha_vs_uusi!$A$2:$T$107,20,FALSE)),"",IF(VLOOKUP(C368,omissio_vanha_vs_uusi!$A$2:$T$107,20,FALSE)="OK",VLOOKUP(C368,omissio_vanha_vs_uusi!$A$2:$T$107,11,FALSE),""))</f>
        <v/>
      </c>
      <c r="E368">
        <f>VLOOKUP($C368,marv2012_trees!$A$2:$O$2023,5,FALSE)</f>
        <v>2516171</v>
      </c>
      <c r="F368">
        <f>VLOOKUP($C368,marv2012_trees!$A$2:$O$2023,6,FALSE)</f>
        <v>6858303.7199999997</v>
      </c>
      <c r="G368" t="str">
        <f>IF(ISNA(VLOOKUP($C368,results!$A$2:$CJ$107,10,FALSE)),"",VLOOKUP($C368,results!$A$2:$CJ$107,10,FALSE))</f>
        <v/>
      </c>
      <c r="H368" t="str">
        <f>IF(ISNA(VLOOKUP($C368,results!$A$2:$CJ$107,11,FALSE)),"",VLOOKUP($C368,results!$A$2:$CJ$107,11,FALSE))</f>
        <v/>
      </c>
      <c r="I368">
        <v>62</v>
      </c>
      <c r="J368">
        <v>50</v>
      </c>
      <c r="K368">
        <v>2</v>
      </c>
      <c r="L368">
        <v>378</v>
      </c>
      <c r="M368">
        <v>29.047001831054601</v>
      </c>
      <c r="N368">
        <v>2</v>
      </c>
      <c r="O368" s="7">
        <v>1</v>
      </c>
      <c r="P368" s="7">
        <v>2</v>
      </c>
      <c r="Q368" s="7">
        <v>11</v>
      </c>
      <c r="R368" s="7">
        <v>395</v>
      </c>
      <c r="S368" s="7" t="s">
        <v>103</v>
      </c>
      <c r="T368" s="7">
        <v>32</v>
      </c>
      <c r="U368" s="7">
        <v>33</v>
      </c>
      <c r="V368" s="7">
        <v>2</v>
      </c>
      <c r="AB368" s="8">
        <f t="shared" si="53"/>
        <v>17</v>
      </c>
      <c r="AC368" s="8" t="str">
        <f t="shared" si="54"/>
        <v/>
      </c>
      <c r="AD368" s="32" t="str">
        <f t="shared" si="55"/>
        <v/>
      </c>
      <c r="AE368" s="32" t="str">
        <f>IF(J368&lt;900,IF(AND(VLOOKUP(C368,marv2012_trees!$A$2:$O$2023,11,FALSE)&lt;21,OR(Q368=21,Q368=22,Q368=23)),1,""),"")</f>
        <v/>
      </c>
      <c r="AF368" s="32" t="str">
        <f t="shared" si="62"/>
        <v/>
      </c>
      <c r="AG368" s="32">
        <f t="shared" si="57"/>
        <v>378</v>
      </c>
      <c r="AH368" s="32">
        <f t="shared" si="58"/>
        <v>395</v>
      </c>
      <c r="AI368" s="32">
        <f t="shared" si="59"/>
        <v>17</v>
      </c>
      <c r="AJ368" s="32" t="str">
        <f t="shared" si="60"/>
        <v/>
      </c>
    </row>
    <row r="369" spans="1:36">
      <c r="A369">
        <v>62</v>
      </c>
      <c r="B369" s="1" t="str">
        <f t="shared" si="52"/>
        <v>62_37</v>
      </c>
      <c r="C369" t="str">
        <f t="shared" si="61"/>
        <v>62_37</v>
      </c>
      <c r="D369" t="str">
        <f>IF(ISNA(VLOOKUP(C369,omissio_vanha_vs_uusi!$A$2:$T$107,20,FALSE)),"",IF(VLOOKUP(C369,omissio_vanha_vs_uusi!$A$2:$T$107,20,FALSE)="OK",VLOOKUP(C369,omissio_vanha_vs_uusi!$A$2:$T$107,11,FALSE),""))</f>
        <v/>
      </c>
      <c r="E369">
        <f>VLOOKUP($C369,marv2012_trees!$A$2:$O$2023,5,FALSE)</f>
        <v>2516171.59</v>
      </c>
      <c r="F369">
        <f>VLOOKUP($C369,marv2012_trees!$A$2:$O$2023,6,FALSE)</f>
        <v>6858308.9199999999</v>
      </c>
      <c r="G369" t="str">
        <f>IF(ISNA(VLOOKUP($C369,results!$A$2:$CJ$107,10,FALSE)),"",VLOOKUP($C369,results!$A$2:$CJ$107,10,FALSE))</f>
        <v/>
      </c>
      <c r="H369" t="str">
        <f>IF(ISNA(VLOOKUP($C369,results!$A$2:$CJ$107,11,FALSE)),"",VLOOKUP($C369,results!$A$2:$CJ$107,11,FALSE))</f>
        <v/>
      </c>
      <c r="I369">
        <v>62</v>
      </c>
      <c r="J369">
        <v>37</v>
      </c>
      <c r="K369">
        <v>2</v>
      </c>
      <c r="L369">
        <v>250</v>
      </c>
      <c r="M369">
        <v>24.670996948242099</v>
      </c>
      <c r="N369">
        <v>2</v>
      </c>
      <c r="O369" s="7">
        <v>1</v>
      </c>
      <c r="P369" s="7">
        <v>2</v>
      </c>
      <c r="Q369" s="7">
        <v>11</v>
      </c>
      <c r="R369" s="7">
        <v>256</v>
      </c>
      <c r="AB369" s="8">
        <f t="shared" si="53"/>
        <v>6</v>
      </c>
      <c r="AC369" s="8" t="str">
        <f t="shared" si="54"/>
        <v/>
      </c>
      <c r="AD369" s="32" t="str">
        <f t="shared" si="55"/>
        <v/>
      </c>
      <c r="AE369" s="32" t="str">
        <f>IF(J369&lt;900,IF(AND(VLOOKUP(C369,marv2012_trees!$A$2:$O$2023,11,FALSE)&lt;21,OR(Q369=21,Q369=22,Q369=23)),1,""),"")</f>
        <v/>
      </c>
      <c r="AF369" s="32" t="str">
        <f t="shared" si="62"/>
        <v/>
      </c>
      <c r="AG369" s="32">
        <f t="shared" si="57"/>
        <v>250</v>
      </c>
      <c r="AH369" s="32">
        <f t="shared" si="58"/>
        <v>256</v>
      </c>
      <c r="AI369" s="32">
        <f t="shared" si="59"/>
        <v>6</v>
      </c>
      <c r="AJ369" s="32" t="str">
        <f t="shared" si="60"/>
        <v/>
      </c>
    </row>
    <row r="370" spans="1:36">
      <c r="A370">
        <v>62</v>
      </c>
      <c r="B370" s="1" t="str">
        <f t="shared" si="52"/>
        <v>62_45</v>
      </c>
      <c r="C370" t="str">
        <f t="shared" si="61"/>
        <v>62_45</v>
      </c>
      <c r="D370" t="str">
        <f>IF(ISNA(VLOOKUP(C370,omissio_vanha_vs_uusi!$A$2:$T$107,20,FALSE)),"",IF(VLOOKUP(C370,omissio_vanha_vs_uusi!$A$2:$T$107,20,FALSE)="OK",VLOOKUP(C370,omissio_vanha_vs_uusi!$A$2:$T$107,11,FALSE),""))</f>
        <v/>
      </c>
      <c r="E370">
        <f>VLOOKUP($C370,marv2012_trees!$A$2:$O$2023,5,FALSE)</f>
        <v>2516169.0099999998</v>
      </c>
      <c r="F370">
        <f>VLOOKUP($C370,marv2012_trees!$A$2:$O$2023,6,FALSE)</f>
        <v>6858307.9000000004</v>
      </c>
      <c r="G370" t="str">
        <f>IF(ISNA(VLOOKUP($C370,results!$A$2:$CJ$107,10,FALSE)),"",VLOOKUP($C370,results!$A$2:$CJ$107,10,FALSE))</f>
        <v/>
      </c>
      <c r="H370" t="str">
        <f>IF(ISNA(VLOOKUP($C370,results!$A$2:$CJ$107,11,FALSE)),"",VLOOKUP($C370,results!$A$2:$CJ$107,11,FALSE))</f>
        <v/>
      </c>
      <c r="I370">
        <v>62</v>
      </c>
      <c r="J370">
        <v>45</v>
      </c>
      <c r="K370">
        <v>2</v>
      </c>
      <c r="L370">
        <v>282</v>
      </c>
      <c r="M370">
        <v>25.290010986327999</v>
      </c>
      <c r="N370">
        <v>2</v>
      </c>
      <c r="O370" s="7">
        <v>1</v>
      </c>
      <c r="P370" s="7">
        <v>2</v>
      </c>
      <c r="Q370" s="7">
        <v>11</v>
      </c>
      <c r="R370" s="7">
        <v>270</v>
      </c>
      <c r="S370" s="7" t="s">
        <v>103</v>
      </c>
      <c r="T370" s="7">
        <v>25</v>
      </c>
      <c r="U370" s="7">
        <v>30</v>
      </c>
      <c r="V370" s="7">
        <v>7</v>
      </c>
      <c r="AB370" s="8">
        <f t="shared" si="53"/>
        <v>-12</v>
      </c>
      <c r="AC370" s="8" t="str">
        <f t="shared" si="54"/>
        <v/>
      </c>
      <c r="AD370" s="32" t="str">
        <f t="shared" si="55"/>
        <v/>
      </c>
      <c r="AE370" s="32" t="str">
        <f>IF(J370&lt;900,IF(AND(VLOOKUP(C370,marv2012_trees!$A$2:$O$2023,11,FALSE)&lt;21,OR(Q370=21,Q370=22,Q370=23)),1,""),"")</f>
        <v/>
      </c>
      <c r="AF370" s="32" t="str">
        <f t="shared" si="62"/>
        <v/>
      </c>
      <c r="AG370" s="32">
        <f t="shared" si="57"/>
        <v>282</v>
      </c>
      <c r="AH370" s="32">
        <f t="shared" si="58"/>
        <v>270</v>
      </c>
      <c r="AI370" s="32">
        <f t="shared" si="59"/>
        <v>-12</v>
      </c>
      <c r="AJ370" s="32" t="str">
        <f t="shared" si="60"/>
        <v/>
      </c>
    </row>
    <row r="371" spans="1:36">
      <c r="A371">
        <v>62</v>
      </c>
      <c r="B371" s="1" t="str">
        <f t="shared" si="52"/>
        <v>62_29</v>
      </c>
      <c r="C371" t="str">
        <f t="shared" si="61"/>
        <v>62_29</v>
      </c>
      <c r="D371" t="str">
        <f>IF(ISNA(VLOOKUP(C371,omissio_vanha_vs_uusi!$A$2:$T$107,20,FALSE)),"",IF(VLOOKUP(C371,omissio_vanha_vs_uusi!$A$2:$T$107,20,FALSE)="OK",VLOOKUP(C371,omissio_vanha_vs_uusi!$A$2:$T$107,11,FALSE),""))</f>
        <v/>
      </c>
      <c r="E371">
        <f>VLOOKUP($C371,marv2012_trees!$A$2:$O$2023,5,FALSE)</f>
        <v>2516175.7200000002</v>
      </c>
      <c r="F371">
        <f>VLOOKUP($C371,marv2012_trees!$A$2:$O$2023,6,FALSE)</f>
        <v>6858312.1600000001</v>
      </c>
      <c r="G371" t="str">
        <f>IF(ISNA(VLOOKUP($C371,results!$A$2:$CJ$107,10,FALSE)),"",VLOOKUP($C371,results!$A$2:$CJ$107,10,FALSE))</f>
        <v/>
      </c>
      <c r="H371" t="str">
        <f>IF(ISNA(VLOOKUP($C371,results!$A$2:$CJ$107,11,FALSE)),"",VLOOKUP($C371,results!$A$2:$CJ$107,11,FALSE))</f>
        <v/>
      </c>
      <c r="I371">
        <v>62</v>
      </c>
      <c r="J371">
        <v>29</v>
      </c>
      <c r="K371">
        <v>2</v>
      </c>
      <c r="L371">
        <v>298</v>
      </c>
      <c r="M371">
        <v>26.072007934570198</v>
      </c>
      <c r="N371">
        <v>2</v>
      </c>
      <c r="O371" s="7">
        <v>1</v>
      </c>
      <c r="P371" s="7">
        <v>2</v>
      </c>
      <c r="Q371" s="7">
        <v>11</v>
      </c>
      <c r="R371" s="7">
        <v>299</v>
      </c>
      <c r="AB371" s="8">
        <f t="shared" si="53"/>
        <v>1</v>
      </c>
      <c r="AC371" s="8" t="str">
        <f t="shared" si="54"/>
        <v/>
      </c>
      <c r="AD371" s="32" t="str">
        <f t="shared" si="55"/>
        <v/>
      </c>
      <c r="AE371" s="32" t="str">
        <f>IF(J371&lt;900,IF(AND(VLOOKUP(C371,marv2012_trees!$A$2:$O$2023,11,FALSE)&lt;21,OR(Q371=21,Q371=22,Q371=23)),1,""),"")</f>
        <v/>
      </c>
      <c r="AF371" s="32" t="str">
        <f t="shared" si="62"/>
        <v/>
      </c>
      <c r="AG371" s="32">
        <f t="shared" si="57"/>
        <v>298</v>
      </c>
      <c r="AH371" s="32">
        <f t="shared" si="58"/>
        <v>299</v>
      </c>
      <c r="AI371" s="32">
        <f t="shared" si="59"/>
        <v>1</v>
      </c>
      <c r="AJ371" s="32" t="str">
        <f t="shared" si="60"/>
        <v/>
      </c>
    </row>
    <row r="372" spans="1:36">
      <c r="A372">
        <v>62</v>
      </c>
      <c r="B372" s="1" t="str">
        <f t="shared" si="52"/>
        <v>62_40</v>
      </c>
      <c r="C372" t="str">
        <f t="shared" si="61"/>
        <v>62_40</v>
      </c>
      <c r="D372" t="str">
        <f>IF(ISNA(VLOOKUP(C372,omissio_vanha_vs_uusi!$A$2:$T$107,20,FALSE)),"",IF(VLOOKUP(C372,omissio_vanha_vs_uusi!$A$2:$T$107,20,FALSE)="OK",VLOOKUP(C372,omissio_vanha_vs_uusi!$A$2:$T$107,11,FALSE),""))</f>
        <v/>
      </c>
      <c r="E372">
        <f>VLOOKUP($C372,marv2012_trees!$A$2:$O$2023,5,FALSE)</f>
        <v>2516167.92</v>
      </c>
      <c r="F372">
        <f>VLOOKUP($C372,marv2012_trees!$A$2:$O$2023,6,FALSE)</f>
        <v>6858310.3200000003</v>
      </c>
      <c r="G372" t="str">
        <f>IF(ISNA(VLOOKUP($C372,results!$A$2:$CJ$107,10,FALSE)),"",VLOOKUP($C372,results!$A$2:$CJ$107,10,FALSE))</f>
        <v/>
      </c>
      <c r="H372" t="str">
        <f>IF(ISNA(VLOOKUP($C372,results!$A$2:$CJ$107,11,FALSE)),"",VLOOKUP($C372,results!$A$2:$CJ$107,11,FALSE))</f>
        <v/>
      </c>
      <c r="I372">
        <v>62</v>
      </c>
      <c r="J372">
        <v>40</v>
      </c>
      <c r="K372">
        <v>2</v>
      </c>
      <c r="L372">
        <v>276</v>
      </c>
      <c r="M372">
        <v>24.8750109863281</v>
      </c>
      <c r="N372">
        <v>2</v>
      </c>
      <c r="O372" s="7">
        <v>1</v>
      </c>
      <c r="P372" s="7">
        <v>2</v>
      </c>
      <c r="Q372" s="7">
        <v>11</v>
      </c>
      <c r="R372" s="7">
        <v>273</v>
      </c>
      <c r="S372" s="7" t="s">
        <v>104</v>
      </c>
      <c r="T372" s="7">
        <v>23</v>
      </c>
      <c r="U372" s="7">
        <v>25</v>
      </c>
      <c r="V372" s="7">
        <v>13</v>
      </c>
      <c r="W372" s="7">
        <v>2</v>
      </c>
      <c r="X372" s="7">
        <v>5</v>
      </c>
      <c r="Y372" s="7">
        <v>11</v>
      </c>
      <c r="Z372" s="7">
        <v>78</v>
      </c>
      <c r="AB372" s="8">
        <f t="shared" si="53"/>
        <v>-3</v>
      </c>
      <c r="AC372" s="8" t="str">
        <f t="shared" si="54"/>
        <v/>
      </c>
      <c r="AD372" s="32" t="str">
        <f t="shared" si="55"/>
        <v/>
      </c>
      <c r="AE372" s="32" t="str">
        <f>IF(J372&lt;900,IF(AND(VLOOKUP(C372,marv2012_trees!$A$2:$O$2023,11,FALSE)&lt;21,OR(Q372=21,Q372=22,Q372=23)),1,""),"")</f>
        <v/>
      </c>
      <c r="AF372" s="32" t="str">
        <f t="shared" si="62"/>
        <v/>
      </c>
      <c r="AG372" s="32">
        <f t="shared" si="57"/>
        <v>276</v>
      </c>
      <c r="AH372" s="32">
        <f t="shared" si="58"/>
        <v>273</v>
      </c>
      <c r="AI372" s="32">
        <f t="shared" si="59"/>
        <v>-3</v>
      </c>
      <c r="AJ372" s="32" t="str">
        <f t="shared" si="60"/>
        <v/>
      </c>
    </row>
    <row r="373" spans="1:36">
      <c r="A373">
        <v>62</v>
      </c>
      <c r="B373" s="1" t="str">
        <f t="shared" si="52"/>
        <v>62_22</v>
      </c>
      <c r="C373" t="str">
        <f t="shared" si="61"/>
        <v>62_22</v>
      </c>
      <c r="D373" t="str">
        <f>IF(ISNA(VLOOKUP(C373,omissio_vanha_vs_uusi!$A$2:$T$107,20,FALSE)),"",IF(VLOOKUP(C373,omissio_vanha_vs_uusi!$A$2:$T$107,20,FALSE)="OK",VLOOKUP(C373,omissio_vanha_vs_uusi!$A$2:$T$107,11,FALSE),""))</f>
        <v/>
      </c>
      <c r="E373">
        <f>VLOOKUP($C373,marv2012_trees!$A$2:$O$2023,5,FALSE)</f>
        <v>2516175.54</v>
      </c>
      <c r="F373">
        <f>VLOOKUP($C373,marv2012_trees!$A$2:$O$2023,6,FALSE)</f>
        <v>6858315.1200000001</v>
      </c>
      <c r="G373" t="str">
        <f>IF(ISNA(VLOOKUP($C373,results!$A$2:$CJ$107,10,FALSE)),"",VLOOKUP($C373,results!$A$2:$CJ$107,10,FALSE))</f>
        <v/>
      </c>
      <c r="H373" t="str">
        <f>IF(ISNA(VLOOKUP($C373,results!$A$2:$CJ$107,11,FALSE)),"",VLOOKUP($C373,results!$A$2:$CJ$107,11,FALSE))</f>
        <v/>
      </c>
      <c r="I373">
        <v>62</v>
      </c>
      <c r="J373">
        <v>22</v>
      </c>
      <c r="K373">
        <v>2</v>
      </c>
      <c r="L373">
        <v>313</v>
      </c>
      <c r="M373">
        <v>27.293009765624902</v>
      </c>
      <c r="N373">
        <v>2</v>
      </c>
      <c r="O373" s="7">
        <v>1</v>
      </c>
      <c r="P373" s="7">
        <v>2</v>
      </c>
      <c r="Q373" s="7">
        <v>11</v>
      </c>
      <c r="R373" s="7">
        <v>329</v>
      </c>
      <c r="AB373" s="8">
        <f t="shared" si="53"/>
        <v>16</v>
      </c>
      <c r="AC373" s="8" t="str">
        <f t="shared" si="54"/>
        <v/>
      </c>
      <c r="AD373" s="32" t="str">
        <f t="shared" si="55"/>
        <v/>
      </c>
      <c r="AE373" s="32" t="str">
        <f>IF(J373&lt;900,IF(AND(VLOOKUP(C373,marv2012_trees!$A$2:$O$2023,11,FALSE)&lt;21,OR(Q373=21,Q373=22,Q373=23)),1,""),"")</f>
        <v/>
      </c>
      <c r="AF373" s="32" t="str">
        <f t="shared" si="62"/>
        <v/>
      </c>
      <c r="AG373" s="32">
        <f t="shared" si="57"/>
        <v>313</v>
      </c>
      <c r="AH373" s="32">
        <f t="shared" si="58"/>
        <v>329</v>
      </c>
      <c r="AI373" s="32">
        <f t="shared" si="59"/>
        <v>16</v>
      </c>
      <c r="AJ373" s="32" t="str">
        <f t="shared" si="60"/>
        <v/>
      </c>
    </row>
    <row r="374" spans="1:36">
      <c r="A374">
        <v>62</v>
      </c>
      <c r="B374" s="1" t="str">
        <f t="shared" si="52"/>
        <v>62_28</v>
      </c>
      <c r="C374" t="str">
        <f t="shared" si="61"/>
        <v>62_28</v>
      </c>
      <c r="D374" t="str">
        <f>IF(ISNA(VLOOKUP(C374,omissio_vanha_vs_uusi!$A$2:$T$107,20,FALSE)),"",IF(VLOOKUP(C374,omissio_vanha_vs_uusi!$A$2:$T$107,20,FALSE)="OK",VLOOKUP(C374,omissio_vanha_vs_uusi!$A$2:$T$107,11,FALSE),""))</f>
        <v/>
      </c>
      <c r="E374">
        <f>VLOOKUP($C374,marv2012_trees!$A$2:$O$2023,5,FALSE)</f>
        <v>2516171.39</v>
      </c>
      <c r="F374">
        <f>VLOOKUP($C374,marv2012_trees!$A$2:$O$2023,6,FALSE)</f>
        <v>6858313.0599999996</v>
      </c>
      <c r="G374" t="str">
        <f>IF(ISNA(VLOOKUP($C374,results!$A$2:$CJ$107,10,FALSE)),"",VLOOKUP($C374,results!$A$2:$CJ$107,10,FALSE))</f>
        <v/>
      </c>
      <c r="H374" t="str">
        <f>IF(ISNA(VLOOKUP($C374,results!$A$2:$CJ$107,11,FALSE)),"",VLOOKUP($C374,results!$A$2:$CJ$107,11,FALSE))</f>
        <v/>
      </c>
      <c r="I374">
        <v>62</v>
      </c>
      <c r="J374">
        <v>28</v>
      </c>
      <c r="K374">
        <v>2</v>
      </c>
      <c r="L374">
        <v>342</v>
      </c>
      <c r="M374">
        <v>28.219004272460801</v>
      </c>
      <c r="N374">
        <v>2</v>
      </c>
      <c r="O374" s="7">
        <v>1</v>
      </c>
      <c r="P374" s="7">
        <v>2</v>
      </c>
      <c r="Q374" s="7">
        <v>11</v>
      </c>
      <c r="R374" s="7">
        <v>350</v>
      </c>
      <c r="S374" s="7" t="s">
        <v>103</v>
      </c>
      <c r="T374" s="7">
        <v>31</v>
      </c>
      <c r="U374" s="7">
        <v>31</v>
      </c>
      <c r="V374" s="7">
        <v>16</v>
      </c>
      <c r="AB374" s="8">
        <f t="shared" si="53"/>
        <v>8</v>
      </c>
      <c r="AC374" s="8" t="str">
        <f t="shared" si="54"/>
        <v/>
      </c>
      <c r="AD374" s="32" t="str">
        <f t="shared" si="55"/>
        <v/>
      </c>
      <c r="AE374" s="32" t="str">
        <f>IF(J374&lt;900,IF(AND(VLOOKUP(C374,marv2012_trees!$A$2:$O$2023,11,FALSE)&lt;21,OR(Q374=21,Q374=22,Q374=23)),1,""),"")</f>
        <v/>
      </c>
      <c r="AF374" s="32" t="str">
        <f t="shared" si="62"/>
        <v/>
      </c>
      <c r="AG374" s="32">
        <f t="shared" si="57"/>
        <v>342</v>
      </c>
      <c r="AH374" s="32">
        <f t="shared" si="58"/>
        <v>350</v>
      </c>
      <c r="AI374" s="32">
        <f t="shared" si="59"/>
        <v>8</v>
      </c>
      <c r="AJ374" s="32" t="str">
        <f t="shared" si="60"/>
        <v/>
      </c>
    </row>
    <row r="375" spans="1:36">
      <c r="A375">
        <v>62</v>
      </c>
      <c r="B375" s="1" t="str">
        <f t="shared" si="52"/>
        <v>62_26</v>
      </c>
      <c r="C375" t="str">
        <f t="shared" si="61"/>
        <v>62_26</v>
      </c>
      <c r="D375" t="str">
        <f>IF(ISNA(VLOOKUP(C375,omissio_vanha_vs_uusi!$A$2:$T$107,20,FALSE)),"",IF(VLOOKUP(C375,omissio_vanha_vs_uusi!$A$2:$T$107,20,FALSE)="OK",VLOOKUP(C375,omissio_vanha_vs_uusi!$A$2:$T$107,11,FALSE),""))</f>
        <v/>
      </c>
      <c r="E375">
        <f>VLOOKUP($C375,marv2012_trees!$A$2:$O$2023,5,FALSE)</f>
        <v>2516165.59</v>
      </c>
      <c r="F375">
        <f>VLOOKUP($C375,marv2012_trees!$A$2:$O$2023,6,FALSE)</f>
        <v>6858314.1200000001</v>
      </c>
      <c r="G375" t="str">
        <f>IF(ISNA(VLOOKUP($C375,results!$A$2:$CJ$107,10,FALSE)),"",VLOOKUP($C375,results!$A$2:$CJ$107,10,FALSE))</f>
        <v/>
      </c>
      <c r="H375" t="str">
        <f>IF(ISNA(VLOOKUP($C375,results!$A$2:$CJ$107,11,FALSE)),"",VLOOKUP($C375,results!$A$2:$CJ$107,11,FALSE))</f>
        <v/>
      </c>
      <c r="I375">
        <v>62</v>
      </c>
      <c r="J375">
        <v>26</v>
      </c>
      <c r="K375">
        <v>2</v>
      </c>
      <c r="L375">
        <v>231</v>
      </c>
      <c r="M375">
        <v>22.4499999999999</v>
      </c>
      <c r="N375">
        <v>2</v>
      </c>
      <c r="O375" s="7">
        <v>1</v>
      </c>
      <c r="P375" s="7">
        <v>2</v>
      </c>
      <c r="Q375" s="7">
        <v>11</v>
      </c>
      <c r="R375" s="7">
        <v>221</v>
      </c>
      <c r="AB375" s="8">
        <f t="shared" si="53"/>
        <v>-10</v>
      </c>
      <c r="AC375" s="8" t="str">
        <f t="shared" si="54"/>
        <v/>
      </c>
      <c r="AD375" s="32" t="str">
        <f t="shared" si="55"/>
        <v/>
      </c>
      <c r="AE375" s="32" t="str">
        <f>IF(J375&lt;900,IF(AND(VLOOKUP(C375,marv2012_trees!$A$2:$O$2023,11,FALSE)&lt;21,OR(Q375=21,Q375=22,Q375=23)),1,""),"")</f>
        <v/>
      </c>
      <c r="AF375" s="32" t="str">
        <f t="shared" si="62"/>
        <v/>
      </c>
      <c r="AG375" s="32">
        <f t="shared" si="57"/>
        <v>231</v>
      </c>
      <c r="AH375" s="32">
        <f t="shared" si="58"/>
        <v>221</v>
      </c>
      <c r="AI375" s="32">
        <f t="shared" si="59"/>
        <v>-10</v>
      </c>
      <c r="AJ375" s="32" t="str">
        <f t="shared" si="60"/>
        <v/>
      </c>
    </row>
    <row r="376" spans="1:36">
      <c r="A376">
        <v>62</v>
      </c>
      <c r="B376" s="1" t="str">
        <f t="shared" si="52"/>
        <v>62_16</v>
      </c>
      <c r="C376" t="str">
        <f t="shared" si="61"/>
        <v>62_16</v>
      </c>
      <c r="D376" t="str">
        <f>IF(ISNA(VLOOKUP(C376,omissio_vanha_vs_uusi!$A$2:$T$107,20,FALSE)),"",IF(VLOOKUP(C376,omissio_vanha_vs_uusi!$A$2:$T$107,20,FALSE)="OK",VLOOKUP(C376,omissio_vanha_vs_uusi!$A$2:$T$107,11,FALSE),""))</f>
        <v/>
      </c>
      <c r="E376">
        <f>VLOOKUP($C376,marv2012_trees!$A$2:$O$2023,5,FALSE)</f>
        <v>2516168</v>
      </c>
      <c r="F376">
        <f>VLOOKUP($C376,marv2012_trees!$A$2:$O$2023,6,FALSE)</f>
        <v>6858319.0199999996</v>
      </c>
      <c r="G376" t="str">
        <f>IF(ISNA(VLOOKUP($C376,results!$A$2:$CJ$107,10,FALSE)),"",VLOOKUP($C376,results!$A$2:$CJ$107,10,FALSE))</f>
        <v/>
      </c>
      <c r="H376" t="str">
        <f>IF(ISNA(VLOOKUP($C376,results!$A$2:$CJ$107,11,FALSE)),"",VLOOKUP($C376,results!$A$2:$CJ$107,11,FALSE))</f>
        <v/>
      </c>
      <c r="I376">
        <v>62</v>
      </c>
      <c r="J376">
        <v>16</v>
      </c>
      <c r="K376">
        <v>2</v>
      </c>
      <c r="L376">
        <v>370</v>
      </c>
      <c r="M376">
        <v>27.927002441406199</v>
      </c>
      <c r="N376">
        <v>2</v>
      </c>
      <c r="O376" s="7">
        <v>1</v>
      </c>
      <c r="P376" s="7">
        <v>2</v>
      </c>
      <c r="Q376" s="7">
        <v>11</v>
      </c>
      <c r="R376" s="7">
        <v>377</v>
      </c>
      <c r="S376" s="7" t="s">
        <v>103</v>
      </c>
      <c r="T376" s="7">
        <v>35</v>
      </c>
      <c r="U376" s="7">
        <v>29</v>
      </c>
      <c r="V376" s="7">
        <v>5</v>
      </c>
      <c r="AB376" s="8">
        <f t="shared" si="53"/>
        <v>7</v>
      </c>
      <c r="AC376" s="8" t="str">
        <f t="shared" si="54"/>
        <v/>
      </c>
      <c r="AD376" s="32" t="str">
        <f t="shared" si="55"/>
        <v/>
      </c>
      <c r="AE376" s="32" t="str">
        <f>IF(J376&lt;900,IF(AND(VLOOKUP(C376,marv2012_trees!$A$2:$O$2023,11,FALSE)&lt;21,OR(Q376=21,Q376=22,Q376=23)),1,""),"")</f>
        <v/>
      </c>
      <c r="AF376" s="32" t="str">
        <f t="shared" si="62"/>
        <v/>
      </c>
      <c r="AG376" s="32">
        <f t="shared" si="57"/>
        <v>370</v>
      </c>
      <c r="AH376" s="32">
        <f t="shared" si="58"/>
        <v>377</v>
      </c>
      <c r="AI376" s="32">
        <f t="shared" si="59"/>
        <v>7</v>
      </c>
      <c r="AJ376" s="32" t="str">
        <f t="shared" si="60"/>
        <v/>
      </c>
    </row>
    <row r="377" spans="1:36">
      <c r="A377">
        <v>62</v>
      </c>
      <c r="B377" s="1" t="str">
        <f t="shared" si="52"/>
        <v>62_11</v>
      </c>
      <c r="C377" t="str">
        <f t="shared" si="61"/>
        <v>62_11</v>
      </c>
      <c r="D377" t="str">
        <f>IF(ISNA(VLOOKUP(C377,omissio_vanha_vs_uusi!$A$2:$T$107,20,FALSE)),"",IF(VLOOKUP(C377,omissio_vanha_vs_uusi!$A$2:$T$107,20,FALSE)="OK",VLOOKUP(C377,omissio_vanha_vs_uusi!$A$2:$T$107,11,FALSE),""))</f>
        <v/>
      </c>
      <c r="E377">
        <f>VLOOKUP($C377,marv2012_trees!$A$2:$O$2023,5,FALSE)</f>
        <v>2516169.08</v>
      </c>
      <c r="F377">
        <f>VLOOKUP($C377,marv2012_trees!$A$2:$O$2023,6,FALSE)</f>
        <v>6858323.1900000004</v>
      </c>
      <c r="G377" t="str">
        <f>IF(ISNA(VLOOKUP($C377,results!$A$2:$CJ$107,10,FALSE)),"",VLOOKUP($C377,results!$A$2:$CJ$107,10,FALSE))</f>
        <v/>
      </c>
      <c r="H377" t="str">
        <f>IF(ISNA(VLOOKUP($C377,results!$A$2:$CJ$107,11,FALSE)),"",VLOOKUP($C377,results!$A$2:$CJ$107,11,FALSE))</f>
        <v/>
      </c>
      <c r="I377">
        <v>62</v>
      </c>
      <c r="J377">
        <v>11</v>
      </c>
      <c r="K377">
        <v>2</v>
      </c>
      <c r="L377">
        <v>255</v>
      </c>
      <c r="M377">
        <v>26.101002441406099</v>
      </c>
      <c r="N377">
        <v>2</v>
      </c>
      <c r="O377" s="7">
        <v>1</v>
      </c>
      <c r="P377" s="7">
        <v>2</v>
      </c>
      <c r="Q377" s="7">
        <v>11</v>
      </c>
      <c r="R377" s="7">
        <v>258</v>
      </c>
      <c r="S377" s="7" t="s">
        <v>104</v>
      </c>
      <c r="T377" s="7">
        <v>23</v>
      </c>
      <c r="U377" s="7">
        <v>26.5</v>
      </c>
      <c r="V377" s="7">
        <v>6</v>
      </c>
      <c r="W377" s="7">
        <v>3</v>
      </c>
      <c r="X377" s="7">
        <v>6</v>
      </c>
      <c r="Y377" s="7">
        <v>12</v>
      </c>
      <c r="Z377" s="7">
        <v>78</v>
      </c>
      <c r="AB377" s="8">
        <f t="shared" si="53"/>
        <v>3</v>
      </c>
      <c r="AC377" s="8" t="str">
        <f t="shared" si="54"/>
        <v/>
      </c>
      <c r="AD377" s="32" t="str">
        <f t="shared" si="55"/>
        <v/>
      </c>
      <c r="AE377" s="32" t="str">
        <f>IF(J377&lt;900,IF(AND(VLOOKUP(C377,marv2012_trees!$A$2:$O$2023,11,FALSE)&lt;21,OR(Q377=21,Q377=22,Q377=23)),1,""),"")</f>
        <v/>
      </c>
      <c r="AF377" s="32" t="str">
        <f t="shared" si="62"/>
        <v/>
      </c>
      <c r="AG377" s="32">
        <f t="shared" si="57"/>
        <v>255</v>
      </c>
      <c r="AH377" s="32">
        <f t="shared" si="58"/>
        <v>258</v>
      </c>
      <c r="AI377" s="32">
        <f t="shared" si="59"/>
        <v>3</v>
      </c>
      <c r="AJ377" s="32" t="str">
        <f t="shared" si="60"/>
        <v/>
      </c>
    </row>
    <row r="378" spans="1:36">
      <c r="A378">
        <v>62</v>
      </c>
      <c r="B378" s="1" t="str">
        <f t="shared" si="52"/>
        <v>62_2</v>
      </c>
      <c r="C378" t="str">
        <f t="shared" si="61"/>
        <v>62_2</v>
      </c>
      <c r="D378" t="str">
        <f>IF(ISNA(VLOOKUP(C378,omissio_vanha_vs_uusi!$A$2:$T$107,20,FALSE)),"",IF(VLOOKUP(C378,omissio_vanha_vs_uusi!$A$2:$T$107,20,FALSE)="OK",VLOOKUP(C378,omissio_vanha_vs_uusi!$A$2:$T$107,11,FALSE),""))</f>
        <v/>
      </c>
      <c r="E378">
        <f>VLOOKUP($C378,marv2012_trees!$A$2:$O$2023,5,FALSE)</f>
        <v>2516164.7799999998</v>
      </c>
      <c r="F378">
        <f>VLOOKUP($C378,marv2012_trees!$A$2:$O$2023,6,FALSE)</f>
        <v>6858322.9299999997</v>
      </c>
      <c r="G378" t="str">
        <f>IF(ISNA(VLOOKUP($C378,results!$A$2:$CJ$107,10,FALSE)),"",VLOOKUP($C378,results!$A$2:$CJ$107,10,FALSE))</f>
        <v/>
      </c>
      <c r="H378" t="str">
        <f>IF(ISNA(VLOOKUP($C378,results!$A$2:$CJ$107,11,FALSE)),"",VLOOKUP($C378,results!$A$2:$CJ$107,11,FALSE))</f>
        <v/>
      </c>
      <c r="I378">
        <v>62</v>
      </c>
      <c r="J378">
        <v>2</v>
      </c>
      <c r="K378">
        <v>1</v>
      </c>
      <c r="L378">
        <v>281</v>
      </c>
      <c r="M378">
        <v>25.246003662109299</v>
      </c>
      <c r="N378">
        <v>2</v>
      </c>
      <c r="O378" s="7">
        <v>1</v>
      </c>
      <c r="P378" s="7">
        <v>1</v>
      </c>
      <c r="Q378" s="7">
        <v>11</v>
      </c>
      <c r="R378" s="7">
        <v>283</v>
      </c>
      <c r="S378" s="7" t="s">
        <v>104</v>
      </c>
      <c r="T378" s="7">
        <v>22</v>
      </c>
      <c r="U378" s="7">
        <v>26</v>
      </c>
      <c r="V378" s="7">
        <v>19</v>
      </c>
      <c r="W378" s="7">
        <v>3</v>
      </c>
      <c r="X378" s="7">
        <v>7</v>
      </c>
      <c r="Y378" s="7">
        <v>12</v>
      </c>
      <c r="Z378" s="7">
        <v>80</v>
      </c>
      <c r="AB378" s="8">
        <f t="shared" si="53"/>
        <v>2</v>
      </c>
      <c r="AC378" s="8" t="str">
        <f t="shared" si="54"/>
        <v/>
      </c>
      <c r="AD378" s="32" t="str">
        <f t="shared" si="55"/>
        <v/>
      </c>
      <c r="AE378" s="32" t="str">
        <f>IF(J378&lt;900,IF(AND(VLOOKUP(C378,marv2012_trees!$A$2:$O$2023,11,FALSE)&lt;21,OR(Q378=21,Q378=22,Q378=23)),1,""),"")</f>
        <v/>
      </c>
      <c r="AF378" s="32" t="str">
        <f t="shared" si="62"/>
        <v/>
      </c>
      <c r="AG378" s="32">
        <f t="shared" si="57"/>
        <v>281</v>
      </c>
      <c r="AH378" s="32">
        <f t="shared" si="58"/>
        <v>283</v>
      </c>
      <c r="AI378" s="32">
        <f t="shared" si="59"/>
        <v>2</v>
      </c>
      <c r="AJ378" s="32" t="str">
        <f t="shared" si="60"/>
        <v/>
      </c>
    </row>
    <row r="379" spans="1:36">
      <c r="A379">
        <v>62</v>
      </c>
      <c r="B379" s="1" t="str">
        <f t="shared" si="52"/>
        <v>62_1</v>
      </c>
      <c r="C379" t="str">
        <f t="shared" si="61"/>
        <v>62_1</v>
      </c>
      <c r="D379" t="str">
        <f>IF(ISNA(VLOOKUP(C379,omissio_vanha_vs_uusi!$A$2:$T$107,20,FALSE)),"",IF(VLOOKUP(C379,omissio_vanha_vs_uusi!$A$2:$T$107,20,FALSE)="OK",VLOOKUP(C379,omissio_vanha_vs_uusi!$A$2:$T$107,11,FALSE),""))</f>
        <v/>
      </c>
      <c r="E379">
        <f>VLOOKUP($C379,marv2012_trees!$A$2:$O$2023,5,FALSE)</f>
        <v>2516164.11</v>
      </c>
      <c r="F379">
        <f>VLOOKUP($C379,marv2012_trees!$A$2:$O$2023,6,FALSE)</f>
        <v>6858327.8700000001</v>
      </c>
      <c r="G379" t="str">
        <f>IF(ISNA(VLOOKUP($C379,results!$A$2:$CJ$107,10,FALSE)),"",VLOOKUP($C379,results!$A$2:$CJ$107,10,FALSE))</f>
        <v/>
      </c>
      <c r="H379" t="str">
        <f>IF(ISNA(VLOOKUP($C379,results!$A$2:$CJ$107,11,FALSE)),"",VLOOKUP($C379,results!$A$2:$CJ$107,11,FALSE))</f>
        <v/>
      </c>
      <c r="I379">
        <v>62</v>
      </c>
      <c r="J379">
        <v>1</v>
      </c>
      <c r="K379">
        <v>2</v>
      </c>
      <c r="L379">
        <v>207</v>
      </c>
      <c r="M379">
        <v>21.634996337890499</v>
      </c>
      <c r="N379">
        <v>2</v>
      </c>
      <c r="O379" s="7">
        <v>1</v>
      </c>
      <c r="P379" s="7">
        <v>2</v>
      </c>
      <c r="Q379" s="7">
        <v>11</v>
      </c>
      <c r="R379" s="7">
        <v>206</v>
      </c>
      <c r="AB379" s="8">
        <f t="shared" si="53"/>
        <v>-1</v>
      </c>
      <c r="AC379" s="8" t="str">
        <f t="shared" si="54"/>
        <v/>
      </c>
      <c r="AD379" s="32" t="str">
        <f t="shared" si="55"/>
        <v/>
      </c>
      <c r="AE379" s="32" t="str">
        <f>IF(J379&lt;900,IF(AND(VLOOKUP(C379,marv2012_trees!$A$2:$O$2023,11,FALSE)&lt;21,OR(Q379=21,Q379=22,Q379=23)),1,""),"")</f>
        <v/>
      </c>
      <c r="AF379" s="32" t="str">
        <f t="shared" si="62"/>
        <v/>
      </c>
      <c r="AG379" s="32">
        <f t="shared" si="57"/>
        <v>207</v>
      </c>
      <c r="AH379" s="32">
        <f t="shared" si="58"/>
        <v>206</v>
      </c>
      <c r="AI379" s="32">
        <f t="shared" si="59"/>
        <v>-1</v>
      </c>
      <c r="AJ379" s="32" t="str">
        <f t="shared" si="60"/>
        <v/>
      </c>
    </row>
    <row r="380" spans="1:36">
      <c r="A380">
        <v>62</v>
      </c>
      <c r="B380" s="1" t="str">
        <f t="shared" si="52"/>
        <v>62_132</v>
      </c>
      <c r="C380" t="str">
        <f t="shared" si="61"/>
        <v>62_132</v>
      </c>
      <c r="D380" t="str">
        <f>IF(ISNA(VLOOKUP(C380,omissio_vanha_vs_uusi!$A$2:$T$107,20,FALSE)),"",IF(VLOOKUP(C380,omissio_vanha_vs_uusi!$A$2:$T$107,20,FALSE)="OK",VLOOKUP(C380,omissio_vanha_vs_uusi!$A$2:$T$107,11,FALSE),""))</f>
        <v/>
      </c>
      <c r="E380">
        <f>VLOOKUP($C380,marv2012_trees!$A$2:$O$2023,5,FALSE)</f>
        <v>2516162.5600000001</v>
      </c>
      <c r="F380">
        <f>VLOOKUP($C380,marv2012_trees!$A$2:$O$2023,6,FALSE)</f>
        <v>6858329.5300000003</v>
      </c>
      <c r="G380" t="str">
        <f>IF(ISNA(VLOOKUP($C380,results!$A$2:$CJ$107,10,FALSE)),"",VLOOKUP($C380,results!$A$2:$CJ$107,10,FALSE))</f>
        <v/>
      </c>
      <c r="H380" t="str">
        <f>IF(ISNA(VLOOKUP($C380,results!$A$2:$CJ$107,11,FALSE)),"",VLOOKUP($C380,results!$A$2:$CJ$107,11,FALSE))</f>
        <v/>
      </c>
      <c r="I380">
        <v>62</v>
      </c>
      <c r="J380">
        <v>132</v>
      </c>
      <c r="K380">
        <v>2</v>
      </c>
      <c r="L380">
        <v>253</v>
      </c>
      <c r="M380">
        <v>24.236998779296801</v>
      </c>
      <c r="N380">
        <v>2</v>
      </c>
      <c r="O380" s="7">
        <v>1</v>
      </c>
      <c r="P380" s="7">
        <v>2</v>
      </c>
      <c r="Q380" s="7">
        <v>11</v>
      </c>
      <c r="R380" s="7">
        <v>263</v>
      </c>
      <c r="AB380" s="8">
        <f t="shared" si="53"/>
        <v>10</v>
      </c>
      <c r="AC380" s="8" t="str">
        <f t="shared" si="54"/>
        <v/>
      </c>
      <c r="AD380" s="32" t="str">
        <f t="shared" si="55"/>
        <v/>
      </c>
      <c r="AE380" s="32" t="str">
        <f>IF(J380&lt;900,IF(AND(VLOOKUP(C380,marv2012_trees!$A$2:$O$2023,11,FALSE)&lt;21,OR(Q380=21,Q380=22,Q380=23)),1,""),"")</f>
        <v/>
      </c>
      <c r="AF380" s="32" t="str">
        <f t="shared" si="62"/>
        <v/>
      </c>
      <c r="AG380" s="32">
        <f t="shared" si="57"/>
        <v>253</v>
      </c>
      <c r="AH380" s="32">
        <f t="shared" si="58"/>
        <v>263</v>
      </c>
      <c r="AI380" s="32">
        <f t="shared" si="59"/>
        <v>10</v>
      </c>
      <c r="AJ380" s="32" t="str">
        <f t="shared" si="60"/>
        <v/>
      </c>
    </row>
    <row r="381" spans="1:36">
      <c r="A381">
        <v>62</v>
      </c>
      <c r="B381" s="1" t="str">
        <f t="shared" si="52"/>
        <v>62_27</v>
      </c>
      <c r="C381" t="str">
        <f t="shared" si="61"/>
        <v>62_27</v>
      </c>
      <c r="D381" t="str">
        <f>IF(ISNA(VLOOKUP(C381,omissio_vanha_vs_uusi!$A$2:$T$107,20,FALSE)),"",IF(VLOOKUP(C381,omissio_vanha_vs_uusi!$A$2:$T$107,20,FALSE)="OK",VLOOKUP(C381,omissio_vanha_vs_uusi!$A$2:$T$107,11,FALSE),""))</f>
        <v/>
      </c>
      <c r="E381">
        <f>VLOOKUP($C381,marv2012_trees!$A$2:$O$2023,5,FALSE)</f>
        <v>2516183.14</v>
      </c>
      <c r="F381">
        <f>VLOOKUP($C381,marv2012_trees!$A$2:$O$2023,6,FALSE)</f>
        <v>6858311.9299999997</v>
      </c>
      <c r="G381" t="str">
        <f>IF(ISNA(VLOOKUP($C381,results!$A$2:$CJ$107,10,FALSE)),"",VLOOKUP($C381,results!$A$2:$CJ$107,10,FALSE))</f>
        <v/>
      </c>
      <c r="H381" t="str">
        <f>IF(ISNA(VLOOKUP($C381,results!$A$2:$CJ$107,11,FALSE)),"",VLOOKUP($C381,results!$A$2:$CJ$107,11,FALSE))</f>
        <v/>
      </c>
      <c r="I381">
        <v>62</v>
      </c>
      <c r="J381">
        <v>27</v>
      </c>
      <c r="K381">
        <v>2</v>
      </c>
      <c r="L381">
        <v>241</v>
      </c>
      <c r="M381">
        <v>24.677004882812401</v>
      </c>
      <c r="N381">
        <v>2</v>
      </c>
      <c r="O381" s="7">
        <v>1</v>
      </c>
      <c r="P381" s="7">
        <v>2</v>
      </c>
      <c r="Q381" s="7">
        <v>11</v>
      </c>
      <c r="R381" s="7">
        <v>250</v>
      </c>
      <c r="S381" s="7" t="s">
        <v>103</v>
      </c>
      <c r="T381" s="7">
        <v>23</v>
      </c>
      <c r="U381" s="7">
        <v>29</v>
      </c>
      <c r="V381" s="7">
        <v>5</v>
      </c>
      <c r="AB381" s="8">
        <f t="shared" si="53"/>
        <v>9</v>
      </c>
      <c r="AC381" s="8" t="str">
        <f t="shared" si="54"/>
        <v/>
      </c>
      <c r="AD381" s="32" t="str">
        <f t="shared" si="55"/>
        <v/>
      </c>
      <c r="AE381" s="32" t="str">
        <f>IF(J381&lt;900,IF(AND(VLOOKUP(C381,marv2012_trees!$A$2:$O$2023,11,FALSE)&lt;21,OR(Q381=21,Q381=22,Q381=23)),1,""),"")</f>
        <v/>
      </c>
      <c r="AF381" s="32" t="str">
        <f t="shared" si="62"/>
        <v/>
      </c>
      <c r="AG381" s="32">
        <f t="shared" si="57"/>
        <v>241</v>
      </c>
      <c r="AH381" s="32">
        <f t="shared" si="58"/>
        <v>250</v>
      </c>
      <c r="AI381" s="32">
        <f t="shared" si="59"/>
        <v>9</v>
      </c>
      <c r="AJ381" s="32" t="str">
        <f t="shared" si="60"/>
        <v/>
      </c>
    </row>
    <row r="382" spans="1:36">
      <c r="A382">
        <v>62</v>
      </c>
      <c r="B382" s="1" t="str">
        <f t="shared" si="52"/>
        <v>62_31</v>
      </c>
      <c r="C382" t="str">
        <f t="shared" si="61"/>
        <v>62_31</v>
      </c>
      <c r="D382" t="str">
        <f>IF(ISNA(VLOOKUP(C382,omissio_vanha_vs_uusi!$A$2:$T$107,20,FALSE)),"",IF(VLOOKUP(C382,omissio_vanha_vs_uusi!$A$2:$T$107,20,FALSE)="OK",VLOOKUP(C382,omissio_vanha_vs_uusi!$A$2:$T$107,11,FALSE),""))</f>
        <v/>
      </c>
      <c r="E382">
        <f>VLOOKUP($C382,marv2012_trees!$A$2:$O$2023,5,FALSE)</f>
        <v>2516180.44</v>
      </c>
      <c r="F382">
        <f>VLOOKUP($C382,marv2012_trees!$A$2:$O$2023,6,FALSE)</f>
        <v>6858311.0999999996</v>
      </c>
      <c r="G382" t="str">
        <f>IF(ISNA(VLOOKUP($C382,results!$A$2:$CJ$107,10,FALSE)),"",VLOOKUP($C382,results!$A$2:$CJ$107,10,FALSE))</f>
        <v/>
      </c>
      <c r="H382" t="str">
        <f>IF(ISNA(VLOOKUP($C382,results!$A$2:$CJ$107,11,FALSE)),"",VLOOKUP($C382,results!$A$2:$CJ$107,11,FALSE))</f>
        <v/>
      </c>
      <c r="I382">
        <v>62</v>
      </c>
      <c r="J382">
        <v>31</v>
      </c>
      <c r="K382">
        <v>2</v>
      </c>
      <c r="L382">
        <v>308</v>
      </c>
      <c r="M382">
        <v>26.273006103515499</v>
      </c>
      <c r="N382">
        <v>2</v>
      </c>
      <c r="O382" s="7">
        <v>1</v>
      </c>
      <c r="P382" s="7">
        <v>2</v>
      </c>
      <c r="Q382" s="7">
        <v>11</v>
      </c>
      <c r="R382" s="7">
        <v>323</v>
      </c>
      <c r="AB382" s="8">
        <f t="shared" si="53"/>
        <v>15</v>
      </c>
      <c r="AC382" s="8" t="str">
        <f t="shared" si="54"/>
        <v/>
      </c>
      <c r="AD382" s="32" t="str">
        <f t="shared" si="55"/>
        <v/>
      </c>
      <c r="AE382" s="32" t="str">
        <f>IF(J382&lt;900,IF(AND(VLOOKUP(C382,marv2012_trees!$A$2:$O$2023,11,FALSE)&lt;21,OR(Q382=21,Q382=22,Q382=23)),1,""),"")</f>
        <v/>
      </c>
      <c r="AF382" s="32" t="str">
        <f t="shared" si="62"/>
        <v/>
      </c>
      <c r="AG382" s="32">
        <f t="shared" si="57"/>
        <v>308</v>
      </c>
      <c r="AH382" s="32">
        <f t="shared" si="58"/>
        <v>323</v>
      </c>
      <c r="AI382" s="32">
        <f t="shared" si="59"/>
        <v>15</v>
      </c>
      <c r="AJ382" s="32" t="str">
        <f t="shared" si="60"/>
        <v/>
      </c>
    </row>
    <row r="383" spans="1:36">
      <c r="A383">
        <v>62</v>
      </c>
      <c r="B383" s="1" t="str">
        <f t="shared" si="52"/>
        <v>62_24</v>
      </c>
      <c r="C383" t="str">
        <f t="shared" si="61"/>
        <v>62_24</v>
      </c>
      <c r="D383" t="str">
        <f>IF(ISNA(VLOOKUP(C383,omissio_vanha_vs_uusi!$A$2:$T$107,20,FALSE)),"",IF(VLOOKUP(C383,omissio_vanha_vs_uusi!$A$2:$T$107,20,FALSE)="OK",VLOOKUP(C383,omissio_vanha_vs_uusi!$A$2:$T$107,11,FALSE),""))</f>
        <v/>
      </c>
      <c r="E383">
        <f>VLOOKUP($C383,marv2012_trees!$A$2:$O$2023,5,FALSE)</f>
        <v>2516184.92</v>
      </c>
      <c r="F383">
        <f>VLOOKUP($C383,marv2012_trees!$A$2:$O$2023,6,FALSE)</f>
        <v>6858314.3300000001</v>
      </c>
      <c r="G383" t="str">
        <f>IF(ISNA(VLOOKUP($C383,results!$A$2:$CJ$107,10,FALSE)),"",VLOOKUP($C383,results!$A$2:$CJ$107,10,FALSE))</f>
        <v/>
      </c>
      <c r="H383" t="str">
        <f>IF(ISNA(VLOOKUP($C383,results!$A$2:$CJ$107,11,FALSE)),"",VLOOKUP($C383,results!$A$2:$CJ$107,11,FALSE))</f>
        <v/>
      </c>
      <c r="I383">
        <v>62</v>
      </c>
      <c r="J383">
        <v>24</v>
      </c>
      <c r="K383">
        <v>2</v>
      </c>
      <c r="L383">
        <v>390</v>
      </c>
      <c r="M383">
        <v>30.850010375976499</v>
      </c>
      <c r="N383">
        <v>2</v>
      </c>
      <c r="O383" s="7">
        <v>1</v>
      </c>
      <c r="P383" s="7">
        <v>2</v>
      </c>
      <c r="Q383" s="7">
        <v>11</v>
      </c>
      <c r="R383" s="7">
        <v>406</v>
      </c>
      <c r="S383" s="7" t="s">
        <v>103</v>
      </c>
      <c r="T383" s="7">
        <v>26</v>
      </c>
      <c r="U383" s="7">
        <v>35</v>
      </c>
      <c r="V383" s="7">
        <v>4</v>
      </c>
      <c r="AB383" s="8">
        <f t="shared" si="53"/>
        <v>16</v>
      </c>
      <c r="AC383" s="8" t="str">
        <f t="shared" si="54"/>
        <v/>
      </c>
      <c r="AD383" s="32" t="str">
        <f t="shared" si="55"/>
        <v/>
      </c>
      <c r="AE383" s="32" t="str">
        <f>IF(J383&lt;900,IF(AND(VLOOKUP(C383,marv2012_trees!$A$2:$O$2023,11,FALSE)&lt;21,OR(Q383=21,Q383=22,Q383=23)),1,""),"")</f>
        <v/>
      </c>
      <c r="AF383" s="32" t="str">
        <f t="shared" si="62"/>
        <v/>
      </c>
      <c r="AG383" s="32">
        <f t="shared" si="57"/>
        <v>390</v>
      </c>
      <c r="AH383" s="32">
        <f t="shared" si="58"/>
        <v>406</v>
      </c>
      <c r="AI383" s="32">
        <f t="shared" si="59"/>
        <v>16</v>
      </c>
      <c r="AJ383" s="32" t="str">
        <f t="shared" si="60"/>
        <v/>
      </c>
    </row>
    <row r="384" spans="1:36">
      <c r="A384">
        <v>62</v>
      </c>
      <c r="B384" s="1" t="str">
        <f t="shared" si="52"/>
        <v>62_23</v>
      </c>
      <c r="C384" t="str">
        <f t="shared" si="61"/>
        <v>62_23</v>
      </c>
      <c r="D384" t="str">
        <f>IF(ISNA(VLOOKUP(C384,omissio_vanha_vs_uusi!$A$2:$T$107,20,FALSE)),"",IF(VLOOKUP(C384,omissio_vanha_vs_uusi!$A$2:$T$107,20,FALSE)="OK",VLOOKUP(C384,omissio_vanha_vs_uusi!$A$2:$T$107,11,FALSE),""))</f>
        <v/>
      </c>
      <c r="E384">
        <f>VLOOKUP($C384,marv2012_trees!$A$2:$O$2023,5,FALSE)</f>
        <v>2516179.2599999998</v>
      </c>
      <c r="F384">
        <f>VLOOKUP($C384,marv2012_trees!$A$2:$O$2023,6,FALSE)</f>
        <v>6858314.3099999996</v>
      </c>
      <c r="G384" t="str">
        <f>IF(ISNA(VLOOKUP($C384,results!$A$2:$CJ$107,10,FALSE)),"",VLOOKUP($C384,results!$A$2:$CJ$107,10,FALSE))</f>
        <v/>
      </c>
      <c r="H384" t="str">
        <f>IF(ISNA(VLOOKUP($C384,results!$A$2:$CJ$107,11,FALSE)),"",VLOOKUP($C384,results!$A$2:$CJ$107,11,FALSE))</f>
        <v/>
      </c>
      <c r="I384">
        <v>62</v>
      </c>
      <c r="J384">
        <v>23</v>
      </c>
      <c r="K384">
        <v>2</v>
      </c>
      <c r="L384">
        <v>256</v>
      </c>
      <c r="M384">
        <v>22.3120006103515</v>
      </c>
      <c r="N384">
        <v>2</v>
      </c>
      <c r="O384" s="7">
        <v>1</v>
      </c>
      <c r="P384" s="7">
        <v>2</v>
      </c>
      <c r="Q384" s="7">
        <v>11</v>
      </c>
      <c r="R384" s="7">
        <v>245</v>
      </c>
      <c r="S384" s="7" t="s">
        <v>104</v>
      </c>
      <c r="T384" s="7">
        <v>25</v>
      </c>
      <c r="U384" s="7">
        <v>23</v>
      </c>
      <c r="V384" s="7">
        <v>12</v>
      </c>
      <c r="W384" s="7">
        <v>2</v>
      </c>
      <c r="X384" s="7">
        <v>5</v>
      </c>
      <c r="Y384" s="7">
        <v>11</v>
      </c>
      <c r="Z384" s="7">
        <v>72</v>
      </c>
      <c r="AB384" s="8">
        <f t="shared" si="53"/>
        <v>-11</v>
      </c>
      <c r="AC384" s="8" t="str">
        <f t="shared" si="54"/>
        <v/>
      </c>
      <c r="AD384" s="32" t="str">
        <f t="shared" si="55"/>
        <v/>
      </c>
      <c r="AE384" s="32" t="str">
        <f>IF(J384&lt;900,IF(AND(VLOOKUP(C384,marv2012_trees!$A$2:$O$2023,11,FALSE)&lt;21,OR(Q384=21,Q384=22,Q384=23)),1,""),"")</f>
        <v/>
      </c>
      <c r="AF384" s="32" t="str">
        <f t="shared" si="62"/>
        <v/>
      </c>
      <c r="AG384" s="32">
        <f t="shared" si="57"/>
        <v>256</v>
      </c>
      <c r="AH384" s="32">
        <f t="shared" si="58"/>
        <v>245</v>
      </c>
      <c r="AI384" s="32">
        <f t="shared" si="59"/>
        <v>-11</v>
      </c>
      <c r="AJ384" s="32" t="str">
        <f t="shared" si="60"/>
        <v/>
      </c>
    </row>
    <row r="385" spans="1:36">
      <c r="A385">
        <v>62</v>
      </c>
      <c r="B385" s="1" t="str">
        <f t="shared" si="52"/>
        <v>62_17</v>
      </c>
      <c r="C385" t="str">
        <f t="shared" si="61"/>
        <v>62_17</v>
      </c>
      <c r="D385" t="str">
        <f>IF(ISNA(VLOOKUP(C385,omissio_vanha_vs_uusi!$A$2:$T$107,20,FALSE)),"",IF(VLOOKUP(C385,omissio_vanha_vs_uusi!$A$2:$T$107,20,FALSE)="OK",VLOOKUP(C385,omissio_vanha_vs_uusi!$A$2:$T$107,11,FALSE),""))</f>
        <v/>
      </c>
      <c r="E385">
        <f>VLOOKUP($C385,marv2012_trees!$A$2:$O$2023,5,FALSE)</f>
        <v>2516172.9900000002</v>
      </c>
      <c r="F385">
        <f>VLOOKUP($C385,marv2012_trees!$A$2:$O$2023,6,FALSE)</f>
        <v>6858322.6100000003</v>
      </c>
      <c r="G385" t="str">
        <f>IF(ISNA(VLOOKUP($C385,results!$A$2:$CJ$107,10,FALSE)),"",VLOOKUP($C385,results!$A$2:$CJ$107,10,FALSE))</f>
        <v/>
      </c>
      <c r="H385" t="str">
        <f>IF(ISNA(VLOOKUP($C385,results!$A$2:$CJ$107,11,FALSE)),"",VLOOKUP($C385,results!$A$2:$CJ$107,11,FALSE))</f>
        <v/>
      </c>
      <c r="I385">
        <v>62</v>
      </c>
      <c r="J385">
        <v>17</v>
      </c>
      <c r="K385">
        <v>2</v>
      </c>
      <c r="L385">
        <v>294</v>
      </c>
      <c r="M385">
        <v>25.2729981689452</v>
      </c>
      <c r="N385">
        <v>2</v>
      </c>
      <c r="O385" s="7">
        <v>1</v>
      </c>
      <c r="P385" s="7">
        <v>2</v>
      </c>
      <c r="Q385" s="7">
        <v>11</v>
      </c>
      <c r="R385" s="7">
        <v>296</v>
      </c>
      <c r="AB385" s="8">
        <f t="shared" si="53"/>
        <v>2</v>
      </c>
      <c r="AC385" s="8" t="str">
        <f t="shared" si="54"/>
        <v/>
      </c>
      <c r="AD385" s="32" t="str">
        <f t="shared" si="55"/>
        <v/>
      </c>
      <c r="AE385" s="32" t="str">
        <f>IF(J385&lt;900,IF(AND(VLOOKUP(C385,marv2012_trees!$A$2:$O$2023,11,FALSE)&lt;21,OR(Q385=21,Q385=22,Q385=23)),1,""),"")</f>
        <v/>
      </c>
      <c r="AF385" s="32" t="str">
        <f t="shared" si="62"/>
        <v/>
      </c>
      <c r="AG385" s="32">
        <f t="shared" si="57"/>
        <v>294</v>
      </c>
      <c r="AH385" s="32">
        <f t="shared" si="58"/>
        <v>296</v>
      </c>
      <c r="AI385" s="32">
        <f t="shared" si="59"/>
        <v>2</v>
      </c>
      <c r="AJ385" s="32" t="str">
        <f t="shared" si="60"/>
        <v/>
      </c>
    </row>
    <row r="386" spans="1:36">
      <c r="A386">
        <v>62</v>
      </c>
      <c r="B386" s="1" t="str">
        <f t="shared" si="52"/>
        <v>62_19</v>
      </c>
      <c r="C386" t="str">
        <f t="shared" si="61"/>
        <v>62_19</v>
      </c>
      <c r="D386" t="str">
        <f>IF(ISNA(VLOOKUP(C386,omissio_vanha_vs_uusi!$A$2:$T$107,20,FALSE)),"",IF(VLOOKUP(C386,omissio_vanha_vs_uusi!$A$2:$T$107,20,FALSE)="OK",VLOOKUP(C386,omissio_vanha_vs_uusi!$A$2:$T$107,11,FALSE),""))</f>
        <v/>
      </c>
      <c r="E386">
        <f>VLOOKUP($C386,marv2012_trees!$A$2:$O$2023,5,FALSE)</f>
        <v>2516175.7200000002</v>
      </c>
      <c r="F386">
        <f>VLOOKUP($C386,marv2012_trees!$A$2:$O$2023,6,FALSE)</f>
        <v>6858324.2400000002</v>
      </c>
      <c r="G386" t="str">
        <f>IF(ISNA(VLOOKUP($C386,results!$A$2:$CJ$107,10,FALSE)),"",VLOOKUP($C386,results!$A$2:$CJ$107,10,FALSE))</f>
        <v/>
      </c>
      <c r="H386" t="str">
        <f>IF(ISNA(VLOOKUP($C386,results!$A$2:$CJ$107,11,FALSE)),"",VLOOKUP($C386,results!$A$2:$CJ$107,11,FALSE))</f>
        <v/>
      </c>
      <c r="I386">
        <v>62</v>
      </c>
      <c r="J386">
        <v>19</v>
      </c>
      <c r="K386">
        <v>4</v>
      </c>
      <c r="L386">
        <v>276</v>
      </c>
      <c r="M386">
        <v>23.277999999999899</v>
      </c>
      <c r="N386">
        <v>2</v>
      </c>
      <c r="O386" s="7">
        <v>1</v>
      </c>
      <c r="P386" s="7">
        <v>4</v>
      </c>
      <c r="Q386" s="7">
        <v>14</v>
      </c>
      <c r="R386" s="7">
        <v>262</v>
      </c>
      <c r="AA386" t="s">
        <v>106</v>
      </c>
      <c r="AB386" s="8">
        <f t="shared" si="53"/>
        <v>-14</v>
      </c>
      <c r="AC386" s="8" t="str">
        <f t="shared" si="54"/>
        <v/>
      </c>
      <c r="AD386" s="32" t="str">
        <f t="shared" si="55"/>
        <v/>
      </c>
      <c r="AE386" s="32" t="str">
        <f>IF(J386&lt;900,IF(AND(VLOOKUP(C386,marv2012_trees!$A$2:$O$2023,11,FALSE)&lt;21,OR(Q386=21,Q386=22,Q386=23)),1,""),"")</f>
        <v/>
      </c>
      <c r="AF386" s="32" t="str">
        <f t="shared" si="62"/>
        <v/>
      </c>
      <c r="AG386" s="32">
        <f t="shared" si="57"/>
        <v>276</v>
      </c>
      <c r="AH386" s="32">
        <f t="shared" si="58"/>
        <v>262</v>
      </c>
      <c r="AI386" s="32">
        <f t="shared" si="59"/>
        <v>-14</v>
      </c>
      <c r="AJ386" s="32" t="str">
        <f t="shared" si="60"/>
        <v/>
      </c>
    </row>
    <row r="387" spans="1:36">
      <c r="A387">
        <v>62</v>
      </c>
      <c r="B387" s="1" t="str">
        <f t="shared" ref="B387:B450" si="63">IF(D387&lt;&gt;"",CONCATENATE(I387,"_",D387),C387)</f>
        <v>62_6</v>
      </c>
      <c r="C387" t="str">
        <f t="shared" si="61"/>
        <v>62_6</v>
      </c>
      <c r="D387" t="str">
        <f>IF(ISNA(VLOOKUP(C387,omissio_vanha_vs_uusi!$A$2:$T$107,20,FALSE)),"",IF(VLOOKUP(C387,omissio_vanha_vs_uusi!$A$2:$T$107,20,FALSE)="OK",VLOOKUP(C387,omissio_vanha_vs_uusi!$A$2:$T$107,11,FALSE),""))</f>
        <v/>
      </c>
      <c r="E387">
        <f>VLOOKUP($C387,marv2012_trees!$A$2:$O$2023,5,FALSE)</f>
        <v>2516169.9300000002</v>
      </c>
      <c r="F387">
        <f>VLOOKUP($C387,marv2012_trees!$A$2:$O$2023,6,FALSE)</f>
        <v>6858330.2199999997</v>
      </c>
      <c r="G387" t="str">
        <f>IF(ISNA(VLOOKUP($C387,results!$A$2:$CJ$107,10,FALSE)),"",VLOOKUP($C387,results!$A$2:$CJ$107,10,FALSE))</f>
        <v/>
      </c>
      <c r="H387" t="str">
        <f>IF(ISNA(VLOOKUP($C387,results!$A$2:$CJ$107,11,FALSE)),"",VLOOKUP($C387,results!$A$2:$CJ$107,11,FALSE))</f>
        <v/>
      </c>
      <c r="I387">
        <v>62</v>
      </c>
      <c r="J387">
        <v>6</v>
      </c>
      <c r="K387">
        <v>2</v>
      </c>
      <c r="L387">
        <v>320</v>
      </c>
      <c r="M387">
        <v>25.786006713867099</v>
      </c>
      <c r="N387">
        <v>2</v>
      </c>
      <c r="O387" s="7">
        <v>1</v>
      </c>
      <c r="P387" s="7">
        <v>2</v>
      </c>
      <c r="Q387" s="7">
        <v>11</v>
      </c>
      <c r="R387" s="7">
        <v>332</v>
      </c>
      <c r="S387" s="7" t="s">
        <v>103</v>
      </c>
      <c r="T387" s="7">
        <v>27</v>
      </c>
      <c r="U387" s="7">
        <v>28</v>
      </c>
      <c r="V387" s="7">
        <v>8</v>
      </c>
      <c r="AB387" s="8">
        <f t="shared" ref="AB387:AB450" si="64">IF(OR(L387=0,Q387&gt;14,ABS(R387-L387)&gt;50),"",R387-L387)</f>
        <v>12</v>
      </c>
      <c r="AC387" s="8" t="str">
        <f t="shared" ref="AC387:AC450" si="65">IF(P387-K387&lt;&gt;0,IF(OR(Q387&gt;14,Q387&lt;11),"",IF(OR(AND(K387=3,P387=4),AND(K387=4,P387=3)),"",IF(J387&gt;899,"",1))),"")</f>
        <v/>
      </c>
      <c r="AD387" s="32" t="str">
        <f t="shared" ref="AD387:AD450" si="66">IF(Q387=41,1,"")</f>
        <v/>
      </c>
      <c r="AE387" s="32" t="str">
        <f>IF(J387&lt;900,IF(AND(VLOOKUP(C387,marv2012_trees!$A$2:$O$2023,11,FALSE)&lt;21,OR(Q387=21,Q387=22,Q387=23)),1,""),"")</f>
        <v/>
      </c>
      <c r="AF387" s="32" t="str">
        <f t="shared" ref="AF387:AF450" si="67">IF(Q387=31,1,"")</f>
        <v/>
      </c>
      <c r="AG387" s="32">
        <f t="shared" ref="AG387:AG450" si="68">IF(AND(Q387&lt;21,Q387&lt;&gt;0,J387&lt;900),L387,0)</f>
        <v>320</v>
      </c>
      <c r="AH387" s="32">
        <f t="shared" ref="AH387:AH450" si="69">IF(AND(Q387&lt;21,Q387&lt;&gt;0,J387&lt;900),R387,0)</f>
        <v>332</v>
      </c>
      <c r="AI387" s="32">
        <f t="shared" ref="AI387:AI450" si="70">IF(AND(Q387&lt;21,J387&lt;900),AH387-AG387,"")</f>
        <v>12</v>
      </c>
      <c r="AJ387" s="32" t="str">
        <f t="shared" ref="AJ387:AJ450" si="71">IF(AI387&lt;&gt;"",IF(ABS(AI387&gt;50),1,""),"")</f>
        <v/>
      </c>
    </row>
    <row r="388" spans="1:36">
      <c r="A388">
        <v>62</v>
      </c>
      <c r="B388" s="1" t="str">
        <f t="shared" si="63"/>
        <v>62_7</v>
      </c>
      <c r="C388" t="str">
        <f t="shared" si="61"/>
        <v>62_7</v>
      </c>
      <c r="D388" t="str">
        <f>IF(ISNA(VLOOKUP(C388,omissio_vanha_vs_uusi!$A$2:$T$107,20,FALSE)),"",IF(VLOOKUP(C388,omissio_vanha_vs_uusi!$A$2:$T$107,20,FALSE)="OK",VLOOKUP(C388,omissio_vanha_vs_uusi!$A$2:$T$107,11,FALSE),""))</f>
        <v/>
      </c>
      <c r="E388">
        <f>VLOOKUP($C388,marv2012_trees!$A$2:$O$2023,5,FALSE)</f>
        <v>2516175.11</v>
      </c>
      <c r="F388">
        <f>VLOOKUP($C388,marv2012_trees!$A$2:$O$2023,6,FALSE)</f>
        <v>6858333.5599999996</v>
      </c>
      <c r="G388" t="str">
        <f>IF(ISNA(VLOOKUP($C388,results!$A$2:$CJ$107,10,FALSE)),"",VLOOKUP($C388,results!$A$2:$CJ$107,10,FALSE))</f>
        <v/>
      </c>
      <c r="H388" t="str">
        <f>IF(ISNA(VLOOKUP($C388,results!$A$2:$CJ$107,11,FALSE)),"",VLOOKUP($C388,results!$A$2:$CJ$107,11,FALSE))</f>
        <v/>
      </c>
      <c r="I388">
        <v>62</v>
      </c>
      <c r="J388">
        <v>7</v>
      </c>
      <c r="K388">
        <v>2</v>
      </c>
      <c r="L388">
        <v>310</v>
      </c>
      <c r="M388">
        <v>24.4759963378905</v>
      </c>
      <c r="N388">
        <v>2</v>
      </c>
      <c r="O388" s="7">
        <v>1</v>
      </c>
      <c r="P388" s="7">
        <v>2</v>
      </c>
      <c r="Q388" s="7">
        <v>11</v>
      </c>
      <c r="R388" s="7">
        <v>293</v>
      </c>
      <c r="AB388" s="8">
        <f t="shared" si="64"/>
        <v>-17</v>
      </c>
      <c r="AC388" s="8" t="str">
        <f t="shared" si="65"/>
        <v/>
      </c>
      <c r="AD388" s="32" t="str">
        <f t="shared" si="66"/>
        <v/>
      </c>
      <c r="AE388" s="32" t="str">
        <f>IF(J388&lt;900,IF(AND(VLOOKUP(C388,marv2012_trees!$A$2:$O$2023,11,FALSE)&lt;21,OR(Q388=21,Q388=22,Q388=23)),1,""),"")</f>
        <v/>
      </c>
      <c r="AF388" s="32" t="str">
        <f t="shared" si="67"/>
        <v/>
      </c>
      <c r="AG388" s="32">
        <f t="shared" si="68"/>
        <v>310</v>
      </c>
      <c r="AH388" s="32">
        <f t="shared" si="69"/>
        <v>293</v>
      </c>
      <c r="AI388" s="32">
        <f t="shared" si="70"/>
        <v>-17</v>
      </c>
      <c r="AJ388" s="32" t="str">
        <f t="shared" si="71"/>
        <v/>
      </c>
    </row>
    <row r="389" spans="1:36">
      <c r="A389">
        <v>62</v>
      </c>
      <c r="B389" s="1" t="str">
        <f t="shared" si="63"/>
        <v>62_5</v>
      </c>
      <c r="C389" t="str">
        <f t="shared" si="61"/>
        <v>62_5</v>
      </c>
      <c r="D389" t="str">
        <f>IF(ISNA(VLOOKUP(C389,omissio_vanha_vs_uusi!$A$2:$T$107,20,FALSE)),"",IF(VLOOKUP(C389,omissio_vanha_vs_uusi!$A$2:$T$107,20,FALSE)="OK",VLOOKUP(C389,omissio_vanha_vs_uusi!$A$2:$T$107,11,FALSE),""))</f>
        <v/>
      </c>
      <c r="E389">
        <f>VLOOKUP($C389,marv2012_trees!$A$2:$O$2023,5,FALSE)</f>
        <v>2516170.4</v>
      </c>
      <c r="F389">
        <f>VLOOKUP($C389,marv2012_trees!$A$2:$O$2023,6,FALSE)</f>
        <v>6858333.2699999996</v>
      </c>
      <c r="G389" t="str">
        <f>IF(ISNA(VLOOKUP($C389,results!$A$2:$CJ$107,10,FALSE)),"",VLOOKUP($C389,results!$A$2:$CJ$107,10,FALSE))</f>
        <v/>
      </c>
      <c r="H389" t="str">
        <f>IF(ISNA(VLOOKUP($C389,results!$A$2:$CJ$107,11,FALSE)),"",VLOOKUP($C389,results!$A$2:$CJ$107,11,FALSE))</f>
        <v/>
      </c>
      <c r="I389">
        <v>62</v>
      </c>
      <c r="J389">
        <v>5</v>
      </c>
      <c r="K389">
        <v>2</v>
      </c>
      <c r="L389">
        <v>206</v>
      </c>
      <c r="M389">
        <v>19.469005493164001</v>
      </c>
      <c r="N389">
        <v>2</v>
      </c>
      <c r="O389" s="7">
        <v>1</v>
      </c>
      <c r="P389" s="7">
        <v>2</v>
      </c>
      <c r="Q389" s="7">
        <v>21</v>
      </c>
      <c r="R389" s="7">
        <v>202</v>
      </c>
      <c r="AA389" t="s">
        <v>107</v>
      </c>
      <c r="AB389" s="8" t="str">
        <f t="shared" si="64"/>
        <v/>
      </c>
      <c r="AC389" s="8" t="str">
        <f t="shared" si="65"/>
        <v/>
      </c>
      <c r="AD389" s="32" t="str">
        <f t="shared" si="66"/>
        <v/>
      </c>
      <c r="AE389" s="32">
        <f>IF(J389&lt;900,IF(AND(VLOOKUP(C389,marv2012_trees!$A$2:$O$2023,11,FALSE)&lt;21,OR(Q389=21,Q389=22,Q389=23)),1,""),"")</f>
        <v>1</v>
      </c>
      <c r="AF389" s="32" t="str">
        <f t="shared" si="67"/>
        <v/>
      </c>
      <c r="AG389" s="32">
        <f t="shared" si="68"/>
        <v>0</v>
      </c>
      <c r="AH389" s="32">
        <f t="shared" si="69"/>
        <v>0</v>
      </c>
      <c r="AI389" s="32" t="str">
        <f t="shared" si="70"/>
        <v/>
      </c>
      <c r="AJ389" s="32" t="str">
        <f t="shared" si="71"/>
        <v/>
      </c>
    </row>
    <row r="390" spans="1:36">
      <c r="A390">
        <v>62</v>
      </c>
      <c r="B390" s="1" t="str">
        <f t="shared" si="63"/>
        <v>62_3</v>
      </c>
      <c r="C390" t="str">
        <f t="shared" si="61"/>
        <v>62_3</v>
      </c>
      <c r="D390" t="str">
        <f>IF(ISNA(VLOOKUP(C390,omissio_vanha_vs_uusi!$A$2:$T$107,20,FALSE)),"",IF(VLOOKUP(C390,omissio_vanha_vs_uusi!$A$2:$T$107,20,FALSE)="OK",VLOOKUP(C390,omissio_vanha_vs_uusi!$A$2:$T$107,11,FALSE),""))</f>
        <v/>
      </c>
      <c r="E390">
        <f>VLOOKUP($C390,marv2012_trees!$A$2:$O$2023,5,FALSE)</f>
        <v>2516168.09</v>
      </c>
      <c r="F390">
        <f>VLOOKUP($C390,marv2012_trees!$A$2:$O$2023,6,FALSE)</f>
        <v>6858333.8700000001</v>
      </c>
      <c r="G390" t="str">
        <f>IF(ISNA(VLOOKUP($C390,results!$A$2:$CJ$107,10,FALSE)),"",VLOOKUP($C390,results!$A$2:$CJ$107,10,FALSE))</f>
        <v/>
      </c>
      <c r="H390" t="str">
        <f>IF(ISNA(VLOOKUP($C390,results!$A$2:$CJ$107,11,FALSE)),"",VLOOKUP($C390,results!$A$2:$CJ$107,11,FALSE))</f>
        <v/>
      </c>
      <c r="I390">
        <v>62</v>
      </c>
      <c r="J390">
        <v>3</v>
      </c>
      <c r="K390">
        <v>2</v>
      </c>
      <c r="L390">
        <v>232</v>
      </c>
      <c r="M390">
        <v>20.8590048828124</v>
      </c>
      <c r="N390">
        <v>2</v>
      </c>
      <c r="O390" s="7">
        <v>1</v>
      </c>
      <c r="P390" s="7">
        <v>2</v>
      </c>
      <c r="Q390" s="7">
        <v>11</v>
      </c>
      <c r="R390" s="7">
        <v>230</v>
      </c>
      <c r="S390" s="7" t="s">
        <v>103</v>
      </c>
      <c r="T390" s="7">
        <v>18</v>
      </c>
      <c r="U390" s="7">
        <v>23</v>
      </c>
      <c r="V390" s="7">
        <v>6</v>
      </c>
      <c r="AB390" s="8">
        <f t="shared" si="64"/>
        <v>-2</v>
      </c>
      <c r="AC390" s="8" t="str">
        <f t="shared" si="65"/>
        <v/>
      </c>
      <c r="AD390" s="32" t="str">
        <f t="shared" si="66"/>
        <v/>
      </c>
      <c r="AE390" s="32" t="str">
        <f>IF(J390&lt;900,IF(AND(VLOOKUP(C390,marv2012_trees!$A$2:$O$2023,11,FALSE)&lt;21,OR(Q390=21,Q390=22,Q390=23)),1,""),"")</f>
        <v/>
      </c>
      <c r="AF390" s="32" t="str">
        <f t="shared" si="67"/>
        <v/>
      </c>
      <c r="AG390" s="32">
        <f t="shared" si="68"/>
        <v>232</v>
      </c>
      <c r="AH390" s="32">
        <f t="shared" si="69"/>
        <v>230</v>
      </c>
      <c r="AI390" s="32">
        <f t="shared" si="70"/>
        <v>-2</v>
      </c>
      <c r="AJ390" s="32" t="str">
        <f t="shared" si="71"/>
        <v/>
      </c>
    </row>
    <row r="391" spans="1:36">
      <c r="A391">
        <v>62</v>
      </c>
      <c r="B391" s="1" t="str">
        <f t="shared" si="63"/>
        <v>62_25</v>
      </c>
      <c r="C391" t="str">
        <f t="shared" si="61"/>
        <v>62_25</v>
      </c>
      <c r="D391" t="str">
        <f>IF(ISNA(VLOOKUP(C391,omissio_vanha_vs_uusi!$A$2:$T$107,20,FALSE)),"",IF(VLOOKUP(C391,omissio_vanha_vs_uusi!$A$2:$T$107,20,FALSE)="OK",VLOOKUP(C391,omissio_vanha_vs_uusi!$A$2:$T$107,11,FALSE),""))</f>
        <v/>
      </c>
      <c r="E391">
        <f>VLOOKUP($C391,marv2012_trees!$A$2:$O$2023,5,FALSE)</f>
        <v>2516188.52</v>
      </c>
      <c r="F391">
        <f>VLOOKUP($C391,marv2012_trees!$A$2:$O$2023,6,FALSE)</f>
        <v>6858314.3399999999</v>
      </c>
      <c r="G391" t="str">
        <f>IF(ISNA(VLOOKUP($C391,results!$A$2:$CJ$107,10,FALSE)),"",VLOOKUP($C391,results!$A$2:$CJ$107,10,FALSE))</f>
        <v/>
      </c>
      <c r="H391" t="str">
        <f>IF(ISNA(VLOOKUP($C391,results!$A$2:$CJ$107,11,FALSE)),"",VLOOKUP($C391,results!$A$2:$CJ$107,11,FALSE))</f>
        <v/>
      </c>
      <c r="I391">
        <v>62</v>
      </c>
      <c r="J391">
        <v>25</v>
      </c>
      <c r="K391">
        <v>2</v>
      </c>
      <c r="L391">
        <v>237</v>
      </c>
      <c r="M391">
        <v>23.0850042724608</v>
      </c>
      <c r="N391">
        <v>2</v>
      </c>
      <c r="O391" s="7">
        <v>1</v>
      </c>
      <c r="P391" s="7">
        <v>2</v>
      </c>
      <c r="Q391" s="7">
        <v>11</v>
      </c>
      <c r="R391" s="7">
        <v>238</v>
      </c>
      <c r="AB391" s="8">
        <f t="shared" si="64"/>
        <v>1</v>
      </c>
      <c r="AC391" s="8" t="str">
        <f t="shared" si="65"/>
        <v/>
      </c>
      <c r="AD391" s="32" t="str">
        <f t="shared" si="66"/>
        <v/>
      </c>
      <c r="AE391" s="32" t="str">
        <f>IF(J391&lt;900,IF(AND(VLOOKUP(C391,marv2012_trees!$A$2:$O$2023,11,FALSE)&lt;21,OR(Q391=21,Q391=22,Q391=23)),1,""),"")</f>
        <v/>
      </c>
      <c r="AF391" s="32" t="str">
        <f t="shared" si="67"/>
        <v/>
      </c>
      <c r="AG391" s="32">
        <f t="shared" si="68"/>
        <v>237</v>
      </c>
      <c r="AH391" s="32">
        <f t="shared" si="69"/>
        <v>238</v>
      </c>
      <c r="AI391" s="32">
        <f t="shared" si="70"/>
        <v>1</v>
      </c>
      <c r="AJ391" s="32" t="str">
        <f t="shared" si="71"/>
        <v/>
      </c>
    </row>
    <row r="392" spans="1:36">
      <c r="A392">
        <v>62</v>
      </c>
      <c r="B392" s="1" t="str">
        <f t="shared" si="63"/>
        <v>62_12</v>
      </c>
      <c r="C392" t="str">
        <f t="shared" si="61"/>
        <v>62_12</v>
      </c>
      <c r="D392" t="str">
        <f>IF(ISNA(VLOOKUP(C392,omissio_vanha_vs_uusi!$A$2:$T$107,20,FALSE)),"",IF(VLOOKUP(C392,omissio_vanha_vs_uusi!$A$2:$T$107,20,FALSE)="OK",VLOOKUP(C392,omissio_vanha_vs_uusi!$A$2:$T$107,11,FALSE),""))</f>
        <v/>
      </c>
      <c r="E392">
        <f>VLOOKUP($C392,marv2012_trees!$A$2:$O$2023,5,FALSE)</f>
        <v>2516179.42</v>
      </c>
      <c r="F392">
        <f>VLOOKUP($C392,marv2012_trees!$A$2:$O$2023,6,FALSE)</f>
        <v>6858331.0700000003</v>
      </c>
      <c r="G392" t="str">
        <f>IF(ISNA(VLOOKUP($C392,results!$A$2:$CJ$107,10,FALSE)),"",VLOOKUP($C392,results!$A$2:$CJ$107,10,FALSE))</f>
        <v/>
      </c>
      <c r="H392" t="str">
        <f>IF(ISNA(VLOOKUP($C392,results!$A$2:$CJ$107,11,FALSE)),"",VLOOKUP($C392,results!$A$2:$CJ$107,11,FALSE))</f>
        <v/>
      </c>
      <c r="I392">
        <v>62</v>
      </c>
      <c r="J392">
        <v>12</v>
      </c>
      <c r="K392">
        <v>4</v>
      </c>
      <c r="L392">
        <v>190</v>
      </c>
      <c r="N392">
        <v>2</v>
      </c>
      <c r="O392" s="7">
        <v>1</v>
      </c>
      <c r="P392" s="7">
        <v>4</v>
      </c>
      <c r="Q392" s="7">
        <v>22</v>
      </c>
      <c r="R392" s="7">
        <v>200</v>
      </c>
      <c r="AA392" t="s">
        <v>108</v>
      </c>
      <c r="AB392" s="8" t="str">
        <f t="shared" si="64"/>
        <v/>
      </c>
      <c r="AC392" s="8" t="str">
        <f t="shared" si="65"/>
        <v/>
      </c>
      <c r="AD392" s="32" t="str">
        <f t="shared" si="66"/>
        <v/>
      </c>
      <c r="AE392" s="32">
        <f>IF(J392&lt;900,IF(AND(VLOOKUP(C392,marv2012_trees!$A$2:$O$2023,11,FALSE)&lt;21,OR(Q392=21,Q392=22,Q392=23)),1,""),"")</f>
        <v>1</v>
      </c>
      <c r="AF392" s="32" t="str">
        <f t="shared" si="67"/>
        <v/>
      </c>
      <c r="AG392" s="32">
        <f t="shared" si="68"/>
        <v>0</v>
      </c>
      <c r="AH392" s="32">
        <f t="shared" si="69"/>
        <v>0</v>
      </c>
      <c r="AI392" s="32" t="str">
        <f t="shared" si="70"/>
        <v/>
      </c>
      <c r="AJ392" s="32" t="str">
        <f t="shared" si="71"/>
        <v/>
      </c>
    </row>
    <row r="393" spans="1:36">
      <c r="A393">
        <v>62</v>
      </c>
      <c r="B393" s="1" t="str">
        <f t="shared" si="63"/>
        <v>62_510</v>
      </c>
      <c r="C393" t="str">
        <f t="shared" si="61"/>
        <v>62_510</v>
      </c>
      <c r="D393" t="str">
        <f>IF(ISNA(VLOOKUP(C393,omissio_vanha_vs_uusi!$A$2:$T$107,20,FALSE)),"",IF(VLOOKUP(C393,omissio_vanha_vs_uusi!$A$2:$T$107,20,FALSE)="OK",VLOOKUP(C393,omissio_vanha_vs_uusi!$A$2:$T$107,11,FALSE),""))</f>
        <v/>
      </c>
      <c r="E393">
        <f>VLOOKUP($C393,marv2012_trees!$A$2:$O$2023,5,FALSE)</f>
        <v>2516149.77</v>
      </c>
      <c r="F393">
        <f>VLOOKUP($C393,marv2012_trees!$A$2:$O$2023,6,FALSE)</f>
        <v>6858307.3200000003</v>
      </c>
      <c r="G393" t="str">
        <f>IF(ISNA(VLOOKUP($C393,results!$A$2:$CJ$107,10,FALSE)),"",VLOOKUP($C393,results!$A$2:$CJ$107,10,FALSE))</f>
        <v/>
      </c>
      <c r="H393" t="str">
        <f>IF(ISNA(VLOOKUP($C393,results!$A$2:$CJ$107,11,FALSE)),"",VLOOKUP($C393,results!$A$2:$CJ$107,11,FALSE))</f>
        <v/>
      </c>
      <c r="I393">
        <v>62</v>
      </c>
      <c r="J393">
        <v>510</v>
      </c>
      <c r="K393">
        <v>1</v>
      </c>
      <c r="L393">
        <v>212</v>
      </c>
      <c r="N393">
        <v>3</v>
      </c>
      <c r="O393" s="7">
        <v>1</v>
      </c>
      <c r="P393" s="7">
        <v>1</v>
      </c>
      <c r="Q393" s="7">
        <v>22</v>
      </c>
      <c r="R393" s="7">
        <v>202</v>
      </c>
      <c r="AA393" t="s">
        <v>109</v>
      </c>
      <c r="AB393" s="8" t="str">
        <f t="shared" si="64"/>
        <v/>
      </c>
      <c r="AC393" s="8" t="str">
        <f t="shared" si="65"/>
        <v/>
      </c>
      <c r="AD393" s="32" t="str">
        <f t="shared" si="66"/>
        <v/>
      </c>
      <c r="AE393" s="32" t="str">
        <f>IF(J393&lt;900,IF(AND(VLOOKUP(C393,marv2012_trees!$A$2:$O$2023,11,FALSE)&lt;21,OR(Q393=21,Q393=22,Q393=23)),1,""),"")</f>
        <v/>
      </c>
      <c r="AF393" s="32" t="str">
        <f t="shared" si="67"/>
        <v/>
      </c>
      <c r="AG393" s="32">
        <f t="shared" si="68"/>
        <v>0</v>
      </c>
      <c r="AH393" s="32">
        <f t="shared" si="69"/>
        <v>0</v>
      </c>
      <c r="AI393" s="32" t="str">
        <f t="shared" si="70"/>
        <v/>
      </c>
      <c r="AJ393" s="32" t="str">
        <f t="shared" si="71"/>
        <v/>
      </c>
    </row>
    <row r="394" spans="1:36">
      <c r="A394">
        <v>62</v>
      </c>
      <c r="B394" s="1" t="str">
        <f t="shared" si="63"/>
        <v>62_511</v>
      </c>
      <c r="C394" t="str">
        <f t="shared" si="61"/>
        <v>62_511</v>
      </c>
      <c r="D394" t="str">
        <f>IF(ISNA(VLOOKUP(C394,omissio_vanha_vs_uusi!$A$2:$T$107,20,FALSE)),"",IF(VLOOKUP(C394,omissio_vanha_vs_uusi!$A$2:$T$107,20,FALSE)="OK",VLOOKUP(C394,omissio_vanha_vs_uusi!$A$2:$T$107,11,FALSE),""))</f>
        <v/>
      </c>
      <c r="E394">
        <f>VLOOKUP($C394,marv2012_trees!$A$2:$O$2023,5,FALSE)</f>
        <v>2516147.14</v>
      </c>
      <c r="F394">
        <f>VLOOKUP($C394,marv2012_trees!$A$2:$O$2023,6,FALSE)</f>
        <v>6858316.1900000004</v>
      </c>
      <c r="G394" t="str">
        <f>IF(ISNA(VLOOKUP($C394,results!$A$2:$CJ$107,10,FALSE)),"",VLOOKUP($C394,results!$A$2:$CJ$107,10,FALSE))</f>
        <v/>
      </c>
      <c r="H394" t="str">
        <f>IF(ISNA(VLOOKUP($C394,results!$A$2:$CJ$107,11,FALSE)),"",VLOOKUP($C394,results!$A$2:$CJ$107,11,FALSE))</f>
        <v/>
      </c>
      <c r="I394">
        <v>62</v>
      </c>
      <c r="J394">
        <v>511</v>
      </c>
      <c r="K394">
        <v>2</v>
      </c>
      <c r="L394">
        <v>266</v>
      </c>
      <c r="M394">
        <v>24.811006103515499</v>
      </c>
      <c r="N394">
        <v>3</v>
      </c>
      <c r="O394" s="7">
        <v>1</v>
      </c>
      <c r="P394" s="7">
        <v>2</v>
      </c>
      <c r="Q394" s="7">
        <v>11</v>
      </c>
      <c r="R394" s="7">
        <v>270</v>
      </c>
      <c r="S394" s="7" t="s">
        <v>104</v>
      </c>
      <c r="T394" s="7">
        <v>23</v>
      </c>
      <c r="U394" s="7">
        <v>27.5</v>
      </c>
      <c r="V394" s="7">
        <v>5</v>
      </c>
      <c r="W394" s="7">
        <v>3</v>
      </c>
      <c r="X394" s="7">
        <v>6</v>
      </c>
      <c r="Y394" s="7">
        <v>13</v>
      </c>
      <c r="AA394" t="s">
        <v>109</v>
      </c>
      <c r="AB394" s="8">
        <f t="shared" si="64"/>
        <v>4</v>
      </c>
      <c r="AC394" s="8" t="str">
        <f t="shared" si="65"/>
        <v/>
      </c>
      <c r="AD394" s="32" t="str">
        <f t="shared" si="66"/>
        <v/>
      </c>
      <c r="AE394" s="32" t="str">
        <f>IF(J394&lt;900,IF(AND(VLOOKUP(C394,marv2012_trees!$A$2:$O$2023,11,FALSE)&lt;21,OR(Q394=21,Q394=22,Q394=23)),1,""),"")</f>
        <v/>
      </c>
      <c r="AF394" s="32" t="str">
        <f t="shared" si="67"/>
        <v/>
      </c>
      <c r="AG394" s="32">
        <f t="shared" si="68"/>
        <v>266</v>
      </c>
      <c r="AH394" s="32">
        <f t="shared" si="69"/>
        <v>270</v>
      </c>
      <c r="AI394" s="32">
        <f t="shared" si="70"/>
        <v>4</v>
      </c>
      <c r="AJ394" s="32" t="str">
        <f t="shared" si="71"/>
        <v/>
      </c>
    </row>
    <row r="395" spans="1:36">
      <c r="A395">
        <v>62</v>
      </c>
      <c r="B395" s="1" t="str">
        <f t="shared" si="63"/>
        <v>62_512</v>
      </c>
      <c r="C395" t="str">
        <f t="shared" si="61"/>
        <v>62_512</v>
      </c>
      <c r="D395" t="str">
        <f>IF(ISNA(VLOOKUP(C395,omissio_vanha_vs_uusi!$A$2:$T$107,20,FALSE)),"",IF(VLOOKUP(C395,omissio_vanha_vs_uusi!$A$2:$T$107,20,FALSE)="OK",VLOOKUP(C395,omissio_vanha_vs_uusi!$A$2:$T$107,11,FALSE),""))</f>
        <v/>
      </c>
      <c r="E395">
        <f>VLOOKUP($C395,marv2012_trees!$A$2:$O$2023,5,FALSE)</f>
        <v>2516156.86</v>
      </c>
      <c r="F395">
        <f>VLOOKUP($C395,marv2012_trees!$A$2:$O$2023,6,FALSE)</f>
        <v>6858317.75</v>
      </c>
      <c r="G395" t="str">
        <f>IF(ISNA(VLOOKUP($C395,results!$A$2:$CJ$107,10,FALSE)),"",VLOOKUP($C395,results!$A$2:$CJ$107,10,FALSE))</f>
        <v/>
      </c>
      <c r="H395" t="str">
        <f>IF(ISNA(VLOOKUP($C395,results!$A$2:$CJ$107,11,FALSE)),"",VLOOKUP($C395,results!$A$2:$CJ$107,11,FALSE))</f>
        <v/>
      </c>
      <c r="I395">
        <v>62</v>
      </c>
      <c r="J395">
        <v>512</v>
      </c>
      <c r="K395">
        <v>2</v>
      </c>
      <c r="L395">
        <v>280</v>
      </c>
      <c r="N395">
        <v>3</v>
      </c>
      <c r="O395" s="7">
        <v>1</v>
      </c>
      <c r="P395" s="7">
        <v>2</v>
      </c>
      <c r="Q395" s="7">
        <v>22</v>
      </c>
      <c r="R395" s="7">
        <v>0</v>
      </c>
      <c r="AB395" s="8" t="str">
        <f t="shared" si="64"/>
        <v/>
      </c>
      <c r="AC395" s="8" t="str">
        <f t="shared" si="65"/>
        <v/>
      </c>
      <c r="AD395" s="32" t="str">
        <f t="shared" si="66"/>
        <v/>
      </c>
      <c r="AE395" s="32" t="str">
        <f>IF(J395&lt;900,IF(AND(VLOOKUP(C395,marv2012_trees!$A$2:$O$2023,11,FALSE)&lt;21,OR(Q395=21,Q395=22,Q395=23)),1,""),"")</f>
        <v/>
      </c>
      <c r="AF395" s="32" t="str">
        <f t="shared" si="67"/>
        <v/>
      </c>
      <c r="AG395" s="32">
        <f t="shared" si="68"/>
        <v>0</v>
      </c>
      <c r="AH395" s="32">
        <f t="shared" si="69"/>
        <v>0</v>
      </c>
      <c r="AI395" s="32" t="str">
        <f t="shared" si="70"/>
        <v/>
      </c>
      <c r="AJ395" s="32" t="str">
        <f t="shared" si="71"/>
        <v/>
      </c>
    </row>
    <row r="396" spans="1:36">
      <c r="A396">
        <v>62</v>
      </c>
      <c r="B396" s="1" t="str">
        <f t="shared" si="63"/>
        <v>62_517</v>
      </c>
      <c r="C396" t="str">
        <f t="shared" si="61"/>
        <v>62_517</v>
      </c>
      <c r="D396" t="str">
        <f>IF(ISNA(VLOOKUP(C396,omissio_vanha_vs_uusi!$A$2:$T$107,20,FALSE)),"",IF(VLOOKUP(C396,omissio_vanha_vs_uusi!$A$2:$T$107,20,FALSE)="OK",VLOOKUP(C396,omissio_vanha_vs_uusi!$A$2:$T$107,11,FALSE),""))</f>
        <v/>
      </c>
      <c r="E396">
        <f>VLOOKUP($C396,marv2012_trees!$A$2:$O$2023,5,FALSE)</f>
        <v>2516155.48</v>
      </c>
      <c r="F396">
        <f>VLOOKUP($C396,marv2012_trees!$A$2:$O$2023,6,FALSE)</f>
        <v>6858326.71</v>
      </c>
      <c r="G396" t="str">
        <f>IF(ISNA(VLOOKUP($C396,results!$A$2:$CJ$107,10,FALSE)),"",VLOOKUP($C396,results!$A$2:$CJ$107,10,FALSE))</f>
        <v/>
      </c>
      <c r="H396" t="str">
        <f>IF(ISNA(VLOOKUP($C396,results!$A$2:$CJ$107,11,FALSE)),"",VLOOKUP($C396,results!$A$2:$CJ$107,11,FALSE))</f>
        <v/>
      </c>
      <c r="I396">
        <v>62</v>
      </c>
      <c r="J396">
        <v>517</v>
      </c>
      <c r="K396">
        <v>2</v>
      </c>
      <c r="L396">
        <v>207</v>
      </c>
      <c r="N396">
        <v>3</v>
      </c>
      <c r="O396" s="7">
        <v>1</v>
      </c>
      <c r="P396" s="7">
        <v>2</v>
      </c>
      <c r="Q396" s="7">
        <v>11</v>
      </c>
      <c r="R396" s="7">
        <v>203</v>
      </c>
      <c r="AB396" s="8">
        <f t="shared" si="64"/>
        <v>-4</v>
      </c>
      <c r="AC396" s="8" t="str">
        <f t="shared" si="65"/>
        <v/>
      </c>
      <c r="AD396" s="32" t="str">
        <f t="shared" si="66"/>
        <v/>
      </c>
      <c r="AE396" s="32" t="str">
        <f>IF(J396&lt;900,IF(AND(VLOOKUP(C396,marv2012_trees!$A$2:$O$2023,11,FALSE)&lt;21,OR(Q396=21,Q396=22,Q396=23)),1,""),"")</f>
        <v/>
      </c>
      <c r="AF396" s="32" t="str">
        <f t="shared" si="67"/>
        <v/>
      </c>
      <c r="AG396" s="32">
        <f t="shared" si="68"/>
        <v>207</v>
      </c>
      <c r="AH396" s="32">
        <f t="shared" si="69"/>
        <v>203</v>
      </c>
      <c r="AI396" s="32">
        <f t="shared" si="70"/>
        <v>-4</v>
      </c>
      <c r="AJ396" s="32" t="str">
        <f t="shared" si="71"/>
        <v/>
      </c>
    </row>
    <row r="397" spans="1:36">
      <c r="A397">
        <v>62</v>
      </c>
      <c r="B397" s="1" t="str">
        <f t="shared" si="63"/>
        <v>62_504</v>
      </c>
      <c r="C397" t="str">
        <f t="shared" si="61"/>
        <v>62_504</v>
      </c>
      <c r="D397" t="str">
        <f>IF(ISNA(VLOOKUP(C397,omissio_vanha_vs_uusi!$A$2:$T$107,20,FALSE)),"",IF(VLOOKUP(C397,omissio_vanha_vs_uusi!$A$2:$T$107,20,FALSE)="OK",VLOOKUP(C397,omissio_vanha_vs_uusi!$A$2:$T$107,11,FALSE),""))</f>
        <v/>
      </c>
      <c r="E397">
        <f>VLOOKUP($C397,marv2012_trees!$A$2:$O$2023,5,FALSE)</f>
        <v>2516174.6800000002</v>
      </c>
      <c r="F397">
        <f>VLOOKUP($C397,marv2012_trees!$A$2:$O$2023,6,FALSE)</f>
        <v>6858309.8700000001</v>
      </c>
      <c r="G397" t="str">
        <f>IF(ISNA(VLOOKUP($C397,results!$A$2:$CJ$107,10,FALSE)),"",VLOOKUP($C397,results!$A$2:$CJ$107,10,FALSE))</f>
        <v/>
      </c>
      <c r="H397" t="str">
        <f>IF(ISNA(VLOOKUP($C397,results!$A$2:$CJ$107,11,FALSE)),"",VLOOKUP($C397,results!$A$2:$CJ$107,11,FALSE))</f>
        <v/>
      </c>
      <c r="I397">
        <v>62</v>
      </c>
      <c r="J397">
        <v>504</v>
      </c>
      <c r="K397">
        <v>2</v>
      </c>
      <c r="L397">
        <v>191</v>
      </c>
      <c r="M397">
        <v>17.997004882812401</v>
      </c>
      <c r="N397">
        <v>3</v>
      </c>
      <c r="O397" s="7">
        <v>1</v>
      </c>
      <c r="P397" s="7">
        <v>2</v>
      </c>
      <c r="Q397" s="7">
        <v>11</v>
      </c>
      <c r="R397" s="7">
        <v>194</v>
      </c>
      <c r="AB397" s="8">
        <f t="shared" si="64"/>
        <v>3</v>
      </c>
      <c r="AC397" s="8" t="str">
        <f t="shared" si="65"/>
        <v/>
      </c>
      <c r="AD397" s="32" t="str">
        <f t="shared" si="66"/>
        <v/>
      </c>
      <c r="AE397" s="32" t="str">
        <f>IF(J397&lt;900,IF(AND(VLOOKUP(C397,marv2012_trees!$A$2:$O$2023,11,FALSE)&lt;21,OR(Q397=21,Q397=22,Q397=23)),1,""),"")</f>
        <v/>
      </c>
      <c r="AF397" s="32" t="str">
        <f t="shared" si="67"/>
        <v/>
      </c>
      <c r="AG397" s="32">
        <f t="shared" si="68"/>
        <v>191</v>
      </c>
      <c r="AH397" s="32">
        <f t="shared" si="69"/>
        <v>194</v>
      </c>
      <c r="AI397" s="32">
        <f t="shared" si="70"/>
        <v>3</v>
      </c>
      <c r="AJ397" s="32" t="str">
        <f t="shared" si="71"/>
        <v/>
      </c>
    </row>
    <row r="398" spans="1:36">
      <c r="A398">
        <v>62</v>
      </c>
      <c r="B398" s="1" t="str">
        <f t="shared" si="63"/>
        <v>62_503</v>
      </c>
      <c r="C398" t="str">
        <f t="shared" si="61"/>
        <v>62_503</v>
      </c>
      <c r="D398" t="str">
        <f>IF(ISNA(VLOOKUP(C398,omissio_vanha_vs_uusi!$A$2:$T$107,20,FALSE)),"",IF(VLOOKUP(C398,omissio_vanha_vs_uusi!$A$2:$T$107,20,FALSE)="OK",VLOOKUP(C398,omissio_vanha_vs_uusi!$A$2:$T$107,11,FALSE),""))</f>
        <v/>
      </c>
      <c r="E398">
        <f>VLOOKUP($C398,marv2012_trees!$A$2:$O$2023,5,FALSE)</f>
        <v>2516171.65</v>
      </c>
      <c r="F398">
        <f>VLOOKUP($C398,marv2012_trees!$A$2:$O$2023,6,FALSE)</f>
        <v>6858316.5800000001</v>
      </c>
      <c r="G398" t="str">
        <f>IF(ISNA(VLOOKUP($C398,results!$A$2:$CJ$107,10,FALSE)),"",VLOOKUP($C398,results!$A$2:$CJ$107,10,FALSE))</f>
        <v/>
      </c>
      <c r="H398" t="str">
        <f>IF(ISNA(VLOOKUP($C398,results!$A$2:$CJ$107,11,FALSE)),"",VLOOKUP($C398,results!$A$2:$CJ$107,11,FALSE))</f>
        <v/>
      </c>
      <c r="I398">
        <v>62</v>
      </c>
      <c r="J398">
        <v>503</v>
      </c>
      <c r="K398">
        <v>2</v>
      </c>
      <c r="L398">
        <v>237</v>
      </c>
      <c r="M398">
        <v>22.771005493164001</v>
      </c>
      <c r="N398">
        <v>3</v>
      </c>
      <c r="O398" s="7">
        <v>1</v>
      </c>
      <c r="P398" s="7">
        <v>2</v>
      </c>
      <c r="Q398" s="7">
        <v>11</v>
      </c>
      <c r="R398" s="7">
        <v>251</v>
      </c>
      <c r="AB398" s="8">
        <f t="shared" si="64"/>
        <v>14</v>
      </c>
      <c r="AC398" s="8" t="str">
        <f t="shared" si="65"/>
        <v/>
      </c>
      <c r="AD398" s="32" t="str">
        <f t="shared" si="66"/>
        <v/>
      </c>
      <c r="AE398" s="32" t="str">
        <f>IF(J398&lt;900,IF(AND(VLOOKUP(C398,marv2012_trees!$A$2:$O$2023,11,FALSE)&lt;21,OR(Q398=21,Q398=22,Q398=23)),1,""),"")</f>
        <v/>
      </c>
      <c r="AF398" s="32" t="str">
        <f t="shared" si="67"/>
        <v/>
      </c>
      <c r="AG398" s="32">
        <f t="shared" si="68"/>
        <v>237</v>
      </c>
      <c r="AH398" s="32">
        <f t="shared" si="69"/>
        <v>251</v>
      </c>
      <c r="AI398" s="32">
        <f t="shared" si="70"/>
        <v>14</v>
      </c>
      <c r="AJ398" s="32" t="str">
        <f t="shared" si="71"/>
        <v/>
      </c>
    </row>
    <row r="399" spans="1:36">
      <c r="A399">
        <v>62</v>
      </c>
      <c r="B399" s="1" t="str">
        <f t="shared" si="63"/>
        <v>62_516</v>
      </c>
      <c r="C399" t="str">
        <f t="shared" si="61"/>
        <v>62_516</v>
      </c>
      <c r="D399" t="str">
        <f>IF(ISNA(VLOOKUP(C399,omissio_vanha_vs_uusi!$A$2:$T$107,20,FALSE)),"",IF(VLOOKUP(C399,omissio_vanha_vs_uusi!$A$2:$T$107,20,FALSE)="OK",VLOOKUP(C399,omissio_vanha_vs_uusi!$A$2:$T$107,11,FALSE),""))</f>
        <v/>
      </c>
      <c r="E399">
        <f>VLOOKUP($C399,marv2012_trees!$A$2:$O$2023,5,FALSE)</f>
        <v>2516171.48</v>
      </c>
      <c r="F399">
        <f>VLOOKUP($C399,marv2012_trees!$A$2:$O$2023,6,FALSE)</f>
        <v>6858321.8499999996</v>
      </c>
      <c r="G399" t="str">
        <f>IF(ISNA(VLOOKUP($C399,results!$A$2:$CJ$107,10,FALSE)),"",VLOOKUP($C399,results!$A$2:$CJ$107,10,FALSE))</f>
        <v/>
      </c>
      <c r="H399" t="str">
        <f>IF(ISNA(VLOOKUP($C399,results!$A$2:$CJ$107,11,FALSE)),"",VLOOKUP($C399,results!$A$2:$CJ$107,11,FALSE))</f>
        <v/>
      </c>
      <c r="I399">
        <v>62</v>
      </c>
      <c r="J399">
        <v>516</v>
      </c>
      <c r="K399">
        <v>2</v>
      </c>
      <c r="L399">
        <v>273</v>
      </c>
      <c r="M399">
        <v>24.244003051757701</v>
      </c>
      <c r="N399">
        <v>3</v>
      </c>
      <c r="O399" s="7">
        <v>1</v>
      </c>
      <c r="P399" s="7">
        <v>2</v>
      </c>
      <c r="Q399" s="7">
        <v>12</v>
      </c>
      <c r="R399" s="7">
        <v>277</v>
      </c>
      <c r="S399" s="7" t="s">
        <v>103</v>
      </c>
      <c r="T399" s="7">
        <v>23</v>
      </c>
      <c r="U399" s="7">
        <v>23.5</v>
      </c>
      <c r="V399" s="7">
        <v>6</v>
      </c>
      <c r="AA399" t="s">
        <v>110</v>
      </c>
      <c r="AB399" s="8">
        <f t="shared" si="64"/>
        <v>4</v>
      </c>
      <c r="AC399" s="8" t="str">
        <f t="shared" si="65"/>
        <v/>
      </c>
      <c r="AD399" s="32" t="str">
        <f t="shared" si="66"/>
        <v/>
      </c>
      <c r="AE399" s="32" t="str">
        <f>IF(J399&lt;900,IF(AND(VLOOKUP(C399,marv2012_trees!$A$2:$O$2023,11,FALSE)&lt;21,OR(Q399=21,Q399=22,Q399=23)),1,""),"")</f>
        <v/>
      </c>
      <c r="AF399" s="32" t="str">
        <f t="shared" si="67"/>
        <v/>
      </c>
      <c r="AG399" s="32">
        <f t="shared" si="68"/>
        <v>273</v>
      </c>
      <c r="AH399" s="32">
        <f t="shared" si="69"/>
        <v>277</v>
      </c>
      <c r="AI399" s="32">
        <f t="shared" si="70"/>
        <v>4</v>
      </c>
      <c r="AJ399" s="32" t="str">
        <f t="shared" si="71"/>
        <v/>
      </c>
    </row>
    <row r="400" spans="1:36">
      <c r="A400">
        <v>62</v>
      </c>
      <c r="B400" s="1" t="str">
        <f t="shared" si="63"/>
        <v>62_514</v>
      </c>
      <c r="C400" t="str">
        <f t="shared" si="61"/>
        <v>62_514</v>
      </c>
      <c r="D400" t="str">
        <f>IF(ISNA(VLOOKUP(C400,omissio_vanha_vs_uusi!$A$2:$T$107,20,FALSE)),"",IF(VLOOKUP(C400,omissio_vanha_vs_uusi!$A$2:$T$107,20,FALSE)="OK",VLOOKUP(C400,omissio_vanha_vs_uusi!$A$2:$T$107,11,FALSE),""))</f>
        <v/>
      </c>
      <c r="E400">
        <f>VLOOKUP($C400,marv2012_trees!$A$2:$O$2023,5,FALSE)</f>
        <v>2516162.88</v>
      </c>
      <c r="F400">
        <f>VLOOKUP($C400,marv2012_trees!$A$2:$O$2023,6,FALSE)</f>
        <v>6858323.5499999998</v>
      </c>
      <c r="G400" t="str">
        <f>IF(ISNA(VLOOKUP($C400,results!$A$2:$CJ$107,10,FALSE)),"",VLOOKUP($C400,results!$A$2:$CJ$107,10,FALSE))</f>
        <v/>
      </c>
      <c r="H400" t="str">
        <f>IF(ISNA(VLOOKUP($C400,results!$A$2:$CJ$107,11,FALSE)),"",VLOOKUP($C400,results!$A$2:$CJ$107,11,FALSE))</f>
        <v/>
      </c>
      <c r="I400">
        <v>62</v>
      </c>
      <c r="J400">
        <v>514</v>
      </c>
      <c r="K400">
        <v>2</v>
      </c>
      <c r="L400">
        <v>144</v>
      </c>
      <c r="N400">
        <v>3</v>
      </c>
      <c r="O400" s="7">
        <v>1</v>
      </c>
      <c r="P400" s="7">
        <v>2</v>
      </c>
      <c r="Q400" s="7">
        <v>11</v>
      </c>
      <c r="R400" s="7">
        <v>147</v>
      </c>
      <c r="S400" s="7" t="s">
        <v>104</v>
      </c>
      <c r="T400" s="7">
        <v>10</v>
      </c>
      <c r="U400" s="7">
        <v>10</v>
      </c>
      <c r="V400" s="7">
        <v>4</v>
      </c>
      <c r="W400" s="7">
        <v>1</v>
      </c>
      <c r="X400" s="7">
        <v>6</v>
      </c>
      <c r="Y400" s="7">
        <v>8</v>
      </c>
      <c r="Z400" s="7">
        <v>65</v>
      </c>
      <c r="AB400" s="8">
        <f t="shared" si="64"/>
        <v>3</v>
      </c>
      <c r="AC400" s="8" t="str">
        <f t="shared" si="65"/>
        <v/>
      </c>
      <c r="AD400" s="32" t="str">
        <f t="shared" si="66"/>
        <v/>
      </c>
      <c r="AE400" s="32" t="str">
        <f>IF(J400&lt;900,IF(AND(VLOOKUP(C400,marv2012_trees!$A$2:$O$2023,11,FALSE)&lt;21,OR(Q400=21,Q400=22,Q400=23)),1,""),"")</f>
        <v/>
      </c>
      <c r="AF400" s="32" t="str">
        <f t="shared" si="67"/>
        <v/>
      </c>
      <c r="AG400" s="32">
        <f t="shared" si="68"/>
        <v>144</v>
      </c>
      <c r="AH400" s="32">
        <f t="shared" si="69"/>
        <v>147</v>
      </c>
      <c r="AI400" s="32">
        <f t="shared" si="70"/>
        <v>3</v>
      </c>
      <c r="AJ400" s="32" t="str">
        <f t="shared" si="71"/>
        <v/>
      </c>
    </row>
    <row r="401" spans="1:36">
      <c r="A401">
        <v>62</v>
      </c>
      <c r="B401" s="1" t="str">
        <f t="shared" si="63"/>
        <v>62_501</v>
      </c>
      <c r="C401" t="str">
        <f t="shared" si="61"/>
        <v>62_501</v>
      </c>
      <c r="D401" t="str">
        <f>IF(ISNA(VLOOKUP(C401,omissio_vanha_vs_uusi!$A$2:$T$107,20,FALSE)),"",IF(VLOOKUP(C401,omissio_vanha_vs_uusi!$A$2:$T$107,20,FALSE)="OK",VLOOKUP(C401,omissio_vanha_vs_uusi!$A$2:$T$107,11,FALSE),""))</f>
        <v/>
      </c>
      <c r="E401">
        <f>VLOOKUP($C401,marv2012_trees!$A$2:$O$2023,5,FALSE)</f>
        <v>2516164.92</v>
      </c>
      <c r="F401">
        <f>VLOOKUP($C401,marv2012_trees!$A$2:$O$2023,6,FALSE)</f>
        <v>6858325.2800000003</v>
      </c>
      <c r="G401" t="str">
        <f>IF(ISNA(VLOOKUP($C401,results!$A$2:$CJ$107,10,FALSE)),"",VLOOKUP($C401,results!$A$2:$CJ$107,10,FALSE))</f>
        <v/>
      </c>
      <c r="H401" t="str">
        <f>IF(ISNA(VLOOKUP($C401,results!$A$2:$CJ$107,11,FALSE)),"",VLOOKUP($C401,results!$A$2:$CJ$107,11,FALSE))</f>
        <v/>
      </c>
      <c r="I401">
        <v>62</v>
      </c>
      <c r="J401">
        <v>501</v>
      </c>
      <c r="K401">
        <v>4</v>
      </c>
      <c r="L401">
        <v>132</v>
      </c>
      <c r="N401">
        <v>3</v>
      </c>
      <c r="O401" s="7">
        <v>1</v>
      </c>
      <c r="P401" s="7">
        <v>4</v>
      </c>
      <c r="Q401" s="7">
        <v>14</v>
      </c>
      <c r="R401" s="7">
        <v>130</v>
      </c>
      <c r="AA401" t="s">
        <v>111</v>
      </c>
      <c r="AB401" s="8">
        <f t="shared" si="64"/>
        <v>-2</v>
      </c>
      <c r="AC401" s="8" t="str">
        <f t="shared" si="65"/>
        <v/>
      </c>
      <c r="AD401" s="32" t="str">
        <f t="shared" si="66"/>
        <v/>
      </c>
      <c r="AE401" s="32" t="str">
        <f>IF(J401&lt;900,IF(AND(VLOOKUP(C401,marv2012_trees!$A$2:$O$2023,11,FALSE)&lt;21,OR(Q401=21,Q401=22,Q401=23)),1,""),"")</f>
        <v/>
      </c>
      <c r="AF401" s="32" t="str">
        <f t="shared" si="67"/>
        <v/>
      </c>
      <c r="AG401" s="32">
        <f t="shared" si="68"/>
        <v>132</v>
      </c>
      <c r="AH401" s="32">
        <f t="shared" si="69"/>
        <v>130</v>
      </c>
      <c r="AI401" s="32">
        <f t="shared" si="70"/>
        <v>-2</v>
      </c>
      <c r="AJ401" s="32" t="str">
        <f t="shared" si="71"/>
        <v/>
      </c>
    </row>
    <row r="402" spans="1:36">
      <c r="A402">
        <v>62</v>
      </c>
      <c r="B402" s="1" t="str">
        <f t="shared" si="63"/>
        <v>62_513</v>
      </c>
      <c r="C402" t="str">
        <f t="shared" si="61"/>
        <v>62_513</v>
      </c>
      <c r="D402" t="str">
        <f>IF(ISNA(VLOOKUP(C402,omissio_vanha_vs_uusi!$A$2:$T$107,20,FALSE)),"",IF(VLOOKUP(C402,omissio_vanha_vs_uusi!$A$2:$T$107,20,FALSE)="OK",VLOOKUP(C402,omissio_vanha_vs_uusi!$A$2:$T$107,11,FALSE),""))</f>
        <v/>
      </c>
      <c r="E402">
        <f>VLOOKUP($C402,marv2012_trees!$A$2:$O$2023,5,FALSE)</f>
        <v>2516160.73</v>
      </c>
      <c r="F402">
        <f>VLOOKUP($C402,marv2012_trees!$A$2:$O$2023,6,FALSE)</f>
        <v>6858325.1200000001</v>
      </c>
      <c r="G402" t="str">
        <f>IF(ISNA(VLOOKUP($C402,results!$A$2:$CJ$107,10,FALSE)),"",VLOOKUP($C402,results!$A$2:$CJ$107,10,FALSE))</f>
        <v/>
      </c>
      <c r="H402" t="str">
        <f>IF(ISNA(VLOOKUP($C402,results!$A$2:$CJ$107,11,FALSE)),"",VLOOKUP($C402,results!$A$2:$CJ$107,11,FALSE))</f>
        <v/>
      </c>
      <c r="I402">
        <v>62</v>
      </c>
      <c r="J402">
        <v>513</v>
      </c>
      <c r="K402">
        <v>2</v>
      </c>
      <c r="L402">
        <v>109</v>
      </c>
      <c r="N402">
        <v>3</v>
      </c>
      <c r="O402" s="7">
        <v>1</v>
      </c>
      <c r="P402" s="7">
        <v>2</v>
      </c>
      <c r="Q402" s="7">
        <v>11</v>
      </c>
      <c r="R402" s="7">
        <v>106</v>
      </c>
      <c r="S402" s="7" t="s">
        <v>104</v>
      </c>
      <c r="T402" s="7">
        <v>8</v>
      </c>
      <c r="U402" s="7">
        <v>9.5</v>
      </c>
      <c r="V402" s="7">
        <v>3</v>
      </c>
      <c r="W402" s="7">
        <v>0.5</v>
      </c>
      <c r="X402" s="7">
        <v>3</v>
      </c>
      <c r="Y402" s="7">
        <v>8</v>
      </c>
      <c r="Z402" s="7">
        <v>60</v>
      </c>
      <c r="AB402" s="8">
        <f t="shared" si="64"/>
        <v>-3</v>
      </c>
      <c r="AC402" s="8" t="str">
        <f t="shared" si="65"/>
        <v/>
      </c>
      <c r="AD402" s="32" t="str">
        <f t="shared" si="66"/>
        <v/>
      </c>
      <c r="AE402" s="32" t="str">
        <f>IF(J402&lt;900,IF(AND(VLOOKUP(C402,marv2012_trees!$A$2:$O$2023,11,FALSE)&lt;21,OR(Q402=21,Q402=22,Q402=23)),1,""),"")</f>
        <v/>
      </c>
      <c r="AF402" s="32" t="str">
        <f t="shared" si="67"/>
        <v/>
      </c>
      <c r="AG402" s="32">
        <f t="shared" si="68"/>
        <v>109</v>
      </c>
      <c r="AH402" s="32">
        <f t="shared" si="69"/>
        <v>106</v>
      </c>
      <c r="AI402" s="32">
        <f t="shared" si="70"/>
        <v>-3</v>
      </c>
      <c r="AJ402" s="32" t="str">
        <f t="shared" si="71"/>
        <v/>
      </c>
    </row>
    <row r="403" spans="1:36">
      <c r="A403">
        <v>62</v>
      </c>
      <c r="B403" s="1" t="str">
        <f t="shared" si="63"/>
        <v>62_515</v>
      </c>
      <c r="C403" t="str">
        <f t="shared" si="61"/>
        <v>62_515</v>
      </c>
      <c r="D403" t="str">
        <f>IF(ISNA(VLOOKUP(C403,omissio_vanha_vs_uusi!$A$2:$T$107,20,FALSE)),"",IF(VLOOKUP(C403,omissio_vanha_vs_uusi!$A$2:$T$107,20,FALSE)="OK",VLOOKUP(C403,omissio_vanha_vs_uusi!$A$2:$T$107,11,FALSE),""))</f>
        <v/>
      </c>
      <c r="E403">
        <f>VLOOKUP($C403,marv2012_trees!$A$2:$O$2023,5,FALSE)</f>
        <v>2516158.16</v>
      </c>
      <c r="F403">
        <f>VLOOKUP($C403,marv2012_trees!$A$2:$O$2023,6,FALSE)</f>
        <v>6858328.7599999998</v>
      </c>
      <c r="G403" t="str">
        <f>IF(ISNA(VLOOKUP($C403,results!$A$2:$CJ$107,10,FALSE)),"",VLOOKUP($C403,results!$A$2:$CJ$107,10,FALSE))</f>
        <v/>
      </c>
      <c r="H403" t="str">
        <f>IF(ISNA(VLOOKUP($C403,results!$A$2:$CJ$107,11,FALSE)),"",VLOOKUP($C403,results!$A$2:$CJ$107,11,FALSE))</f>
        <v/>
      </c>
      <c r="I403">
        <v>62</v>
      </c>
      <c r="J403">
        <v>515</v>
      </c>
      <c r="K403">
        <v>4</v>
      </c>
      <c r="L403">
        <v>225</v>
      </c>
      <c r="M403">
        <v>22.6370109863281</v>
      </c>
      <c r="N403">
        <v>3</v>
      </c>
      <c r="O403" s="7">
        <v>1</v>
      </c>
      <c r="P403" s="7">
        <v>4</v>
      </c>
      <c r="Q403" s="7">
        <v>12</v>
      </c>
      <c r="R403" s="7">
        <v>228</v>
      </c>
      <c r="S403" s="7" t="s">
        <v>104</v>
      </c>
      <c r="T403" s="7">
        <v>19</v>
      </c>
      <c r="U403" s="7">
        <v>27</v>
      </c>
      <c r="V403" s="7">
        <v>15</v>
      </c>
      <c r="W403" s="7">
        <v>1.5</v>
      </c>
      <c r="X403" s="7">
        <v>2</v>
      </c>
      <c r="Y403" s="7">
        <v>11</v>
      </c>
      <c r="Z403" s="7">
        <v>75</v>
      </c>
      <c r="AA403" t="s">
        <v>112</v>
      </c>
      <c r="AB403" s="8">
        <f t="shared" si="64"/>
        <v>3</v>
      </c>
      <c r="AC403" s="8" t="str">
        <f t="shared" si="65"/>
        <v/>
      </c>
      <c r="AD403" s="32" t="str">
        <f t="shared" si="66"/>
        <v/>
      </c>
      <c r="AE403" s="32" t="str">
        <f>IF(J403&lt;900,IF(AND(VLOOKUP(C403,marv2012_trees!$A$2:$O$2023,11,FALSE)&lt;21,OR(Q403=21,Q403=22,Q403=23)),1,""),"")</f>
        <v/>
      </c>
      <c r="AF403" s="32" t="str">
        <f t="shared" si="67"/>
        <v/>
      </c>
      <c r="AG403" s="32">
        <f t="shared" si="68"/>
        <v>225</v>
      </c>
      <c r="AH403" s="32">
        <f t="shared" si="69"/>
        <v>228</v>
      </c>
      <c r="AI403" s="32">
        <f t="shared" si="70"/>
        <v>3</v>
      </c>
      <c r="AJ403" s="32" t="str">
        <f t="shared" si="71"/>
        <v/>
      </c>
    </row>
    <row r="404" spans="1:36">
      <c r="A404">
        <v>62</v>
      </c>
      <c r="B404" s="1" t="str">
        <f t="shared" si="63"/>
        <v>62_502</v>
      </c>
      <c r="C404" t="str">
        <f t="shared" ref="C404" si="72">CONCATENATE(I404,"_",J404)</f>
        <v>62_502</v>
      </c>
      <c r="D404" t="str">
        <f>IF(ISNA(VLOOKUP(C404,omissio_vanha_vs_uusi!$A$2:$T$107,20,FALSE)),"",IF(VLOOKUP(C404,omissio_vanha_vs_uusi!$A$2:$T$107,20,FALSE)="OK",VLOOKUP(C404,omissio_vanha_vs_uusi!$A$2:$T$107,11,FALSE),""))</f>
        <v/>
      </c>
      <c r="E404">
        <f>VLOOKUP($C404,marv2012_trees!$A$2:$O$2023,5,FALSE)</f>
        <v>2516174.7000000002</v>
      </c>
      <c r="F404">
        <f>VLOOKUP($C404,marv2012_trees!$A$2:$O$2023,6,FALSE)</f>
        <v>6858337.0999999996</v>
      </c>
      <c r="G404" t="str">
        <f>IF(ISNA(VLOOKUP($C404,results!$A$2:$CJ$107,10,FALSE)),"",VLOOKUP($C404,results!$A$2:$CJ$107,10,FALSE))</f>
        <v/>
      </c>
      <c r="H404" t="str">
        <f>IF(ISNA(VLOOKUP($C404,results!$A$2:$CJ$107,11,FALSE)),"",VLOOKUP($C404,results!$A$2:$CJ$107,11,FALSE))</f>
        <v/>
      </c>
      <c r="I404">
        <v>62</v>
      </c>
      <c r="J404">
        <v>502</v>
      </c>
      <c r="K404">
        <v>2</v>
      </c>
      <c r="L404">
        <v>267</v>
      </c>
      <c r="N404">
        <v>3</v>
      </c>
      <c r="O404" s="7">
        <v>1</v>
      </c>
      <c r="P404" s="7">
        <v>2</v>
      </c>
      <c r="Q404" s="7">
        <v>22</v>
      </c>
      <c r="R404" s="7">
        <v>270</v>
      </c>
      <c r="AA404" t="s">
        <v>113</v>
      </c>
      <c r="AB404" s="8" t="str">
        <f t="shared" si="64"/>
        <v/>
      </c>
      <c r="AC404" s="8" t="str">
        <f t="shared" si="65"/>
        <v/>
      </c>
      <c r="AD404" s="32" t="str">
        <f t="shared" si="66"/>
        <v/>
      </c>
      <c r="AE404" s="32" t="str">
        <f>IF(J404&lt;900,IF(AND(VLOOKUP(C404,marv2012_trees!$A$2:$O$2023,11,FALSE)&lt;21,OR(Q404=21,Q404=22,Q404=23)),1,""),"")</f>
        <v/>
      </c>
      <c r="AF404" s="32" t="str">
        <f t="shared" si="67"/>
        <v/>
      </c>
      <c r="AG404" s="32">
        <f t="shared" si="68"/>
        <v>0</v>
      </c>
      <c r="AH404" s="32">
        <f t="shared" si="69"/>
        <v>0</v>
      </c>
      <c r="AI404" s="32" t="str">
        <f t="shared" si="70"/>
        <v/>
      </c>
      <c r="AJ404" s="32" t="str">
        <f t="shared" si="71"/>
        <v/>
      </c>
    </row>
    <row r="405" spans="1:36">
      <c r="A405">
        <v>62</v>
      </c>
      <c r="B405" s="1" t="str">
        <f t="shared" si="63"/>
        <v>62_508</v>
      </c>
      <c r="C405" t="str">
        <f t="shared" ref="C405:C418" si="73">CONCATENATE(I405,"_",J405)</f>
        <v>62_901</v>
      </c>
      <c r="D405">
        <f>IF(ISNA(VLOOKUP(C405,omissio_vanha_vs_uusi!$A$2:$T$107,20,FALSE)),"",IF(VLOOKUP(C405,omissio_vanha_vs_uusi!$A$2:$T$107,20,FALSE)="OK",VLOOKUP(C405,omissio_vanha_vs_uusi!$A$2:$T$107,11,FALSE),""))</f>
        <v>508</v>
      </c>
      <c r="G405">
        <f>IF(ISNA(VLOOKUP($C405,results!$A$2:$CJ$107,10,FALSE)),"",VLOOKUP($C405,results!$A$2:$CJ$107,10,FALSE))</f>
        <v>2516156.4900000002</v>
      </c>
      <c r="H405">
        <f>IF(ISNA(VLOOKUP($C405,results!$A$2:$CJ$107,11,FALSE)),"",VLOOKUP($C405,results!$A$2:$CJ$107,11,FALSE))</f>
        <v>6858297.2300000004</v>
      </c>
      <c r="I405">
        <v>62</v>
      </c>
      <c r="J405">
        <v>901</v>
      </c>
      <c r="N405">
        <v>4</v>
      </c>
      <c r="O405" s="7">
        <v>2</v>
      </c>
      <c r="P405" s="7">
        <v>2</v>
      </c>
      <c r="Q405" s="7">
        <v>11</v>
      </c>
      <c r="R405" s="7">
        <v>43</v>
      </c>
      <c r="AB405" s="8" t="str">
        <f t="shared" si="64"/>
        <v/>
      </c>
      <c r="AC405" s="8" t="str">
        <f t="shared" si="65"/>
        <v/>
      </c>
      <c r="AD405" s="32" t="str">
        <f t="shared" si="66"/>
        <v/>
      </c>
      <c r="AE405" s="32" t="str">
        <f>IF(J405&lt;900,IF(AND(VLOOKUP(C405,marv2012_trees!$A$2:$O$2023,11,FALSE)&lt;21,OR(Q405=21,Q405=22,Q405=23)),1,""),"")</f>
        <v/>
      </c>
      <c r="AF405" s="32" t="str">
        <f t="shared" si="67"/>
        <v/>
      </c>
      <c r="AG405" s="32">
        <f t="shared" si="68"/>
        <v>0</v>
      </c>
      <c r="AH405" s="32">
        <f t="shared" si="69"/>
        <v>0</v>
      </c>
      <c r="AI405" s="32" t="str">
        <f t="shared" si="70"/>
        <v/>
      </c>
      <c r="AJ405" s="32" t="str">
        <f t="shared" si="71"/>
        <v/>
      </c>
    </row>
    <row r="406" spans="1:36">
      <c r="A406">
        <v>62</v>
      </c>
      <c r="B406" s="1" t="str">
        <f t="shared" si="63"/>
        <v>62_507</v>
      </c>
      <c r="C406" t="str">
        <f t="shared" si="73"/>
        <v>62_902</v>
      </c>
      <c r="D406">
        <f>IF(ISNA(VLOOKUP(C406,omissio_vanha_vs_uusi!$A$2:$T$107,20,FALSE)),"",IF(VLOOKUP(C406,omissio_vanha_vs_uusi!$A$2:$T$107,20,FALSE)="OK",VLOOKUP(C406,omissio_vanha_vs_uusi!$A$2:$T$107,11,FALSE),""))</f>
        <v>507</v>
      </c>
      <c r="G406">
        <f>IF(ISNA(VLOOKUP($C406,results!$A$2:$CJ$107,10,FALSE)),"",VLOOKUP($C406,results!$A$2:$CJ$107,10,FALSE))</f>
        <v>2516159.81</v>
      </c>
      <c r="H406">
        <f>IF(ISNA(VLOOKUP($C406,results!$A$2:$CJ$107,11,FALSE)),"",VLOOKUP($C406,results!$A$2:$CJ$107,11,FALSE))</f>
        <v>6858298.04</v>
      </c>
      <c r="I406">
        <v>62</v>
      </c>
      <c r="J406">
        <v>902</v>
      </c>
      <c r="N406">
        <v>4</v>
      </c>
      <c r="O406" s="7">
        <v>2</v>
      </c>
      <c r="P406" s="7">
        <v>2</v>
      </c>
      <c r="Q406" s="7">
        <v>11</v>
      </c>
      <c r="R406" s="7">
        <v>36</v>
      </c>
      <c r="AB406" s="8" t="str">
        <f t="shared" si="64"/>
        <v/>
      </c>
      <c r="AC406" s="8" t="str">
        <f t="shared" si="65"/>
        <v/>
      </c>
      <c r="AD406" s="32" t="str">
        <f t="shared" si="66"/>
        <v/>
      </c>
      <c r="AE406" s="32" t="str">
        <f>IF(J406&lt;900,IF(AND(VLOOKUP(C406,marv2012_trees!$A$2:$O$2023,11,FALSE)&lt;21,OR(Q406=21,Q406=22,Q406=23)),1,""),"")</f>
        <v/>
      </c>
      <c r="AF406" s="32" t="str">
        <f t="shared" si="67"/>
        <v/>
      </c>
      <c r="AG406" s="32">
        <f t="shared" si="68"/>
        <v>0</v>
      </c>
      <c r="AH406" s="32">
        <f t="shared" si="69"/>
        <v>0</v>
      </c>
      <c r="AI406" s="32" t="str">
        <f t="shared" si="70"/>
        <v/>
      </c>
      <c r="AJ406" s="32" t="str">
        <f t="shared" si="71"/>
        <v/>
      </c>
    </row>
    <row r="407" spans="1:36">
      <c r="A407">
        <v>62</v>
      </c>
      <c r="B407" s="1" t="str">
        <f t="shared" si="63"/>
        <v>62_903</v>
      </c>
      <c r="C407" t="str">
        <f t="shared" si="73"/>
        <v>62_903</v>
      </c>
      <c r="D407" t="str">
        <f>IF(ISNA(VLOOKUP(C407,omissio_vanha_vs_uusi!$A$2:$T$107,20,FALSE)),"",IF(VLOOKUP(C407,omissio_vanha_vs_uusi!$A$2:$T$107,20,FALSE)="OK",VLOOKUP(C407,omissio_vanha_vs_uusi!$A$2:$T$107,11,FALSE),""))</f>
        <v/>
      </c>
      <c r="G407">
        <f>IF(ISNA(VLOOKUP($C407,results!$A$2:$CJ$107,10,FALSE)),"",VLOOKUP($C407,results!$A$2:$CJ$107,10,FALSE))</f>
        <v>2516165.91</v>
      </c>
      <c r="H407">
        <f>IF(ISNA(VLOOKUP($C407,results!$A$2:$CJ$107,11,FALSE)),"",VLOOKUP($C407,results!$A$2:$CJ$107,11,FALSE))</f>
        <v>6858304.6600000001</v>
      </c>
      <c r="I407">
        <v>62</v>
      </c>
      <c r="J407">
        <v>903</v>
      </c>
      <c r="N407">
        <v>4</v>
      </c>
      <c r="O407" s="7">
        <v>2</v>
      </c>
      <c r="P407" s="7">
        <v>4</v>
      </c>
      <c r="Q407" s="7">
        <v>11</v>
      </c>
      <c r="R407" s="7">
        <v>36</v>
      </c>
      <c r="AB407" s="8" t="str">
        <f t="shared" si="64"/>
        <v/>
      </c>
      <c r="AC407" s="8" t="str">
        <f t="shared" si="65"/>
        <v/>
      </c>
      <c r="AD407" s="32" t="str">
        <f t="shared" si="66"/>
        <v/>
      </c>
      <c r="AE407" s="32" t="str">
        <f>IF(J407&lt;900,IF(AND(VLOOKUP(C407,marv2012_trees!$A$2:$O$2023,11,FALSE)&lt;21,OR(Q407=21,Q407=22,Q407=23)),1,""),"")</f>
        <v/>
      </c>
      <c r="AF407" s="32" t="str">
        <f t="shared" si="67"/>
        <v/>
      </c>
      <c r="AG407" s="32">
        <f t="shared" si="68"/>
        <v>0</v>
      </c>
      <c r="AH407" s="32">
        <f t="shared" si="69"/>
        <v>0</v>
      </c>
      <c r="AI407" s="32" t="str">
        <f t="shared" si="70"/>
        <v/>
      </c>
      <c r="AJ407" s="32" t="str">
        <f t="shared" si="71"/>
        <v/>
      </c>
    </row>
    <row r="408" spans="1:36">
      <c r="A408">
        <v>62</v>
      </c>
      <c r="B408" s="1" t="str">
        <f t="shared" si="63"/>
        <v>62_904</v>
      </c>
      <c r="C408" t="str">
        <f t="shared" si="73"/>
        <v>62_904</v>
      </c>
      <c r="D408" t="str">
        <f>IF(ISNA(VLOOKUP(C408,omissio_vanha_vs_uusi!$A$2:$T$107,20,FALSE)),"",IF(VLOOKUP(C408,omissio_vanha_vs_uusi!$A$2:$T$107,20,FALSE)="OK",VLOOKUP(C408,omissio_vanha_vs_uusi!$A$2:$T$107,11,FALSE),""))</f>
        <v/>
      </c>
      <c r="G408">
        <f>IF(ISNA(VLOOKUP($C408,results!$A$2:$CJ$107,10,FALSE)),"",VLOOKUP($C408,results!$A$2:$CJ$107,10,FALSE))</f>
        <v>2516169.27</v>
      </c>
      <c r="H408">
        <f>IF(ISNA(VLOOKUP($C408,results!$A$2:$CJ$107,11,FALSE)),"",VLOOKUP($C408,results!$A$2:$CJ$107,11,FALSE))</f>
        <v>6858301.4800000004</v>
      </c>
      <c r="I408">
        <v>62</v>
      </c>
      <c r="J408">
        <v>904</v>
      </c>
      <c r="N408">
        <v>4</v>
      </c>
      <c r="O408" s="7">
        <v>2</v>
      </c>
      <c r="P408" s="7">
        <v>2</v>
      </c>
      <c r="Q408" s="7">
        <v>11</v>
      </c>
      <c r="R408" s="7">
        <v>56</v>
      </c>
      <c r="AB408" s="8" t="str">
        <f t="shared" si="64"/>
        <v/>
      </c>
      <c r="AC408" s="8" t="str">
        <f t="shared" si="65"/>
        <v/>
      </c>
      <c r="AD408" s="32" t="str">
        <f t="shared" si="66"/>
        <v/>
      </c>
      <c r="AE408" s="32" t="str">
        <f>IF(J408&lt;900,IF(AND(VLOOKUP(C408,marv2012_trees!$A$2:$O$2023,11,FALSE)&lt;21,OR(Q408=21,Q408=22,Q408=23)),1,""),"")</f>
        <v/>
      </c>
      <c r="AF408" s="32" t="str">
        <f t="shared" si="67"/>
        <v/>
      </c>
      <c r="AG408" s="32">
        <f t="shared" si="68"/>
        <v>0</v>
      </c>
      <c r="AH408" s="32">
        <f t="shared" si="69"/>
        <v>0</v>
      </c>
      <c r="AI408" s="32" t="str">
        <f t="shared" si="70"/>
        <v/>
      </c>
      <c r="AJ408" s="32" t="str">
        <f t="shared" si="71"/>
        <v/>
      </c>
    </row>
    <row r="409" spans="1:36">
      <c r="A409">
        <v>62</v>
      </c>
      <c r="B409" s="1" t="str">
        <f t="shared" si="63"/>
        <v>62_905</v>
      </c>
      <c r="C409" t="str">
        <f t="shared" si="73"/>
        <v>62_905</v>
      </c>
      <c r="D409" t="str">
        <f>IF(ISNA(VLOOKUP(C409,omissio_vanha_vs_uusi!$A$2:$T$107,20,FALSE)),"",IF(VLOOKUP(C409,omissio_vanha_vs_uusi!$A$2:$T$107,20,FALSE)="OK",VLOOKUP(C409,omissio_vanha_vs_uusi!$A$2:$T$107,11,FALSE),""))</f>
        <v/>
      </c>
      <c r="G409">
        <f>IF(ISNA(VLOOKUP($C409,results!$A$2:$CJ$107,10,FALSE)),"",VLOOKUP($C409,results!$A$2:$CJ$107,10,FALSE))</f>
        <v>2516167.4900000002</v>
      </c>
      <c r="H409">
        <f>IF(ISNA(VLOOKUP($C409,results!$A$2:$CJ$107,11,FALSE)),"",VLOOKUP($C409,results!$A$2:$CJ$107,11,FALSE))</f>
        <v>6858307.9199999999</v>
      </c>
      <c r="I409">
        <v>62</v>
      </c>
      <c r="J409">
        <v>905</v>
      </c>
      <c r="N409">
        <v>4</v>
      </c>
      <c r="O409" s="7">
        <v>2</v>
      </c>
      <c r="P409" s="7">
        <v>2</v>
      </c>
      <c r="Q409" s="7">
        <v>11</v>
      </c>
      <c r="R409" s="7">
        <v>36</v>
      </c>
      <c r="AB409" s="8" t="str">
        <f t="shared" si="64"/>
        <v/>
      </c>
      <c r="AC409" s="8" t="str">
        <f t="shared" si="65"/>
        <v/>
      </c>
      <c r="AD409" s="32" t="str">
        <f t="shared" si="66"/>
        <v/>
      </c>
      <c r="AE409" s="32" t="str">
        <f>IF(J409&lt;900,IF(AND(VLOOKUP(C409,marv2012_trees!$A$2:$O$2023,11,FALSE)&lt;21,OR(Q409=21,Q409=22,Q409=23)),1,""),"")</f>
        <v/>
      </c>
      <c r="AF409" s="32" t="str">
        <f t="shared" si="67"/>
        <v/>
      </c>
      <c r="AG409" s="32">
        <f t="shared" si="68"/>
        <v>0</v>
      </c>
      <c r="AH409" s="32">
        <f t="shared" si="69"/>
        <v>0</v>
      </c>
      <c r="AI409" s="32" t="str">
        <f t="shared" si="70"/>
        <v/>
      </c>
      <c r="AJ409" s="32" t="str">
        <f t="shared" si="71"/>
        <v/>
      </c>
    </row>
    <row r="410" spans="1:36">
      <c r="A410">
        <v>62</v>
      </c>
      <c r="B410" s="1" t="str">
        <f t="shared" si="63"/>
        <v>62_509</v>
      </c>
      <c r="C410" t="str">
        <f t="shared" si="73"/>
        <v>62_909</v>
      </c>
      <c r="D410">
        <f>IF(ISNA(VLOOKUP(C410,omissio_vanha_vs_uusi!$A$2:$T$107,20,FALSE)),"",IF(VLOOKUP(C410,omissio_vanha_vs_uusi!$A$2:$T$107,20,FALSE)="OK",VLOOKUP(C410,omissio_vanha_vs_uusi!$A$2:$T$107,11,FALSE),""))</f>
        <v>509</v>
      </c>
      <c r="G410">
        <f>IF(ISNA(VLOOKUP($C410,results!$A$2:$CJ$107,10,FALSE)),"",VLOOKUP($C410,results!$A$2:$CJ$107,10,FALSE))</f>
        <v>2516153.46</v>
      </c>
      <c r="H410">
        <f>IF(ISNA(VLOOKUP($C410,results!$A$2:$CJ$107,11,FALSE)),"",VLOOKUP($C410,results!$A$2:$CJ$107,11,FALSE))</f>
        <v>6858308.25</v>
      </c>
      <c r="I410">
        <v>62</v>
      </c>
      <c r="J410">
        <v>909</v>
      </c>
      <c r="N410">
        <v>4</v>
      </c>
      <c r="O410" s="7">
        <v>1</v>
      </c>
      <c r="P410" s="7">
        <v>1</v>
      </c>
      <c r="Q410" s="7">
        <v>22</v>
      </c>
      <c r="R410" s="7">
        <v>101</v>
      </c>
      <c r="AA410" t="s">
        <v>114</v>
      </c>
      <c r="AB410" s="8" t="str">
        <f t="shared" si="64"/>
        <v/>
      </c>
      <c r="AC410" s="8" t="str">
        <f t="shared" si="65"/>
        <v/>
      </c>
      <c r="AD410" s="32" t="str">
        <f t="shared" si="66"/>
        <v/>
      </c>
      <c r="AE410" s="32" t="str">
        <f>IF(J410&lt;900,IF(AND(VLOOKUP(C410,marv2012_trees!$A$2:$O$2023,11,FALSE)&lt;21,OR(Q410=21,Q410=22,Q410=23)),1,""),"")</f>
        <v/>
      </c>
      <c r="AF410" s="32" t="str">
        <f t="shared" si="67"/>
        <v/>
      </c>
      <c r="AG410" s="32">
        <f t="shared" si="68"/>
        <v>0</v>
      </c>
      <c r="AH410" s="32">
        <f t="shared" si="69"/>
        <v>0</v>
      </c>
      <c r="AI410" s="32" t="str">
        <f t="shared" si="70"/>
        <v/>
      </c>
      <c r="AJ410" s="32" t="str">
        <f t="shared" si="71"/>
        <v/>
      </c>
    </row>
    <row r="411" spans="1:36">
      <c r="A411">
        <v>84</v>
      </c>
      <c r="B411" s="1" t="str">
        <f t="shared" si="63"/>
        <v>84_76</v>
      </c>
      <c r="C411" t="str">
        <f t="shared" si="73"/>
        <v>84_76</v>
      </c>
      <c r="D411" t="str">
        <f>IF(ISNA(VLOOKUP(C411,omissio_vanha_vs_uusi!$A$2:$T$107,20,FALSE)),"",IF(VLOOKUP(C411,omissio_vanha_vs_uusi!$A$2:$T$107,20,FALSE)="OK",VLOOKUP(C411,omissio_vanha_vs_uusi!$A$2:$T$107,11,FALSE),""))</f>
        <v/>
      </c>
      <c r="E411">
        <f>VLOOKUP($C411,marv2012_trees!$A$2:$O$2023,5,FALSE)</f>
        <v>2516261.16</v>
      </c>
      <c r="F411">
        <f>VLOOKUP($C411,marv2012_trees!$A$2:$O$2023,6,FALSE)</f>
        <v>6860910.3600000003</v>
      </c>
      <c r="G411" t="str">
        <f>IF(ISNA(VLOOKUP($C411,results!$A$2:$CJ$107,10,FALSE)),"",VLOOKUP($C411,results!$A$2:$CJ$107,10,FALSE))</f>
        <v/>
      </c>
      <c r="H411" t="str">
        <f>IF(ISNA(VLOOKUP($C411,results!$A$2:$CJ$107,11,FALSE)),"",VLOOKUP($C411,results!$A$2:$CJ$107,11,FALSE))</f>
        <v/>
      </c>
      <c r="I411">
        <v>84</v>
      </c>
      <c r="J411">
        <v>76</v>
      </c>
      <c r="K411">
        <v>2</v>
      </c>
      <c r="L411">
        <v>204</v>
      </c>
      <c r="N411">
        <v>2</v>
      </c>
      <c r="O411" s="7">
        <v>1</v>
      </c>
      <c r="P411" s="7">
        <v>2</v>
      </c>
      <c r="Q411" s="7">
        <v>31</v>
      </c>
      <c r="AB411" s="8" t="str">
        <f t="shared" si="64"/>
        <v/>
      </c>
      <c r="AC411" s="8" t="str">
        <f t="shared" si="65"/>
        <v/>
      </c>
      <c r="AD411" s="32" t="str">
        <f t="shared" si="66"/>
        <v/>
      </c>
      <c r="AE411" s="32" t="str">
        <f>IF(J411&lt;900,IF(AND(VLOOKUP(C411,marv2012_trees!$A$2:$O$2023,11,FALSE)&lt;21,OR(Q411=21,Q411=22,Q411=23)),1,""),"")</f>
        <v/>
      </c>
      <c r="AF411" s="32">
        <f t="shared" si="67"/>
        <v>1</v>
      </c>
      <c r="AG411" s="32">
        <f t="shared" si="68"/>
        <v>0</v>
      </c>
      <c r="AH411" s="32">
        <f t="shared" si="69"/>
        <v>0</v>
      </c>
      <c r="AI411" s="32" t="str">
        <f t="shared" si="70"/>
        <v/>
      </c>
      <c r="AJ411" s="32" t="str">
        <f t="shared" si="71"/>
        <v/>
      </c>
    </row>
    <row r="412" spans="1:36">
      <c r="A412">
        <v>84</v>
      </c>
      <c r="B412" s="1" t="str">
        <f t="shared" si="63"/>
        <v>84_84</v>
      </c>
      <c r="C412" t="str">
        <f t="shared" si="73"/>
        <v>84_84</v>
      </c>
      <c r="D412" t="str">
        <f>IF(ISNA(VLOOKUP(C412,omissio_vanha_vs_uusi!$A$2:$T$107,20,FALSE)),"",IF(VLOOKUP(C412,omissio_vanha_vs_uusi!$A$2:$T$107,20,FALSE)="OK",VLOOKUP(C412,omissio_vanha_vs_uusi!$A$2:$T$107,11,FALSE),""))</f>
        <v/>
      </c>
      <c r="E412">
        <f>VLOOKUP($C412,marv2012_trees!$A$2:$O$2023,5,FALSE)</f>
        <v>2516256.19</v>
      </c>
      <c r="F412">
        <f>VLOOKUP($C412,marv2012_trees!$A$2:$O$2023,6,FALSE)</f>
        <v>6860908.3200000003</v>
      </c>
      <c r="G412" t="str">
        <f>IF(ISNA(VLOOKUP($C412,results!$A$2:$CJ$107,10,FALSE)),"",VLOOKUP($C412,results!$A$2:$CJ$107,10,FALSE))</f>
        <v/>
      </c>
      <c r="H412" t="str">
        <f>IF(ISNA(VLOOKUP($C412,results!$A$2:$CJ$107,11,FALSE)),"",VLOOKUP($C412,results!$A$2:$CJ$107,11,FALSE))</f>
        <v/>
      </c>
      <c r="I412">
        <v>84</v>
      </c>
      <c r="J412">
        <v>84</v>
      </c>
      <c r="K412">
        <v>2</v>
      </c>
      <c r="L412">
        <v>214</v>
      </c>
      <c r="M412">
        <v>15.865011600000001</v>
      </c>
      <c r="N412">
        <v>2</v>
      </c>
      <c r="O412" s="7">
        <v>1</v>
      </c>
      <c r="P412" s="7">
        <v>2</v>
      </c>
      <c r="Q412" s="7">
        <v>11</v>
      </c>
      <c r="R412" s="7">
        <v>217</v>
      </c>
      <c r="T412" s="7">
        <v>18</v>
      </c>
      <c r="U412" s="7">
        <v>16</v>
      </c>
      <c r="V412" s="7">
        <v>6.3</v>
      </c>
      <c r="AB412" s="8">
        <f t="shared" si="64"/>
        <v>3</v>
      </c>
      <c r="AC412" s="8" t="str">
        <f t="shared" si="65"/>
        <v/>
      </c>
      <c r="AD412" s="32" t="str">
        <f t="shared" si="66"/>
        <v/>
      </c>
      <c r="AE412" s="32" t="str">
        <f>IF(J412&lt;900,IF(AND(VLOOKUP(C412,marv2012_trees!$A$2:$O$2023,11,FALSE)&lt;21,OR(Q412=21,Q412=22,Q412=23)),1,""),"")</f>
        <v/>
      </c>
      <c r="AF412" s="32" t="str">
        <f t="shared" si="67"/>
        <v/>
      </c>
      <c r="AG412" s="32">
        <f t="shared" si="68"/>
        <v>214</v>
      </c>
      <c r="AH412" s="32">
        <f t="shared" si="69"/>
        <v>217</v>
      </c>
      <c r="AI412" s="32">
        <f t="shared" si="70"/>
        <v>3</v>
      </c>
      <c r="AJ412" s="32" t="str">
        <f t="shared" si="71"/>
        <v/>
      </c>
    </row>
    <row r="413" spans="1:36">
      <c r="A413">
        <v>84</v>
      </c>
      <c r="B413" s="1" t="str">
        <f t="shared" si="63"/>
        <v>84_72</v>
      </c>
      <c r="C413" t="str">
        <f t="shared" si="73"/>
        <v>84_72</v>
      </c>
      <c r="D413" t="str">
        <f>IF(ISNA(VLOOKUP(C413,omissio_vanha_vs_uusi!$A$2:$T$107,20,FALSE)),"",IF(VLOOKUP(C413,omissio_vanha_vs_uusi!$A$2:$T$107,20,FALSE)="OK",VLOOKUP(C413,omissio_vanha_vs_uusi!$A$2:$T$107,11,FALSE),""))</f>
        <v/>
      </c>
      <c r="E413">
        <f>VLOOKUP($C413,marv2012_trees!$A$2:$O$2023,5,FALSE)</f>
        <v>2516261.58</v>
      </c>
      <c r="F413">
        <f>VLOOKUP($C413,marv2012_trees!$A$2:$O$2023,6,FALSE)</f>
        <v>6860912.9400000004</v>
      </c>
      <c r="G413" t="str">
        <f>IF(ISNA(VLOOKUP($C413,results!$A$2:$CJ$107,10,FALSE)),"",VLOOKUP($C413,results!$A$2:$CJ$107,10,FALSE))</f>
        <v/>
      </c>
      <c r="H413" t="str">
        <f>IF(ISNA(VLOOKUP($C413,results!$A$2:$CJ$107,11,FALSE)),"",VLOOKUP($C413,results!$A$2:$CJ$107,11,FALSE))</f>
        <v/>
      </c>
      <c r="I413">
        <v>84</v>
      </c>
      <c r="J413">
        <v>72</v>
      </c>
      <c r="K413">
        <v>2</v>
      </c>
      <c r="L413">
        <v>206</v>
      </c>
      <c r="M413">
        <v>16.1710116</v>
      </c>
      <c r="N413">
        <v>2</v>
      </c>
      <c r="O413" s="7">
        <v>1</v>
      </c>
      <c r="P413" s="7">
        <v>2</v>
      </c>
      <c r="Q413" s="7">
        <v>11</v>
      </c>
      <c r="R413" s="7">
        <v>198</v>
      </c>
      <c r="AB413" s="8">
        <f t="shared" si="64"/>
        <v>-8</v>
      </c>
      <c r="AC413" s="8" t="str">
        <f t="shared" si="65"/>
        <v/>
      </c>
      <c r="AD413" s="32" t="str">
        <f t="shared" si="66"/>
        <v/>
      </c>
      <c r="AE413" s="32" t="str">
        <f>IF(J413&lt;900,IF(AND(VLOOKUP(C413,marv2012_trees!$A$2:$O$2023,11,FALSE)&lt;21,OR(Q413=21,Q413=22,Q413=23)),1,""),"")</f>
        <v/>
      </c>
      <c r="AF413" s="32" t="str">
        <f t="shared" si="67"/>
        <v/>
      </c>
      <c r="AG413" s="32">
        <f t="shared" si="68"/>
        <v>206</v>
      </c>
      <c r="AH413" s="32">
        <f t="shared" si="69"/>
        <v>198</v>
      </c>
      <c r="AI413" s="32">
        <f t="shared" si="70"/>
        <v>-8</v>
      </c>
      <c r="AJ413" s="32" t="str">
        <f t="shared" si="71"/>
        <v/>
      </c>
    </row>
    <row r="414" spans="1:36">
      <c r="A414">
        <v>84</v>
      </c>
      <c r="B414" s="1" t="str">
        <f t="shared" si="63"/>
        <v>84_85</v>
      </c>
      <c r="C414" t="str">
        <f t="shared" si="73"/>
        <v>84_85</v>
      </c>
      <c r="D414" t="str">
        <f>IF(ISNA(VLOOKUP(C414,omissio_vanha_vs_uusi!$A$2:$T$107,20,FALSE)),"",IF(VLOOKUP(C414,omissio_vanha_vs_uusi!$A$2:$T$107,20,FALSE)="OK",VLOOKUP(C414,omissio_vanha_vs_uusi!$A$2:$T$107,11,FALSE),""))</f>
        <v/>
      </c>
      <c r="E414">
        <f>VLOOKUP($C414,marv2012_trees!$A$2:$O$2023,5,FALSE)</f>
        <v>2516256.41</v>
      </c>
      <c r="F414">
        <f>VLOOKUP($C414,marv2012_trees!$A$2:$O$2023,6,FALSE)</f>
        <v>6860910.1699999999</v>
      </c>
      <c r="G414" t="str">
        <f>IF(ISNA(VLOOKUP($C414,results!$A$2:$CJ$107,10,FALSE)),"",VLOOKUP($C414,results!$A$2:$CJ$107,10,FALSE))</f>
        <v/>
      </c>
      <c r="H414" t="str">
        <f>IF(ISNA(VLOOKUP($C414,results!$A$2:$CJ$107,11,FALSE)),"",VLOOKUP($C414,results!$A$2:$CJ$107,11,FALSE))</f>
        <v/>
      </c>
      <c r="I414">
        <v>84</v>
      </c>
      <c r="J414">
        <v>85</v>
      </c>
      <c r="K414">
        <v>2</v>
      </c>
      <c r="L414">
        <v>183</v>
      </c>
      <c r="M414">
        <v>17.724996950000001</v>
      </c>
      <c r="N414">
        <v>2</v>
      </c>
      <c r="O414" s="7">
        <v>1</v>
      </c>
      <c r="P414" s="7">
        <v>2</v>
      </c>
      <c r="Q414" s="7">
        <v>11</v>
      </c>
      <c r="R414" s="7">
        <v>197</v>
      </c>
      <c r="AB414" s="8">
        <f t="shared" si="64"/>
        <v>14</v>
      </c>
      <c r="AC414" s="8" t="str">
        <f t="shared" si="65"/>
        <v/>
      </c>
      <c r="AD414" s="32" t="str">
        <f t="shared" si="66"/>
        <v/>
      </c>
      <c r="AE414" s="32" t="str">
        <f>IF(J414&lt;900,IF(AND(VLOOKUP(C414,marv2012_trees!$A$2:$O$2023,11,FALSE)&lt;21,OR(Q414=21,Q414=22,Q414=23)),1,""),"")</f>
        <v/>
      </c>
      <c r="AF414" s="32" t="str">
        <f t="shared" si="67"/>
        <v/>
      </c>
      <c r="AG414" s="32">
        <f t="shared" si="68"/>
        <v>183</v>
      </c>
      <c r="AH414" s="32">
        <f t="shared" si="69"/>
        <v>197</v>
      </c>
      <c r="AI414" s="32">
        <f t="shared" si="70"/>
        <v>14</v>
      </c>
      <c r="AJ414" s="32" t="str">
        <f t="shared" si="71"/>
        <v/>
      </c>
    </row>
    <row r="415" spans="1:36">
      <c r="A415">
        <v>84</v>
      </c>
      <c r="B415" s="1" t="str">
        <f t="shared" si="63"/>
        <v>84_83</v>
      </c>
      <c r="C415" t="str">
        <f t="shared" si="73"/>
        <v>84_83</v>
      </c>
      <c r="D415" t="str">
        <f>IF(ISNA(VLOOKUP(C415,omissio_vanha_vs_uusi!$A$2:$T$107,20,FALSE)),"",IF(VLOOKUP(C415,omissio_vanha_vs_uusi!$A$2:$T$107,20,FALSE)="OK",VLOOKUP(C415,omissio_vanha_vs_uusi!$A$2:$T$107,11,FALSE),""))</f>
        <v/>
      </c>
      <c r="E415">
        <f>VLOOKUP($C415,marv2012_trees!$A$2:$O$2023,5,FALSE)</f>
        <v>2516257.84</v>
      </c>
      <c r="F415">
        <f>VLOOKUP($C415,marv2012_trees!$A$2:$O$2023,6,FALSE)</f>
        <v>6860913.1600000001</v>
      </c>
      <c r="G415" t="str">
        <f>IF(ISNA(VLOOKUP($C415,results!$A$2:$CJ$107,10,FALSE)),"",VLOOKUP($C415,results!$A$2:$CJ$107,10,FALSE))</f>
        <v/>
      </c>
      <c r="H415" t="str">
        <f>IF(ISNA(VLOOKUP($C415,results!$A$2:$CJ$107,11,FALSE)),"",VLOOKUP($C415,results!$A$2:$CJ$107,11,FALSE))</f>
        <v/>
      </c>
      <c r="I415">
        <v>84</v>
      </c>
      <c r="J415">
        <v>83</v>
      </c>
      <c r="K415">
        <v>2</v>
      </c>
      <c r="L415">
        <v>245</v>
      </c>
      <c r="N415">
        <v>2</v>
      </c>
      <c r="O415" s="7">
        <v>1</v>
      </c>
      <c r="P415" s="7">
        <v>2</v>
      </c>
      <c r="Q415" s="7">
        <v>31</v>
      </c>
      <c r="AB415" s="8" t="str">
        <f t="shared" si="64"/>
        <v/>
      </c>
      <c r="AC415" s="8" t="str">
        <f t="shared" si="65"/>
        <v/>
      </c>
      <c r="AD415" s="32" t="str">
        <f t="shared" si="66"/>
        <v/>
      </c>
      <c r="AE415" s="32" t="str">
        <f>IF(J415&lt;900,IF(AND(VLOOKUP(C415,marv2012_trees!$A$2:$O$2023,11,FALSE)&lt;21,OR(Q415=21,Q415=22,Q415=23)),1,""),"")</f>
        <v/>
      </c>
      <c r="AF415" s="32">
        <f t="shared" si="67"/>
        <v>1</v>
      </c>
      <c r="AG415" s="32">
        <f t="shared" si="68"/>
        <v>0</v>
      </c>
      <c r="AH415" s="32">
        <f t="shared" si="69"/>
        <v>0</v>
      </c>
      <c r="AI415" s="32" t="str">
        <f t="shared" si="70"/>
        <v/>
      </c>
      <c r="AJ415" s="32" t="str">
        <f t="shared" si="71"/>
        <v/>
      </c>
    </row>
    <row r="416" spans="1:36">
      <c r="A416">
        <v>84</v>
      </c>
      <c r="B416" s="1" t="str">
        <f t="shared" si="63"/>
        <v>84_86</v>
      </c>
      <c r="C416" t="str">
        <f t="shared" si="73"/>
        <v>84_86</v>
      </c>
      <c r="D416" t="str">
        <f>IF(ISNA(VLOOKUP(C416,omissio_vanha_vs_uusi!$A$2:$T$107,20,FALSE)),"",IF(VLOOKUP(C416,omissio_vanha_vs_uusi!$A$2:$T$107,20,FALSE)="OK",VLOOKUP(C416,omissio_vanha_vs_uusi!$A$2:$T$107,11,FALSE),""))</f>
        <v/>
      </c>
      <c r="E416">
        <f>VLOOKUP($C416,marv2012_trees!$A$2:$O$2023,5,FALSE)</f>
        <v>2516257.54</v>
      </c>
      <c r="F416">
        <f>VLOOKUP($C416,marv2012_trees!$A$2:$O$2023,6,FALSE)</f>
        <v>6860915.2199999997</v>
      </c>
      <c r="G416" t="str">
        <f>IF(ISNA(VLOOKUP($C416,results!$A$2:$CJ$107,10,FALSE)),"",VLOOKUP($C416,results!$A$2:$CJ$107,10,FALSE))</f>
        <v/>
      </c>
      <c r="H416" t="str">
        <f>IF(ISNA(VLOOKUP($C416,results!$A$2:$CJ$107,11,FALSE)),"",VLOOKUP($C416,results!$A$2:$CJ$107,11,FALSE))</f>
        <v/>
      </c>
      <c r="I416">
        <v>84</v>
      </c>
      <c r="J416">
        <v>86</v>
      </c>
      <c r="K416">
        <v>2</v>
      </c>
      <c r="L416">
        <v>220</v>
      </c>
      <c r="N416">
        <v>2</v>
      </c>
      <c r="O416" s="7">
        <v>1</v>
      </c>
      <c r="P416" s="7">
        <v>2</v>
      </c>
      <c r="Q416" s="7">
        <v>31</v>
      </c>
      <c r="AB416" s="8" t="str">
        <f t="shared" si="64"/>
        <v/>
      </c>
      <c r="AC416" s="8" t="str">
        <f t="shared" si="65"/>
        <v/>
      </c>
      <c r="AD416" s="32" t="str">
        <f t="shared" si="66"/>
        <v/>
      </c>
      <c r="AE416" s="32" t="str">
        <f>IF(J416&lt;900,IF(AND(VLOOKUP(C416,marv2012_trees!$A$2:$O$2023,11,FALSE)&lt;21,OR(Q416=21,Q416=22,Q416=23)),1,""),"")</f>
        <v/>
      </c>
      <c r="AF416" s="32">
        <f t="shared" si="67"/>
        <v>1</v>
      </c>
      <c r="AG416" s="32">
        <f t="shared" si="68"/>
        <v>0</v>
      </c>
      <c r="AH416" s="32">
        <f t="shared" si="69"/>
        <v>0</v>
      </c>
      <c r="AI416" s="32" t="str">
        <f t="shared" si="70"/>
        <v/>
      </c>
      <c r="AJ416" s="32" t="str">
        <f t="shared" si="71"/>
        <v/>
      </c>
    </row>
    <row r="417" spans="1:36">
      <c r="A417">
        <v>84</v>
      </c>
      <c r="B417" s="1" t="str">
        <f t="shared" si="63"/>
        <v>84_91</v>
      </c>
      <c r="C417" t="str">
        <f t="shared" si="73"/>
        <v>84_91</v>
      </c>
      <c r="D417" t="str">
        <f>IF(ISNA(VLOOKUP(C417,omissio_vanha_vs_uusi!$A$2:$T$107,20,FALSE)),"",IF(VLOOKUP(C417,omissio_vanha_vs_uusi!$A$2:$T$107,20,FALSE)="OK",VLOOKUP(C417,omissio_vanha_vs_uusi!$A$2:$T$107,11,FALSE),""))</f>
        <v/>
      </c>
      <c r="E417">
        <f>VLOOKUP($C417,marv2012_trees!$A$2:$O$2023,5,FALSE)</f>
        <v>2516251.92</v>
      </c>
      <c r="F417">
        <f>VLOOKUP($C417,marv2012_trees!$A$2:$O$2023,6,FALSE)</f>
        <v>6860911.7699999996</v>
      </c>
      <c r="G417" t="str">
        <f>IF(ISNA(VLOOKUP($C417,results!$A$2:$CJ$107,10,FALSE)),"",VLOOKUP($C417,results!$A$2:$CJ$107,10,FALSE))</f>
        <v/>
      </c>
      <c r="H417" t="str">
        <f>IF(ISNA(VLOOKUP($C417,results!$A$2:$CJ$107,11,FALSE)),"",VLOOKUP($C417,results!$A$2:$CJ$107,11,FALSE))</f>
        <v/>
      </c>
      <c r="I417">
        <v>84</v>
      </c>
      <c r="J417">
        <v>91</v>
      </c>
      <c r="K417">
        <v>2</v>
      </c>
      <c r="L417">
        <v>225</v>
      </c>
      <c r="M417">
        <v>16.927006710000001</v>
      </c>
      <c r="N417">
        <v>2</v>
      </c>
      <c r="O417" s="7">
        <v>1</v>
      </c>
      <c r="P417" s="7">
        <v>2</v>
      </c>
      <c r="Q417" s="7">
        <v>11</v>
      </c>
      <c r="R417" s="7">
        <v>250</v>
      </c>
      <c r="T417" s="7">
        <v>19</v>
      </c>
      <c r="U417" s="7">
        <v>18.5</v>
      </c>
      <c r="V417" s="7">
        <v>5.8</v>
      </c>
      <c r="AB417" s="8">
        <f t="shared" si="64"/>
        <v>25</v>
      </c>
      <c r="AC417" s="8" t="str">
        <f t="shared" si="65"/>
        <v/>
      </c>
      <c r="AD417" s="32" t="str">
        <f t="shared" si="66"/>
        <v/>
      </c>
      <c r="AE417" s="32" t="str">
        <f>IF(J417&lt;900,IF(AND(VLOOKUP(C417,marv2012_trees!$A$2:$O$2023,11,FALSE)&lt;21,OR(Q417=21,Q417=22,Q417=23)),1,""),"")</f>
        <v/>
      </c>
      <c r="AF417" s="32" t="str">
        <f t="shared" si="67"/>
        <v/>
      </c>
      <c r="AG417" s="32">
        <f t="shared" si="68"/>
        <v>225</v>
      </c>
      <c r="AH417" s="32">
        <f t="shared" si="69"/>
        <v>250</v>
      </c>
      <c r="AI417" s="32">
        <f t="shared" si="70"/>
        <v>25</v>
      </c>
      <c r="AJ417" s="32" t="str">
        <f t="shared" si="71"/>
        <v/>
      </c>
    </row>
    <row r="418" spans="1:36">
      <c r="A418">
        <v>84</v>
      </c>
      <c r="B418" s="1" t="str">
        <f t="shared" si="63"/>
        <v>84_93</v>
      </c>
      <c r="C418" t="str">
        <f t="shared" si="73"/>
        <v>84_93</v>
      </c>
      <c r="D418" t="str">
        <f>IF(ISNA(VLOOKUP(C418,omissio_vanha_vs_uusi!$A$2:$T$107,20,FALSE)),"",IF(VLOOKUP(C418,omissio_vanha_vs_uusi!$A$2:$T$107,20,FALSE)="OK",VLOOKUP(C418,omissio_vanha_vs_uusi!$A$2:$T$107,11,FALSE),""))</f>
        <v/>
      </c>
      <c r="E418">
        <f>VLOOKUP($C418,marv2012_trees!$A$2:$O$2023,5,FALSE)</f>
        <v>2516252.36</v>
      </c>
      <c r="F418">
        <f>VLOOKUP($C418,marv2012_trees!$A$2:$O$2023,6,FALSE)</f>
        <v>6860914.6600000001</v>
      </c>
      <c r="G418" t="str">
        <f>IF(ISNA(VLOOKUP($C418,results!$A$2:$CJ$107,10,FALSE)),"",VLOOKUP($C418,results!$A$2:$CJ$107,10,FALSE))</f>
        <v/>
      </c>
      <c r="H418" t="str">
        <f>IF(ISNA(VLOOKUP($C418,results!$A$2:$CJ$107,11,FALSE)),"",VLOOKUP($C418,results!$A$2:$CJ$107,11,FALSE))</f>
        <v/>
      </c>
      <c r="I418">
        <v>84</v>
      </c>
      <c r="J418">
        <v>93</v>
      </c>
      <c r="K418">
        <v>2</v>
      </c>
      <c r="L418">
        <v>205</v>
      </c>
      <c r="M418">
        <v>16.957997559999999</v>
      </c>
      <c r="N418">
        <v>2</v>
      </c>
      <c r="O418" s="7">
        <v>1</v>
      </c>
      <c r="P418" s="7">
        <v>2</v>
      </c>
      <c r="Q418" s="7">
        <v>11</v>
      </c>
      <c r="R418" s="7">
        <v>205</v>
      </c>
      <c r="T418" s="7">
        <v>17</v>
      </c>
      <c r="U418" s="7">
        <v>17.5</v>
      </c>
      <c r="V418" s="7">
        <v>5.8</v>
      </c>
      <c r="AB418" s="8">
        <f t="shared" si="64"/>
        <v>0</v>
      </c>
      <c r="AC418" s="8" t="str">
        <f t="shared" si="65"/>
        <v/>
      </c>
      <c r="AD418" s="32" t="str">
        <f t="shared" si="66"/>
        <v/>
      </c>
      <c r="AE418" s="32" t="str">
        <f>IF(J418&lt;900,IF(AND(VLOOKUP(C418,marv2012_trees!$A$2:$O$2023,11,FALSE)&lt;21,OR(Q418=21,Q418=22,Q418=23)),1,""),"")</f>
        <v/>
      </c>
      <c r="AF418" s="32" t="str">
        <f t="shared" si="67"/>
        <v/>
      </c>
      <c r="AG418" s="32">
        <f t="shared" si="68"/>
        <v>205</v>
      </c>
      <c r="AH418" s="32">
        <f t="shared" si="69"/>
        <v>205</v>
      </c>
      <c r="AI418" s="32">
        <f t="shared" si="70"/>
        <v>0</v>
      </c>
      <c r="AJ418" s="32" t="str">
        <f t="shared" si="71"/>
        <v/>
      </c>
    </row>
    <row r="419" spans="1:36">
      <c r="A419">
        <v>84</v>
      </c>
      <c r="B419" s="1" t="str">
        <f t="shared" si="63"/>
        <v>84_92</v>
      </c>
      <c r="C419" t="str">
        <f t="shared" ref="C419:C482" si="74">CONCATENATE(I419,"_",J419)</f>
        <v>84_92</v>
      </c>
      <c r="D419" t="str">
        <f>IF(ISNA(VLOOKUP(C419,omissio_vanha_vs_uusi!$A$2:$T$107,20,FALSE)),"",IF(VLOOKUP(C419,omissio_vanha_vs_uusi!$A$2:$T$107,20,FALSE)="OK",VLOOKUP(C419,omissio_vanha_vs_uusi!$A$2:$T$107,11,FALSE),""))</f>
        <v/>
      </c>
      <c r="E419">
        <f>VLOOKUP($C419,marv2012_trees!$A$2:$O$2023,5,FALSE)</f>
        <v>2516255.5</v>
      </c>
      <c r="F419">
        <f>VLOOKUP($C419,marv2012_trees!$A$2:$O$2023,6,FALSE)</f>
        <v>6860918.46</v>
      </c>
      <c r="G419" t="str">
        <f>IF(ISNA(VLOOKUP($C419,results!$A$2:$CJ$107,10,FALSE)),"",VLOOKUP($C419,results!$A$2:$CJ$107,10,FALSE))</f>
        <v/>
      </c>
      <c r="H419" t="str">
        <f>IF(ISNA(VLOOKUP($C419,results!$A$2:$CJ$107,11,FALSE)),"",VLOOKUP($C419,results!$A$2:$CJ$107,11,FALSE))</f>
        <v/>
      </c>
      <c r="I419">
        <v>84</v>
      </c>
      <c r="J419">
        <v>92</v>
      </c>
      <c r="K419">
        <v>2</v>
      </c>
      <c r="L419">
        <v>172</v>
      </c>
      <c r="M419">
        <v>16.134000610000001</v>
      </c>
      <c r="N419">
        <v>2</v>
      </c>
      <c r="O419" s="7">
        <v>1</v>
      </c>
      <c r="P419" s="7">
        <v>2</v>
      </c>
      <c r="Q419" s="7">
        <v>11</v>
      </c>
      <c r="R419" s="7">
        <v>186</v>
      </c>
      <c r="AB419" s="8">
        <f t="shared" si="64"/>
        <v>14</v>
      </c>
      <c r="AC419" s="8" t="str">
        <f t="shared" si="65"/>
        <v/>
      </c>
      <c r="AD419" s="32" t="str">
        <f t="shared" si="66"/>
        <v/>
      </c>
      <c r="AE419" s="32" t="str">
        <f>IF(J419&lt;900,IF(AND(VLOOKUP(C419,marv2012_trees!$A$2:$O$2023,11,FALSE)&lt;21,OR(Q419=21,Q419=22,Q419=23)),1,""),"")</f>
        <v/>
      </c>
      <c r="AF419" s="32" t="str">
        <f t="shared" si="67"/>
        <v/>
      </c>
      <c r="AG419" s="32">
        <f t="shared" si="68"/>
        <v>172</v>
      </c>
      <c r="AH419" s="32">
        <f t="shared" si="69"/>
        <v>186</v>
      </c>
      <c r="AI419" s="32">
        <f t="shared" si="70"/>
        <v>14</v>
      </c>
      <c r="AJ419" s="32" t="str">
        <f t="shared" si="71"/>
        <v/>
      </c>
    </row>
    <row r="420" spans="1:36">
      <c r="A420">
        <v>84</v>
      </c>
      <c r="B420" s="1" t="str">
        <f t="shared" si="63"/>
        <v>84_95</v>
      </c>
      <c r="C420" t="str">
        <f t="shared" si="74"/>
        <v>84_95</v>
      </c>
      <c r="D420" t="str">
        <f>IF(ISNA(VLOOKUP(C420,omissio_vanha_vs_uusi!$A$2:$T$107,20,FALSE)),"",IF(VLOOKUP(C420,omissio_vanha_vs_uusi!$A$2:$T$107,20,FALSE)="OK",VLOOKUP(C420,omissio_vanha_vs_uusi!$A$2:$T$107,11,FALSE),""))</f>
        <v/>
      </c>
      <c r="E420">
        <f>VLOOKUP($C420,marv2012_trees!$A$2:$O$2023,5,FALSE)</f>
        <v>2516252.69</v>
      </c>
      <c r="F420">
        <f>VLOOKUP($C420,marv2012_trees!$A$2:$O$2023,6,FALSE)</f>
        <v>6860918.3300000001</v>
      </c>
      <c r="G420" t="str">
        <f>IF(ISNA(VLOOKUP($C420,results!$A$2:$CJ$107,10,FALSE)),"",VLOOKUP($C420,results!$A$2:$CJ$107,10,FALSE))</f>
        <v/>
      </c>
      <c r="H420" t="str">
        <f>IF(ISNA(VLOOKUP($C420,results!$A$2:$CJ$107,11,FALSE)),"",VLOOKUP($C420,results!$A$2:$CJ$107,11,FALSE))</f>
        <v/>
      </c>
      <c r="I420">
        <v>84</v>
      </c>
      <c r="J420">
        <v>95</v>
      </c>
      <c r="K420">
        <v>2</v>
      </c>
      <c r="L420">
        <v>108</v>
      </c>
      <c r="N420">
        <v>2</v>
      </c>
      <c r="O420" s="7">
        <v>1</v>
      </c>
      <c r="P420" s="7">
        <v>2</v>
      </c>
      <c r="Q420" s="7">
        <v>31</v>
      </c>
      <c r="AB420" s="8" t="str">
        <f t="shared" si="64"/>
        <v/>
      </c>
      <c r="AC420" s="8" t="str">
        <f t="shared" si="65"/>
        <v/>
      </c>
      <c r="AD420" s="32" t="str">
        <f t="shared" si="66"/>
        <v/>
      </c>
      <c r="AE420" s="32" t="str">
        <f>IF(J420&lt;900,IF(AND(VLOOKUP(C420,marv2012_trees!$A$2:$O$2023,11,FALSE)&lt;21,OR(Q420=21,Q420=22,Q420=23)),1,""),"")</f>
        <v/>
      </c>
      <c r="AF420" s="32">
        <f t="shared" si="67"/>
        <v>1</v>
      </c>
      <c r="AG420" s="32">
        <f t="shared" si="68"/>
        <v>0</v>
      </c>
      <c r="AH420" s="32">
        <f t="shared" si="69"/>
        <v>0</v>
      </c>
      <c r="AI420" s="32" t="str">
        <f t="shared" si="70"/>
        <v/>
      </c>
      <c r="AJ420" s="32" t="str">
        <f t="shared" si="71"/>
        <v/>
      </c>
    </row>
    <row r="421" spans="1:36">
      <c r="A421">
        <v>84</v>
      </c>
      <c r="B421" s="1" t="str">
        <f t="shared" si="63"/>
        <v>84_100</v>
      </c>
      <c r="C421" t="str">
        <f t="shared" si="74"/>
        <v>84_100</v>
      </c>
      <c r="D421" t="str">
        <f>IF(ISNA(VLOOKUP(C421,omissio_vanha_vs_uusi!$A$2:$T$107,20,FALSE)),"",IF(VLOOKUP(C421,omissio_vanha_vs_uusi!$A$2:$T$107,20,FALSE)="OK",VLOOKUP(C421,omissio_vanha_vs_uusi!$A$2:$T$107,11,FALSE),""))</f>
        <v/>
      </c>
      <c r="E421">
        <f>VLOOKUP($C421,marv2012_trees!$A$2:$O$2023,5,FALSE)</f>
        <v>2516254.71</v>
      </c>
      <c r="F421">
        <f>VLOOKUP($C421,marv2012_trees!$A$2:$O$2023,6,FALSE)</f>
        <v>6860921.0700000003</v>
      </c>
      <c r="G421" t="str">
        <f>IF(ISNA(VLOOKUP($C421,results!$A$2:$CJ$107,10,FALSE)),"",VLOOKUP($C421,results!$A$2:$CJ$107,10,FALSE))</f>
        <v/>
      </c>
      <c r="H421" t="str">
        <f>IF(ISNA(VLOOKUP($C421,results!$A$2:$CJ$107,11,FALSE)),"",VLOOKUP($C421,results!$A$2:$CJ$107,11,FALSE))</f>
        <v/>
      </c>
      <c r="I421">
        <v>84</v>
      </c>
      <c r="J421">
        <v>100</v>
      </c>
      <c r="K421">
        <v>2</v>
      </c>
      <c r="L421">
        <v>190</v>
      </c>
      <c r="M421">
        <v>15.80901038</v>
      </c>
      <c r="N421">
        <v>2</v>
      </c>
      <c r="O421" s="7">
        <v>1</v>
      </c>
      <c r="P421" s="7">
        <v>2</v>
      </c>
      <c r="Q421" s="7">
        <v>11</v>
      </c>
      <c r="R421" s="7">
        <v>210</v>
      </c>
      <c r="T421" s="7">
        <v>15</v>
      </c>
      <c r="U421" s="7">
        <v>15.8</v>
      </c>
      <c r="V421" s="7">
        <v>6.3</v>
      </c>
      <c r="W421" s="7">
        <v>7</v>
      </c>
      <c r="X421" s="7">
        <v>8</v>
      </c>
      <c r="Y421" s="7">
        <v>15</v>
      </c>
      <c r="Z421" s="7">
        <v>55</v>
      </c>
      <c r="AB421" s="8">
        <f t="shared" si="64"/>
        <v>20</v>
      </c>
      <c r="AC421" s="8" t="str">
        <f t="shared" si="65"/>
        <v/>
      </c>
      <c r="AD421" s="32" t="str">
        <f t="shared" si="66"/>
        <v/>
      </c>
      <c r="AE421" s="32" t="str">
        <f>IF(J421&lt;900,IF(AND(VLOOKUP(C421,marv2012_trees!$A$2:$O$2023,11,FALSE)&lt;21,OR(Q421=21,Q421=22,Q421=23)),1,""),"")</f>
        <v/>
      </c>
      <c r="AF421" s="32" t="str">
        <f t="shared" si="67"/>
        <v/>
      </c>
      <c r="AG421" s="32">
        <f t="shared" si="68"/>
        <v>190</v>
      </c>
      <c r="AH421" s="32">
        <f t="shared" si="69"/>
        <v>210</v>
      </c>
      <c r="AI421" s="32">
        <f t="shared" si="70"/>
        <v>20</v>
      </c>
      <c r="AJ421" s="32" t="str">
        <f t="shared" si="71"/>
        <v/>
      </c>
    </row>
    <row r="422" spans="1:36">
      <c r="A422">
        <v>84</v>
      </c>
      <c r="B422" s="1" t="str">
        <f t="shared" si="63"/>
        <v>84_99</v>
      </c>
      <c r="C422" t="str">
        <f t="shared" si="74"/>
        <v>84_99</v>
      </c>
      <c r="D422" t="str">
        <f>IF(ISNA(VLOOKUP(C422,omissio_vanha_vs_uusi!$A$2:$T$107,20,FALSE)),"",IF(VLOOKUP(C422,omissio_vanha_vs_uusi!$A$2:$T$107,20,FALSE)="OK",VLOOKUP(C422,omissio_vanha_vs_uusi!$A$2:$T$107,11,FALSE),""))</f>
        <v/>
      </c>
      <c r="E422">
        <f>VLOOKUP($C422,marv2012_trees!$A$2:$O$2023,5,FALSE)</f>
        <v>2516250.0499999998</v>
      </c>
      <c r="F422">
        <f>VLOOKUP($C422,marv2012_trees!$A$2:$O$2023,6,FALSE)</f>
        <v>6860917.9100000001</v>
      </c>
      <c r="G422" t="str">
        <f>IF(ISNA(VLOOKUP($C422,results!$A$2:$CJ$107,10,FALSE)),"",VLOOKUP($C422,results!$A$2:$CJ$107,10,FALSE))</f>
        <v/>
      </c>
      <c r="H422" t="str">
        <f>IF(ISNA(VLOOKUP($C422,results!$A$2:$CJ$107,11,FALSE)),"",VLOOKUP($C422,results!$A$2:$CJ$107,11,FALSE))</f>
        <v/>
      </c>
      <c r="I422">
        <v>84</v>
      </c>
      <c r="J422">
        <v>99</v>
      </c>
      <c r="K422">
        <v>4</v>
      </c>
      <c r="L422">
        <v>141</v>
      </c>
      <c r="M422">
        <v>17.723007320000001</v>
      </c>
      <c r="N422">
        <v>2</v>
      </c>
      <c r="O422" s="7">
        <v>1</v>
      </c>
      <c r="P422" s="7">
        <v>4</v>
      </c>
      <c r="Q422" s="7">
        <v>11</v>
      </c>
      <c r="R422" s="7">
        <v>160</v>
      </c>
      <c r="T422" s="7">
        <v>11</v>
      </c>
      <c r="U422" s="7">
        <v>14.5</v>
      </c>
      <c r="V422" s="7">
        <v>8.5</v>
      </c>
      <c r="AB422" s="8">
        <f t="shared" si="64"/>
        <v>19</v>
      </c>
      <c r="AC422" s="8" t="str">
        <f t="shared" si="65"/>
        <v/>
      </c>
      <c r="AD422" s="32" t="str">
        <f t="shared" si="66"/>
        <v/>
      </c>
      <c r="AE422" s="32" t="str">
        <f>IF(J422&lt;900,IF(AND(VLOOKUP(C422,marv2012_trees!$A$2:$O$2023,11,FALSE)&lt;21,OR(Q422=21,Q422=22,Q422=23)),1,""),"")</f>
        <v/>
      </c>
      <c r="AF422" s="32" t="str">
        <f t="shared" si="67"/>
        <v/>
      </c>
      <c r="AG422" s="32">
        <f t="shared" si="68"/>
        <v>141</v>
      </c>
      <c r="AH422" s="32">
        <f t="shared" si="69"/>
        <v>160</v>
      </c>
      <c r="AI422" s="32">
        <f t="shared" si="70"/>
        <v>19</v>
      </c>
      <c r="AJ422" s="32" t="str">
        <f t="shared" si="71"/>
        <v/>
      </c>
    </row>
    <row r="423" spans="1:36">
      <c r="A423">
        <v>84</v>
      </c>
      <c r="B423" s="1" t="str">
        <f t="shared" si="63"/>
        <v>84_102</v>
      </c>
      <c r="C423" t="str">
        <f t="shared" si="74"/>
        <v>84_102</v>
      </c>
      <c r="D423" t="str">
        <f>IF(ISNA(VLOOKUP(C423,omissio_vanha_vs_uusi!$A$2:$T$107,20,FALSE)),"",IF(VLOOKUP(C423,omissio_vanha_vs_uusi!$A$2:$T$107,20,FALSE)="OK",VLOOKUP(C423,omissio_vanha_vs_uusi!$A$2:$T$107,11,FALSE),""))</f>
        <v/>
      </c>
      <c r="E423">
        <f>VLOOKUP($C423,marv2012_trees!$A$2:$O$2023,5,FALSE)</f>
        <v>2516252.09</v>
      </c>
      <c r="F423">
        <f>VLOOKUP($C423,marv2012_trees!$A$2:$O$2023,6,FALSE)</f>
        <v>6860919.8399999999</v>
      </c>
      <c r="G423" t="str">
        <f>IF(ISNA(VLOOKUP($C423,results!$A$2:$CJ$107,10,FALSE)),"",VLOOKUP($C423,results!$A$2:$CJ$107,10,FALSE))</f>
        <v/>
      </c>
      <c r="H423" t="str">
        <f>IF(ISNA(VLOOKUP($C423,results!$A$2:$CJ$107,11,FALSE)),"",VLOOKUP($C423,results!$A$2:$CJ$107,11,FALSE))</f>
        <v/>
      </c>
      <c r="I423">
        <v>84</v>
      </c>
      <c r="J423">
        <v>102</v>
      </c>
      <c r="K423">
        <v>2</v>
      </c>
      <c r="L423">
        <v>101</v>
      </c>
      <c r="N423">
        <v>2</v>
      </c>
      <c r="O423" s="7">
        <v>1</v>
      </c>
      <c r="P423" s="7">
        <v>2</v>
      </c>
      <c r="Q423" s="7">
        <v>31</v>
      </c>
      <c r="AB423" s="8" t="str">
        <f t="shared" si="64"/>
        <v/>
      </c>
      <c r="AC423" s="8" t="str">
        <f t="shared" si="65"/>
        <v/>
      </c>
      <c r="AD423" s="32" t="str">
        <f t="shared" si="66"/>
        <v/>
      </c>
      <c r="AE423" s="32" t="str">
        <f>IF(J423&lt;900,IF(AND(VLOOKUP(C423,marv2012_trees!$A$2:$O$2023,11,FALSE)&lt;21,OR(Q423=21,Q423=22,Q423=23)),1,""),"")</f>
        <v/>
      </c>
      <c r="AF423" s="32">
        <f t="shared" si="67"/>
        <v>1</v>
      </c>
      <c r="AG423" s="32">
        <f t="shared" si="68"/>
        <v>0</v>
      </c>
      <c r="AH423" s="32">
        <f t="shared" si="69"/>
        <v>0</v>
      </c>
      <c r="AI423" s="32" t="str">
        <f t="shared" si="70"/>
        <v/>
      </c>
      <c r="AJ423" s="32" t="str">
        <f t="shared" si="71"/>
        <v/>
      </c>
    </row>
    <row r="424" spans="1:36">
      <c r="A424">
        <v>84</v>
      </c>
      <c r="B424" s="1" t="str">
        <f t="shared" si="63"/>
        <v>84_104</v>
      </c>
      <c r="C424" t="str">
        <f t="shared" si="74"/>
        <v>84_104</v>
      </c>
      <c r="D424" t="str">
        <f>IF(ISNA(VLOOKUP(C424,omissio_vanha_vs_uusi!$A$2:$T$107,20,FALSE)),"",IF(VLOOKUP(C424,omissio_vanha_vs_uusi!$A$2:$T$107,20,FALSE)="OK",VLOOKUP(C424,omissio_vanha_vs_uusi!$A$2:$T$107,11,FALSE),""))</f>
        <v/>
      </c>
      <c r="E424">
        <f>VLOOKUP($C424,marv2012_trees!$A$2:$O$2023,5,FALSE)</f>
        <v>2516252.75</v>
      </c>
      <c r="F424">
        <f>VLOOKUP($C424,marv2012_trees!$A$2:$O$2023,6,FALSE)</f>
        <v>6860921.8600000003</v>
      </c>
      <c r="G424" t="str">
        <f>IF(ISNA(VLOOKUP($C424,results!$A$2:$CJ$107,10,FALSE)),"",VLOOKUP($C424,results!$A$2:$CJ$107,10,FALSE))</f>
        <v/>
      </c>
      <c r="H424" t="str">
        <f>IF(ISNA(VLOOKUP($C424,results!$A$2:$CJ$107,11,FALSE)),"",VLOOKUP($C424,results!$A$2:$CJ$107,11,FALSE))</f>
        <v/>
      </c>
      <c r="I424">
        <v>84</v>
      </c>
      <c r="J424">
        <v>104</v>
      </c>
      <c r="K424">
        <v>2</v>
      </c>
      <c r="L424">
        <v>205</v>
      </c>
      <c r="M424">
        <v>15.47300793</v>
      </c>
      <c r="N424">
        <v>2</v>
      </c>
      <c r="O424" s="7">
        <v>1</v>
      </c>
      <c r="P424" s="7">
        <v>2</v>
      </c>
      <c r="Q424" s="7">
        <v>12</v>
      </c>
      <c r="R424" s="7">
        <v>197</v>
      </c>
      <c r="T424" s="7">
        <v>15</v>
      </c>
      <c r="U424" s="7">
        <v>15.8</v>
      </c>
      <c r="V424" s="7">
        <v>10</v>
      </c>
      <c r="AA424" t="s">
        <v>120</v>
      </c>
      <c r="AB424" s="8">
        <f t="shared" si="64"/>
        <v>-8</v>
      </c>
      <c r="AC424" s="8" t="str">
        <f t="shared" si="65"/>
        <v/>
      </c>
      <c r="AD424" s="32" t="str">
        <f t="shared" si="66"/>
        <v/>
      </c>
      <c r="AE424" s="32" t="str">
        <f>IF(J424&lt;900,IF(AND(VLOOKUP(C424,marv2012_trees!$A$2:$O$2023,11,FALSE)&lt;21,OR(Q424=21,Q424=22,Q424=23)),1,""),"")</f>
        <v/>
      </c>
      <c r="AF424" s="32" t="str">
        <f t="shared" si="67"/>
        <v/>
      </c>
      <c r="AG424" s="32">
        <f t="shared" si="68"/>
        <v>205</v>
      </c>
      <c r="AH424" s="32">
        <f t="shared" si="69"/>
        <v>197</v>
      </c>
      <c r="AI424" s="32">
        <f t="shared" si="70"/>
        <v>-8</v>
      </c>
      <c r="AJ424" s="32" t="str">
        <f t="shared" si="71"/>
        <v/>
      </c>
    </row>
    <row r="425" spans="1:36">
      <c r="A425">
        <v>84</v>
      </c>
      <c r="B425" s="1" t="str">
        <f t="shared" si="63"/>
        <v>84_107</v>
      </c>
      <c r="C425" t="str">
        <f t="shared" si="74"/>
        <v>84_107</v>
      </c>
      <c r="D425" t="str">
        <f>IF(ISNA(VLOOKUP(C425,omissio_vanha_vs_uusi!$A$2:$T$107,20,FALSE)),"",IF(VLOOKUP(C425,omissio_vanha_vs_uusi!$A$2:$T$107,20,FALSE)="OK",VLOOKUP(C425,omissio_vanha_vs_uusi!$A$2:$T$107,11,FALSE),""))</f>
        <v/>
      </c>
      <c r="E425">
        <f>VLOOKUP($C425,marv2012_trees!$A$2:$O$2023,5,FALSE)</f>
        <v>2516250.4500000002</v>
      </c>
      <c r="F425">
        <f>VLOOKUP($C425,marv2012_trees!$A$2:$O$2023,6,FALSE)</f>
        <v>6860922.3399999999</v>
      </c>
      <c r="G425" t="str">
        <f>IF(ISNA(VLOOKUP($C425,results!$A$2:$CJ$107,10,FALSE)),"",VLOOKUP($C425,results!$A$2:$CJ$107,10,FALSE))</f>
        <v/>
      </c>
      <c r="H425" t="str">
        <f>IF(ISNA(VLOOKUP($C425,results!$A$2:$CJ$107,11,FALSE)),"",VLOOKUP($C425,results!$A$2:$CJ$107,11,FALSE))</f>
        <v/>
      </c>
      <c r="I425">
        <v>84</v>
      </c>
      <c r="J425">
        <v>107</v>
      </c>
      <c r="K425">
        <v>2</v>
      </c>
      <c r="L425">
        <v>161</v>
      </c>
      <c r="M425">
        <v>14.86700549</v>
      </c>
      <c r="N425">
        <v>2</v>
      </c>
      <c r="O425" s="7">
        <v>1</v>
      </c>
      <c r="P425" s="7">
        <v>2</v>
      </c>
      <c r="Q425" s="7">
        <v>11</v>
      </c>
      <c r="R425" s="7">
        <v>159</v>
      </c>
      <c r="AB425" s="8">
        <f t="shared" si="64"/>
        <v>-2</v>
      </c>
      <c r="AC425" s="8" t="str">
        <f t="shared" si="65"/>
        <v/>
      </c>
      <c r="AD425" s="32" t="str">
        <f t="shared" si="66"/>
        <v/>
      </c>
      <c r="AE425" s="32" t="str">
        <f>IF(J425&lt;900,IF(AND(VLOOKUP(C425,marv2012_trees!$A$2:$O$2023,11,FALSE)&lt;21,OR(Q425=21,Q425=22,Q425=23)),1,""),"")</f>
        <v/>
      </c>
      <c r="AF425" s="32" t="str">
        <f t="shared" si="67"/>
        <v/>
      </c>
      <c r="AG425" s="32">
        <f t="shared" si="68"/>
        <v>161</v>
      </c>
      <c r="AH425" s="32">
        <f t="shared" si="69"/>
        <v>159</v>
      </c>
      <c r="AI425" s="32">
        <f t="shared" si="70"/>
        <v>-2</v>
      </c>
      <c r="AJ425" s="32" t="str">
        <f t="shared" si="71"/>
        <v/>
      </c>
    </row>
    <row r="426" spans="1:36">
      <c r="A426">
        <v>84</v>
      </c>
      <c r="B426" s="1" t="str">
        <f t="shared" si="63"/>
        <v>84_117</v>
      </c>
      <c r="C426" t="str">
        <f t="shared" si="74"/>
        <v>84_117</v>
      </c>
      <c r="D426" t="str">
        <f>IF(ISNA(VLOOKUP(C426,omissio_vanha_vs_uusi!$A$2:$T$107,20,FALSE)),"",IF(VLOOKUP(C426,omissio_vanha_vs_uusi!$A$2:$T$107,20,FALSE)="OK",VLOOKUP(C426,omissio_vanha_vs_uusi!$A$2:$T$107,11,FALSE),""))</f>
        <v/>
      </c>
      <c r="E426">
        <f>VLOOKUP($C426,marv2012_trees!$A$2:$O$2023,5,FALSE)</f>
        <v>2516253.0099999998</v>
      </c>
      <c r="F426">
        <f>VLOOKUP($C426,marv2012_trees!$A$2:$O$2023,6,FALSE)</f>
        <v>6860924.8300000001</v>
      </c>
      <c r="G426" t="str">
        <f>IF(ISNA(VLOOKUP($C426,results!$A$2:$CJ$107,10,FALSE)),"",VLOOKUP($C426,results!$A$2:$CJ$107,10,FALSE))</f>
        <v/>
      </c>
      <c r="H426" t="str">
        <f>IF(ISNA(VLOOKUP($C426,results!$A$2:$CJ$107,11,FALSE)),"",VLOOKUP($C426,results!$A$2:$CJ$107,11,FALSE))</f>
        <v/>
      </c>
      <c r="I426">
        <v>84</v>
      </c>
      <c r="J426">
        <v>117</v>
      </c>
      <c r="K426">
        <v>2</v>
      </c>
      <c r="L426">
        <v>196</v>
      </c>
      <c r="M426">
        <v>18.786006100000002</v>
      </c>
      <c r="N426">
        <v>2</v>
      </c>
      <c r="O426" s="7">
        <v>1</v>
      </c>
      <c r="P426" s="7">
        <v>2</v>
      </c>
      <c r="Q426" s="7">
        <v>11</v>
      </c>
      <c r="R426" s="7">
        <v>198</v>
      </c>
      <c r="T426" s="7">
        <v>15</v>
      </c>
      <c r="U426" s="7">
        <v>19.8</v>
      </c>
      <c r="V426" s="7">
        <v>8</v>
      </c>
      <c r="W426" s="7">
        <v>9</v>
      </c>
      <c r="X426" s="7">
        <v>8</v>
      </c>
      <c r="Y426" s="7">
        <v>22.5</v>
      </c>
      <c r="Z426" s="7">
        <v>55</v>
      </c>
      <c r="AB426" s="8">
        <f t="shared" si="64"/>
        <v>2</v>
      </c>
      <c r="AC426" s="8" t="str">
        <f t="shared" si="65"/>
        <v/>
      </c>
      <c r="AD426" s="32" t="str">
        <f t="shared" si="66"/>
        <v/>
      </c>
      <c r="AE426" s="32" t="str">
        <f>IF(J426&lt;900,IF(AND(VLOOKUP(C426,marv2012_trees!$A$2:$O$2023,11,FALSE)&lt;21,OR(Q426=21,Q426=22,Q426=23)),1,""),"")</f>
        <v/>
      </c>
      <c r="AF426" s="32" t="str">
        <f t="shared" si="67"/>
        <v/>
      </c>
      <c r="AG426" s="32">
        <f t="shared" si="68"/>
        <v>196</v>
      </c>
      <c r="AH426" s="32">
        <f t="shared" si="69"/>
        <v>198</v>
      </c>
      <c r="AI426" s="32">
        <f t="shared" si="70"/>
        <v>2</v>
      </c>
      <c r="AJ426" s="32" t="str">
        <f t="shared" si="71"/>
        <v/>
      </c>
    </row>
    <row r="427" spans="1:36">
      <c r="A427">
        <v>84</v>
      </c>
      <c r="B427" s="1" t="str">
        <f t="shared" si="63"/>
        <v>84_108</v>
      </c>
      <c r="C427" t="str">
        <f t="shared" si="74"/>
        <v>84_108</v>
      </c>
      <c r="D427" t="str">
        <f>IF(ISNA(VLOOKUP(C427,omissio_vanha_vs_uusi!$A$2:$T$107,20,FALSE)),"",IF(VLOOKUP(C427,omissio_vanha_vs_uusi!$A$2:$T$107,20,FALSE)="OK",VLOOKUP(C427,omissio_vanha_vs_uusi!$A$2:$T$107,11,FALSE),""))</f>
        <v/>
      </c>
      <c r="E427">
        <f>VLOOKUP($C427,marv2012_trees!$A$2:$O$2023,5,FALSE)</f>
        <v>2516248.09</v>
      </c>
      <c r="F427">
        <f>VLOOKUP($C427,marv2012_trees!$A$2:$O$2023,6,FALSE)</f>
        <v>6860921.7999999998</v>
      </c>
      <c r="G427" t="str">
        <f>IF(ISNA(VLOOKUP($C427,results!$A$2:$CJ$107,10,FALSE)),"",VLOOKUP($C427,results!$A$2:$CJ$107,10,FALSE))</f>
        <v/>
      </c>
      <c r="H427" t="str">
        <f>IF(ISNA(VLOOKUP($C427,results!$A$2:$CJ$107,11,FALSE)),"",VLOOKUP($C427,results!$A$2:$CJ$107,11,FALSE))</f>
        <v/>
      </c>
      <c r="I427">
        <v>84</v>
      </c>
      <c r="J427">
        <v>108</v>
      </c>
      <c r="K427">
        <v>2</v>
      </c>
      <c r="L427">
        <v>160</v>
      </c>
      <c r="M427">
        <v>14.86800305</v>
      </c>
      <c r="N427">
        <v>2</v>
      </c>
      <c r="O427" s="7">
        <v>1</v>
      </c>
      <c r="P427" s="7">
        <v>2</v>
      </c>
      <c r="Q427" s="7">
        <v>11</v>
      </c>
      <c r="R427" s="7">
        <v>163</v>
      </c>
      <c r="T427" s="7">
        <v>11</v>
      </c>
      <c r="U427" s="7">
        <v>15.8</v>
      </c>
      <c r="V427" s="7">
        <v>8.8000000000000007</v>
      </c>
      <c r="W427" s="7">
        <v>5</v>
      </c>
      <c r="X427" s="7">
        <v>6</v>
      </c>
      <c r="Y427" s="7">
        <v>23</v>
      </c>
      <c r="Z427" s="7">
        <v>51</v>
      </c>
      <c r="AB427" s="8">
        <f t="shared" si="64"/>
        <v>3</v>
      </c>
      <c r="AC427" s="8" t="str">
        <f t="shared" si="65"/>
        <v/>
      </c>
      <c r="AD427" s="32" t="str">
        <f t="shared" si="66"/>
        <v/>
      </c>
      <c r="AE427" s="32" t="str">
        <f>IF(J427&lt;900,IF(AND(VLOOKUP(C427,marv2012_trees!$A$2:$O$2023,11,FALSE)&lt;21,OR(Q427=21,Q427=22,Q427=23)),1,""),"")</f>
        <v/>
      </c>
      <c r="AF427" s="32" t="str">
        <f t="shared" si="67"/>
        <v/>
      </c>
      <c r="AG427" s="32">
        <f t="shared" si="68"/>
        <v>160</v>
      </c>
      <c r="AH427" s="32">
        <f t="shared" si="69"/>
        <v>163</v>
      </c>
      <c r="AI427" s="32">
        <f t="shared" si="70"/>
        <v>3</v>
      </c>
      <c r="AJ427" s="32" t="str">
        <f t="shared" si="71"/>
        <v/>
      </c>
    </row>
    <row r="428" spans="1:36">
      <c r="A428">
        <v>84</v>
      </c>
      <c r="B428" s="1" t="str">
        <f t="shared" si="63"/>
        <v>84_109</v>
      </c>
      <c r="C428" t="str">
        <f t="shared" si="74"/>
        <v>84_109</v>
      </c>
      <c r="D428" t="str">
        <f>IF(ISNA(VLOOKUP(C428,omissio_vanha_vs_uusi!$A$2:$T$107,20,FALSE)),"",IF(VLOOKUP(C428,omissio_vanha_vs_uusi!$A$2:$T$107,20,FALSE)="OK",VLOOKUP(C428,omissio_vanha_vs_uusi!$A$2:$T$107,11,FALSE),""))</f>
        <v/>
      </c>
      <c r="E428">
        <f>VLOOKUP($C428,marv2012_trees!$A$2:$O$2023,5,FALSE)</f>
        <v>2516246.48</v>
      </c>
      <c r="F428">
        <f>VLOOKUP($C428,marv2012_trees!$A$2:$O$2023,6,FALSE)</f>
        <v>6860921.8099999996</v>
      </c>
      <c r="G428" t="str">
        <f>IF(ISNA(VLOOKUP($C428,results!$A$2:$CJ$107,10,FALSE)),"",VLOOKUP($C428,results!$A$2:$CJ$107,10,FALSE))</f>
        <v/>
      </c>
      <c r="H428" t="str">
        <f>IF(ISNA(VLOOKUP($C428,results!$A$2:$CJ$107,11,FALSE)),"",VLOOKUP($C428,results!$A$2:$CJ$107,11,FALSE))</f>
        <v/>
      </c>
      <c r="I428">
        <v>84</v>
      </c>
      <c r="J428">
        <v>109</v>
      </c>
      <c r="K428">
        <v>4</v>
      </c>
      <c r="L428">
        <v>137</v>
      </c>
      <c r="N428">
        <v>2</v>
      </c>
      <c r="O428" s="7">
        <v>1</v>
      </c>
      <c r="P428" s="7">
        <v>4</v>
      </c>
      <c r="Q428" s="7">
        <v>31</v>
      </c>
      <c r="AB428" s="8" t="str">
        <f t="shared" si="64"/>
        <v/>
      </c>
      <c r="AC428" s="8" t="str">
        <f t="shared" si="65"/>
        <v/>
      </c>
      <c r="AD428" s="32" t="str">
        <f t="shared" si="66"/>
        <v/>
      </c>
      <c r="AE428" s="32" t="str">
        <f>IF(J428&lt;900,IF(AND(VLOOKUP(C428,marv2012_trees!$A$2:$O$2023,11,FALSE)&lt;21,OR(Q428=21,Q428=22,Q428=23)),1,""),"")</f>
        <v/>
      </c>
      <c r="AF428" s="32">
        <f t="shared" si="67"/>
        <v>1</v>
      </c>
      <c r="AG428" s="32">
        <f t="shared" si="68"/>
        <v>0</v>
      </c>
      <c r="AH428" s="32">
        <f t="shared" si="69"/>
        <v>0</v>
      </c>
      <c r="AI428" s="32" t="str">
        <f t="shared" si="70"/>
        <v/>
      </c>
      <c r="AJ428" s="32" t="str">
        <f t="shared" si="71"/>
        <v/>
      </c>
    </row>
    <row r="429" spans="1:36">
      <c r="A429">
        <v>84</v>
      </c>
      <c r="B429" s="1" t="str">
        <f t="shared" si="63"/>
        <v>84_112</v>
      </c>
      <c r="C429" t="str">
        <f t="shared" si="74"/>
        <v>84_112</v>
      </c>
      <c r="D429" t="str">
        <f>IF(ISNA(VLOOKUP(C429,omissio_vanha_vs_uusi!$A$2:$T$107,20,FALSE)),"",IF(VLOOKUP(C429,omissio_vanha_vs_uusi!$A$2:$T$107,20,FALSE)="OK",VLOOKUP(C429,omissio_vanha_vs_uusi!$A$2:$T$107,11,FALSE),""))</f>
        <v/>
      </c>
      <c r="E429">
        <f>VLOOKUP($C429,marv2012_trees!$A$2:$O$2023,5,FALSE)</f>
        <v>2516248.67</v>
      </c>
      <c r="F429">
        <f>VLOOKUP($C429,marv2012_trees!$A$2:$O$2023,6,FALSE)</f>
        <v>6860923.8499999996</v>
      </c>
      <c r="G429" t="str">
        <f>IF(ISNA(VLOOKUP($C429,results!$A$2:$CJ$107,10,FALSE)),"",VLOOKUP($C429,results!$A$2:$CJ$107,10,FALSE))</f>
        <v/>
      </c>
      <c r="H429" t="str">
        <f>IF(ISNA(VLOOKUP($C429,results!$A$2:$CJ$107,11,FALSE)),"",VLOOKUP($C429,results!$A$2:$CJ$107,11,FALSE))</f>
        <v/>
      </c>
      <c r="I429">
        <v>84</v>
      </c>
      <c r="J429">
        <v>112</v>
      </c>
      <c r="K429">
        <v>4</v>
      </c>
      <c r="L429">
        <v>127</v>
      </c>
      <c r="N429">
        <v>2</v>
      </c>
      <c r="O429" s="7">
        <v>1</v>
      </c>
      <c r="P429" s="7">
        <v>4</v>
      </c>
      <c r="Q429" s="7">
        <v>31</v>
      </c>
      <c r="AB429" s="8" t="str">
        <f t="shared" si="64"/>
        <v/>
      </c>
      <c r="AC429" s="8" t="str">
        <f t="shared" si="65"/>
        <v/>
      </c>
      <c r="AD429" s="32" t="str">
        <f t="shared" si="66"/>
        <v/>
      </c>
      <c r="AE429" s="32" t="str">
        <f>IF(J429&lt;900,IF(AND(VLOOKUP(C429,marv2012_trees!$A$2:$O$2023,11,FALSE)&lt;21,OR(Q429=21,Q429=22,Q429=23)),1,""),"")</f>
        <v/>
      </c>
      <c r="AF429" s="32">
        <f t="shared" si="67"/>
        <v>1</v>
      </c>
      <c r="AG429" s="32">
        <f t="shared" si="68"/>
        <v>0</v>
      </c>
      <c r="AH429" s="32">
        <f t="shared" si="69"/>
        <v>0</v>
      </c>
      <c r="AI429" s="32" t="str">
        <f t="shared" si="70"/>
        <v/>
      </c>
      <c r="AJ429" s="32" t="str">
        <f t="shared" si="71"/>
        <v/>
      </c>
    </row>
    <row r="430" spans="1:36">
      <c r="A430">
        <v>84</v>
      </c>
      <c r="B430" s="1" t="str">
        <f t="shared" si="63"/>
        <v>84_129</v>
      </c>
      <c r="C430" t="str">
        <f t="shared" si="74"/>
        <v>84_129</v>
      </c>
      <c r="D430" t="str">
        <f>IF(ISNA(VLOOKUP(C430,omissio_vanha_vs_uusi!$A$2:$T$107,20,FALSE)),"",IF(VLOOKUP(C430,omissio_vanha_vs_uusi!$A$2:$T$107,20,FALSE)="OK",VLOOKUP(C430,omissio_vanha_vs_uusi!$A$2:$T$107,11,FALSE),""))</f>
        <v/>
      </c>
      <c r="E430">
        <f>VLOOKUP($C430,marv2012_trees!$A$2:$O$2023,5,FALSE)</f>
        <v>2516250.9500000002</v>
      </c>
      <c r="F430">
        <f>VLOOKUP($C430,marv2012_trees!$A$2:$O$2023,6,FALSE)</f>
        <v>6860927.6200000001</v>
      </c>
      <c r="G430" t="str">
        <f>IF(ISNA(VLOOKUP($C430,results!$A$2:$CJ$107,10,FALSE)),"",VLOOKUP($C430,results!$A$2:$CJ$107,10,FALSE))</f>
        <v/>
      </c>
      <c r="H430" t="str">
        <f>IF(ISNA(VLOOKUP($C430,results!$A$2:$CJ$107,11,FALSE)),"",VLOOKUP($C430,results!$A$2:$CJ$107,11,FALSE))</f>
        <v/>
      </c>
      <c r="I430">
        <v>84</v>
      </c>
      <c r="J430">
        <v>129</v>
      </c>
      <c r="K430">
        <v>2</v>
      </c>
      <c r="L430">
        <v>278</v>
      </c>
      <c r="M430">
        <v>24.189004270000002</v>
      </c>
      <c r="N430">
        <v>2</v>
      </c>
      <c r="O430" s="7">
        <v>1</v>
      </c>
      <c r="P430" s="7">
        <v>2</v>
      </c>
      <c r="Q430" s="7">
        <v>11</v>
      </c>
      <c r="R430" s="7">
        <v>281</v>
      </c>
      <c r="AB430" s="8">
        <f t="shared" si="64"/>
        <v>3</v>
      </c>
      <c r="AC430" s="8" t="str">
        <f t="shared" si="65"/>
        <v/>
      </c>
      <c r="AD430" s="32" t="str">
        <f t="shared" si="66"/>
        <v/>
      </c>
      <c r="AE430" s="32" t="str">
        <f>IF(J430&lt;900,IF(AND(VLOOKUP(C430,marv2012_trees!$A$2:$O$2023,11,FALSE)&lt;21,OR(Q430=21,Q430=22,Q430=23)),1,""),"")</f>
        <v/>
      </c>
      <c r="AF430" s="32" t="str">
        <f t="shared" si="67"/>
        <v/>
      </c>
      <c r="AG430" s="32">
        <f t="shared" si="68"/>
        <v>278</v>
      </c>
      <c r="AH430" s="32">
        <f t="shared" si="69"/>
        <v>281</v>
      </c>
      <c r="AI430" s="32">
        <f t="shared" si="70"/>
        <v>3</v>
      </c>
      <c r="AJ430" s="32" t="str">
        <f t="shared" si="71"/>
        <v/>
      </c>
    </row>
    <row r="431" spans="1:36">
      <c r="A431">
        <v>84</v>
      </c>
      <c r="B431" s="1" t="str">
        <f t="shared" si="63"/>
        <v>84_114</v>
      </c>
      <c r="C431" t="str">
        <f t="shared" si="74"/>
        <v>84_114</v>
      </c>
      <c r="D431" t="str">
        <f>IF(ISNA(VLOOKUP(C431,omissio_vanha_vs_uusi!$A$2:$T$107,20,FALSE)),"",IF(VLOOKUP(C431,omissio_vanha_vs_uusi!$A$2:$T$107,20,FALSE)="OK",VLOOKUP(C431,omissio_vanha_vs_uusi!$A$2:$T$107,11,FALSE),""))</f>
        <v/>
      </c>
      <c r="E431">
        <f>VLOOKUP($C431,marv2012_trees!$A$2:$O$2023,5,FALSE)</f>
        <v>2516244.79</v>
      </c>
      <c r="F431">
        <f>VLOOKUP($C431,marv2012_trees!$A$2:$O$2023,6,FALSE)</f>
        <v>6860923.5899999999</v>
      </c>
      <c r="G431" t="str">
        <f>IF(ISNA(VLOOKUP($C431,results!$A$2:$CJ$107,10,FALSE)),"",VLOOKUP($C431,results!$A$2:$CJ$107,10,FALSE))</f>
        <v/>
      </c>
      <c r="H431" t="str">
        <f>IF(ISNA(VLOOKUP($C431,results!$A$2:$CJ$107,11,FALSE)),"",VLOOKUP($C431,results!$A$2:$CJ$107,11,FALSE))</f>
        <v/>
      </c>
      <c r="I431">
        <v>84</v>
      </c>
      <c r="J431">
        <v>114</v>
      </c>
      <c r="K431">
        <v>2</v>
      </c>
      <c r="L431">
        <v>136</v>
      </c>
      <c r="N431">
        <v>2</v>
      </c>
      <c r="O431" s="7">
        <v>1</v>
      </c>
      <c r="P431" s="7">
        <v>2</v>
      </c>
      <c r="Q431" s="7">
        <v>22</v>
      </c>
      <c r="R431" s="7">
        <v>132</v>
      </c>
      <c r="AA431" t="s">
        <v>47</v>
      </c>
      <c r="AB431" s="8" t="str">
        <f t="shared" si="64"/>
        <v/>
      </c>
      <c r="AC431" s="8" t="str">
        <f t="shared" si="65"/>
        <v/>
      </c>
      <c r="AD431" s="32" t="str">
        <f t="shared" si="66"/>
        <v/>
      </c>
      <c r="AE431" s="32">
        <f>IF(J431&lt;900,IF(AND(VLOOKUP(C431,marv2012_trees!$A$2:$O$2023,11,FALSE)&lt;21,OR(Q431=21,Q431=22,Q431=23)),1,""),"")</f>
        <v>1</v>
      </c>
      <c r="AF431" s="32" t="str">
        <f t="shared" si="67"/>
        <v/>
      </c>
      <c r="AG431" s="32">
        <f t="shared" si="68"/>
        <v>0</v>
      </c>
      <c r="AH431" s="32">
        <f t="shared" si="69"/>
        <v>0</v>
      </c>
      <c r="AI431" s="32" t="str">
        <f t="shared" si="70"/>
        <v/>
      </c>
      <c r="AJ431" s="32" t="str">
        <f t="shared" si="71"/>
        <v/>
      </c>
    </row>
    <row r="432" spans="1:36">
      <c r="A432">
        <v>84</v>
      </c>
      <c r="B432" s="1" t="str">
        <f t="shared" si="63"/>
        <v>84_123</v>
      </c>
      <c r="C432" t="str">
        <f t="shared" si="74"/>
        <v>84_123</v>
      </c>
      <c r="D432" t="str">
        <f>IF(ISNA(VLOOKUP(C432,omissio_vanha_vs_uusi!$A$2:$T$107,20,FALSE)),"",IF(VLOOKUP(C432,omissio_vanha_vs_uusi!$A$2:$T$107,20,FALSE)="OK",VLOOKUP(C432,omissio_vanha_vs_uusi!$A$2:$T$107,11,FALSE),""))</f>
        <v/>
      </c>
      <c r="E432">
        <f>VLOOKUP($C432,marv2012_trees!$A$2:$O$2023,5,FALSE)</f>
        <v>2516248.41</v>
      </c>
      <c r="F432">
        <f>VLOOKUP($C432,marv2012_trees!$A$2:$O$2023,6,FALSE)</f>
        <v>6860926.4100000001</v>
      </c>
      <c r="G432" t="str">
        <f>IF(ISNA(VLOOKUP($C432,results!$A$2:$CJ$107,10,FALSE)),"",VLOOKUP($C432,results!$A$2:$CJ$107,10,FALSE))</f>
        <v/>
      </c>
      <c r="H432" t="str">
        <f>IF(ISNA(VLOOKUP($C432,results!$A$2:$CJ$107,11,FALSE)),"",VLOOKUP($C432,results!$A$2:$CJ$107,11,FALSE))</f>
        <v/>
      </c>
      <c r="I432">
        <v>84</v>
      </c>
      <c r="J432">
        <v>123</v>
      </c>
      <c r="K432">
        <v>2</v>
      </c>
      <c r="L432">
        <v>210</v>
      </c>
      <c r="M432">
        <v>18.932007930000001</v>
      </c>
      <c r="N432">
        <v>2</v>
      </c>
      <c r="O432" s="7">
        <v>1</v>
      </c>
      <c r="P432" s="7">
        <v>2</v>
      </c>
      <c r="Q432" s="7">
        <v>11</v>
      </c>
      <c r="R432" s="7">
        <v>201</v>
      </c>
      <c r="T432" s="7">
        <v>17</v>
      </c>
      <c r="U432" s="7">
        <v>18</v>
      </c>
      <c r="V432" s="7">
        <v>10.5</v>
      </c>
      <c r="AB432" s="8">
        <f t="shared" si="64"/>
        <v>-9</v>
      </c>
      <c r="AC432" s="8" t="str">
        <f t="shared" si="65"/>
        <v/>
      </c>
      <c r="AD432" s="32" t="str">
        <f t="shared" si="66"/>
        <v/>
      </c>
      <c r="AE432" s="32" t="str">
        <f>IF(J432&lt;900,IF(AND(VLOOKUP(C432,marv2012_trees!$A$2:$O$2023,11,FALSE)&lt;21,OR(Q432=21,Q432=22,Q432=23)),1,""),"")</f>
        <v/>
      </c>
      <c r="AF432" s="32" t="str">
        <f t="shared" si="67"/>
        <v/>
      </c>
      <c r="AG432" s="32">
        <f t="shared" si="68"/>
        <v>210</v>
      </c>
      <c r="AH432" s="32">
        <f t="shared" si="69"/>
        <v>201</v>
      </c>
      <c r="AI432" s="32">
        <f t="shared" si="70"/>
        <v>-9</v>
      </c>
      <c r="AJ432" s="32" t="str">
        <f t="shared" si="71"/>
        <v/>
      </c>
    </row>
    <row r="433" spans="1:36">
      <c r="A433">
        <v>84</v>
      </c>
      <c r="B433" s="1" t="str">
        <f t="shared" si="63"/>
        <v>84_118</v>
      </c>
      <c r="C433" t="str">
        <f t="shared" si="74"/>
        <v>84_118</v>
      </c>
      <c r="D433" t="str">
        <f>IF(ISNA(VLOOKUP(C433,omissio_vanha_vs_uusi!$A$2:$T$107,20,FALSE)),"",IF(VLOOKUP(C433,omissio_vanha_vs_uusi!$A$2:$T$107,20,FALSE)="OK",VLOOKUP(C433,omissio_vanha_vs_uusi!$A$2:$T$107,11,FALSE),""))</f>
        <v/>
      </c>
      <c r="E433">
        <f>VLOOKUP($C433,marv2012_trees!$A$2:$O$2023,5,FALSE)</f>
        <v>2516243.0099999998</v>
      </c>
      <c r="F433">
        <f>VLOOKUP($C433,marv2012_trees!$A$2:$O$2023,6,FALSE)</f>
        <v>6860924.71</v>
      </c>
      <c r="G433" t="str">
        <f>IF(ISNA(VLOOKUP($C433,results!$A$2:$CJ$107,10,FALSE)),"",VLOOKUP($C433,results!$A$2:$CJ$107,10,FALSE))</f>
        <v/>
      </c>
      <c r="H433" t="str">
        <f>IF(ISNA(VLOOKUP($C433,results!$A$2:$CJ$107,11,FALSE)),"",VLOOKUP($C433,results!$A$2:$CJ$107,11,FALSE))</f>
        <v/>
      </c>
      <c r="I433">
        <v>84</v>
      </c>
      <c r="J433">
        <v>118</v>
      </c>
      <c r="K433">
        <v>4</v>
      </c>
      <c r="L433">
        <v>90</v>
      </c>
      <c r="M433">
        <v>13.386001220000001</v>
      </c>
      <c r="N433">
        <v>2</v>
      </c>
      <c r="O433" s="7">
        <v>1</v>
      </c>
      <c r="P433" s="7">
        <v>4</v>
      </c>
      <c r="Q433" s="7">
        <v>11</v>
      </c>
      <c r="R433" s="7">
        <v>90</v>
      </c>
      <c r="AB433" s="8">
        <f t="shared" si="64"/>
        <v>0</v>
      </c>
      <c r="AC433" s="8" t="str">
        <f t="shared" si="65"/>
        <v/>
      </c>
      <c r="AD433" s="32" t="str">
        <f t="shared" si="66"/>
        <v/>
      </c>
      <c r="AE433" s="32" t="str">
        <f>IF(J433&lt;900,IF(AND(VLOOKUP(C433,marv2012_trees!$A$2:$O$2023,11,FALSE)&lt;21,OR(Q433=21,Q433=22,Q433=23)),1,""),"")</f>
        <v/>
      </c>
      <c r="AF433" s="32" t="str">
        <f t="shared" si="67"/>
        <v/>
      </c>
      <c r="AG433" s="32">
        <f t="shared" si="68"/>
        <v>90</v>
      </c>
      <c r="AH433" s="32">
        <f t="shared" si="69"/>
        <v>90</v>
      </c>
      <c r="AI433" s="32">
        <f t="shared" si="70"/>
        <v>0</v>
      </c>
      <c r="AJ433" s="32" t="str">
        <f t="shared" si="71"/>
        <v/>
      </c>
    </row>
    <row r="434" spans="1:36">
      <c r="A434">
        <v>84</v>
      </c>
      <c r="B434" s="1" t="str">
        <f t="shared" si="63"/>
        <v>84_126</v>
      </c>
      <c r="C434" t="str">
        <f t="shared" si="74"/>
        <v>84_126</v>
      </c>
      <c r="D434" t="str">
        <f>IF(ISNA(VLOOKUP(C434,omissio_vanha_vs_uusi!$A$2:$T$107,20,FALSE)),"",IF(VLOOKUP(C434,omissio_vanha_vs_uusi!$A$2:$T$107,20,FALSE)="OK",VLOOKUP(C434,omissio_vanha_vs_uusi!$A$2:$T$107,11,FALSE),""))</f>
        <v/>
      </c>
      <c r="E434">
        <f>VLOOKUP($C434,marv2012_trees!$A$2:$O$2023,5,FALSE)</f>
        <v>2516246.37</v>
      </c>
      <c r="F434">
        <f>VLOOKUP($C434,marv2012_trees!$A$2:$O$2023,6,FALSE)</f>
        <v>6860927.5999999996</v>
      </c>
      <c r="G434" t="str">
        <f>IF(ISNA(VLOOKUP($C434,results!$A$2:$CJ$107,10,FALSE)),"",VLOOKUP($C434,results!$A$2:$CJ$107,10,FALSE))</f>
        <v/>
      </c>
      <c r="H434" t="str">
        <f>IF(ISNA(VLOOKUP($C434,results!$A$2:$CJ$107,11,FALSE)),"",VLOOKUP($C434,results!$A$2:$CJ$107,11,FALSE))</f>
        <v/>
      </c>
      <c r="I434">
        <v>84</v>
      </c>
      <c r="J434">
        <v>126</v>
      </c>
      <c r="K434">
        <v>2</v>
      </c>
      <c r="L434">
        <v>220</v>
      </c>
      <c r="M434">
        <v>19.122001829999999</v>
      </c>
      <c r="N434">
        <v>2</v>
      </c>
      <c r="O434" s="7">
        <v>1</v>
      </c>
      <c r="P434" s="7">
        <v>2</v>
      </c>
      <c r="Q434" s="7">
        <v>11</v>
      </c>
      <c r="R434" s="7">
        <v>232</v>
      </c>
      <c r="T434" s="7">
        <v>17</v>
      </c>
      <c r="U434" s="7">
        <v>18.3</v>
      </c>
      <c r="V434" s="7">
        <v>9</v>
      </c>
      <c r="AB434" s="8">
        <f t="shared" si="64"/>
        <v>12</v>
      </c>
      <c r="AC434" s="8" t="str">
        <f t="shared" si="65"/>
        <v/>
      </c>
      <c r="AD434" s="32" t="str">
        <f t="shared" si="66"/>
        <v/>
      </c>
      <c r="AE434" s="32" t="str">
        <f>IF(J434&lt;900,IF(AND(VLOOKUP(C434,marv2012_trees!$A$2:$O$2023,11,FALSE)&lt;21,OR(Q434=21,Q434=22,Q434=23)),1,""),"")</f>
        <v/>
      </c>
      <c r="AF434" s="32" t="str">
        <f t="shared" si="67"/>
        <v/>
      </c>
      <c r="AG434" s="32">
        <f t="shared" si="68"/>
        <v>220</v>
      </c>
      <c r="AH434" s="32">
        <f t="shared" si="69"/>
        <v>232</v>
      </c>
      <c r="AI434" s="32">
        <f t="shared" si="70"/>
        <v>12</v>
      </c>
      <c r="AJ434" s="32" t="str">
        <f t="shared" si="71"/>
        <v/>
      </c>
    </row>
    <row r="435" spans="1:36">
      <c r="A435">
        <v>84</v>
      </c>
      <c r="B435" s="1" t="str">
        <f t="shared" si="63"/>
        <v>84_122</v>
      </c>
      <c r="C435" t="str">
        <f t="shared" si="74"/>
        <v>84_122</v>
      </c>
      <c r="D435" t="str">
        <f>IF(ISNA(VLOOKUP(C435,omissio_vanha_vs_uusi!$A$2:$T$107,20,FALSE)),"",IF(VLOOKUP(C435,omissio_vanha_vs_uusi!$A$2:$T$107,20,FALSE)="OK",VLOOKUP(C435,omissio_vanha_vs_uusi!$A$2:$T$107,11,FALSE),""))</f>
        <v/>
      </c>
      <c r="E435">
        <f>VLOOKUP($C435,marv2012_trees!$A$2:$O$2023,5,FALSE)</f>
        <v>2516244.13</v>
      </c>
      <c r="F435">
        <f>VLOOKUP($C435,marv2012_trees!$A$2:$O$2023,6,FALSE)</f>
        <v>6860926.6900000004</v>
      </c>
      <c r="G435" t="str">
        <f>IF(ISNA(VLOOKUP($C435,results!$A$2:$CJ$107,10,FALSE)),"",VLOOKUP($C435,results!$A$2:$CJ$107,10,FALSE))</f>
        <v/>
      </c>
      <c r="H435" t="str">
        <f>IF(ISNA(VLOOKUP($C435,results!$A$2:$CJ$107,11,FALSE)),"",VLOOKUP($C435,results!$A$2:$CJ$107,11,FALSE))</f>
        <v/>
      </c>
      <c r="I435">
        <v>84</v>
      </c>
      <c r="J435">
        <v>122</v>
      </c>
      <c r="K435">
        <v>2</v>
      </c>
      <c r="L435">
        <v>96</v>
      </c>
      <c r="N435">
        <v>2</v>
      </c>
      <c r="O435" s="7">
        <v>1</v>
      </c>
      <c r="P435" s="7">
        <v>2</v>
      </c>
      <c r="Q435" s="7">
        <v>11</v>
      </c>
      <c r="R435" s="7">
        <v>136</v>
      </c>
      <c r="T435" s="7">
        <v>10</v>
      </c>
      <c r="U435" s="7">
        <v>11.3</v>
      </c>
      <c r="V435" s="7">
        <v>7.3</v>
      </c>
      <c r="AB435" s="8">
        <f t="shared" si="64"/>
        <v>40</v>
      </c>
      <c r="AC435" s="8" t="str">
        <f t="shared" si="65"/>
        <v/>
      </c>
      <c r="AD435" s="32" t="str">
        <f t="shared" si="66"/>
        <v/>
      </c>
      <c r="AE435" s="32" t="str">
        <f>IF(J435&lt;900,IF(AND(VLOOKUP(C435,marv2012_trees!$A$2:$O$2023,11,FALSE)&lt;21,OR(Q435=21,Q435=22,Q435=23)),1,""),"")</f>
        <v/>
      </c>
      <c r="AF435" s="32" t="str">
        <f t="shared" si="67"/>
        <v/>
      </c>
      <c r="AG435" s="32">
        <f t="shared" si="68"/>
        <v>96</v>
      </c>
      <c r="AH435" s="32">
        <f t="shared" si="69"/>
        <v>136</v>
      </c>
      <c r="AI435" s="32">
        <f t="shared" si="70"/>
        <v>40</v>
      </c>
      <c r="AJ435" s="32" t="str">
        <f t="shared" si="71"/>
        <v/>
      </c>
    </row>
    <row r="436" spans="1:36">
      <c r="A436">
        <v>84</v>
      </c>
      <c r="B436" s="1" t="str">
        <f t="shared" si="63"/>
        <v>84_147</v>
      </c>
      <c r="C436" t="str">
        <f t="shared" si="74"/>
        <v>84_147</v>
      </c>
      <c r="D436" t="str">
        <f>IF(ISNA(VLOOKUP(C436,omissio_vanha_vs_uusi!$A$2:$T$107,20,FALSE)),"",IF(VLOOKUP(C436,omissio_vanha_vs_uusi!$A$2:$T$107,20,FALSE)="OK",VLOOKUP(C436,omissio_vanha_vs_uusi!$A$2:$T$107,11,FALSE),""))</f>
        <v/>
      </c>
      <c r="E436">
        <f>VLOOKUP($C436,marv2012_trees!$A$2:$O$2023,5,FALSE)</f>
        <v>2516249.5099999998</v>
      </c>
      <c r="F436">
        <f>VLOOKUP($C436,marv2012_trees!$A$2:$O$2023,6,FALSE)</f>
        <v>6860932.0300000003</v>
      </c>
      <c r="G436" t="str">
        <f>IF(ISNA(VLOOKUP($C436,results!$A$2:$CJ$107,10,FALSE)),"",VLOOKUP($C436,results!$A$2:$CJ$107,10,FALSE))</f>
        <v/>
      </c>
      <c r="H436" t="str">
        <f>IF(ISNA(VLOOKUP($C436,results!$A$2:$CJ$107,11,FALSE)),"",VLOOKUP($C436,results!$A$2:$CJ$107,11,FALSE))</f>
        <v/>
      </c>
      <c r="I436">
        <v>84</v>
      </c>
      <c r="J436">
        <v>147</v>
      </c>
      <c r="K436">
        <v>2</v>
      </c>
      <c r="L436">
        <v>178</v>
      </c>
      <c r="N436">
        <v>2</v>
      </c>
      <c r="O436" s="7">
        <v>1</v>
      </c>
      <c r="P436" s="7">
        <v>2</v>
      </c>
      <c r="Q436" s="7">
        <v>31</v>
      </c>
      <c r="AB436" s="8" t="str">
        <f t="shared" si="64"/>
        <v/>
      </c>
      <c r="AC436" s="8" t="str">
        <f t="shared" si="65"/>
        <v/>
      </c>
      <c r="AD436" s="32" t="str">
        <f t="shared" si="66"/>
        <v/>
      </c>
      <c r="AE436" s="32" t="str">
        <f>IF(J436&lt;900,IF(AND(VLOOKUP(C436,marv2012_trees!$A$2:$O$2023,11,FALSE)&lt;21,OR(Q436=21,Q436=22,Q436=23)),1,""),"")</f>
        <v/>
      </c>
      <c r="AF436" s="32">
        <f t="shared" si="67"/>
        <v>1</v>
      </c>
      <c r="AG436" s="32">
        <f t="shared" si="68"/>
        <v>0</v>
      </c>
      <c r="AH436" s="32">
        <f t="shared" si="69"/>
        <v>0</v>
      </c>
      <c r="AI436" s="32" t="str">
        <f t="shared" si="70"/>
        <v/>
      </c>
      <c r="AJ436" s="32" t="str">
        <f t="shared" si="71"/>
        <v/>
      </c>
    </row>
    <row r="437" spans="1:36">
      <c r="A437">
        <v>84</v>
      </c>
      <c r="B437" s="1" t="str">
        <f t="shared" si="63"/>
        <v>84_121</v>
      </c>
      <c r="C437" t="str">
        <f t="shared" si="74"/>
        <v>84_121</v>
      </c>
      <c r="D437" t="str">
        <f>IF(ISNA(VLOOKUP(C437,omissio_vanha_vs_uusi!$A$2:$T$107,20,FALSE)),"",IF(VLOOKUP(C437,omissio_vanha_vs_uusi!$A$2:$T$107,20,FALSE)="OK",VLOOKUP(C437,omissio_vanha_vs_uusi!$A$2:$T$107,11,FALSE),""))</f>
        <v/>
      </c>
      <c r="E437">
        <f>VLOOKUP($C437,marv2012_trees!$A$2:$O$2023,5,FALSE)</f>
        <v>2516241.85</v>
      </c>
      <c r="F437">
        <f>VLOOKUP($C437,marv2012_trees!$A$2:$O$2023,6,FALSE)</f>
        <v>6860926.7300000004</v>
      </c>
      <c r="G437" t="str">
        <f>IF(ISNA(VLOOKUP($C437,results!$A$2:$CJ$107,10,FALSE)),"",VLOOKUP($C437,results!$A$2:$CJ$107,10,FALSE))</f>
        <v/>
      </c>
      <c r="H437" t="str">
        <f>IF(ISNA(VLOOKUP($C437,results!$A$2:$CJ$107,11,FALSE)),"",VLOOKUP($C437,results!$A$2:$CJ$107,11,FALSE))</f>
        <v/>
      </c>
      <c r="I437">
        <v>84</v>
      </c>
      <c r="J437">
        <v>121</v>
      </c>
      <c r="K437">
        <v>2</v>
      </c>
      <c r="L437">
        <v>125</v>
      </c>
      <c r="M437">
        <v>11.15200244</v>
      </c>
      <c r="N437">
        <v>2</v>
      </c>
      <c r="O437" s="7">
        <v>1</v>
      </c>
      <c r="P437" s="7">
        <v>2</v>
      </c>
      <c r="Q437" s="7">
        <v>11</v>
      </c>
      <c r="R437" s="7">
        <v>205</v>
      </c>
      <c r="AB437" s="8" t="str">
        <f t="shared" si="64"/>
        <v/>
      </c>
      <c r="AC437" s="8" t="str">
        <f t="shared" si="65"/>
        <v/>
      </c>
      <c r="AD437" s="32" t="str">
        <f t="shared" si="66"/>
        <v/>
      </c>
      <c r="AE437" s="32" t="str">
        <f>IF(J437&lt;900,IF(AND(VLOOKUP(C437,marv2012_trees!$A$2:$O$2023,11,FALSE)&lt;21,OR(Q437=21,Q437=22,Q437=23)),1,""),"")</f>
        <v/>
      </c>
      <c r="AF437" s="32" t="str">
        <f t="shared" si="67"/>
        <v/>
      </c>
      <c r="AG437" s="32">
        <f t="shared" si="68"/>
        <v>125</v>
      </c>
      <c r="AH437" s="32">
        <f t="shared" si="69"/>
        <v>205</v>
      </c>
      <c r="AI437" s="32">
        <f t="shared" si="70"/>
        <v>80</v>
      </c>
      <c r="AJ437" s="32">
        <f t="shared" si="71"/>
        <v>1</v>
      </c>
    </row>
    <row r="438" spans="1:36">
      <c r="A438">
        <v>84</v>
      </c>
      <c r="B438" s="1" t="str">
        <f t="shared" si="63"/>
        <v>84_140</v>
      </c>
      <c r="C438" t="str">
        <f t="shared" si="74"/>
        <v>84_140</v>
      </c>
      <c r="D438" t="str">
        <f>IF(ISNA(VLOOKUP(C438,omissio_vanha_vs_uusi!$A$2:$T$107,20,FALSE)),"",IF(VLOOKUP(C438,omissio_vanha_vs_uusi!$A$2:$T$107,20,FALSE)="OK",VLOOKUP(C438,omissio_vanha_vs_uusi!$A$2:$T$107,11,FALSE),""))</f>
        <v/>
      </c>
      <c r="E438">
        <f>VLOOKUP($C438,marv2012_trees!$A$2:$O$2023,5,FALSE)</f>
        <v>2516247.83</v>
      </c>
      <c r="F438">
        <f>VLOOKUP($C438,marv2012_trees!$A$2:$O$2023,6,FALSE)</f>
        <v>6860931.4000000004</v>
      </c>
      <c r="G438" t="str">
        <f>IF(ISNA(VLOOKUP($C438,results!$A$2:$CJ$107,10,FALSE)),"",VLOOKUP($C438,results!$A$2:$CJ$107,10,FALSE))</f>
        <v/>
      </c>
      <c r="H438" t="str">
        <f>IF(ISNA(VLOOKUP($C438,results!$A$2:$CJ$107,11,FALSE)),"",VLOOKUP($C438,results!$A$2:$CJ$107,11,FALSE))</f>
        <v/>
      </c>
      <c r="I438">
        <v>84</v>
      </c>
      <c r="J438">
        <v>140</v>
      </c>
      <c r="K438">
        <v>2</v>
      </c>
      <c r="L438">
        <v>261</v>
      </c>
      <c r="N438">
        <v>2</v>
      </c>
      <c r="O438" s="7">
        <v>1</v>
      </c>
      <c r="P438" s="7">
        <v>2</v>
      </c>
      <c r="Q438" s="7">
        <v>31</v>
      </c>
      <c r="AB438" s="8" t="str">
        <f t="shared" si="64"/>
        <v/>
      </c>
      <c r="AC438" s="8" t="str">
        <f t="shared" si="65"/>
        <v/>
      </c>
      <c r="AD438" s="32" t="str">
        <f t="shared" si="66"/>
        <v/>
      </c>
      <c r="AE438" s="32" t="str">
        <f>IF(J438&lt;900,IF(AND(VLOOKUP(C438,marv2012_trees!$A$2:$O$2023,11,FALSE)&lt;21,OR(Q438=21,Q438=22,Q438=23)),1,""),"")</f>
        <v/>
      </c>
      <c r="AF438" s="32">
        <f t="shared" si="67"/>
        <v>1</v>
      </c>
      <c r="AG438" s="32">
        <f t="shared" si="68"/>
        <v>0</v>
      </c>
      <c r="AH438" s="32">
        <f t="shared" si="69"/>
        <v>0</v>
      </c>
      <c r="AI438" s="32" t="str">
        <f t="shared" si="70"/>
        <v/>
      </c>
      <c r="AJ438" s="32" t="str">
        <f t="shared" si="71"/>
        <v/>
      </c>
    </row>
    <row r="439" spans="1:36">
      <c r="A439">
        <v>84</v>
      </c>
      <c r="B439" s="1" t="str">
        <f t="shared" si="63"/>
        <v>84_132</v>
      </c>
      <c r="C439" t="str">
        <f t="shared" si="74"/>
        <v>84_132</v>
      </c>
      <c r="D439" t="str">
        <f>IF(ISNA(VLOOKUP(C439,omissio_vanha_vs_uusi!$A$2:$T$107,20,FALSE)),"",IF(VLOOKUP(C439,omissio_vanha_vs_uusi!$A$2:$T$107,20,FALSE)="OK",VLOOKUP(C439,omissio_vanha_vs_uusi!$A$2:$T$107,11,FALSE),""))</f>
        <v/>
      </c>
      <c r="E439">
        <f>VLOOKUP($C439,marv2012_trees!$A$2:$O$2023,5,FALSE)</f>
        <v>2516244.87</v>
      </c>
      <c r="F439">
        <f>VLOOKUP($C439,marv2012_trees!$A$2:$O$2023,6,FALSE)</f>
        <v>6860930.7400000002</v>
      </c>
      <c r="G439" t="str">
        <f>IF(ISNA(VLOOKUP($C439,results!$A$2:$CJ$107,10,FALSE)),"",VLOOKUP($C439,results!$A$2:$CJ$107,10,FALSE))</f>
        <v/>
      </c>
      <c r="H439" t="str">
        <f>IF(ISNA(VLOOKUP($C439,results!$A$2:$CJ$107,11,FALSE)),"",VLOOKUP($C439,results!$A$2:$CJ$107,11,FALSE))</f>
        <v/>
      </c>
      <c r="I439">
        <v>84</v>
      </c>
      <c r="J439">
        <v>132</v>
      </c>
      <c r="K439">
        <v>2</v>
      </c>
      <c r="L439">
        <v>273</v>
      </c>
      <c r="M439">
        <v>22.38000366</v>
      </c>
      <c r="N439">
        <v>2</v>
      </c>
      <c r="O439" s="7">
        <v>1</v>
      </c>
      <c r="P439" s="7">
        <v>2</v>
      </c>
      <c r="Q439" s="7">
        <v>11</v>
      </c>
      <c r="R439" s="7">
        <v>280</v>
      </c>
      <c r="T439" s="7">
        <v>21</v>
      </c>
      <c r="U439" s="7">
        <v>23</v>
      </c>
      <c r="V439" s="7">
        <v>7.8</v>
      </c>
      <c r="W439" s="7">
        <v>2</v>
      </c>
      <c r="X439" s="7">
        <v>9</v>
      </c>
      <c r="Y439" s="7">
        <v>9</v>
      </c>
      <c r="Z439" s="7">
        <v>62</v>
      </c>
      <c r="AB439" s="8">
        <f t="shared" si="64"/>
        <v>7</v>
      </c>
      <c r="AC439" s="8" t="str">
        <f t="shared" si="65"/>
        <v/>
      </c>
      <c r="AD439" s="32" t="str">
        <f t="shared" si="66"/>
        <v/>
      </c>
      <c r="AE439" s="32" t="str">
        <f>IF(J439&lt;900,IF(AND(VLOOKUP(C439,marv2012_trees!$A$2:$O$2023,11,FALSE)&lt;21,OR(Q439=21,Q439=22,Q439=23)),1,""),"")</f>
        <v/>
      </c>
      <c r="AF439" s="32" t="str">
        <f t="shared" si="67"/>
        <v/>
      </c>
      <c r="AG439" s="32">
        <f t="shared" si="68"/>
        <v>273</v>
      </c>
      <c r="AH439" s="32">
        <f t="shared" si="69"/>
        <v>280</v>
      </c>
      <c r="AI439" s="32">
        <f t="shared" si="70"/>
        <v>7</v>
      </c>
      <c r="AJ439" s="32" t="str">
        <f t="shared" si="71"/>
        <v/>
      </c>
    </row>
    <row r="440" spans="1:36">
      <c r="A440">
        <v>84</v>
      </c>
      <c r="B440" s="1" t="str">
        <f t="shared" si="63"/>
        <v>84_127</v>
      </c>
      <c r="C440" t="str">
        <f t="shared" si="74"/>
        <v>84_127</v>
      </c>
      <c r="D440" t="str">
        <f>IF(ISNA(VLOOKUP(C440,omissio_vanha_vs_uusi!$A$2:$T$107,20,FALSE)),"",IF(VLOOKUP(C440,omissio_vanha_vs_uusi!$A$2:$T$107,20,FALSE)="OK",VLOOKUP(C440,omissio_vanha_vs_uusi!$A$2:$T$107,11,FALSE),""))</f>
        <v/>
      </c>
      <c r="E440">
        <f>VLOOKUP($C440,marv2012_trees!$A$2:$O$2023,5,FALSE)</f>
        <v>2516241.0499999998</v>
      </c>
      <c r="F440">
        <f>VLOOKUP($C440,marv2012_trees!$A$2:$O$2023,6,FALSE)</f>
        <v>6860928.96</v>
      </c>
      <c r="G440" t="str">
        <f>IF(ISNA(VLOOKUP($C440,results!$A$2:$CJ$107,10,FALSE)),"",VLOOKUP($C440,results!$A$2:$CJ$107,10,FALSE))</f>
        <v/>
      </c>
      <c r="H440" t="str">
        <f>IF(ISNA(VLOOKUP($C440,results!$A$2:$CJ$107,11,FALSE)),"",VLOOKUP($C440,results!$A$2:$CJ$107,11,FALSE))</f>
        <v/>
      </c>
      <c r="I440">
        <v>84</v>
      </c>
      <c r="J440">
        <v>127</v>
      </c>
      <c r="K440">
        <v>2</v>
      </c>
      <c r="L440">
        <v>185</v>
      </c>
      <c r="M440">
        <v>15.47800488</v>
      </c>
      <c r="N440">
        <v>2</v>
      </c>
      <c r="O440" s="7">
        <v>1</v>
      </c>
      <c r="P440" s="7">
        <v>2</v>
      </c>
      <c r="Q440" s="7">
        <v>11</v>
      </c>
      <c r="R440" s="7">
        <v>183</v>
      </c>
      <c r="AB440" s="8">
        <f t="shared" si="64"/>
        <v>-2</v>
      </c>
      <c r="AC440" s="8" t="str">
        <f t="shared" si="65"/>
        <v/>
      </c>
      <c r="AD440" s="32" t="str">
        <f t="shared" si="66"/>
        <v/>
      </c>
      <c r="AE440" s="32" t="str">
        <f>IF(J440&lt;900,IF(AND(VLOOKUP(C440,marv2012_trees!$A$2:$O$2023,11,FALSE)&lt;21,OR(Q440=21,Q440=22,Q440=23)),1,""),"")</f>
        <v/>
      </c>
      <c r="AF440" s="32" t="str">
        <f t="shared" si="67"/>
        <v/>
      </c>
      <c r="AG440" s="32">
        <f t="shared" si="68"/>
        <v>185</v>
      </c>
      <c r="AH440" s="32">
        <f t="shared" si="69"/>
        <v>183</v>
      </c>
      <c r="AI440" s="32">
        <f t="shared" si="70"/>
        <v>-2</v>
      </c>
      <c r="AJ440" s="32" t="str">
        <f t="shared" si="71"/>
        <v/>
      </c>
    </row>
    <row r="441" spans="1:36">
      <c r="A441">
        <v>84</v>
      </c>
      <c r="B441" s="1" t="str">
        <f t="shared" si="63"/>
        <v>84_146</v>
      </c>
      <c r="C441" t="str">
        <f t="shared" si="74"/>
        <v>84_146</v>
      </c>
      <c r="D441" t="str">
        <f>IF(ISNA(VLOOKUP(C441,omissio_vanha_vs_uusi!$A$2:$T$107,20,FALSE)),"",IF(VLOOKUP(C441,omissio_vanha_vs_uusi!$A$2:$T$107,20,FALSE)="OK",VLOOKUP(C441,omissio_vanha_vs_uusi!$A$2:$T$107,11,FALSE),""))</f>
        <v/>
      </c>
      <c r="E441">
        <f>VLOOKUP($C441,marv2012_trees!$A$2:$O$2023,5,FALSE)</f>
        <v>2516245.34</v>
      </c>
      <c r="F441">
        <f>VLOOKUP($C441,marv2012_trees!$A$2:$O$2023,6,FALSE)</f>
        <v>6860934.3300000001</v>
      </c>
      <c r="G441" t="str">
        <f>IF(ISNA(VLOOKUP($C441,results!$A$2:$CJ$107,10,FALSE)),"",VLOOKUP($C441,results!$A$2:$CJ$107,10,FALSE))</f>
        <v/>
      </c>
      <c r="H441" t="str">
        <f>IF(ISNA(VLOOKUP($C441,results!$A$2:$CJ$107,11,FALSE)),"",VLOOKUP($C441,results!$A$2:$CJ$107,11,FALSE))</f>
        <v/>
      </c>
      <c r="I441">
        <v>84</v>
      </c>
      <c r="J441">
        <v>146</v>
      </c>
      <c r="K441">
        <v>2</v>
      </c>
      <c r="L441">
        <v>197</v>
      </c>
      <c r="N441">
        <v>2</v>
      </c>
      <c r="O441" s="7">
        <v>1</v>
      </c>
      <c r="P441" s="7">
        <v>2</v>
      </c>
      <c r="Q441" s="7">
        <v>31</v>
      </c>
      <c r="AB441" s="8" t="str">
        <f t="shared" si="64"/>
        <v/>
      </c>
      <c r="AC441" s="8" t="str">
        <f t="shared" si="65"/>
        <v/>
      </c>
      <c r="AD441" s="32" t="str">
        <f t="shared" si="66"/>
        <v/>
      </c>
      <c r="AE441" s="32" t="str">
        <f>IF(J441&lt;900,IF(AND(VLOOKUP(C441,marv2012_trees!$A$2:$O$2023,11,FALSE)&lt;21,OR(Q441=21,Q441=22,Q441=23)),1,""),"")</f>
        <v/>
      </c>
      <c r="AF441" s="32">
        <f t="shared" si="67"/>
        <v>1</v>
      </c>
      <c r="AG441" s="32">
        <f t="shared" si="68"/>
        <v>0</v>
      </c>
      <c r="AH441" s="32">
        <f t="shared" si="69"/>
        <v>0</v>
      </c>
      <c r="AI441" s="32" t="str">
        <f t="shared" si="70"/>
        <v/>
      </c>
      <c r="AJ441" s="32" t="str">
        <f t="shared" si="71"/>
        <v/>
      </c>
    </row>
    <row r="442" spans="1:36">
      <c r="A442">
        <v>84</v>
      </c>
      <c r="B442" s="1" t="str">
        <f t="shared" si="63"/>
        <v>84_133</v>
      </c>
      <c r="C442" t="str">
        <f t="shared" si="74"/>
        <v>84_133</v>
      </c>
      <c r="D442" t="str">
        <f>IF(ISNA(VLOOKUP(C442,omissio_vanha_vs_uusi!$A$2:$T$107,20,FALSE)),"",IF(VLOOKUP(C442,omissio_vanha_vs_uusi!$A$2:$T$107,20,FALSE)="OK",VLOOKUP(C442,omissio_vanha_vs_uusi!$A$2:$T$107,11,FALSE),""))</f>
        <v/>
      </c>
      <c r="E442">
        <f>VLOOKUP($C442,marv2012_trees!$A$2:$O$2023,5,FALSE)</f>
        <v>2516241.5699999998</v>
      </c>
      <c r="F442">
        <f>VLOOKUP($C442,marv2012_trees!$A$2:$O$2023,6,FALSE)</f>
        <v>6860931.9800000004</v>
      </c>
      <c r="G442" t="str">
        <f>IF(ISNA(VLOOKUP($C442,results!$A$2:$CJ$107,10,FALSE)),"",VLOOKUP($C442,results!$A$2:$CJ$107,10,FALSE))</f>
        <v/>
      </c>
      <c r="H442" t="str">
        <f>IF(ISNA(VLOOKUP($C442,results!$A$2:$CJ$107,11,FALSE)),"",VLOOKUP($C442,results!$A$2:$CJ$107,11,FALSE))</f>
        <v/>
      </c>
      <c r="I442">
        <v>84</v>
      </c>
      <c r="J442">
        <v>133</v>
      </c>
      <c r="K442">
        <v>2</v>
      </c>
      <c r="L442">
        <v>230</v>
      </c>
      <c r="M442">
        <v>20.470998170000001</v>
      </c>
      <c r="N442">
        <v>2</v>
      </c>
      <c r="O442" s="7">
        <v>1</v>
      </c>
      <c r="P442" s="7">
        <v>2</v>
      </c>
      <c r="Q442" s="7">
        <v>11</v>
      </c>
      <c r="R442" s="7">
        <v>250</v>
      </c>
      <c r="AB442" s="8">
        <f t="shared" si="64"/>
        <v>20</v>
      </c>
      <c r="AC442" s="8" t="str">
        <f t="shared" si="65"/>
        <v/>
      </c>
      <c r="AD442" s="32" t="str">
        <f t="shared" si="66"/>
        <v/>
      </c>
      <c r="AE442" s="32" t="str">
        <f>IF(J442&lt;900,IF(AND(VLOOKUP(C442,marv2012_trees!$A$2:$O$2023,11,FALSE)&lt;21,OR(Q442=21,Q442=22,Q442=23)),1,""),"")</f>
        <v/>
      </c>
      <c r="AF442" s="32" t="str">
        <f t="shared" si="67"/>
        <v/>
      </c>
      <c r="AG442" s="32">
        <f t="shared" si="68"/>
        <v>230</v>
      </c>
      <c r="AH442" s="32">
        <f t="shared" si="69"/>
        <v>250</v>
      </c>
      <c r="AI442" s="32">
        <f t="shared" si="70"/>
        <v>20</v>
      </c>
      <c r="AJ442" s="32" t="str">
        <f t="shared" si="71"/>
        <v/>
      </c>
    </row>
    <row r="443" spans="1:36">
      <c r="A443">
        <v>84</v>
      </c>
      <c r="B443" s="1" t="str">
        <f t="shared" si="63"/>
        <v>84_153</v>
      </c>
      <c r="C443" t="str">
        <f t="shared" si="74"/>
        <v>84_153</v>
      </c>
      <c r="D443" t="str">
        <f>IF(ISNA(VLOOKUP(C443,omissio_vanha_vs_uusi!$A$2:$T$107,20,FALSE)),"",IF(VLOOKUP(C443,omissio_vanha_vs_uusi!$A$2:$T$107,20,FALSE)="OK",VLOOKUP(C443,omissio_vanha_vs_uusi!$A$2:$T$107,11,FALSE),""))</f>
        <v/>
      </c>
      <c r="E443">
        <f>VLOOKUP($C443,marv2012_trees!$A$2:$O$2023,5,FALSE)</f>
        <v>2516246.2400000002</v>
      </c>
      <c r="F443">
        <f>VLOOKUP($C443,marv2012_trees!$A$2:$O$2023,6,FALSE)</f>
        <v>6860935.4699999997</v>
      </c>
      <c r="G443" t="str">
        <f>IF(ISNA(VLOOKUP($C443,results!$A$2:$CJ$107,10,FALSE)),"",VLOOKUP($C443,results!$A$2:$CJ$107,10,FALSE))</f>
        <v/>
      </c>
      <c r="H443" t="str">
        <f>IF(ISNA(VLOOKUP($C443,results!$A$2:$CJ$107,11,FALSE)),"",VLOOKUP($C443,results!$A$2:$CJ$107,11,FALSE))</f>
        <v/>
      </c>
      <c r="I443">
        <v>84</v>
      </c>
      <c r="J443">
        <v>153</v>
      </c>
      <c r="K443">
        <v>2</v>
      </c>
      <c r="L443">
        <v>146</v>
      </c>
      <c r="N443">
        <v>2</v>
      </c>
      <c r="O443" s="7">
        <v>1</v>
      </c>
      <c r="P443" s="7">
        <v>2</v>
      </c>
      <c r="Q443" s="7">
        <v>31</v>
      </c>
      <c r="AB443" s="8" t="str">
        <f t="shared" si="64"/>
        <v/>
      </c>
      <c r="AC443" s="8" t="str">
        <f t="shared" si="65"/>
        <v/>
      </c>
      <c r="AD443" s="32" t="str">
        <f t="shared" si="66"/>
        <v/>
      </c>
      <c r="AE443" s="32" t="str">
        <f>IF(J443&lt;900,IF(AND(VLOOKUP(C443,marv2012_trees!$A$2:$O$2023,11,FALSE)&lt;21,OR(Q443=21,Q443=22,Q443=23)),1,""),"")</f>
        <v/>
      </c>
      <c r="AF443" s="32">
        <f t="shared" si="67"/>
        <v>1</v>
      </c>
      <c r="AG443" s="32">
        <f t="shared" si="68"/>
        <v>0</v>
      </c>
      <c r="AH443" s="32">
        <f t="shared" si="69"/>
        <v>0</v>
      </c>
      <c r="AI443" s="32" t="str">
        <f t="shared" si="70"/>
        <v/>
      </c>
      <c r="AJ443" s="32" t="str">
        <f t="shared" si="71"/>
        <v/>
      </c>
    </row>
    <row r="444" spans="1:36">
      <c r="A444">
        <v>84</v>
      </c>
      <c r="B444" s="1" t="str">
        <f t="shared" si="63"/>
        <v>84_131</v>
      </c>
      <c r="C444" t="str">
        <f t="shared" si="74"/>
        <v>84_131</v>
      </c>
      <c r="D444" t="str">
        <f>IF(ISNA(VLOOKUP(C444,omissio_vanha_vs_uusi!$A$2:$T$107,20,FALSE)),"",IF(VLOOKUP(C444,omissio_vanha_vs_uusi!$A$2:$T$107,20,FALSE)="OK",VLOOKUP(C444,omissio_vanha_vs_uusi!$A$2:$T$107,11,FALSE),""))</f>
        <v/>
      </c>
      <c r="E444">
        <f>VLOOKUP($C444,marv2012_trees!$A$2:$O$2023,5,FALSE)</f>
        <v>2516239.86</v>
      </c>
      <c r="F444">
        <f>VLOOKUP($C444,marv2012_trees!$A$2:$O$2023,6,FALSE)</f>
        <v>6860931.6500000004</v>
      </c>
      <c r="G444" t="str">
        <f>IF(ISNA(VLOOKUP($C444,results!$A$2:$CJ$107,10,FALSE)),"",VLOOKUP($C444,results!$A$2:$CJ$107,10,FALSE))</f>
        <v/>
      </c>
      <c r="H444" t="str">
        <f>IF(ISNA(VLOOKUP($C444,results!$A$2:$CJ$107,11,FALSE)),"",VLOOKUP($C444,results!$A$2:$CJ$107,11,FALSE))</f>
        <v/>
      </c>
      <c r="I444">
        <v>84</v>
      </c>
      <c r="J444">
        <v>131</v>
      </c>
      <c r="K444">
        <v>2</v>
      </c>
      <c r="L444">
        <v>230</v>
      </c>
      <c r="N444">
        <v>2</v>
      </c>
      <c r="O444" s="7">
        <v>1</v>
      </c>
      <c r="P444" s="7">
        <v>2</v>
      </c>
      <c r="Q444" s="7">
        <v>31</v>
      </c>
      <c r="AB444" s="8" t="str">
        <f t="shared" si="64"/>
        <v/>
      </c>
      <c r="AC444" s="8" t="str">
        <f t="shared" si="65"/>
        <v/>
      </c>
      <c r="AD444" s="32" t="str">
        <f t="shared" si="66"/>
        <v/>
      </c>
      <c r="AE444" s="32" t="str">
        <f>IF(J444&lt;900,IF(AND(VLOOKUP(C444,marv2012_trees!$A$2:$O$2023,11,FALSE)&lt;21,OR(Q444=21,Q444=22,Q444=23)),1,""),"")</f>
        <v/>
      </c>
      <c r="AF444" s="32">
        <f t="shared" si="67"/>
        <v>1</v>
      </c>
      <c r="AG444" s="32">
        <f t="shared" si="68"/>
        <v>0</v>
      </c>
      <c r="AH444" s="32">
        <f t="shared" si="69"/>
        <v>0</v>
      </c>
      <c r="AI444" s="32" t="str">
        <f t="shared" si="70"/>
        <v/>
      </c>
      <c r="AJ444" s="32" t="str">
        <f t="shared" si="71"/>
        <v/>
      </c>
    </row>
    <row r="445" spans="1:36">
      <c r="A445">
        <v>84</v>
      </c>
      <c r="B445" s="1" t="str">
        <f t="shared" si="63"/>
        <v>84_142</v>
      </c>
      <c r="C445" t="str">
        <f t="shared" si="74"/>
        <v>84_142</v>
      </c>
      <c r="D445" t="str">
        <f>IF(ISNA(VLOOKUP(C445,omissio_vanha_vs_uusi!$A$2:$T$107,20,FALSE)),"",IF(VLOOKUP(C445,omissio_vanha_vs_uusi!$A$2:$T$107,20,FALSE)="OK",VLOOKUP(C445,omissio_vanha_vs_uusi!$A$2:$T$107,11,FALSE),""))</f>
        <v/>
      </c>
      <c r="E445">
        <f>VLOOKUP($C445,marv2012_trees!$A$2:$O$2023,5,FALSE)</f>
        <v>2516242.85</v>
      </c>
      <c r="F445">
        <f>VLOOKUP($C445,marv2012_trees!$A$2:$O$2023,6,FALSE)</f>
        <v>6860934.3600000003</v>
      </c>
      <c r="G445" t="str">
        <f>IF(ISNA(VLOOKUP($C445,results!$A$2:$CJ$107,10,FALSE)),"",VLOOKUP($C445,results!$A$2:$CJ$107,10,FALSE))</f>
        <v/>
      </c>
      <c r="H445" t="str">
        <f>IF(ISNA(VLOOKUP($C445,results!$A$2:$CJ$107,11,FALSE)),"",VLOOKUP($C445,results!$A$2:$CJ$107,11,FALSE))</f>
        <v/>
      </c>
      <c r="I445">
        <v>84</v>
      </c>
      <c r="J445">
        <v>142</v>
      </c>
      <c r="K445">
        <v>2</v>
      </c>
      <c r="L445">
        <v>247</v>
      </c>
      <c r="N445">
        <v>2</v>
      </c>
      <c r="O445" s="7">
        <v>1</v>
      </c>
      <c r="P445" s="7">
        <v>2</v>
      </c>
      <c r="Q445" s="7">
        <v>31</v>
      </c>
      <c r="AB445" s="8" t="str">
        <f t="shared" si="64"/>
        <v/>
      </c>
      <c r="AC445" s="8" t="str">
        <f t="shared" si="65"/>
        <v/>
      </c>
      <c r="AD445" s="32" t="str">
        <f t="shared" si="66"/>
        <v/>
      </c>
      <c r="AE445" s="32" t="str">
        <f>IF(J445&lt;900,IF(AND(VLOOKUP(C445,marv2012_trees!$A$2:$O$2023,11,FALSE)&lt;21,OR(Q445=21,Q445=22,Q445=23)),1,""),"")</f>
        <v/>
      </c>
      <c r="AF445" s="32">
        <f t="shared" si="67"/>
        <v>1</v>
      </c>
      <c r="AG445" s="32">
        <f t="shared" si="68"/>
        <v>0</v>
      </c>
      <c r="AH445" s="32">
        <f t="shared" si="69"/>
        <v>0</v>
      </c>
      <c r="AI445" s="32" t="str">
        <f t="shared" si="70"/>
        <v/>
      </c>
      <c r="AJ445" s="32" t="str">
        <f t="shared" si="71"/>
        <v/>
      </c>
    </row>
    <row r="446" spans="1:36">
      <c r="A446">
        <v>84</v>
      </c>
      <c r="B446" s="1" t="str">
        <f t="shared" si="63"/>
        <v>84_56</v>
      </c>
      <c r="C446" t="str">
        <f t="shared" si="74"/>
        <v>84_56</v>
      </c>
      <c r="D446" t="str">
        <f>IF(ISNA(VLOOKUP(C446,omissio_vanha_vs_uusi!$A$2:$T$107,20,FALSE)),"",IF(VLOOKUP(C446,omissio_vanha_vs_uusi!$A$2:$T$107,20,FALSE)="OK",VLOOKUP(C446,omissio_vanha_vs_uusi!$A$2:$T$107,11,FALSE),""))</f>
        <v/>
      </c>
      <c r="E446">
        <f>VLOOKUP($C446,marv2012_trees!$A$2:$O$2023,5,FALSE)</f>
        <v>2516266.9900000002</v>
      </c>
      <c r="F446">
        <f>VLOOKUP($C446,marv2012_trees!$A$2:$O$2023,6,FALSE)</f>
        <v>6860915.0800000001</v>
      </c>
      <c r="G446" t="str">
        <f>IF(ISNA(VLOOKUP($C446,results!$A$2:$CJ$107,10,FALSE)),"",VLOOKUP($C446,results!$A$2:$CJ$107,10,FALSE))</f>
        <v/>
      </c>
      <c r="H446" t="str">
        <f>IF(ISNA(VLOOKUP($C446,results!$A$2:$CJ$107,11,FALSE)),"",VLOOKUP($C446,results!$A$2:$CJ$107,11,FALSE))</f>
        <v/>
      </c>
      <c r="I446">
        <v>84</v>
      </c>
      <c r="J446">
        <v>56</v>
      </c>
      <c r="K446">
        <v>2</v>
      </c>
      <c r="L446">
        <v>240</v>
      </c>
      <c r="M446">
        <v>18.689996950000001</v>
      </c>
      <c r="N446">
        <v>2</v>
      </c>
      <c r="O446" s="7">
        <v>1</v>
      </c>
      <c r="P446" s="7">
        <v>2</v>
      </c>
      <c r="Q446" s="7">
        <v>11</v>
      </c>
      <c r="R446" s="7">
        <v>251</v>
      </c>
      <c r="T446" s="7">
        <v>20</v>
      </c>
      <c r="U446" s="7">
        <v>19.8</v>
      </c>
      <c r="V446" s="7">
        <v>11.8</v>
      </c>
      <c r="W446" s="7">
        <v>4</v>
      </c>
      <c r="X446" s="7">
        <v>9</v>
      </c>
      <c r="Y446" s="7">
        <v>18</v>
      </c>
      <c r="Z446" s="7">
        <v>55</v>
      </c>
      <c r="AB446" s="8">
        <f t="shared" si="64"/>
        <v>11</v>
      </c>
      <c r="AC446" s="8" t="str">
        <f t="shared" si="65"/>
        <v/>
      </c>
      <c r="AD446" s="32" t="str">
        <f t="shared" si="66"/>
        <v/>
      </c>
      <c r="AE446" s="32" t="str">
        <f>IF(J446&lt;900,IF(AND(VLOOKUP(C446,marv2012_trees!$A$2:$O$2023,11,FALSE)&lt;21,OR(Q446=21,Q446=22,Q446=23)),1,""),"")</f>
        <v/>
      </c>
      <c r="AF446" s="32" t="str">
        <f t="shared" si="67"/>
        <v/>
      </c>
      <c r="AG446" s="32">
        <f t="shared" si="68"/>
        <v>240</v>
      </c>
      <c r="AH446" s="32">
        <f t="shared" si="69"/>
        <v>251</v>
      </c>
      <c r="AI446" s="32">
        <f t="shared" si="70"/>
        <v>11</v>
      </c>
      <c r="AJ446" s="32" t="str">
        <f t="shared" si="71"/>
        <v/>
      </c>
    </row>
    <row r="447" spans="1:36">
      <c r="A447">
        <v>84</v>
      </c>
      <c r="B447" s="1" t="str">
        <f t="shared" si="63"/>
        <v>84_55</v>
      </c>
      <c r="C447" t="str">
        <f t="shared" si="74"/>
        <v>84_55</v>
      </c>
      <c r="D447" t="str">
        <f>IF(ISNA(VLOOKUP(C447,omissio_vanha_vs_uusi!$A$2:$T$107,20,FALSE)),"",IF(VLOOKUP(C447,omissio_vanha_vs_uusi!$A$2:$T$107,20,FALSE)="OK",VLOOKUP(C447,omissio_vanha_vs_uusi!$A$2:$T$107,11,FALSE),""))</f>
        <v/>
      </c>
      <c r="E447">
        <f>VLOOKUP($C447,marv2012_trees!$A$2:$O$2023,5,FALSE)</f>
        <v>2516266.64</v>
      </c>
      <c r="F447">
        <f>VLOOKUP($C447,marv2012_trees!$A$2:$O$2023,6,FALSE)</f>
        <v>6860916.9900000002</v>
      </c>
      <c r="G447" t="str">
        <f>IF(ISNA(VLOOKUP($C447,results!$A$2:$CJ$107,10,FALSE)),"",VLOOKUP($C447,results!$A$2:$CJ$107,10,FALSE))</f>
        <v/>
      </c>
      <c r="H447" t="str">
        <f>IF(ISNA(VLOOKUP($C447,results!$A$2:$CJ$107,11,FALSE)),"",VLOOKUP($C447,results!$A$2:$CJ$107,11,FALSE))</f>
        <v/>
      </c>
      <c r="I447">
        <v>84</v>
      </c>
      <c r="J447">
        <v>55</v>
      </c>
      <c r="K447">
        <v>2</v>
      </c>
      <c r="L447">
        <v>200</v>
      </c>
      <c r="M447">
        <v>11.73300244</v>
      </c>
      <c r="N447">
        <v>2</v>
      </c>
      <c r="O447" s="7">
        <v>1</v>
      </c>
      <c r="P447" s="7">
        <v>2</v>
      </c>
      <c r="Q447" s="7">
        <v>12</v>
      </c>
      <c r="R447" s="7">
        <v>215</v>
      </c>
      <c r="T447" s="7">
        <v>16.399999999999999</v>
      </c>
      <c r="U447" s="7">
        <v>13.3</v>
      </c>
      <c r="V447" s="7">
        <v>12</v>
      </c>
      <c r="AA447" t="s">
        <v>121</v>
      </c>
      <c r="AB447" s="8">
        <f t="shared" si="64"/>
        <v>15</v>
      </c>
      <c r="AC447" s="8" t="str">
        <f t="shared" si="65"/>
        <v/>
      </c>
      <c r="AD447" s="32" t="str">
        <f t="shared" si="66"/>
        <v/>
      </c>
      <c r="AE447" s="32" t="str">
        <f>IF(J447&lt;900,IF(AND(VLOOKUP(C447,marv2012_trees!$A$2:$O$2023,11,FALSE)&lt;21,OR(Q447=21,Q447=22,Q447=23)),1,""),"")</f>
        <v/>
      </c>
      <c r="AF447" s="32" t="str">
        <f t="shared" si="67"/>
        <v/>
      </c>
      <c r="AG447" s="32">
        <f t="shared" si="68"/>
        <v>200</v>
      </c>
      <c r="AH447" s="32">
        <f t="shared" si="69"/>
        <v>215</v>
      </c>
      <c r="AI447" s="32">
        <f t="shared" si="70"/>
        <v>15</v>
      </c>
      <c r="AJ447" s="32" t="str">
        <f t="shared" si="71"/>
        <v/>
      </c>
    </row>
    <row r="448" spans="1:36">
      <c r="A448">
        <v>84</v>
      </c>
      <c r="B448" s="1" t="str">
        <f t="shared" si="63"/>
        <v>84_66</v>
      </c>
      <c r="C448" t="str">
        <f t="shared" si="74"/>
        <v>84_66</v>
      </c>
      <c r="D448" t="str">
        <f>IF(ISNA(VLOOKUP(C448,omissio_vanha_vs_uusi!$A$2:$T$107,20,FALSE)),"",IF(VLOOKUP(C448,omissio_vanha_vs_uusi!$A$2:$T$107,20,FALSE)="OK",VLOOKUP(C448,omissio_vanha_vs_uusi!$A$2:$T$107,11,FALSE),""))</f>
        <v/>
      </c>
      <c r="E448">
        <f>VLOOKUP($C448,marv2012_trees!$A$2:$O$2023,5,FALSE)</f>
        <v>2516262.7200000002</v>
      </c>
      <c r="F448">
        <f>VLOOKUP($C448,marv2012_trees!$A$2:$O$2023,6,FALSE)</f>
        <v>6860915.1500000004</v>
      </c>
      <c r="G448" t="str">
        <f>IF(ISNA(VLOOKUP($C448,results!$A$2:$CJ$107,10,FALSE)),"",VLOOKUP($C448,results!$A$2:$CJ$107,10,FALSE))</f>
        <v/>
      </c>
      <c r="H448" t="str">
        <f>IF(ISNA(VLOOKUP($C448,results!$A$2:$CJ$107,11,FALSE)),"",VLOOKUP($C448,results!$A$2:$CJ$107,11,FALSE))</f>
        <v/>
      </c>
      <c r="I448">
        <v>84</v>
      </c>
      <c r="J448">
        <v>66</v>
      </c>
      <c r="K448">
        <v>2</v>
      </c>
      <c r="L448">
        <v>186</v>
      </c>
      <c r="M448">
        <v>17.94800854</v>
      </c>
      <c r="N448">
        <v>2</v>
      </c>
      <c r="O448" s="7">
        <v>1</v>
      </c>
      <c r="P448" s="7">
        <v>2</v>
      </c>
      <c r="Q448" s="7">
        <v>11</v>
      </c>
      <c r="R448" s="7">
        <v>189</v>
      </c>
      <c r="T448" s="7">
        <v>14</v>
      </c>
      <c r="U448" s="7">
        <v>17.5</v>
      </c>
      <c r="V448" s="7">
        <v>7</v>
      </c>
      <c r="AB448" s="8">
        <f t="shared" si="64"/>
        <v>3</v>
      </c>
      <c r="AC448" s="8" t="str">
        <f t="shared" si="65"/>
        <v/>
      </c>
      <c r="AD448" s="32" t="str">
        <f t="shared" si="66"/>
        <v/>
      </c>
      <c r="AE448" s="32" t="str">
        <f>IF(J448&lt;900,IF(AND(VLOOKUP(C448,marv2012_trees!$A$2:$O$2023,11,FALSE)&lt;21,OR(Q448=21,Q448=22,Q448=23)),1,""),"")</f>
        <v/>
      </c>
      <c r="AF448" s="32" t="str">
        <f t="shared" si="67"/>
        <v/>
      </c>
      <c r="AG448" s="32">
        <f t="shared" si="68"/>
        <v>186</v>
      </c>
      <c r="AH448" s="32">
        <f t="shared" si="69"/>
        <v>189</v>
      </c>
      <c r="AI448" s="32">
        <f t="shared" si="70"/>
        <v>3</v>
      </c>
      <c r="AJ448" s="32" t="str">
        <f t="shared" si="71"/>
        <v/>
      </c>
    </row>
    <row r="449" spans="1:36">
      <c r="A449">
        <v>84</v>
      </c>
      <c r="B449" s="1" t="str">
        <f t="shared" si="63"/>
        <v>84_50</v>
      </c>
      <c r="C449" t="str">
        <f t="shared" si="74"/>
        <v>84_50</v>
      </c>
      <c r="D449" t="str">
        <f>IF(ISNA(VLOOKUP(C449,omissio_vanha_vs_uusi!$A$2:$T$107,20,FALSE)),"",IF(VLOOKUP(C449,omissio_vanha_vs_uusi!$A$2:$T$107,20,FALSE)="OK",VLOOKUP(C449,omissio_vanha_vs_uusi!$A$2:$T$107,11,FALSE),""))</f>
        <v/>
      </c>
      <c r="E449">
        <f>VLOOKUP($C449,marv2012_trees!$A$2:$O$2023,5,FALSE)</f>
        <v>2516266.14</v>
      </c>
      <c r="F449">
        <f>VLOOKUP($C449,marv2012_trees!$A$2:$O$2023,6,FALSE)</f>
        <v>6860919.4900000002</v>
      </c>
      <c r="G449" t="str">
        <f>IF(ISNA(VLOOKUP($C449,results!$A$2:$CJ$107,10,FALSE)),"",VLOOKUP($C449,results!$A$2:$CJ$107,10,FALSE))</f>
        <v/>
      </c>
      <c r="H449" t="str">
        <f>IF(ISNA(VLOOKUP($C449,results!$A$2:$CJ$107,11,FALSE)),"",VLOOKUP($C449,results!$A$2:$CJ$107,11,FALSE))</f>
        <v/>
      </c>
      <c r="I449">
        <v>84</v>
      </c>
      <c r="J449">
        <v>50</v>
      </c>
      <c r="K449">
        <v>2</v>
      </c>
      <c r="L449">
        <v>117</v>
      </c>
      <c r="N449">
        <v>2</v>
      </c>
      <c r="O449" s="7">
        <v>1</v>
      </c>
      <c r="P449" s="7">
        <v>2</v>
      </c>
      <c r="Q449" s="7">
        <v>31</v>
      </c>
      <c r="AB449" s="8" t="str">
        <f t="shared" si="64"/>
        <v/>
      </c>
      <c r="AC449" s="8" t="str">
        <f t="shared" si="65"/>
        <v/>
      </c>
      <c r="AD449" s="32" t="str">
        <f t="shared" si="66"/>
        <v/>
      </c>
      <c r="AE449" s="32" t="str">
        <f>IF(J449&lt;900,IF(AND(VLOOKUP(C449,marv2012_trees!$A$2:$O$2023,11,FALSE)&lt;21,OR(Q449=21,Q449=22,Q449=23)),1,""),"")</f>
        <v/>
      </c>
      <c r="AF449" s="32">
        <f t="shared" si="67"/>
        <v>1</v>
      </c>
      <c r="AG449" s="32">
        <f t="shared" si="68"/>
        <v>0</v>
      </c>
      <c r="AH449" s="32">
        <f t="shared" si="69"/>
        <v>0</v>
      </c>
      <c r="AI449" s="32" t="str">
        <f t="shared" si="70"/>
        <v/>
      </c>
      <c r="AJ449" s="32" t="str">
        <f t="shared" si="71"/>
        <v/>
      </c>
    </row>
    <row r="450" spans="1:36">
      <c r="A450">
        <v>84</v>
      </c>
      <c r="B450" s="1" t="str">
        <f t="shared" si="63"/>
        <v>84_64</v>
      </c>
      <c r="C450" t="str">
        <f t="shared" si="74"/>
        <v>84_64</v>
      </c>
      <c r="D450" t="str">
        <f>IF(ISNA(VLOOKUP(C450,omissio_vanha_vs_uusi!$A$2:$T$107,20,FALSE)),"",IF(VLOOKUP(C450,omissio_vanha_vs_uusi!$A$2:$T$107,20,FALSE)="OK",VLOOKUP(C450,omissio_vanha_vs_uusi!$A$2:$T$107,11,FALSE),""))</f>
        <v/>
      </c>
      <c r="E450">
        <f>VLOOKUP($C450,marv2012_trees!$A$2:$O$2023,5,FALSE)</f>
        <v>2516263.4700000002</v>
      </c>
      <c r="F450">
        <f>VLOOKUP($C450,marv2012_trees!$A$2:$O$2023,6,FALSE)</f>
        <v>6860917.71</v>
      </c>
      <c r="G450" t="str">
        <f>IF(ISNA(VLOOKUP($C450,results!$A$2:$CJ$107,10,FALSE)),"",VLOOKUP($C450,results!$A$2:$CJ$107,10,FALSE))</f>
        <v/>
      </c>
      <c r="H450" t="str">
        <f>IF(ISNA(VLOOKUP($C450,results!$A$2:$CJ$107,11,FALSE)),"",VLOOKUP($C450,results!$A$2:$CJ$107,11,FALSE))</f>
        <v/>
      </c>
      <c r="I450">
        <v>84</v>
      </c>
      <c r="J450">
        <v>64</v>
      </c>
      <c r="K450">
        <v>2</v>
      </c>
      <c r="L450">
        <v>191</v>
      </c>
      <c r="N450">
        <v>2</v>
      </c>
      <c r="O450" s="7">
        <v>1</v>
      </c>
      <c r="P450" s="7">
        <v>2</v>
      </c>
      <c r="Q450" s="7">
        <v>31</v>
      </c>
      <c r="AB450" s="8" t="str">
        <f t="shared" si="64"/>
        <v/>
      </c>
      <c r="AC450" s="8" t="str">
        <f t="shared" si="65"/>
        <v/>
      </c>
      <c r="AD450" s="32" t="str">
        <f t="shared" si="66"/>
        <v/>
      </c>
      <c r="AE450" s="32" t="str">
        <f>IF(J450&lt;900,IF(AND(VLOOKUP(C450,marv2012_trees!$A$2:$O$2023,11,FALSE)&lt;21,OR(Q450=21,Q450=22,Q450=23)),1,""),"")</f>
        <v/>
      </c>
      <c r="AF450" s="32">
        <f t="shared" si="67"/>
        <v>1</v>
      </c>
      <c r="AG450" s="32">
        <f t="shared" si="68"/>
        <v>0</v>
      </c>
      <c r="AH450" s="32">
        <f t="shared" si="69"/>
        <v>0</v>
      </c>
      <c r="AI450" s="32" t="str">
        <f t="shared" si="70"/>
        <v/>
      </c>
      <c r="AJ450" s="32" t="str">
        <f t="shared" si="71"/>
        <v/>
      </c>
    </row>
    <row r="451" spans="1:36">
      <c r="A451">
        <v>84</v>
      </c>
      <c r="B451" s="1" t="str">
        <f t="shared" ref="B451:B514" si="75">IF(D451&lt;&gt;"",CONCATENATE(I451,"_",D451),C451)</f>
        <v>84_73</v>
      </c>
      <c r="C451" t="str">
        <f t="shared" si="74"/>
        <v>84_73</v>
      </c>
      <c r="D451" t="str">
        <f>IF(ISNA(VLOOKUP(C451,omissio_vanha_vs_uusi!$A$2:$T$107,20,FALSE)),"",IF(VLOOKUP(C451,omissio_vanha_vs_uusi!$A$2:$T$107,20,FALSE)="OK",VLOOKUP(C451,omissio_vanha_vs_uusi!$A$2:$T$107,11,FALSE),""))</f>
        <v/>
      </c>
      <c r="E451">
        <f>VLOOKUP($C451,marv2012_trees!$A$2:$O$2023,5,FALSE)</f>
        <v>2516261.37</v>
      </c>
      <c r="F451">
        <f>VLOOKUP($C451,marv2012_trees!$A$2:$O$2023,6,FALSE)</f>
        <v>6860916.3799999999</v>
      </c>
      <c r="G451" t="str">
        <f>IF(ISNA(VLOOKUP($C451,results!$A$2:$CJ$107,10,FALSE)),"",VLOOKUP($C451,results!$A$2:$CJ$107,10,FALSE))</f>
        <v/>
      </c>
      <c r="H451" t="str">
        <f>IF(ISNA(VLOOKUP($C451,results!$A$2:$CJ$107,11,FALSE)),"",VLOOKUP($C451,results!$A$2:$CJ$107,11,FALSE))</f>
        <v/>
      </c>
      <c r="I451">
        <v>84</v>
      </c>
      <c r="J451">
        <v>73</v>
      </c>
      <c r="K451">
        <v>2</v>
      </c>
      <c r="L451">
        <v>155</v>
      </c>
      <c r="M451">
        <v>16.527000610000002</v>
      </c>
      <c r="N451">
        <v>2</v>
      </c>
      <c r="O451" s="7">
        <v>1</v>
      </c>
      <c r="P451" s="7">
        <v>2</v>
      </c>
      <c r="Q451" s="7">
        <v>11</v>
      </c>
      <c r="R451" s="7">
        <v>154</v>
      </c>
      <c r="AB451" s="8">
        <f t="shared" ref="AB451:AB514" si="76">IF(OR(L451=0,Q451&gt;14,ABS(R451-L451)&gt;50),"",R451-L451)</f>
        <v>-1</v>
      </c>
      <c r="AC451" s="8" t="str">
        <f t="shared" ref="AC451:AC514" si="77">IF(P451-K451&lt;&gt;0,IF(OR(Q451&gt;14,Q451&lt;11),"",IF(OR(AND(K451=3,P451=4),AND(K451=4,P451=3)),"",IF(J451&gt;899,"",1))),"")</f>
        <v/>
      </c>
      <c r="AD451" s="32" t="str">
        <f t="shared" ref="AD451:AD514" si="78">IF(Q451=41,1,"")</f>
        <v/>
      </c>
      <c r="AE451" s="32" t="str">
        <f>IF(J451&lt;900,IF(AND(VLOOKUP(C451,marv2012_trees!$A$2:$O$2023,11,FALSE)&lt;21,OR(Q451=21,Q451=22,Q451=23)),1,""),"")</f>
        <v/>
      </c>
      <c r="AF451" s="32" t="str">
        <f t="shared" ref="AF451:AF514" si="79">IF(Q451=31,1,"")</f>
        <v/>
      </c>
      <c r="AG451" s="32">
        <f t="shared" ref="AG451:AG514" si="80">IF(AND(Q451&lt;21,Q451&lt;&gt;0,J451&lt;900),L451,0)</f>
        <v>155</v>
      </c>
      <c r="AH451" s="32">
        <f t="shared" ref="AH451:AH514" si="81">IF(AND(Q451&lt;21,Q451&lt;&gt;0,J451&lt;900),R451,0)</f>
        <v>154</v>
      </c>
      <c r="AI451" s="32">
        <f t="shared" ref="AI451:AI514" si="82">IF(AND(Q451&lt;21,J451&lt;900),AH451-AG451,"")</f>
        <v>-1</v>
      </c>
      <c r="AJ451" s="32" t="str">
        <f t="shared" ref="AJ451:AJ514" si="83">IF(AI451&lt;&gt;"",IF(ABS(AI451&gt;50),1,""),"")</f>
        <v/>
      </c>
    </row>
    <row r="452" spans="1:36">
      <c r="A452">
        <v>84</v>
      </c>
      <c r="B452" s="1" t="str">
        <f t="shared" si="75"/>
        <v>84_61</v>
      </c>
      <c r="C452" t="str">
        <f t="shared" si="74"/>
        <v>84_61</v>
      </c>
      <c r="D452" t="str">
        <f>IF(ISNA(VLOOKUP(C452,omissio_vanha_vs_uusi!$A$2:$T$107,20,FALSE)),"",IF(VLOOKUP(C452,omissio_vanha_vs_uusi!$A$2:$T$107,20,FALSE)="OK",VLOOKUP(C452,omissio_vanha_vs_uusi!$A$2:$T$107,11,FALSE),""))</f>
        <v/>
      </c>
      <c r="E452">
        <f>VLOOKUP($C452,marv2012_trees!$A$2:$O$2023,5,FALSE)</f>
        <v>2516262.9700000002</v>
      </c>
      <c r="F452">
        <f>VLOOKUP($C452,marv2012_trees!$A$2:$O$2023,6,FALSE)</f>
        <v>6860920.3200000003</v>
      </c>
      <c r="G452" t="str">
        <f>IF(ISNA(VLOOKUP($C452,results!$A$2:$CJ$107,10,FALSE)),"",VLOOKUP($C452,results!$A$2:$CJ$107,10,FALSE))</f>
        <v/>
      </c>
      <c r="H452" t="str">
        <f>IF(ISNA(VLOOKUP($C452,results!$A$2:$CJ$107,11,FALSE)),"",VLOOKUP($C452,results!$A$2:$CJ$107,11,FALSE))</f>
        <v/>
      </c>
      <c r="I452">
        <v>84</v>
      </c>
      <c r="J452">
        <v>61</v>
      </c>
      <c r="K452">
        <v>2</v>
      </c>
      <c r="L452">
        <v>277</v>
      </c>
      <c r="M452">
        <v>18.700005489999999</v>
      </c>
      <c r="N452">
        <v>2</v>
      </c>
      <c r="O452" s="7">
        <v>1</v>
      </c>
      <c r="P452" s="7">
        <v>2</v>
      </c>
      <c r="Q452" s="7">
        <v>11</v>
      </c>
      <c r="R452" s="7">
        <v>281</v>
      </c>
      <c r="AB452" s="8">
        <f t="shared" si="76"/>
        <v>4</v>
      </c>
      <c r="AC452" s="8" t="str">
        <f t="shared" si="77"/>
        <v/>
      </c>
      <c r="AD452" s="32" t="str">
        <f t="shared" si="78"/>
        <v/>
      </c>
      <c r="AE452" s="32" t="str">
        <f>IF(J452&lt;900,IF(AND(VLOOKUP(C452,marv2012_trees!$A$2:$O$2023,11,FALSE)&lt;21,OR(Q452=21,Q452=22,Q452=23)),1,""),"")</f>
        <v/>
      </c>
      <c r="AF452" s="32" t="str">
        <f t="shared" si="79"/>
        <v/>
      </c>
      <c r="AG452" s="32">
        <f t="shared" si="80"/>
        <v>277</v>
      </c>
      <c r="AH452" s="32">
        <f t="shared" si="81"/>
        <v>281</v>
      </c>
      <c r="AI452" s="32">
        <f t="shared" si="82"/>
        <v>4</v>
      </c>
      <c r="AJ452" s="32" t="str">
        <f t="shared" si="83"/>
        <v/>
      </c>
    </row>
    <row r="453" spans="1:36">
      <c r="A453">
        <v>84</v>
      </c>
      <c r="B453" s="1" t="str">
        <f t="shared" si="75"/>
        <v>84_43</v>
      </c>
      <c r="C453" t="str">
        <f t="shared" si="74"/>
        <v>84_43</v>
      </c>
      <c r="D453" t="str">
        <f>IF(ISNA(VLOOKUP(C453,omissio_vanha_vs_uusi!$A$2:$T$107,20,FALSE)),"",IF(VLOOKUP(C453,omissio_vanha_vs_uusi!$A$2:$T$107,20,FALSE)="OK",VLOOKUP(C453,omissio_vanha_vs_uusi!$A$2:$T$107,11,FALSE),""))</f>
        <v/>
      </c>
      <c r="E453">
        <f>VLOOKUP($C453,marv2012_trees!$A$2:$O$2023,5,FALSE)</f>
        <v>2516265.42</v>
      </c>
      <c r="F453">
        <f>VLOOKUP($C453,marv2012_trees!$A$2:$O$2023,6,FALSE)</f>
        <v>6860922.6699999999</v>
      </c>
      <c r="G453" t="str">
        <f>IF(ISNA(VLOOKUP($C453,results!$A$2:$CJ$107,10,FALSE)),"",VLOOKUP($C453,results!$A$2:$CJ$107,10,FALSE))</f>
        <v/>
      </c>
      <c r="H453" t="str">
        <f>IF(ISNA(VLOOKUP($C453,results!$A$2:$CJ$107,11,FALSE)),"",VLOOKUP($C453,results!$A$2:$CJ$107,11,FALSE))</f>
        <v/>
      </c>
      <c r="I453">
        <v>84</v>
      </c>
      <c r="J453">
        <v>43</v>
      </c>
      <c r="K453">
        <v>2</v>
      </c>
      <c r="L453">
        <v>184</v>
      </c>
      <c r="M453">
        <v>16.93</v>
      </c>
      <c r="N453">
        <v>2</v>
      </c>
      <c r="O453" s="7">
        <v>1</v>
      </c>
      <c r="P453" s="7">
        <v>2</v>
      </c>
      <c r="Q453" s="7">
        <v>11</v>
      </c>
      <c r="R453" s="7">
        <v>180</v>
      </c>
      <c r="T453" s="7">
        <v>16</v>
      </c>
      <c r="U453" s="7">
        <v>15</v>
      </c>
      <c r="V453" s="7">
        <v>8.8000000000000007</v>
      </c>
      <c r="AB453" s="8">
        <f t="shared" si="76"/>
        <v>-4</v>
      </c>
      <c r="AC453" s="8" t="str">
        <f t="shared" si="77"/>
        <v/>
      </c>
      <c r="AD453" s="32" t="str">
        <f t="shared" si="78"/>
        <v/>
      </c>
      <c r="AE453" s="32" t="str">
        <f>IF(J453&lt;900,IF(AND(VLOOKUP(C453,marv2012_trees!$A$2:$O$2023,11,FALSE)&lt;21,OR(Q453=21,Q453=22,Q453=23)),1,""),"")</f>
        <v/>
      </c>
      <c r="AF453" s="32" t="str">
        <f t="shared" si="79"/>
        <v/>
      </c>
      <c r="AG453" s="32">
        <f t="shared" si="80"/>
        <v>184</v>
      </c>
      <c r="AH453" s="32">
        <f t="shared" si="81"/>
        <v>180</v>
      </c>
      <c r="AI453" s="32">
        <f t="shared" si="82"/>
        <v>-4</v>
      </c>
      <c r="AJ453" s="32" t="str">
        <f t="shared" si="83"/>
        <v/>
      </c>
    </row>
    <row r="454" spans="1:36">
      <c r="A454">
        <v>84</v>
      </c>
      <c r="B454" s="1" t="str">
        <f t="shared" si="75"/>
        <v>84_71</v>
      </c>
      <c r="C454" t="str">
        <f t="shared" si="74"/>
        <v>84_71</v>
      </c>
      <c r="D454" t="str">
        <f>IF(ISNA(VLOOKUP(C454,omissio_vanha_vs_uusi!$A$2:$T$107,20,FALSE)),"",IF(VLOOKUP(C454,omissio_vanha_vs_uusi!$A$2:$T$107,20,FALSE)="OK",VLOOKUP(C454,omissio_vanha_vs_uusi!$A$2:$T$107,11,FALSE),""))</f>
        <v/>
      </c>
      <c r="E454">
        <f>VLOOKUP($C454,marv2012_trees!$A$2:$O$2023,5,FALSE)</f>
        <v>2516261.13</v>
      </c>
      <c r="F454">
        <f>VLOOKUP($C454,marv2012_trees!$A$2:$O$2023,6,FALSE)</f>
        <v>6860922.9199999999</v>
      </c>
      <c r="G454" t="str">
        <f>IF(ISNA(VLOOKUP($C454,results!$A$2:$CJ$107,10,FALSE)),"",VLOOKUP($C454,results!$A$2:$CJ$107,10,FALSE))</f>
        <v/>
      </c>
      <c r="H454" t="str">
        <f>IF(ISNA(VLOOKUP($C454,results!$A$2:$CJ$107,11,FALSE)),"",VLOOKUP($C454,results!$A$2:$CJ$107,11,FALSE))</f>
        <v/>
      </c>
      <c r="I454">
        <v>84</v>
      </c>
      <c r="J454">
        <v>71</v>
      </c>
      <c r="K454">
        <v>2</v>
      </c>
      <c r="L454">
        <v>248</v>
      </c>
      <c r="M454">
        <v>17.622004270000001</v>
      </c>
      <c r="N454">
        <v>2</v>
      </c>
      <c r="O454" s="7">
        <v>1</v>
      </c>
      <c r="P454" s="7">
        <v>2</v>
      </c>
      <c r="Q454" s="7">
        <v>11</v>
      </c>
      <c r="R454" s="7">
        <v>256</v>
      </c>
      <c r="T454" s="7">
        <v>20</v>
      </c>
      <c r="U454" s="7">
        <v>16.8</v>
      </c>
      <c r="V454" s="7">
        <v>9.8000000000000007</v>
      </c>
      <c r="AB454" s="8">
        <f t="shared" si="76"/>
        <v>8</v>
      </c>
      <c r="AC454" s="8" t="str">
        <f t="shared" si="77"/>
        <v/>
      </c>
      <c r="AD454" s="32" t="str">
        <f t="shared" si="78"/>
        <v/>
      </c>
      <c r="AE454" s="32" t="str">
        <f>IF(J454&lt;900,IF(AND(VLOOKUP(C454,marv2012_trees!$A$2:$O$2023,11,FALSE)&lt;21,OR(Q454=21,Q454=22,Q454=23)),1,""),"")</f>
        <v/>
      </c>
      <c r="AF454" s="32" t="str">
        <f t="shared" si="79"/>
        <v/>
      </c>
      <c r="AG454" s="32">
        <f t="shared" si="80"/>
        <v>248</v>
      </c>
      <c r="AH454" s="32">
        <f t="shared" si="81"/>
        <v>256</v>
      </c>
      <c r="AI454" s="32">
        <f t="shared" si="82"/>
        <v>8</v>
      </c>
      <c r="AJ454" s="32" t="str">
        <f t="shared" si="83"/>
        <v/>
      </c>
    </row>
    <row r="455" spans="1:36">
      <c r="A455">
        <v>84</v>
      </c>
      <c r="B455" s="1" t="str">
        <f t="shared" si="75"/>
        <v>84_96</v>
      </c>
      <c r="C455" t="str">
        <f t="shared" si="74"/>
        <v>84_96</v>
      </c>
      <c r="D455" t="str">
        <f>IF(ISNA(VLOOKUP(C455,omissio_vanha_vs_uusi!$A$2:$T$107,20,FALSE)),"",IF(VLOOKUP(C455,omissio_vanha_vs_uusi!$A$2:$T$107,20,FALSE)="OK",VLOOKUP(C455,omissio_vanha_vs_uusi!$A$2:$T$107,11,FALSE),""))</f>
        <v/>
      </c>
      <c r="E455">
        <f>VLOOKUP($C455,marv2012_trees!$A$2:$O$2023,5,FALSE)</f>
        <v>2516257.42</v>
      </c>
      <c r="F455">
        <f>VLOOKUP($C455,marv2012_trees!$A$2:$O$2023,6,FALSE)</f>
        <v>6860922.3899999997</v>
      </c>
      <c r="G455" t="str">
        <f>IF(ISNA(VLOOKUP($C455,results!$A$2:$CJ$107,10,FALSE)),"",VLOOKUP($C455,results!$A$2:$CJ$107,10,FALSE))</f>
        <v/>
      </c>
      <c r="H455" t="str">
        <f>IF(ISNA(VLOOKUP($C455,results!$A$2:$CJ$107,11,FALSE)),"",VLOOKUP($C455,results!$A$2:$CJ$107,11,FALSE))</f>
        <v/>
      </c>
      <c r="I455">
        <v>84</v>
      </c>
      <c r="J455">
        <v>96</v>
      </c>
      <c r="K455">
        <v>2</v>
      </c>
      <c r="L455">
        <v>130</v>
      </c>
      <c r="N455">
        <v>2</v>
      </c>
      <c r="O455" s="7">
        <v>1</v>
      </c>
      <c r="P455" s="7">
        <v>2</v>
      </c>
      <c r="Q455" s="7">
        <v>31</v>
      </c>
      <c r="AB455" s="8" t="str">
        <f t="shared" si="76"/>
        <v/>
      </c>
      <c r="AC455" s="8" t="str">
        <f t="shared" si="77"/>
        <v/>
      </c>
      <c r="AD455" s="32" t="str">
        <f t="shared" si="78"/>
        <v/>
      </c>
      <c r="AE455" s="32" t="str">
        <f>IF(J455&lt;900,IF(AND(VLOOKUP(C455,marv2012_trees!$A$2:$O$2023,11,FALSE)&lt;21,OR(Q455=21,Q455=22,Q455=23)),1,""),"")</f>
        <v/>
      </c>
      <c r="AF455" s="32">
        <f t="shared" si="79"/>
        <v>1</v>
      </c>
      <c r="AG455" s="32">
        <f t="shared" si="80"/>
        <v>0</v>
      </c>
      <c r="AH455" s="32">
        <f t="shared" si="81"/>
        <v>0</v>
      </c>
      <c r="AI455" s="32" t="str">
        <f t="shared" si="82"/>
        <v/>
      </c>
      <c r="AJ455" s="32" t="str">
        <f t="shared" si="83"/>
        <v/>
      </c>
    </row>
    <row r="456" spans="1:36">
      <c r="A456">
        <v>84</v>
      </c>
      <c r="B456" s="1" t="str">
        <f t="shared" si="75"/>
        <v>84_110</v>
      </c>
      <c r="C456" t="str">
        <f t="shared" si="74"/>
        <v>84_110</v>
      </c>
      <c r="D456" t="str">
        <f>IF(ISNA(VLOOKUP(C456,omissio_vanha_vs_uusi!$A$2:$T$107,20,FALSE)),"",IF(VLOOKUP(C456,omissio_vanha_vs_uusi!$A$2:$T$107,20,FALSE)="OK",VLOOKUP(C456,omissio_vanha_vs_uusi!$A$2:$T$107,11,FALSE),""))</f>
        <v/>
      </c>
      <c r="E456">
        <f>VLOOKUP($C456,marv2012_trees!$A$2:$O$2023,5,FALSE)</f>
        <v>2516259.65</v>
      </c>
      <c r="F456">
        <f>VLOOKUP($C456,marv2012_trees!$A$2:$O$2023,6,FALSE)</f>
        <v>6860925.0099999998</v>
      </c>
      <c r="G456" t="str">
        <f>IF(ISNA(VLOOKUP($C456,results!$A$2:$CJ$107,10,FALSE)),"",VLOOKUP($C456,results!$A$2:$CJ$107,10,FALSE))</f>
        <v/>
      </c>
      <c r="H456" t="str">
        <f>IF(ISNA(VLOOKUP($C456,results!$A$2:$CJ$107,11,FALSE)),"",VLOOKUP($C456,results!$A$2:$CJ$107,11,FALSE))</f>
        <v/>
      </c>
      <c r="I456">
        <v>84</v>
      </c>
      <c r="J456">
        <v>110</v>
      </c>
      <c r="K456">
        <v>2</v>
      </c>
      <c r="L456">
        <v>170</v>
      </c>
      <c r="M456">
        <v>16.226010989999999</v>
      </c>
      <c r="N456">
        <v>2</v>
      </c>
      <c r="O456" s="7">
        <v>1</v>
      </c>
      <c r="P456" s="7">
        <v>2</v>
      </c>
      <c r="Q456" s="7">
        <v>11</v>
      </c>
      <c r="R456" s="7">
        <v>182</v>
      </c>
      <c r="AB456" s="8">
        <f t="shared" si="76"/>
        <v>12</v>
      </c>
      <c r="AC456" s="8" t="str">
        <f t="shared" si="77"/>
        <v/>
      </c>
      <c r="AD456" s="32" t="str">
        <f t="shared" si="78"/>
        <v/>
      </c>
      <c r="AE456" s="32" t="str">
        <f>IF(J456&lt;900,IF(AND(VLOOKUP(C456,marv2012_trees!$A$2:$O$2023,11,FALSE)&lt;21,OR(Q456=21,Q456=22,Q456=23)),1,""),"")</f>
        <v/>
      </c>
      <c r="AF456" s="32" t="str">
        <f t="shared" si="79"/>
        <v/>
      </c>
      <c r="AG456" s="32">
        <f t="shared" si="80"/>
        <v>170</v>
      </c>
      <c r="AH456" s="32">
        <f t="shared" si="81"/>
        <v>182</v>
      </c>
      <c r="AI456" s="32">
        <f t="shared" si="82"/>
        <v>12</v>
      </c>
      <c r="AJ456" s="32" t="str">
        <f t="shared" si="83"/>
        <v/>
      </c>
    </row>
    <row r="457" spans="1:36">
      <c r="A457">
        <v>84</v>
      </c>
      <c r="B457" s="1" t="str">
        <f t="shared" si="75"/>
        <v>84_13</v>
      </c>
      <c r="C457" t="str">
        <f t="shared" si="74"/>
        <v>84_13</v>
      </c>
      <c r="D457" t="str">
        <f>IF(ISNA(VLOOKUP(C457,omissio_vanha_vs_uusi!$A$2:$T$107,20,FALSE)),"",IF(VLOOKUP(C457,omissio_vanha_vs_uusi!$A$2:$T$107,20,FALSE)="OK",VLOOKUP(C457,omissio_vanha_vs_uusi!$A$2:$T$107,11,FALSE),""))</f>
        <v/>
      </c>
      <c r="E457">
        <f>VLOOKUP($C457,marv2012_trees!$A$2:$O$2023,5,FALSE)</f>
        <v>2516263.0499999998</v>
      </c>
      <c r="F457">
        <f>VLOOKUP($C457,marv2012_trees!$A$2:$O$2023,6,FALSE)</f>
        <v>6860927.5700000003</v>
      </c>
      <c r="G457" t="str">
        <f>IF(ISNA(VLOOKUP($C457,results!$A$2:$CJ$107,10,FALSE)),"",VLOOKUP($C457,results!$A$2:$CJ$107,10,FALSE))</f>
        <v/>
      </c>
      <c r="H457" t="str">
        <f>IF(ISNA(VLOOKUP($C457,results!$A$2:$CJ$107,11,FALSE)),"",VLOOKUP($C457,results!$A$2:$CJ$107,11,FALSE))</f>
        <v/>
      </c>
      <c r="I457">
        <v>84</v>
      </c>
      <c r="J457">
        <v>13</v>
      </c>
      <c r="K457">
        <v>1</v>
      </c>
      <c r="L457">
        <v>222</v>
      </c>
      <c r="M457">
        <v>20.625007929999999</v>
      </c>
      <c r="N457">
        <v>2</v>
      </c>
      <c r="O457" s="7">
        <v>1</v>
      </c>
      <c r="P457" s="7">
        <v>1</v>
      </c>
      <c r="Q457" s="7">
        <v>11</v>
      </c>
      <c r="R457" s="7">
        <v>230</v>
      </c>
      <c r="T457" s="7">
        <v>19</v>
      </c>
      <c r="U457" s="7">
        <v>20.5</v>
      </c>
      <c r="V457" s="7">
        <v>12</v>
      </c>
      <c r="W457" s="7">
        <v>11</v>
      </c>
      <c r="X457" s="7">
        <v>10</v>
      </c>
      <c r="Y457" s="7">
        <v>20</v>
      </c>
      <c r="Z457" s="7">
        <v>54</v>
      </c>
      <c r="AB457" s="8">
        <f t="shared" si="76"/>
        <v>8</v>
      </c>
      <c r="AC457" s="8" t="str">
        <f t="shared" si="77"/>
        <v/>
      </c>
      <c r="AD457" s="32" t="str">
        <f t="shared" si="78"/>
        <v/>
      </c>
      <c r="AE457" s="32" t="str">
        <f>IF(J457&lt;900,IF(AND(VLOOKUP(C457,marv2012_trees!$A$2:$O$2023,11,FALSE)&lt;21,OR(Q457=21,Q457=22,Q457=23)),1,""),"")</f>
        <v/>
      </c>
      <c r="AF457" s="32" t="str">
        <f t="shared" si="79"/>
        <v/>
      </c>
      <c r="AG457" s="32">
        <f t="shared" si="80"/>
        <v>222</v>
      </c>
      <c r="AH457" s="32">
        <f t="shared" si="81"/>
        <v>230</v>
      </c>
      <c r="AI457" s="32">
        <f t="shared" si="82"/>
        <v>8</v>
      </c>
      <c r="AJ457" s="32" t="str">
        <f t="shared" si="83"/>
        <v/>
      </c>
    </row>
    <row r="458" spans="1:36">
      <c r="A458">
        <v>84</v>
      </c>
      <c r="B458" s="1" t="str">
        <f t="shared" si="75"/>
        <v>84_113</v>
      </c>
      <c r="C458" t="str">
        <f t="shared" si="74"/>
        <v>84_113</v>
      </c>
      <c r="D458" t="str">
        <f>IF(ISNA(VLOOKUP(C458,omissio_vanha_vs_uusi!$A$2:$T$107,20,FALSE)),"",IF(VLOOKUP(C458,omissio_vanha_vs_uusi!$A$2:$T$107,20,FALSE)="OK",VLOOKUP(C458,omissio_vanha_vs_uusi!$A$2:$T$107,11,FALSE),""))</f>
        <v/>
      </c>
      <c r="E458">
        <f>VLOOKUP($C458,marv2012_trees!$A$2:$O$2023,5,FALSE)</f>
        <v>2516256.66</v>
      </c>
      <c r="F458">
        <f>VLOOKUP($C458,marv2012_trees!$A$2:$O$2023,6,FALSE)</f>
        <v>6860924.7800000003</v>
      </c>
      <c r="G458" t="str">
        <f>IF(ISNA(VLOOKUP($C458,results!$A$2:$CJ$107,10,FALSE)),"",VLOOKUP($C458,results!$A$2:$CJ$107,10,FALSE))</f>
        <v/>
      </c>
      <c r="H458" t="str">
        <f>IF(ISNA(VLOOKUP($C458,results!$A$2:$CJ$107,11,FALSE)),"",VLOOKUP($C458,results!$A$2:$CJ$107,11,FALSE))</f>
        <v/>
      </c>
      <c r="I458">
        <v>84</v>
      </c>
      <c r="J458">
        <v>113</v>
      </c>
      <c r="K458">
        <v>2</v>
      </c>
      <c r="L458">
        <v>234</v>
      </c>
      <c r="N458">
        <v>2</v>
      </c>
      <c r="O458" s="7">
        <v>1</v>
      </c>
      <c r="P458" s="7">
        <v>2</v>
      </c>
      <c r="Q458" s="7">
        <v>31</v>
      </c>
      <c r="AB458" s="8" t="str">
        <f t="shared" si="76"/>
        <v/>
      </c>
      <c r="AC458" s="8" t="str">
        <f t="shared" si="77"/>
        <v/>
      </c>
      <c r="AD458" s="32" t="str">
        <f t="shared" si="78"/>
        <v/>
      </c>
      <c r="AE458" s="32" t="str">
        <f>IF(J458&lt;900,IF(AND(VLOOKUP(C458,marv2012_trees!$A$2:$O$2023,11,FALSE)&lt;21,OR(Q458=21,Q458=22,Q458=23)),1,""),"")</f>
        <v/>
      </c>
      <c r="AF458" s="32">
        <f t="shared" si="79"/>
        <v>1</v>
      </c>
      <c r="AG458" s="32">
        <f t="shared" si="80"/>
        <v>0</v>
      </c>
      <c r="AH458" s="32">
        <f t="shared" si="81"/>
        <v>0</v>
      </c>
      <c r="AI458" s="32" t="str">
        <f t="shared" si="82"/>
        <v/>
      </c>
      <c r="AJ458" s="32" t="str">
        <f t="shared" si="83"/>
        <v/>
      </c>
    </row>
    <row r="459" spans="1:36">
      <c r="A459">
        <v>84</v>
      </c>
      <c r="B459" s="1" t="str">
        <f t="shared" si="75"/>
        <v>84_168</v>
      </c>
      <c r="C459" t="str">
        <f t="shared" si="74"/>
        <v>84_168</v>
      </c>
      <c r="D459" t="str">
        <f>IF(ISNA(VLOOKUP(C459,omissio_vanha_vs_uusi!$A$2:$T$107,20,FALSE)),"",IF(VLOOKUP(C459,omissio_vanha_vs_uusi!$A$2:$T$107,20,FALSE)="OK",VLOOKUP(C459,omissio_vanha_vs_uusi!$A$2:$T$107,11,FALSE),""))</f>
        <v/>
      </c>
      <c r="E459">
        <f>VLOOKUP($C459,marv2012_trees!$A$2:$O$2023,5,FALSE)</f>
        <v>2516259.48</v>
      </c>
      <c r="F459">
        <f>VLOOKUP($C459,marv2012_trees!$A$2:$O$2023,6,FALSE)</f>
        <v>6860927.9800000004</v>
      </c>
      <c r="G459" t="str">
        <f>IF(ISNA(VLOOKUP($C459,results!$A$2:$CJ$107,10,FALSE)),"",VLOOKUP($C459,results!$A$2:$CJ$107,10,FALSE))</f>
        <v/>
      </c>
      <c r="H459" t="str">
        <f>IF(ISNA(VLOOKUP($C459,results!$A$2:$CJ$107,11,FALSE)),"",VLOOKUP($C459,results!$A$2:$CJ$107,11,FALSE))</f>
        <v/>
      </c>
      <c r="I459">
        <v>84</v>
      </c>
      <c r="J459">
        <v>168</v>
      </c>
      <c r="K459">
        <v>1</v>
      </c>
      <c r="L459">
        <v>227</v>
      </c>
      <c r="M459">
        <v>21.77699939</v>
      </c>
      <c r="N459">
        <v>2</v>
      </c>
      <c r="O459" s="7">
        <v>1</v>
      </c>
      <c r="P459" s="7">
        <v>1</v>
      </c>
      <c r="Q459" s="7">
        <v>11</v>
      </c>
      <c r="R459" s="7">
        <v>233</v>
      </c>
      <c r="T459" s="7">
        <v>18</v>
      </c>
      <c r="U459" s="7">
        <v>21.5</v>
      </c>
      <c r="V459" s="7">
        <v>11.5</v>
      </c>
      <c r="W459" s="7">
        <v>6</v>
      </c>
      <c r="X459" s="7">
        <v>18</v>
      </c>
      <c r="Y459" s="7">
        <v>15</v>
      </c>
      <c r="Z459" s="7">
        <v>54</v>
      </c>
      <c r="AB459" s="8">
        <f t="shared" si="76"/>
        <v>6</v>
      </c>
      <c r="AC459" s="8" t="str">
        <f t="shared" si="77"/>
        <v/>
      </c>
      <c r="AD459" s="32" t="str">
        <f t="shared" si="78"/>
        <v/>
      </c>
      <c r="AE459" s="32" t="str">
        <f>IF(J459&lt;900,IF(AND(VLOOKUP(C459,marv2012_trees!$A$2:$O$2023,11,FALSE)&lt;21,OR(Q459=21,Q459=22,Q459=23)),1,""),"")</f>
        <v/>
      </c>
      <c r="AF459" s="32" t="str">
        <f t="shared" si="79"/>
        <v/>
      </c>
      <c r="AG459" s="32">
        <f t="shared" si="80"/>
        <v>227</v>
      </c>
      <c r="AH459" s="32">
        <f t="shared" si="81"/>
        <v>233</v>
      </c>
      <c r="AI459" s="32">
        <f t="shared" si="82"/>
        <v>6</v>
      </c>
      <c r="AJ459" s="32" t="str">
        <f t="shared" si="83"/>
        <v/>
      </c>
    </row>
    <row r="460" spans="1:36">
      <c r="A460">
        <v>84</v>
      </c>
      <c r="B460" s="1" t="str">
        <f t="shared" si="75"/>
        <v>84_138</v>
      </c>
      <c r="C460" t="str">
        <f t="shared" si="74"/>
        <v>84_138</v>
      </c>
      <c r="D460" t="str">
        <f>IF(ISNA(VLOOKUP(C460,omissio_vanha_vs_uusi!$A$2:$T$107,20,FALSE)),"",IF(VLOOKUP(C460,omissio_vanha_vs_uusi!$A$2:$T$107,20,FALSE)="OK",VLOOKUP(C460,omissio_vanha_vs_uusi!$A$2:$T$107,11,FALSE),""))</f>
        <v/>
      </c>
      <c r="E460">
        <f>VLOOKUP($C460,marv2012_trees!$A$2:$O$2023,5,FALSE)</f>
        <v>2516256.86</v>
      </c>
      <c r="F460">
        <f>VLOOKUP($C460,marv2012_trees!$A$2:$O$2023,6,FALSE)</f>
        <v>6860926.7999999998</v>
      </c>
      <c r="G460" t="str">
        <f>IF(ISNA(VLOOKUP($C460,results!$A$2:$CJ$107,10,FALSE)),"",VLOOKUP($C460,results!$A$2:$CJ$107,10,FALSE))</f>
        <v/>
      </c>
      <c r="H460" t="str">
        <f>IF(ISNA(VLOOKUP($C460,results!$A$2:$CJ$107,11,FALSE)),"",VLOOKUP($C460,results!$A$2:$CJ$107,11,FALSE))</f>
        <v/>
      </c>
      <c r="I460">
        <v>84</v>
      </c>
      <c r="J460">
        <v>138</v>
      </c>
      <c r="K460">
        <v>2</v>
      </c>
      <c r="L460">
        <v>178</v>
      </c>
      <c r="N460">
        <v>2</v>
      </c>
      <c r="O460" s="7">
        <v>1</v>
      </c>
      <c r="P460" s="7">
        <v>2</v>
      </c>
      <c r="Q460" s="7">
        <v>31</v>
      </c>
      <c r="AB460" s="8" t="str">
        <f t="shared" si="76"/>
        <v/>
      </c>
      <c r="AC460" s="8" t="str">
        <f t="shared" si="77"/>
        <v/>
      </c>
      <c r="AD460" s="32" t="str">
        <f t="shared" si="78"/>
        <v/>
      </c>
      <c r="AE460" s="32" t="str">
        <f>IF(J460&lt;900,IF(AND(VLOOKUP(C460,marv2012_trees!$A$2:$O$2023,11,FALSE)&lt;21,OR(Q460=21,Q460=22,Q460=23)),1,""),"")</f>
        <v/>
      </c>
      <c r="AF460" s="32">
        <f t="shared" si="79"/>
        <v>1</v>
      </c>
      <c r="AG460" s="32">
        <f t="shared" si="80"/>
        <v>0</v>
      </c>
      <c r="AH460" s="32">
        <f t="shared" si="81"/>
        <v>0</v>
      </c>
      <c r="AI460" s="32" t="str">
        <f t="shared" si="82"/>
        <v/>
      </c>
      <c r="AJ460" s="32" t="str">
        <f t="shared" si="83"/>
        <v/>
      </c>
    </row>
    <row r="461" spans="1:36">
      <c r="A461">
        <v>84</v>
      </c>
      <c r="B461" s="1" t="str">
        <f t="shared" si="75"/>
        <v>84_180</v>
      </c>
      <c r="C461" t="str">
        <f t="shared" si="74"/>
        <v>84_180</v>
      </c>
      <c r="D461" t="str">
        <f>IF(ISNA(VLOOKUP(C461,omissio_vanha_vs_uusi!$A$2:$T$107,20,FALSE)),"",IF(VLOOKUP(C461,omissio_vanha_vs_uusi!$A$2:$T$107,20,FALSE)="OK",VLOOKUP(C461,omissio_vanha_vs_uusi!$A$2:$T$107,11,FALSE),""))</f>
        <v/>
      </c>
      <c r="E461">
        <f>VLOOKUP($C461,marv2012_trees!$A$2:$O$2023,5,FALSE)</f>
        <v>2516260.14</v>
      </c>
      <c r="F461">
        <f>VLOOKUP($C461,marv2012_trees!$A$2:$O$2023,6,FALSE)</f>
        <v>6860931.0899999999</v>
      </c>
      <c r="G461" t="str">
        <f>IF(ISNA(VLOOKUP($C461,results!$A$2:$CJ$107,10,FALSE)),"",VLOOKUP($C461,results!$A$2:$CJ$107,10,FALSE))</f>
        <v/>
      </c>
      <c r="H461" t="str">
        <f>IF(ISNA(VLOOKUP($C461,results!$A$2:$CJ$107,11,FALSE)),"",VLOOKUP($C461,results!$A$2:$CJ$107,11,FALSE))</f>
        <v/>
      </c>
      <c r="I461">
        <v>84</v>
      </c>
      <c r="J461">
        <v>180</v>
      </c>
      <c r="K461">
        <v>1</v>
      </c>
      <c r="L461">
        <v>140</v>
      </c>
      <c r="N461">
        <v>2</v>
      </c>
      <c r="O461" s="7">
        <v>1</v>
      </c>
      <c r="P461" s="7">
        <v>1</v>
      </c>
      <c r="Q461" s="7">
        <v>31</v>
      </c>
      <c r="AB461" s="8" t="str">
        <f t="shared" si="76"/>
        <v/>
      </c>
      <c r="AC461" s="8" t="str">
        <f t="shared" si="77"/>
        <v/>
      </c>
      <c r="AD461" s="32" t="str">
        <f t="shared" si="78"/>
        <v/>
      </c>
      <c r="AE461" s="32" t="str">
        <f>IF(J461&lt;900,IF(AND(VLOOKUP(C461,marv2012_trees!$A$2:$O$2023,11,FALSE)&lt;21,OR(Q461=21,Q461=22,Q461=23)),1,""),"")</f>
        <v/>
      </c>
      <c r="AF461" s="32">
        <f t="shared" si="79"/>
        <v>1</v>
      </c>
      <c r="AG461" s="32">
        <f t="shared" si="80"/>
        <v>0</v>
      </c>
      <c r="AH461" s="32">
        <f t="shared" si="81"/>
        <v>0</v>
      </c>
      <c r="AI461" s="32" t="str">
        <f t="shared" si="82"/>
        <v/>
      </c>
      <c r="AJ461" s="32" t="str">
        <f t="shared" si="83"/>
        <v/>
      </c>
    </row>
    <row r="462" spans="1:36">
      <c r="A462">
        <v>84</v>
      </c>
      <c r="B462" s="1" t="str">
        <f t="shared" si="75"/>
        <v>84_161</v>
      </c>
      <c r="C462" t="str">
        <f t="shared" si="74"/>
        <v>84_161</v>
      </c>
      <c r="D462" t="str">
        <f>IF(ISNA(VLOOKUP(C462,omissio_vanha_vs_uusi!$A$2:$T$107,20,FALSE)),"",IF(VLOOKUP(C462,omissio_vanha_vs_uusi!$A$2:$T$107,20,FALSE)="OK",VLOOKUP(C462,omissio_vanha_vs_uusi!$A$2:$T$107,11,FALSE),""))</f>
        <v/>
      </c>
      <c r="E462">
        <f>VLOOKUP($C462,marv2012_trees!$A$2:$O$2023,5,FALSE)</f>
        <v>2516257.16</v>
      </c>
      <c r="F462">
        <f>VLOOKUP($C462,marv2012_trees!$A$2:$O$2023,6,FALSE)</f>
        <v>6860929.0499999998</v>
      </c>
      <c r="G462" t="str">
        <f>IF(ISNA(VLOOKUP($C462,results!$A$2:$CJ$107,10,FALSE)),"",VLOOKUP($C462,results!$A$2:$CJ$107,10,FALSE))</f>
        <v/>
      </c>
      <c r="H462" t="str">
        <f>IF(ISNA(VLOOKUP($C462,results!$A$2:$CJ$107,11,FALSE)),"",VLOOKUP($C462,results!$A$2:$CJ$107,11,FALSE))</f>
        <v/>
      </c>
      <c r="I462">
        <v>84</v>
      </c>
      <c r="J462">
        <v>161</v>
      </c>
      <c r="K462">
        <v>2</v>
      </c>
      <c r="L462">
        <v>186</v>
      </c>
      <c r="N462">
        <v>2</v>
      </c>
      <c r="O462" s="7">
        <v>1</v>
      </c>
      <c r="P462" s="7">
        <v>2</v>
      </c>
      <c r="Q462" s="7">
        <v>31</v>
      </c>
      <c r="AB462" s="8" t="str">
        <f t="shared" si="76"/>
        <v/>
      </c>
      <c r="AC462" s="8" t="str">
        <f t="shared" si="77"/>
        <v/>
      </c>
      <c r="AD462" s="32" t="str">
        <f t="shared" si="78"/>
        <v/>
      </c>
      <c r="AE462" s="32" t="str">
        <f>IF(J462&lt;900,IF(AND(VLOOKUP(C462,marv2012_trees!$A$2:$O$2023,11,FALSE)&lt;21,OR(Q462=21,Q462=22,Q462=23)),1,""),"")</f>
        <v/>
      </c>
      <c r="AF462" s="32">
        <f t="shared" si="79"/>
        <v>1</v>
      </c>
      <c r="AG462" s="32">
        <f t="shared" si="80"/>
        <v>0</v>
      </c>
      <c r="AH462" s="32">
        <f t="shared" si="81"/>
        <v>0</v>
      </c>
      <c r="AI462" s="32" t="str">
        <f t="shared" si="82"/>
        <v/>
      </c>
      <c r="AJ462" s="32" t="str">
        <f t="shared" si="83"/>
        <v/>
      </c>
    </row>
    <row r="463" spans="1:36">
      <c r="A463">
        <v>84</v>
      </c>
      <c r="B463" s="1" t="str">
        <f t="shared" si="75"/>
        <v>84_135</v>
      </c>
      <c r="C463" t="str">
        <f t="shared" si="74"/>
        <v>84_135</v>
      </c>
      <c r="D463" t="str">
        <f>IF(ISNA(VLOOKUP(C463,omissio_vanha_vs_uusi!$A$2:$T$107,20,FALSE)),"",IF(VLOOKUP(C463,omissio_vanha_vs_uusi!$A$2:$T$107,20,FALSE)="OK",VLOOKUP(C463,omissio_vanha_vs_uusi!$A$2:$T$107,11,FALSE),""))</f>
        <v/>
      </c>
      <c r="E463">
        <f>VLOOKUP($C463,marv2012_trees!$A$2:$O$2023,5,FALSE)</f>
        <v>2516254.12</v>
      </c>
      <c r="F463">
        <f>VLOOKUP($C463,marv2012_trees!$A$2:$O$2023,6,FALSE)</f>
        <v>6860927.6699999999</v>
      </c>
      <c r="G463" t="str">
        <f>IF(ISNA(VLOOKUP($C463,results!$A$2:$CJ$107,10,FALSE)),"",VLOOKUP($C463,results!$A$2:$CJ$107,10,FALSE))</f>
        <v/>
      </c>
      <c r="H463" t="str">
        <f>IF(ISNA(VLOOKUP($C463,results!$A$2:$CJ$107,11,FALSE)),"",VLOOKUP($C463,results!$A$2:$CJ$107,11,FALSE))</f>
        <v/>
      </c>
      <c r="I463">
        <v>84</v>
      </c>
      <c r="J463">
        <v>135</v>
      </c>
      <c r="K463">
        <v>2</v>
      </c>
      <c r="L463">
        <v>182</v>
      </c>
      <c r="M463">
        <v>17.855</v>
      </c>
      <c r="N463">
        <v>2</v>
      </c>
      <c r="O463" s="7">
        <v>1</v>
      </c>
      <c r="P463" s="7">
        <v>2</v>
      </c>
      <c r="Q463" s="7">
        <v>11</v>
      </c>
      <c r="R463" s="7">
        <v>193</v>
      </c>
      <c r="AB463" s="8">
        <f t="shared" si="76"/>
        <v>11</v>
      </c>
      <c r="AC463" s="8" t="str">
        <f t="shared" si="77"/>
        <v/>
      </c>
      <c r="AD463" s="32" t="str">
        <f t="shared" si="78"/>
        <v/>
      </c>
      <c r="AE463" s="32" t="str">
        <f>IF(J463&lt;900,IF(AND(VLOOKUP(C463,marv2012_trees!$A$2:$O$2023,11,FALSE)&lt;21,OR(Q463=21,Q463=22,Q463=23)),1,""),"")</f>
        <v/>
      </c>
      <c r="AF463" s="32" t="str">
        <f t="shared" si="79"/>
        <v/>
      </c>
      <c r="AG463" s="32">
        <f t="shared" si="80"/>
        <v>182</v>
      </c>
      <c r="AH463" s="32">
        <f t="shared" si="81"/>
        <v>193</v>
      </c>
      <c r="AI463" s="32">
        <f t="shared" si="82"/>
        <v>11</v>
      </c>
      <c r="AJ463" s="32" t="str">
        <f t="shared" si="83"/>
        <v/>
      </c>
    </row>
    <row r="464" spans="1:36">
      <c r="A464">
        <v>84</v>
      </c>
      <c r="B464" s="1" t="str">
        <f t="shared" si="75"/>
        <v>84_170</v>
      </c>
      <c r="C464" t="str">
        <f t="shared" si="74"/>
        <v>84_170</v>
      </c>
      <c r="D464" t="str">
        <f>IF(ISNA(VLOOKUP(C464,omissio_vanha_vs_uusi!$A$2:$T$107,20,FALSE)),"",IF(VLOOKUP(C464,omissio_vanha_vs_uusi!$A$2:$T$107,20,FALSE)="OK",VLOOKUP(C464,omissio_vanha_vs_uusi!$A$2:$T$107,11,FALSE),""))</f>
        <v/>
      </c>
      <c r="E464">
        <f>VLOOKUP($C464,marv2012_trees!$A$2:$O$2023,5,FALSE)</f>
        <v>2516257.38</v>
      </c>
      <c r="F464">
        <f>VLOOKUP($C464,marv2012_trees!$A$2:$O$2023,6,FALSE)</f>
        <v>6860932.0099999998</v>
      </c>
      <c r="G464" t="str">
        <f>IF(ISNA(VLOOKUP($C464,results!$A$2:$CJ$107,10,FALSE)),"",VLOOKUP($C464,results!$A$2:$CJ$107,10,FALSE))</f>
        <v/>
      </c>
      <c r="H464" t="str">
        <f>IF(ISNA(VLOOKUP($C464,results!$A$2:$CJ$107,11,FALSE)),"",VLOOKUP($C464,results!$A$2:$CJ$107,11,FALSE))</f>
        <v/>
      </c>
      <c r="I464">
        <v>84</v>
      </c>
      <c r="J464">
        <v>170</v>
      </c>
      <c r="K464">
        <v>3</v>
      </c>
      <c r="L464">
        <v>159</v>
      </c>
      <c r="N464">
        <v>2</v>
      </c>
      <c r="O464" s="7">
        <v>1</v>
      </c>
      <c r="P464" s="7">
        <v>3</v>
      </c>
      <c r="Q464" s="7">
        <v>31</v>
      </c>
      <c r="AB464" s="8" t="str">
        <f t="shared" si="76"/>
        <v/>
      </c>
      <c r="AC464" s="8" t="str">
        <f t="shared" si="77"/>
        <v/>
      </c>
      <c r="AD464" s="32" t="str">
        <f t="shared" si="78"/>
        <v/>
      </c>
      <c r="AE464" s="32" t="str">
        <f>IF(J464&lt;900,IF(AND(VLOOKUP(C464,marv2012_trees!$A$2:$O$2023,11,FALSE)&lt;21,OR(Q464=21,Q464=22,Q464=23)),1,""),"")</f>
        <v/>
      </c>
      <c r="AF464" s="32">
        <f t="shared" si="79"/>
        <v>1</v>
      </c>
      <c r="AG464" s="32">
        <f t="shared" si="80"/>
        <v>0</v>
      </c>
      <c r="AH464" s="32">
        <f t="shared" si="81"/>
        <v>0</v>
      </c>
      <c r="AI464" s="32" t="str">
        <f t="shared" si="82"/>
        <v/>
      </c>
      <c r="AJ464" s="32" t="str">
        <f t="shared" si="83"/>
        <v/>
      </c>
    </row>
    <row r="465" spans="1:36">
      <c r="A465">
        <v>84</v>
      </c>
      <c r="B465" s="1" t="str">
        <f t="shared" si="75"/>
        <v>84_181</v>
      </c>
      <c r="C465" t="str">
        <f t="shared" si="74"/>
        <v>84_181</v>
      </c>
      <c r="D465" t="str">
        <f>IF(ISNA(VLOOKUP(C465,omissio_vanha_vs_uusi!$A$2:$T$107,20,FALSE)),"",IF(VLOOKUP(C465,omissio_vanha_vs_uusi!$A$2:$T$107,20,FALSE)="OK",VLOOKUP(C465,omissio_vanha_vs_uusi!$A$2:$T$107,11,FALSE),""))</f>
        <v/>
      </c>
      <c r="E465">
        <f>VLOOKUP($C465,marv2012_trees!$A$2:$O$2023,5,FALSE)</f>
        <v>2516259.71</v>
      </c>
      <c r="F465">
        <f>VLOOKUP($C465,marv2012_trees!$A$2:$O$2023,6,FALSE)</f>
        <v>6860934.1900000004</v>
      </c>
      <c r="G465" t="str">
        <f>IF(ISNA(VLOOKUP($C465,results!$A$2:$CJ$107,10,FALSE)),"",VLOOKUP($C465,results!$A$2:$CJ$107,10,FALSE))</f>
        <v/>
      </c>
      <c r="H465" t="str">
        <f>IF(ISNA(VLOOKUP($C465,results!$A$2:$CJ$107,11,FALSE)),"",VLOOKUP($C465,results!$A$2:$CJ$107,11,FALSE))</f>
        <v/>
      </c>
      <c r="I465">
        <v>84</v>
      </c>
      <c r="J465">
        <v>181</v>
      </c>
      <c r="K465">
        <v>2</v>
      </c>
      <c r="L465">
        <v>180</v>
      </c>
      <c r="M465">
        <v>16.341009769999999</v>
      </c>
      <c r="N465">
        <v>2</v>
      </c>
      <c r="O465" s="7">
        <v>1</v>
      </c>
      <c r="P465" s="7">
        <v>2</v>
      </c>
      <c r="Q465" s="7">
        <v>11</v>
      </c>
      <c r="R465" s="7">
        <v>181</v>
      </c>
      <c r="AB465" s="8">
        <f t="shared" si="76"/>
        <v>1</v>
      </c>
      <c r="AC465" s="8" t="str">
        <f t="shared" si="77"/>
        <v/>
      </c>
      <c r="AD465" s="32" t="str">
        <f t="shared" si="78"/>
        <v/>
      </c>
      <c r="AE465" s="32" t="str">
        <f>IF(J465&lt;900,IF(AND(VLOOKUP(C465,marv2012_trees!$A$2:$O$2023,11,FALSE)&lt;21,OR(Q465=21,Q465=22,Q465=23)),1,""),"")</f>
        <v/>
      </c>
      <c r="AF465" s="32" t="str">
        <f t="shared" si="79"/>
        <v/>
      </c>
      <c r="AG465" s="32">
        <f t="shared" si="80"/>
        <v>180</v>
      </c>
      <c r="AH465" s="32">
        <f t="shared" si="81"/>
        <v>181</v>
      </c>
      <c r="AI465" s="32">
        <f t="shared" si="82"/>
        <v>1</v>
      </c>
      <c r="AJ465" s="32" t="str">
        <f t="shared" si="83"/>
        <v/>
      </c>
    </row>
    <row r="466" spans="1:36">
      <c r="A466">
        <v>84</v>
      </c>
      <c r="B466" s="1" t="str">
        <f t="shared" si="75"/>
        <v>84_162</v>
      </c>
      <c r="C466" t="str">
        <f t="shared" si="74"/>
        <v>84_162</v>
      </c>
      <c r="D466" t="str">
        <f>IF(ISNA(VLOOKUP(C466,omissio_vanha_vs_uusi!$A$2:$T$107,20,FALSE)),"",IF(VLOOKUP(C466,omissio_vanha_vs_uusi!$A$2:$T$107,20,FALSE)="OK",VLOOKUP(C466,omissio_vanha_vs_uusi!$A$2:$T$107,11,FALSE),""))</f>
        <v/>
      </c>
      <c r="E466">
        <f>VLOOKUP($C466,marv2012_trees!$A$2:$O$2023,5,FALSE)</f>
        <v>2516255.23</v>
      </c>
      <c r="F466">
        <f>VLOOKUP($C466,marv2012_trees!$A$2:$O$2023,6,FALSE)</f>
        <v>6860931.3600000003</v>
      </c>
      <c r="G466" t="str">
        <f>IF(ISNA(VLOOKUP($C466,results!$A$2:$CJ$107,10,FALSE)),"",VLOOKUP($C466,results!$A$2:$CJ$107,10,FALSE))</f>
        <v/>
      </c>
      <c r="H466" t="str">
        <f>IF(ISNA(VLOOKUP($C466,results!$A$2:$CJ$107,11,FALSE)),"",VLOOKUP($C466,results!$A$2:$CJ$107,11,FALSE))</f>
        <v/>
      </c>
      <c r="I466">
        <v>84</v>
      </c>
      <c r="J466">
        <v>162</v>
      </c>
      <c r="K466">
        <v>2</v>
      </c>
      <c r="L466">
        <v>202</v>
      </c>
      <c r="N466">
        <v>2</v>
      </c>
      <c r="O466" s="7">
        <v>1</v>
      </c>
      <c r="P466" s="7">
        <v>2</v>
      </c>
      <c r="Q466" s="7">
        <v>31</v>
      </c>
      <c r="AB466" s="8" t="str">
        <f t="shared" si="76"/>
        <v/>
      </c>
      <c r="AC466" s="8" t="str">
        <f t="shared" si="77"/>
        <v/>
      </c>
      <c r="AD466" s="32" t="str">
        <f t="shared" si="78"/>
        <v/>
      </c>
      <c r="AE466" s="32" t="str">
        <f>IF(J466&lt;900,IF(AND(VLOOKUP(C466,marv2012_trees!$A$2:$O$2023,11,FALSE)&lt;21,OR(Q466=21,Q466=22,Q466=23)),1,""),"")</f>
        <v/>
      </c>
      <c r="AF466" s="32">
        <f t="shared" si="79"/>
        <v>1</v>
      </c>
      <c r="AG466" s="32">
        <f t="shared" si="80"/>
        <v>0</v>
      </c>
      <c r="AH466" s="32">
        <f t="shared" si="81"/>
        <v>0</v>
      </c>
      <c r="AI466" s="32" t="str">
        <f t="shared" si="82"/>
        <v/>
      </c>
      <c r="AJ466" s="32" t="str">
        <f t="shared" si="83"/>
        <v/>
      </c>
    </row>
    <row r="467" spans="1:36">
      <c r="A467">
        <v>84</v>
      </c>
      <c r="B467" s="1" t="str">
        <f t="shared" si="75"/>
        <v>84_141</v>
      </c>
      <c r="C467" t="str">
        <f t="shared" si="74"/>
        <v>84_141</v>
      </c>
      <c r="D467" t="str">
        <f>IF(ISNA(VLOOKUP(C467,omissio_vanha_vs_uusi!$A$2:$T$107,20,FALSE)),"",IF(VLOOKUP(C467,omissio_vanha_vs_uusi!$A$2:$T$107,20,FALSE)="OK",VLOOKUP(C467,omissio_vanha_vs_uusi!$A$2:$T$107,11,FALSE),""))</f>
        <v/>
      </c>
      <c r="E467">
        <f>VLOOKUP($C467,marv2012_trees!$A$2:$O$2023,5,FALSE)</f>
        <v>2516251.86</v>
      </c>
      <c r="F467">
        <f>VLOOKUP($C467,marv2012_trees!$A$2:$O$2023,6,FALSE)</f>
        <v>6860929.79</v>
      </c>
      <c r="G467" t="str">
        <f>IF(ISNA(VLOOKUP($C467,results!$A$2:$CJ$107,10,FALSE)),"",VLOOKUP($C467,results!$A$2:$CJ$107,10,FALSE))</f>
        <v/>
      </c>
      <c r="H467" t="str">
        <f>IF(ISNA(VLOOKUP($C467,results!$A$2:$CJ$107,11,FALSE)),"",VLOOKUP($C467,results!$A$2:$CJ$107,11,FALSE))</f>
        <v/>
      </c>
      <c r="I467">
        <v>84</v>
      </c>
      <c r="J467">
        <v>141</v>
      </c>
      <c r="K467">
        <v>2</v>
      </c>
      <c r="L467">
        <v>227</v>
      </c>
      <c r="N467">
        <v>2</v>
      </c>
      <c r="O467" s="7">
        <v>1</v>
      </c>
      <c r="P467" s="7">
        <v>2</v>
      </c>
      <c r="Q467" s="7">
        <v>31</v>
      </c>
      <c r="AB467" s="8" t="str">
        <f t="shared" si="76"/>
        <v/>
      </c>
      <c r="AC467" s="8" t="str">
        <f t="shared" si="77"/>
        <v/>
      </c>
      <c r="AD467" s="32" t="str">
        <f t="shared" si="78"/>
        <v/>
      </c>
      <c r="AE467" s="32" t="str">
        <f>IF(J467&lt;900,IF(AND(VLOOKUP(C467,marv2012_trees!$A$2:$O$2023,11,FALSE)&lt;21,OR(Q467=21,Q467=22,Q467=23)),1,""),"")</f>
        <v/>
      </c>
      <c r="AF467" s="32">
        <f t="shared" si="79"/>
        <v>1</v>
      </c>
      <c r="AG467" s="32">
        <f t="shared" si="80"/>
        <v>0</v>
      </c>
      <c r="AH467" s="32">
        <f t="shared" si="81"/>
        <v>0</v>
      </c>
      <c r="AI467" s="32" t="str">
        <f t="shared" si="82"/>
        <v/>
      </c>
      <c r="AJ467" s="32" t="str">
        <f t="shared" si="83"/>
        <v/>
      </c>
    </row>
    <row r="468" spans="1:36">
      <c r="A468">
        <v>84</v>
      </c>
      <c r="B468" s="1" t="str">
        <f t="shared" si="75"/>
        <v>84_154</v>
      </c>
      <c r="C468" t="str">
        <f t="shared" si="74"/>
        <v>84_154</v>
      </c>
      <c r="D468" t="str">
        <f>IF(ISNA(VLOOKUP(C468,omissio_vanha_vs_uusi!$A$2:$T$107,20,FALSE)),"",IF(VLOOKUP(C468,omissio_vanha_vs_uusi!$A$2:$T$107,20,FALSE)="OK",VLOOKUP(C468,omissio_vanha_vs_uusi!$A$2:$T$107,11,FALSE),""))</f>
        <v/>
      </c>
      <c r="E468">
        <f>VLOOKUP($C468,marv2012_trees!$A$2:$O$2023,5,FALSE)</f>
        <v>2516251.88</v>
      </c>
      <c r="F468">
        <f>VLOOKUP($C468,marv2012_trees!$A$2:$O$2023,6,FALSE)</f>
        <v>6860932.29</v>
      </c>
      <c r="G468" t="str">
        <f>IF(ISNA(VLOOKUP($C468,results!$A$2:$CJ$107,10,FALSE)),"",VLOOKUP($C468,results!$A$2:$CJ$107,10,FALSE))</f>
        <v/>
      </c>
      <c r="H468" t="str">
        <f>IF(ISNA(VLOOKUP($C468,results!$A$2:$CJ$107,11,FALSE)),"",VLOOKUP($C468,results!$A$2:$CJ$107,11,FALSE))</f>
        <v/>
      </c>
      <c r="I468">
        <v>84</v>
      </c>
      <c r="J468">
        <v>154</v>
      </c>
      <c r="K468">
        <v>2</v>
      </c>
      <c r="L468">
        <v>185</v>
      </c>
      <c r="N468">
        <v>2</v>
      </c>
      <c r="O468" s="7">
        <v>1</v>
      </c>
      <c r="P468" s="7">
        <v>2</v>
      </c>
      <c r="Q468" s="7">
        <v>31</v>
      </c>
      <c r="AB468" s="8" t="str">
        <f t="shared" si="76"/>
        <v/>
      </c>
      <c r="AC468" s="8" t="str">
        <f t="shared" si="77"/>
        <v/>
      </c>
      <c r="AD468" s="32" t="str">
        <f t="shared" si="78"/>
        <v/>
      </c>
      <c r="AE468" s="32" t="str">
        <f>IF(J468&lt;900,IF(AND(VLOOKUP(C468,marv2012_trees!$A$2:$O$2023,11,FALSE)&lt;21,OR(Q468=21,Q468=22,Q468=23)),1,""),"")</f>
        <v/>
      </c>
      <c r="AF468" s="32">
        <f t="shared" si="79"/>
        <v>1</v>
      </c>
      <c r="AG468" s="32">
        <f t="shared" si="80"/>
        <v>0</v>
      </c>
      <c r="AH468" s="32">
        <f t="shared" si="81"/>
        <v>0</v>
      </c>
      <c r="AI468" s="32" t="str">
        <f t="shared" si="82"/>
        <v/>
      </c>
      <c r="AJ468" s="32" t="str">
        <f t="shared" si="83"/>
        <v/>
      </c>
    </row>
    <row r="469" spans="1:36">
      <c r="A469">
        <v>84</v>
      </c>
      <c r="B469" s="1" t="str">
        <f t="shared" si="75"/>
        <v>84_171</v>
      </c>
      <c r="C469" t="str">
        <f t="shared" si="74"/>
        <v>84_171</v>
      </c>
      <c r="D469" t="str">
        <f>IF(ISNA(VLOOKUP(C469,omissio_vanha_vs_uusi!$A$2:$T$107,20,FALSE)),"",IF(VLOOKUP(C469,omissio_vanha_vs_uusi!$A$2:$T$107,20,FALSE)="OK",VLOOKUP(C469,omissio_vanha_vs_uusi!$A$2:$T$107,11,FALSE),""))</f>
        <v/>
      </c>
      <c r="E469">
        <f>VLOOKUP($C469,marv2012_trees!$A$2:$O$2023,5,FALSE)</f>
        <v>2516255.2200000002</v>
      </c>
      <c r="F469">
        <f>VLOOKUP($C469,marv2012_trees!$A$2:$O$2023,6,FALSE)</f>
        <v>6860936.0599999996</v>
      </c>
      <c r="G469" t="str">
        <f>IF(ISNA(VLOOKUP($C469,results!$A$2:$CJ$107,10,FALSE)),"",VLOOKUP($C469,results!$A$2:$CJ$107,10,FALSE))</f>
        <v/>
      </c>
      <c r="H469" t="str">
        <f>IF(ISNA(VLOOKUP($C469,results!$A$2:$CJ$107,11,FALSE)),"",VLOOKUP($C469,results!$A$2:$CJ$107,11,FALSE))</f>
        <v/>
      </c>
      <c r="I469">
        <v>84</v>
      </c>
      <c r="J469">
        <v>171</v>
      </c>
      <c r="K469">
        <v>2</v>
      </c>
      <c r="L469">
        <v>184</v>
      </c>
      <c r="N469">
        <v>2</v>
      </c>
      <c r="O469" s="7">
        <v>1</v>
      </c>
      <c r="P469" s="7">
        <v>2</v>
      </c>
      <c r="Q469" s="7">
        <v>23</v>
      </c>
      <c r="AA469" t="s">
        <v>122</v>
      </c>
      <c r="AB469" s="8" t="str">
        <f t="shared" si="76"/>
        <v/>
      </c>
      <c r="AC469" s="8" t="str">
        <f t="shared" si="77"/>
        <v/>
      </c>
      <c r="AD469" s="32" t="str">
        <f t="shared" si="78"/>
        <v/>
      </c>
      <c r="AE469" s="32">
        <f>IF(J469&lt;900,IF(AND(VLOOKUP(C469,marv2012_trees!$A$2:$O$2023,11,FALSE)&lt;21,OR(Q469=21,Q469=22,Q469=23)),1,""),"")</f>
        <v>1</v>
      </c>
      <c r="AF469" s="32" t="str">
        <f t="shared" si="79"/>
        <v/>
      </c>
      <c r="AG469" s="32">
        <f t="shared" si="80"/>
        <v>0</v>
      </c>
      <c r="AH469" s="32">
        <f t="shared" si="81"/>
        <v>0</v>
      </c>
      <c r="AI469" s="32" t="str">
        <f t="shared" si="82"/>
        <v/>
      </c>
      <c r="AJ469" s="32" t="str">
        <f t="shared" si="83"/>
        <v/>
      </c>
    </row>
    <row r="470" spans="1:36">
      <c r="A470">
        <v>84</v>
      </c>
      <c r="B470" s="1" t="str">
        <f t="shared" si="75"/>
        <v>84_163</v>
      </c>
      <c r="C470" t="str">
        <f t="shared" si="74"/>
        <v>84_163</v>
      </c>
      <c r="D470" t="str">
        <f>IF(ISNA(VLOOKUP(C470,omissio_vanha_vs_uusi!$A$2:$T$107,20,FALSE)),"",IF(VLOOKUP(C470,omissio_vanha_vs_uusi!$A$2:$T$107,20,FALSE)="OK",VLOOKUP(C470,omissio_vanha_vs_uusi!$A$2:$T$107,11,FALSE),""))</f>
        <v/>
      </c>
      <c r="E470">
        <f>VLOOKUP($C470,marv2012_trees!$A$2:$O$2023,5,FALSE)</f>
        <v>2516251.33</v>
      </c>
      <c r="F470">
        <f>VLOOKUP($C470,marv2012_trees!$A$2:$O$2023,6,FALSE)</f>
        <v>6860935.9299999997</v>
      </c>
      <c r="G470" t="str">
        <f>IF(ISNA(VLOOKUP($C470,results!$A$2:$CJ$107,10,FALSE)),"",VLOOKUP($C470,results!$A$2:$CJ$107,10,FALSE))</f>
        <v/>
      </c>
      <c r="H470" t="str">
        <f>IF(ISNA(VLOOKUP($C470,results!$A$2:$CJ$107,11,FALSE)),"",VLOOKUP($C470,results!$A$2:$CJ$107,11,FALSE))</f>
        <v/>
      </c>
      <c r="I470">
        <v>84</v>
      </c>
      <c r="J470">
        <v>163</v>
      </c>
      <c r="K470">
        <v>2</v>
      </c>
      <c r="L470">
        <v>156</v>
      </c>
      <c r="M470">
        <v>11.87399817</v>
      </c>
      <c r="N470">
        <v>2</v>
      </c>
      <c r="O470" s="7">
        <v>1</v>
      </c>
      <c r="P470" s="7">
        <v>2</v>
      </c>
      <c r="Q470" s="7">
        <v>12</v>
      </c>
      <c r="R470" s="7">
        <v>152</v>
      </c>
      <c r="AA470" t="s">
        <v>123</v>
      </c>
      <c r="AB470" s="8">
        <f t="shared" si="76"/>
        <v>-4</v>
      </c>
      <c r="AC470" s="8" t="str">
        <f t="shared" si="77"/>
        <v/>
      </c>
      <c r="AD470" s="32" t="str">
        <f t="shared" si="78"/>
        <v/>
      </c>
      <c r="AE470" s="32" t="str">
        <f>IF(J470&lt;900,IF(AND(VLOOKUP(C470,marv2012_trees!$A$2:$O$2023,11,FALSE)&lt;21,OR(Q470=21,Q470=22,Q470=23)),1,""),"")</f>
        <v/>
      </c>
      <c r="AF470" s="32" t="str">
        <f t="shared" si="79"/>
        <v/>
      </c>
      <c r="AG470" s="32">
        <f t="shared" si="80"/>
        <v>156</v>
      </c>
      <c r="AH470" s="32">
        <f t="shared" si="81"/>
        <v>152</v>
      </c>
      <c r="AI470" s="32">
        <f t="shared" si="82"/>
        <v>-4</v>
      </c>
      <c r="AJ470" s="32" t="str">
        <f t="shared" si="83"/>
        <v/>
      </c>
    </row>
    <row r="471" spans="1:36">
      <c r="A471">
        <v>84</v>
      </c>
      <c r="B471" s="1" t="str">
        <f t="shared" si="75"/>
        <v>84_167</v>
      </c>
      <c r="C471" t="str">
        <f t="shared" si="74"/>
        <v>84_167</v>
      </c>
      <c r="D471" t="str">
        <f>IF(ISNA(VLOOKUP(C471,omissio_vanha_vs_uusi!$A$2:$T$107,20,FALSE)),"",IF(VLOOKUP(C471,omissio_vanha_vs_uusi!$A$2:$T$107,20,FALSE)="OK",VLOOKUP(C471,omissio_vanha_vs_uusi!$A$2:$T$107,11,FALSE),""))</f>
        <v/>
      </c>
      <c r="E471">
        <f>VLOOKUP($C471,marv2012_trees!$A$2:$O$2023,5,FALSE)</f>
        <v>2516253.25</v>
      </c>
      <c r="F471">
        <f>VLOOKUP($C471,marv2012_trees!$A$2:$O$2023,6,FALSE)</f>
        <v>6860937.9500000002</v>
      </c>
      <c r="G471" t="str">
        <f>IF(ISNA(VLOOKUP($C471,results!$A$2:$CJ$107,10,FALSE)),"",VLOOKUP($C471,results!$A$2:$CJ$107,10,FALSE))</f>
        <v/>
      </c>
      <c r="H471" t="str">
        <f>IF(ISNA(VLOOKUP($C471,results!$A$2:$CJ$107,11,FALSE)),"",VLOOKUP($C471,results!$A$2:$CJ$107,11,FALSE))</f>
        <v/>
      </c>
      <c r="I471">
        <v>84</v>
      </c>
      <c r="J471">
        <v>167</v>
      </c>
      <c r="K471">
        <v>2</v>
      </c>
      <c r="L471">
        <v>139</v>
      </c>
      <c r="N471">
        <v>2</v>
      </c>
      <c r="O471" s="7">
        <v>1</v>
      </c>
      <c r="P471" s="7">
        <v>2</v>
      </c>
      <c r="Q471" s="7">
        <v>31</v>
      </c>
      <c r="AB471" s="8" t="str">
        <f t="shared" si="76"/>
        <v/>
      </c>
      <c r="AC471" s="8" t="str">
        <f t="shared" si="77"/>
        <v/>
      </c>
      <c r="AD471" s="32" t="str">
        <f t="shared" si="78"/>
        <v/>
      </c>
      <c r="AE471" s="32" t="str">
        <f>IF(J471&lt;900,IF(AND(VLOOKUP(C471,marv2012_trees!$A$2:$O$2023,11,FALSE)&lt;21,OR(Q471=21,Q471=22,Q471=23)),1,""),"")</f>
        <v/>
      </c>
      <c r="AF471" s="32">
        <f t="shared" si="79"/>
        <v>1</v>
      </c>
      <c r="AG471" s="32">
        <f t="shared" si="80"/>
        <v>0</v>
      </c>
      <c r="AH471" s="32">
        <f t="shared" si="81"/>
        <v>0</v>
      </c>
      <c r="AI471" s="32" t="str">
        <f t="shared" si="82"/>
        <v/>
      </c>
      <c r="AJ471" s="32" t="str">
        <f t="shared" si="83"/>
        <v/>
      </c>
    </row>
    <row r="472" spans="1:36">
      <c r="A472">
        <v>84</v>
      </c>
      <c r="B472" s="1" t="str">
        <f t="shared" si="75"/>
        <v>84_172</v>
      </c>
      <c r="C472" t="str">
        <f t="shared" si="74"/>
        <v>84_172</v>
      </c>
      <c r="D472" t="str">
        <f>IF(ISNA(VLOOKUP(C472,omissio_vanha_vs_uusi!$A$2:$T$107,20,FALSE)),"",IF(VLOOKUP(C472,omissio_vanha_vs_uusi!$A$2:$T$107,20,FALSE)="OK",VLOOKUP(C472,omissio_vanha_vs_uusi!$A$2:$T$107,11,FALSE),""))</f>
        <v/>
      </c>
      <c r="E472">
        <f>VLOOKUP($C472,marv2012_trees!$A$2:$O$2023,5,FALSE)</f>
        <v>2516254.25</v>
      </c>
      <c r="F472">
        <f>VLOOKUP($C472,marv2012_trees!$A$2:$O$2023,6,FALSE)</f>
        <v>6860939.04</v>
      </c>
      <c r="G472" t="str">
        <f>IF(ISNA(VLOOKUP($C472,results!$A$2:$CJ$107,10,FALSE)),"",VLOOKUP($C472,results!$A$2:$CJ$107,10,FALSE))</f>
        <v/>
      </c>
      <c r="H472" t="str">
        <f>IF(ISNA(VLOOKUP($C472,results!$A$2:$CJ$107,11,FALSE)),"",VLOOKUP($C472,results!$A$2:$CJ$107,11,FALSE))</f>
        <v/>
      </c>
      <c r="I472">
        <v>84</v>
      </c>
      <c r="J472">
        <v>172</v>
      </c>
      <c r="K472">
        <v>3</v>
      </c>
      <c r="L472">
        <v>159</v>
      </c>
      <c r="N472">
        <v>2</v>
      </c>
      <c r="O472" s="7">
        <v>1</v>
      </c>
      <c r="P472" s="7">
        <v>3</v>
      </c>
      <c r="Q472" s="7">
        <v>31</v>
      </c>
      <c r="AB472" s="8" t="str">
        <f t="shared" si="76"/>
        <v/>
      </c>
      <c r="AC472" s="8" t="str">
        <f t="shared" si="77"/>
        <v/>
      </c>
      <c r="AD472" s="32" t="str">
        <f t="shared" si="78"/>
        <v/>
      </c>
      <c r="AE472" s="32" t="str">
        <f>IF(J472&lt;900,IF(AND(VLOOKUP(C472,marv2012_trees!$A$2:$O$2023,11,FALSE)&lt;21,OR(Q472=21,Q472=22,Q472=23)),1,""),"")</f>
        <v/>
      </c>
      <c r="AF472" s="32">
        <f t="shared" si="79"/>
        <v>1</v>
      </c>
      <c r="AG472" s="32">
        <f t="shared" si="80"/>
        <v>0</v>
      </c>
      <c r="AH472" s="32">
        <f t="shared" si="81"/>
        <v>0</v>
      </c>
      <c r="AI472" s="32" t="str">
        <f t="shared" si="82"/>
        <v/>
      </c>
      <c r="AJ472" s="32" t="str">
        <f t="shared" si="83"/>
        <v/>
      </c>
    </row>
    <row r="473" spans="1:36">
      <c r="A473">
        <v>84</v>
      </c>
      <c r="B473" s="1" t="str">
        <f t="shared" si="75"/>
        <v>84_156</v>
      </c>
      <c r="C473" t="str">
        <f t="shared" si="74"/>
        <v>84_156</v>
      </c>
      <c r="D473" t="str">
        <f>IF(ISNA(VLOOKUP(C473,omissio_vanha_vs_uusi!$A$2:$T$107,20,FALSE)),"",IF(VLOOKUP(C473,omissio_vanha_vs_uusi!$A$2:$T$107,20,FALSE)="OK",VLOOKUP(C473,omissio_vanha_vs_uusi!$A$2:$T$107,11,FALSE),""))</f>
        <v/>
      </c>
      <c r="E473">
        <f>VLOOKUP($C473,marv2012_trees!$A$2:$O$2023,5,FALSE)</f>
        <v>2516248.6</v>
      </c>
      <c r="F473">
        <f>VLOOKUP($C473,marv2012_trees!$A$2:$O$2023,6,FALSE)</f>
        <v>6860935.8899999997</v>
      </c>
      <c r="G473" t="str">
        <f>IF(ISNA(VLOOKUP($C473,results!$A$2:$CJ$107,10,FALSE)),"",VLOOKUP($C473,results!$A$2:$CJ$107,10,FALSE))</f>
        <v/>
      </c>
      <c r="H473" t="str">
        <f>IF(ISNA(VLOOKUP($C473,results!$A$2:$CJ$107,11,FALSE)),"",VLOOKUP($C473,results!$A$2:$CJ$107,11,FALSE))</f>
        <v/>
      </c>
      <c r="I473">
        <v>84</v>
      </c>
      <c r="J473">
        <v>156</v>
      </c>
      <c r="K473">
        <v>2</v>
      </c>
      <c r="L473">
        <v>181</v>
      </c>
      <c r="M473">
        <v>19.38699939</v>
      </c>
      <c r="N473">
        <v>2</v>
      </c>
      <c r="O473" s="7">
        <v>1</v>
      </c>
      <c r="P473" s="7">
        <v>2</v>
      </c>
      <c r="Q473" s="7">
        <v>11</v>
      </c>
      <c r="R473" s="7">
        <v>185</v>
      </c>
      <c r="AB473" s="8">
        <f t="shared" si="76"/>
        <v>4</v>
      </c>
      <c r="AC473" s="8" t="str">
        <f t="shared" si="77"/>
        <v/>
      </c>
      <c r="AD473" s="32" t="str">
        <f t="shared" si="78"/>
        <v/>
      </c>
      <c r="AE473" s="32" t="str">
        <f>IF(J473&lt;900,IF(AND(VLOOKUP(C473,marv2012_trees!$A$2:$O$2023,11,FALSE)&lt;21,OR(Q473=21,Q473=22,Q473=23)),1,""),"")</f>
        <v/>
      </c>
      <c r="AF473" s="32" t="str">
        <f t="shared" si="79"/>
        <v/>
      </c>
      <c r="AG473" s="32">
        <f t="shared" si="80"/>
        <v>181</v>
      </c>
      <c r="AH473" s="32">
        <f t="shared" si="81"/>
        <v>185</v>
      </c>
      <c r="AI473" s="32">
        <f t="shared" si="82"/>
        <v>4</v>
      </c>
      <c r="AJ473" s="32" t="str">
        <f t="shared" si="83"/>
        <v/>
      </c>
    </row>
    <row r="474" spans="1:36">
      <c r="A474">
        <v>84</v>
      </c>
      <c r="B474" s="1" t="str">
        <f t="shared" si="75"/>
        <v>84_165</v>
      </c>
      <c r="C474" t="str">
        <f t="shared" si="74"/>
        <v>84_165</v>
      </c>
      <c r="D474" t="str">
        <f>IF(ISNA(VLOOKUP(C474,omissio_vanha_vs_uusi!$A$2:$T$107,20,FALSE)),"",IF(VLOOKUP(C474,omissio_vanha_vs_uusi!$A$2:$T$107,20,FALSE)="OK",VLOOKUP(C474,omissio_vanha_vs_uusi!$A$2:$T$107,11,FALSE),""))</f>
        <v/>
      </c>
      <c r="E474">
        <f>VLOOKUP($C474,marv2012_trees!$A$2:$O$2023,5,FALSE)</f>
        <v>2516250.23</v>
      </c>
      <c r="F474">
        <f>VLOOKUP($C474,marv2012_trees!$A$2:$O$2023,6,FALSE)</f>
        <v>6860938.4199999999</v>
      </c>
      <c r="G474" t="str">
        <f>IF(ISNA(VLOOKUP($C474,results!$A$2:$CJ$107,10,FALSE)),"",VLOOKUP($C474,results!$A$2:$CJ$107,10,FALSE))</f>
        <v/>
      </c>
      <c r="H474" t="str">
        <f>IF(ISNA(VLOOKUP($C474,results!$A$2:$CJ$107,11,FALSE)),"",VLOOKUP($C474,results!$A$2:$CJ$107,11,FALSE))</f>
        <v/>
      </c>
      <c r="I474">
        <v>84</v>
      </c>
      <c r="J474">
        <v>165</v>
      </c>
      <c r="K474">
        <v>1</v>
      </c>
      <c r="L474">
        <v>238</v>
      </c>
      <c r="N474">
        <v>2</v>
      </c>
      <c r="O474" s="7">
        <v>1</v>
      </c>
      <c r="P474" s="7">
        <v>1</v>
      </c>
      <c r="Q474" s="7">
        <v>31</v>
      </c>
      <c r="AB474" s="8" t="str">
        <f t="shared" si="76"/>
        <v/>
      </c>
      <c r="AC474" s="8" t="str">
        <f t="shared" si="77"/>
        <v/>
      </c>
      <c r="AD474" s="32" t="str">
        <f t="shared" si="78"/>
        <v/>
      </c>
      <c r="AE474" s="32" t="str">
        <f>IF(J474&lt;900,IF(AND(VLOOKUP(C474,marv2012_trees!$A$2:$O$2023,11,FALSE)&lt;21,OR(Q474=21,Q474=22,Q474=23)),1,""),"")</f>
        <v/>
      </c>
      <c r="AF474" s="32">
        <f t="shared" si="79"/>
        <v>1</v>
      </c>
      <c r="AG474" s="32">
        <f t="shared" si="80"/>
        <v>0</v>
      </c>
      <c r="AH474" s="32">
        <f t="shared" si="81"/>
        <v>0</v>
      </c>
      <c r="AI474" s="32" t="str">
        <f t="shared" si="82"/>
        <v/>
      </c>
      <c r="AJ474" s="32" t="str">
        <f t="shared" si="83"/>
        <v/>
      </c>
    </row>
    <row r="475" spans="1:36">
      <c r="A475">
        <v>84</v>
      </c>
      <c r="B475" s="1" t="str">
        <f t="shared" si="75"/>
        <v>84_37</v>
      </c>
      <c r="C475" t="str">
        <f t="shared" si="74"/>
        <v>84_37</v>
      </c>
      <c r="D475" t="str">
        <f>IF(ISNA(VLOOKUP(C475,omissio_vanha_vs_uusi!$A$2:$T$107,20,FALSE)),"",IF(VLOOKUP(C475,omissio_vanha_vs_uusi!$A$2:$T$107,20,FALSE)="OK",VLOOKUP(C475,omissio_vanha_vs_uusi!$A$2:$T$107,11,FALSE),""))</f>
        <v/>
      </c>
      <c r="E475">
        <f>VLOOKUP($C475,marv2012_trees!$A$2:$O$2023,5,FALSE)</f>
        <v>2516274.54</v>
      </c>
      <c r="F475">
        <f>VLOOKUP($C475,marv2012_trees!$A$2:$O$2023,6,FALSE)</f>
        <v>6860919.8799999999</v>
      </c>
      <c r="G475" t="str">
        <f>IF(ISNA(VLOOKUP($C475,results!$A$2:$CJ$107,10,FALSE)),"",VLOOKUP($C475,results!$A$2:$CJ$107,10,FALSE))</f>
        <v/>
      </c>
      <c r="H475" t="str">
        <f>IF(ISNA(VLOOKUP($C475,results!$A$2:$CJ$107,11,FALSE)),"",VLOOKUP($C475,results!$A$2:$CJ$107,11,FALSE))</f>
        <v/>
      </c>
      <c r="I475">
        <v>84</v>
      </c>
      <c r="J475">
        <v>37</v>
      </c>
      <c r="K475">
        <v>2</v>
      </c>
      <c r="L475">
        <v>280</v>
      </c>
      <c r="M475">
        <v>20.22300061</v>
      </c>
      <c r="N475">
        <v>2</v>
      </c>
      <c r="O475" s="7">
        <v>1</v>
      </c>
      <c r="P475" s="7">
        <v>2</v>
      </c>
      <c r="Q475" s="7">
        <v>11</v>
      </c>
      <c r="R475" s="7">
        <v>280</v>
      </c>
      <c r="AB475" s="8">
        <f t="shared" si="76"/>
        <v>0</v>
      </c>
      <c r="AC475" s="8" t="str">
        <f t="shared" si="77"/>
        <v/>
      </c>
      <c r="AD475" s="32" t="str">
        <f t="shared" si="78"/>
        <v/>
      </c>
      <c r="AE475" s="32" t="str">
        <f>IF(J475&lt;900,IF(AND(VLOOKUP(C475,marv2012_trees!$A$2:$O$2023,11,FALSE)&lt;21,OR(Q475=21,Q475=22,Q475=23)),1,""),"")</f>
        <v/>
      </c>
      <c r="AF475" s="32" t="str">
        <f t="shared" si="79"/>
        <v/>
      </c>
      <c r="AG475" s="32">
        <f t="shared" si="80"/>
        <v>280</v>
      </c>
      <c r="AH475" s="32">
        <f t="shared" si="81"/>
        <v>280</v>
      </c>
      <c r="AI475" s="32">
        <f t="shared" si="82"/>
        <v>0</v>
      </c>
      <c r="AJ475" s="32" t="str">
        <f t="shared" si="83"/>
        <v/>
      </c>
    </row>
    <row r="476" spans="1:36">
      <c r="A476">
        <v>84</v>
      </c>
      <c r="B476" s="1" t="str">
        <f t="shared" si="75"/>
        <v>84_26</v>
      </c>
      <c r="C476" t="str">
        <f t="shared" si="74"/>
        <v>84_26</v>
      </c>
      <c r="D476" t="str">
        <f>IF(ISNA(VLOOKUP(C476,omissio_vanha_vs_uusi!$A$2:$T$107,20,FALSE)),"",IF(VLOOKUP(C476,omissio_vanha_vs_uusi!$A$2:$T$107,20,FALSE)="OK",VLOOKUP(C476,omissio_vanha_vs_uusi!$A$2:$T$107,11,FALSE),""))</f>
        <v/>
      </c>
      <c r="E476">
        <f>VLOOKUP($C476,marv2012_trees!$A$2:$O$2023,5,FALSE)</f>
        <v>2516279.1</v>
      </c>
      <c r="F476">
        <f>VLOOKUP($C476,marv2012_trees!$A$2:$O$2023,6,FALSE)</f>
        <v>6860924.2000000002</v>
      </c>
      <c r="G476" t="str">
        <f>IF(ISNA(VLOOKUP($C476,results!$A$2:$CJ$107,10,FALSE)),"",VLOOKUP($C476,results!$A$2:$CJ$107,10,FALSE))</f>
        <v/>
      </c>
      <c r="H476" t="str">
        <f>IF(ISNA(VLOOKUP($C476,results!$A$2:$CJ$107,11,FALSE)),"",VLOOKUP($C476,results!$A$2:$CJ$107,11,FALSE))</f>
        <v/>
      </c>
      <c r="I476">
        <v>84</v>
      </c>
      <c r="J476">
        <v>26</v>
      </c>
      <c r="K476">
        <v>2</v>
      </c>
      <c r="L476">
        <v>222</v>
      </c>
      <c r="M476">
        <v>19.971009769999998</v>
      </c>
      <c r="N476">
        <v>2</v>
      </c>
      <c r="O476" s="7">
        <v>1</v>
      </c>
      <c r="P476" s="7">
        <v>2</v>
      </c>
      <c r="Q476" s="7">
        <v>11</v>
      </c>
      <c r="R476" s="7">
        <v>223</v>
      </c>
      <c r="AB476" s="8">
        <f t="shared" si="76"/>
        <v>1</v>
      </c>
      <c r="AC476" s="8" t="str">
        <f t="shared" si="77"/>
        <v/>
      </c>
      <c r="AD476" s="32" t="str">
        <f t="shared" si="78"/>
        <v/>
      </c>
      <c r="AE476" s="32" t="str">
        <f>IF(J476&lt;900,IF(AND(VLOOKUP(C476,marv2012_trees!$A$2:$O$2023,11,FALSE)&lt;21,OR(Q476=21,Q476=22,Q476=23)),1,""),"")</f>
        <v/>
      </c>
      <c r="AF476" s="32" t="str">
        <f t="shared" si="79"/>
        <v/>
      </c>
      <c r="AG476" s="32">
        <f t="shared" si="80"/>
        <v>222</v>
      </c>
      <c r="AH476" s="32">
        <f t="shared" si="81"/>
        <v>223</v>
      </c>
      <c r="AI476" s="32">
        <f t="shared" si="82"/>
        <v>1</v>
      </c>
      <c r="AJ476" s="32" t="str">
        <f t="shared" si="83"/>
        <v/>
      </c>
    </row>
    <row r="477" spans="1:36">
      <c r="A477">
        <v>84</v>
      </c>
      <c r="B477" s="1" t="str">
        <f t="shared" si="75"/>
        <v>84_30</v>
      </c>
      <c r="C477" t="str">
        <f t="shared" si="74"/>
        <v>84_30</v>
      </c>
      <c r="D477" t="str">
        <f>IF(ISNA(VLOOKUP(C477,omissio_vanha_vs_uusi!$A$2:$T$107,20,FALSE)),"",IF(VLOOKUP(C477,omissio_vanha_vs_uusi!$A$2:$T$107,20,FALSE)="OK",VLOOKUP(C477,omissio_vanha_vs_uusi!$A$2:$T$107,11,FALSE),""))</f>
        <v/>
      </c>
      <c r="E477">
        <f>VLOOKUP($C477,marv2012_trees!$A$2:$O$2023,5,FALSE)</f>
        <v>2516275.9300000002</v>
      </c>
      <c r="F477">
        <f>VLOOKUP($C477,marv2012_trees!$A$2:$O$2023,6,FALSE)</f>
        <v>6860923.0999999996</v>
      </c>
      <c r="G477" t="str">
        <f>IF(ISNA(VLOOKUP($C477,results!$A$2:$CJ$107,10,FALSE)),"",VLOOKUP($C477,results!$A$2:$CJ$107,10,FALSE))</f>
        <v/>
      </c>
      <c r="H477" t="str">
        <f>IF(ISNA(VLOOKUP($C477,results!$A$2:$CJ$107,11,FALSE)),"",VLOOKUP($C477,results!$A$2:$CJ$107,11,FALSE))</f>
        <v/>
      </c>
      <c r="I477">
        <v>84</v>
      </c>
      <c r="J477">
        <v>30</v>
      </c>
      <c r="K477">
        <v>2</v>
      </c>
      <c r="L477">
        <v>178</v>
      </c>
      <c r="M477">
        <v>17.553006709999998</v>
      </c>
      <c r="N477">
        <v>2</v>
      </c>
      <c r="O477" s="7">
        <v>1</v>
      </c>
      <c r="P477" s="7">
        <v>2</v>
      </c>
      <c r="Q477" s="7">
        <v>11</v>
      </c>
      <c r="R477" s="7">
        <v>183</v>
      </c>
      <c r="T477" s="7">
        <v>16</v>
      </c>
      <c r="U477" s="7">
        <v>19.8</v>
      </c>
      <c r="V477" s="7">
        <v>6.8</v>
      </c>
      <c r="AB477" s="8">
        <f t="shared" si="76"/>
        <v>5</v>
      </c>
      <c r="AC477" s="8" t="str">
        <f t="shared" si="77"/>
        <v/>
      </c>
      <c r="AD477" s="32" t="str">
        <f t="shared" si="78"/>
        <v/>
      </c>
      <c r="AE477" s="32" t="str">
        <f>IF(J477&lt;900,IF(AND(VLOOKUP(C477,marv2012_trees!$A$2:$O$2023,11,FALSE)&lt;21,OR(Q477=21,Q477=22,Q477=23)),1,""),"")</f>
        <v/>
      </c>
      <c r="AF477" s="32" t="str">
        <f t="shared" si="79"/>
        <v/>
      </c>
      <c r="AG477" s="32">
        <f t="shared" si="80"/>
        <v>178</v>
      </c>
      <c r="AH477" s="32">
        <f t="shared" si="81"/>
        <v>183</v>
      </c>
      <c r="AI477" s="32">
        <f t="shared" si="82"/>
        <v>5</v>
      </c>
      <c r="AJ477" s="32" t="str">
        <f t="shared" si="83"/>
        <v/>
      </c>
    </row>
    <row r="478" spans="1:36">
      <c r="A478">
        <v>84</v>
      </c>
      <c r="B478" s="1" t="str">
        <f t="shared" si="75"/>
        <v>84_27</v>
      </c>
      <c r="C478" t="str">
        <f t="shared" si="74"/>
        <v>84_27</v>
      </c>
      <c r="D478" t="str">
        <f>IF(ISNA(VLOOKUP(C478,omissio_vanha_vs_uusi!$A$2:$T$107,20,FALSE)),"",IF(VLOOKUP(C478,omissio_vanha_vs_uusi!$A$2:$T$107,20,FALSE)="OK",VLOOKUP(C478,omissio_vanha_vs_uusi!$A$2:$T$107,11,FALSE),""))</f>
        <v/>
      </c>
      <c r="E478">
        <f>VLOOKUP($C478,marv2012_trees!$A$2:$O$2023,5,FALSE)</f>
        <v>2516272.4900000002</v>
      </c>
      <c r="F478">
        <f>VLOOKUP($C478,marv2012_trees!$A$2:$O$2023,6,FALSE)</f>
        <v>6860924.4400000004</v>
      </c>
      <c r="G478" t="str">
        <f>IF(ISNA(VLOOKUP($C478,results!$A$2:$CJ$107,10,FALSE)),"",VLOOKUP($C478,results!$A$2:$CJ$107,10,FALSE))</f>
        <v/>
      </c>
      <c r="H478" t="str">
        <f>IF(ISNA(VLOOKUP($C478,results!$A$2:$CJ$107,11,FALSE)),"",VLOOKUP($C478,results!$A$2:$CJ$107,11,FALSE))</f>
        <v/>
      </c>
      <c r="I478">
        <v>84</v>
      </c>
      <c r="J478">
        <v>27</v>
      </c>
      <c r="K478">
        <v>2</v>
      </c>
      <c r="L478">
        <v>323</v>
      </c>
      <c r="M478">
        <v>20.70700793</v>
      </c>
      <c r="N478">
        <v>2</v>
      </c>
      <c r="O478" s="7">
        <v>1</v>
      </c>
      <c r="P478" s="7">
        <v>2</v>
      </c>
      <c r="Q478" s="7">
        <v>11</v>
      </c>
      <c r="R478" s="7">
        <v>320</v>
      </c>
      <c r="T478" s="7">
        <v>26</v>
      </c>
      <c r="U478" s="7">
        <v>21</v>
      </c>
      <c r="V478" s="7">
        <v>8.3000000000000007</v>
      </c>
      <c r="W478" s="7">
        <v>7</v>
      </c>
      <c r="X478" s="7">
        <v>6</v>
      </c>
      <c r="Y478" s="7">
        <v>25</v>
      </c>
      <c r="Z478" s="7">
        <v>76</v>
      </c>
      <c r="AB478" s="8">
        <f t="shared" si="76"/>
        <v>-3</v>
      </c>
      <c r="AC478" s="8" t="str">
        <f t="shared" si="77"/>
        <v/>
      </c>
      <c r="AD478" s="32" t="str">
        <f t="shared" si="78"/>
        <v/>
      </c>
      <c r="AE478" s="32" t="str">
        <f>IF(J478&lt;900,IF(AND(VLOOKUP(C478,marv2012_trees!$A$2:$O$2023,11,FALSE)&lt;21,OR(Q478=21,Q478=22,Q478=23)),1,""),"")</f>
        <v/>
      </c>
      <c r="AF478" s="32" t="str">
        <f t="shared" si="79"/>
        <v/>
      </c>
      <c r="AG478" s="32">
        <f t="shared" si="80"/>
        <v>323</v>
      </c>
      <c r="AH478" s="32">
        <f t="shared" si="81"/>
        <v>320</v>
      </c>
      <c r="AI478" s="32">
        <f t="shared" si="82"/>
        <v>-3</v>
      </c>
      <c r="AJ478" s="32" t="str">
        <f t="shared" si="83"/>
        <v/>
      </c>
    </row>
    <row r="479" spans="1:36">
      <c r="A479">
        <v>84</v>
      </c>
      <c r="B479" s="1" t="str">
        <f t="shared" si="75"/>
        <v>84_35</v>
      </c>
      <c r="C479" t="str">
        <f t="shared" si="74"/>
        <v>84_35</v>
      </c>
      <c r="D479" t="str">
        <f>IF(ISNA(VLOOKUP(C479,omissio_vanha_vs_uusi!$A$2:$T$107,20,FALSE)),"",IF(VLOOKUP(C479,omissio_vanha_vs_uusi!$A$2:$T$107,20,FALSE)="OK",VLOOKUP(C479,omissio_vanha_vs_uusi!$A$2:$T$107,11,FALSE),""))</f>
        <v/>
      </c>
      <c r="E479">
        <f>VLOOKUP($C479,marv2012_trees!$A$2:$O$2023,5,FALSE)</f>
        <v>2516269.66</v>
      </c>
      <c r="F479">
        <f>VLOOKUP($C479,marv2012_trees!$A$2:$O$2023,6,FALSE)</f>
        <v>6860922.7999999998</v>
      </c>
      <c r="G479" t="str">
        <f>IF(ISNA(VLOOKUP($C479,results!$A$2:$CJ$107,10,FALSE)),"",VLOOKUP($C479,results!$A$2:$CJ$107,10,FALSE))</f>
        <v/>
      </c>
      <c r="H479" t="str">
        <f>IF(ISNA(VLOOKUP($C479,results!$A$2:$CJ$107,11,FALSE)),"",VLOOKUP($C479,results!$A$2:$CJ$107,11,FALSE))</f>
        <v/>
      </c>
      <c r="I479">
        <v>84</v>
      </c>
      <c r="J479">
        <v>35</v>
      </c>
      <c r="K479">
        <v>2</v>
      </c>
      <c r="L479">
        <v>253</v>
      </c>
      <c r="N479">
        <v>2</v>
      </c>
      <c r="O479" s="7">
        <v>1</v>
      </c>
      <c r="P479" s="7">
        <v>2</v>
      </c>
      <c r="Q479" s="7">
        <v>31</v>
      </c>
      <c r="AB479" s="8" t="str">
        <f t="shared" si="76"/>
        <v/>
      </c>
      <c r="AC479" s="8" t="str">
        <f t="shared" si="77"/>
        <v/>
      </c>
      <c r="AD479" s="32" t="str">
        <f t="shared" si="78"/>
        <v/>
      </c>
      <c r="AE479" s="32" t="str">
        <f>IF(J479&lt;900,IF(AND(VLOOKUP(C479,marv2012_trees!$A$2:$O$2023,11,FALSE)&lt;21,OR(Q479=21,Q479=22,Q479=23)),1,""),"")</f>
        <v/>
      </c>
      <c r="AF479" s="32">
        <f t="shared" si="79"/>
        <v>1</v>
      </c>
      <c r="AG479" s="32">
        <f t="shared" si="80"/>
        <v>0</v>
      </c>
      <c r="AH479" s="32">
        <f t="shared" si="81"/>
        <v>0</v>
      </c>
      <c r="AI479" s="32" t="str">
        <f t="shared" si="82"/>
        <v/>
      </c>
      <c r="AJ479" s="32" t="str">
        <f t="shared" si="83"/>
        <v/>
      </c>
    </row>
    <row r="480" spans="1:36">
      <c r="A480">
        <v>84</v>
      </c>
      <c r="B480" s="1" t="str">
        <f t="shared" si="75"/>
        <v>84_22</v>
      </c>
      <c r="C480" t="str">
        <f t="shared" si="74"/>
        <v>84_22</v>
      </c>
      <c r="D480" t="str">
        <f>IF(ISNA(VLOOKUP(C480,omissio_vanha_vs_uusi!$A$2:$T$107,20,FALSE)),"",IF(VLOOKUP(C480,omissio_vanha_vs_uusi!$A$2:$T$107,20,FALSE)="OK",VLOOKUP(C480,omissio_vanha_vs_uusi!$A$2:$T$107,11,FALSE),""))</f>
        <v/>
      </c>
      <c r="E480">
        <f>VLOOKUP($C480,marv2012_trees!$A$2:$O$2023,5,FALSE)</f>
        <v>2516273.81</v>
      </c>
      <c r="F480">
        <f>VLOOKUP($C480,marv2012_trees!$A$2:$O$2023,6,FALSE)</f>
        <v>6860927.5</v>
      </c>
      <c r="G480" t="str">
        <f>IF(ISNA(VLOOKUP($C480,results!$A$2:$CJ$107,10,FALSE)),"",VLOOKUP($C480,results!$A$2:$CJ$107,10,FALSE))</f>
        <v/>
      </c>
      <c r="H480" t="str">
        <f>IF(ISNA(VLOOKUP($C480,results!$A$2:$CJ$107,11,FALSE)),"",VLOOKUP($C480,results!$A$2:$CJ$107,11,FALSE))</f>
        <v/>
      </c>
      <c r="I480">
        <v>84</v>
      </c>
      <c r="J480">
        <v>22</v>
      </c>
      <c r="K480">
        <v>2</v>
      </c>
      <c r="L480">
        <v>166</v>
      </c>
      <c r="N480">
        <v>2</v>
      </c>
      <c r="O480" s="7">
        <v>1</v>
      </c>
      <c r="P480" s="7">
        <v>2</v>
      </c>
      <c r="Q480" s="7">
        <v>31</v>
      </c>
      <c r="AB480" s="8" t="str">
        <f t="shared" si="76"/>
        <v/>
      </c>
      <c r="AC480" s="8" t="str">
        <f t="shared" si="77"/>
        <v/>
      </c>
      <c r="AD480" s="32" t="str">
        <f t="shared" si="78"/>
        <v/>
      </c>
      <c r="AE480" s="32" t="str">
        <f>IF(J480&lt;900,IF(AND(VLOOKUP(C480,marv2012_trees!$A$2:$O$2023,11,FALSE)&lt;21,OR(Q480=21,Q480=22,Q480=23)),1,""),"")</f>
        <v/>
      </c>
      <c r="AF480" s="32">
        <f t="shared" si="79"/>
        <v>1</v>
      </c>
      <c r="AG480" s="32">
        <f t="shared" si="80"/>
        <v>0</v>
      </c>
      <c r="AH480" s="32">
        <f t="shared" si="81"/>
        <v>0</v>
      </c>
      <c r="AI480" s="32" t="str">
        <f t="shared" si="82"/>
        <v/>
      </c>
      <c r="AJ480" s="32" t="str">
        <f t="shared" si="83"/>
        <v/>
      </c>
    </row>
    <row r="481" spans="1:36">
      <c r="A481">
        <v>84</v>
      </c>
      <c r="B481" s="1" t="str">
        <f t="shared" si="75"/>
        <v>84_28</v>
      </c>
      <c r="C481" t="str">
        <f t="shared" si="74"/>
        <v>84_28</v>
      </c>
      <c r="D481" t="str">
        <f>IF(ISNA(VLOOKUP(C481,omissio_vanha_vs_uusi!$A$2:$T$107,20,FALSE)),"",IF(VLOOKUP(C481,omissio_vanha_vs_uusi!$A$2:$T$107,20,FALSE)="OK",VLOOKUP(C481,omissio_vanha_vs_uusi!$A$2:$T$107,11,FALSE),""))</f>
        <v/>
      </c>
      <c r="E481">
        <f>VLOOKUP($C481,marv2012_trees!$A$2:$O$2023,5,FALSE)</f>
        <v>2516268.4</v>
      </c>
      <c r="F481">
        <f>VLOOKUP($C481,marv2012_trees!$A$2:$O$2023,6,FALSE)</f>
        <v>6860924.3899999997</v>
      </c>
      <c r="G481" t="str">
        <f>IF(ISNA(VLOOKUP($C481,results!$A$2:$CJ$107,10,FALSE)),"",VLOOKUP($C481,results!$A$2:$CJ$107,10,FALSE))</f>
        <v/>
      </c>
      <c r="H481" t="str">
        <f>IF(ISNA(VLOOKUP($C481,results!$A$2:$CJ$107,11,FALSE)),"",VLOOKUP($C481,results!$A$2:$CJ$107,11,FALSE))</f>
        <v/>
      </c>
      <c r="I481">
        <v>84</v>
      </c>
      <c r="J481">
        <v>28</v>
      </c>
      <c r="K481">
        <v>2</v>
      </c>
      <c r="L481">
        <v>237</v>
      </c>
      <c r="M481">
        <v>19.56400305</v>
      </c>
      <c r="N481">
        <v>2</v>
      </c>
      <c r="O481" s="7">
        <v>1</v>
      </c>
      <c r="P481" s="7">
        <v>2</v>
      </c>
      <c r="Q481" s="7">
        <v>11</v>
      </c>
      <c r="R481" s="7">
        <v>226</v>
      </c>
      <c r="T481" s="7">
        <v>17</v>
      </c>
      <c r="U481" s="7">
        <v>20</v>
      </c>
      <c r="V481" s="7">
        <v>9</v>
      </c>
      <c r="W481" s="7">
        <v>5</v>
      </c>
      <c r="X481" s="7">
        <v>9</v>
      </c>
      <c r="Y481" s="7">
        <v>23</v>
      </c>
      <c r="Z481" s="7">
        <v>55</v>
      </c>
      <c r="AB481" s="8">
        <f t="shared" si="76"/>
        <v>-11</v>
      </c>
      <c r="AC481" s="8" t="str">
        <f t="shared" si="77"/>
        <v/>
      </c>
      <c r="AD481" s="32" t="str">
        <f t="shared" si="78"/>
        <v/>
      </c>
      <c r="AE481" s="32" t="str">
        <f>IF(J481&lt;900,IF(AND(VLOOKUP(C481,marv2012_trees!$A$2:$O$2023,11,FALSE)&lt;21,OR(Q481=21,Q481=22,Q481=23)),1,""),"")</f>
        <v/>
      </c>
      <c r="AF481" s="32" t="str">
        <f t="shared" si="79"/>
        <v/>
      </c>
      <c r="AG481" s="32">
        <f t="shared" si="80"/>
        <v>237</v>
      </c>
      <c r="AH481" s="32">
        <f t="shared" si="81"/>
        <v>226</v>
      </c>
      <c r="AI481" s="32">
        <f t="shared" si="82"/>
        <v>-11</v>
      </c>
      <c r="AJ481" s="32" t="str">
        <f t="shared" si="83"/>
        <v/>
      </c>
    </row>
    <row r="482" spans="1:36">
      <c r="A482">
        <v>84</v>
      </c>
      <c r="B482" s="1" t="str">
        <f t="shared" si="75"/>
        <v>84_20</v>
      </c>
      <c r="C482" t="str">
        <f t="shared" si="74"/>
        <v>84_20</v>
      </c>
      <c r="D482" t="str">
        <f>IF(ISNA(VLOOKUP(C482,omissio_vanha_vs_uusi!$A$2:$T$107,20,FALSE)),"",IF(VLOOKUP(C482,omissio_vanha_vs_uusi!$A$2:$T$107,20,FALSE)="OK",VLOOKUP(C482,omissio_vanha_vs_uusi!$A$2:$T$107,11,FALSE),""))</f>
        <v/>
      </c>
      <c r="E482">
        <f>VLOOKUP($C482,marv2012_trees!$A$2:$O$2023,5,FALSE)</f>
        <v>2516270.83</v>
      </c>
      <c r="F482">
        <f>VLOOKUP($C482,marv2012_trees!$A$2:$O$2023,6,FALSE)</f>
        <v>6860928.4900000002</v>
      </c>
      <c r="G482" t="str">
        <f>IF(ISNA(VLOOKUP($C482,results!$A$2:$CJ$107,10,FALSE)),"",VLOOKUP($C482,results!$A$2:$CJ$107,10,FALSE))</f>
        <v/>
      </c>
      <c r="H482" t="str">
        <f>IF(ISNA(VLOOKUP($C482,results!$A$2:$CJ$107,11,FALSE)),"",VLOOKUP($C482,results!$A$2:$CJ$107,11,FALSE))</f>
        <v/>
      </c>
      <c r="I482">
        <v>84</v>
      </c>
      <c r="J482">
        <v>20</v>
      </c>
      <c r="K482">
        <v>2</v>
      </c>
      <c r="L482">
        <v>169</v>
      </c>
      <c r="M482">
        <v>14.941997560000001</v>
      </c>
      <c r="N482">
        <v>2</v>
      </c>
      <c r="O482" s="7">
        <v>1</v>
      </c>
      <c r="P482" s="7">
        <v>2</v>
      </c>
      <c r="Q482" s="7">
        <v>11</v>
      </c>
      <c r="R482" s="7">
        <v>179</v>
      </c>
      <c r="AB482" s="8">
        <f t="shared" si="76"/>
        <v>10</v>
      </c>
      <c r="AC482" s="8" t="str">
        <f t="shared" si="77"/>
        <v/>
      </c>
      <c r="AD482" s="32" t="str">
        <f t="shared" si="78"/>
        <v/>
      </c>
      <c r="AE482" s="32" t="str">
        <f>IF(J482&lt;900,IF(AND(VLOOKUP(C482,marv2012_trees!$A$2:$O$2023,11,FALSE)&lt;21,OR(Q482=21,Q482=22,Q482=23)),1,""),"")</f>
        <v/>
      </c>
      <c r="AF482" s="32" t="str">
        <f t="shared" si="79"/>
        <v/>
      </c>
      <c r="AG482" s="32">
        <f t="shared" si="80"/>
        <v>169</v>
      </c>
      <c r="AH482" s="32">
        <f t="shared" si="81"/>
        <v>179</v>
      </c>
      <c r="AI482" s="32">
        <f t="shared" si="82"/>
        <v>10</v>
      </c>
      <c r="AJ482" s="32" t="str">
        <f t="shared" si="83"/>
        <v/>
      </c>
    </row>
    <row r="483" spans="1:36">
      <c r="A483">
        <v>84</v>
      </c>
      <c r="B483" s="1" t="str">
        <f t="shared" si="75"/>
        <v>84_18</v>
      </c>
      <c r="C483" t="str">
        <f t="shared" ref="C483:C532" si="84">CONCATENATE(I483,"_",J483)</f>
        <v>84_18</v>
      </c>
      <c r="D483" t="str">
        <f>IF(ISNA(VLOOKUP(C483,omissio_vanha_vs_uusi!$A$2:$T$107,20,FALSE)),"",IF(VLOOKUP(C483,omissio_vanha_vs_uusi!$A$2:$T$107,20,FALSE)="OK",VLOOKUP(C483,omissio_vanha_vs_uusi!$A$2:$T$107,11,FALSE),""))</f>
        <v/>
      </c>
      <c r="E483">
        <f>VLOOKUP($C483,marv2012_trees!$A$2:$O$2023,5,FALSE)</f>
        <v>2516267.73</v>
      </c>
      <c r="F483">
        <f>VLOOKUP($C483,marv2012_trees!$A$2:$O$2023,6,FALSE)</f>
        <v>6860928.8700000001</v>
      </c>
      <c r="G483" t="str">
        <f>IF(ISNA(VLOOKUP($C483,results!$A$2:$CJ$107,10,FALSE)),"",VLOOKUP($C483,results!$A$2:$CJ$107,10,FALSE))</f>
        <v/>
      </c>
      <c r="H483" t="str">
        <f>IF(ISNA(VLOOKUP($C483,results!$A$2:$CJ$107,11,FALSE)),"",VLOOKUP($C483,results!$A$2:$CJ$107,11,FALSE))</f>
        <v/>
      </c>
      <c r="I483">
        <v>84</v>
      </c>
      <c r="J483">
        <v>18</v>
      </c>
      <c r="K483">
        <v>2</v>
      </c>
      <c r="L483">
        <v>190</v>
      </c>
      <c r="N483">
        <v>2</v>
      </c>
      <c r="O483" s="7">
        <v>1</v>
      </c>
      <c r="P483" s="7">
        <v>2</v>
      </c>
      <c r="Q483" s="7">
        <v>31</v>
      </c>
      <c r="AB483" s="8" t="str">
        <f t="shared" si="76"/>
        <v/>
      </c>
      <c r="AC483" s="8" t="str">
        <f t="shared" si="77"/>
        <v/>
      </c>
      <c r="AD483" s="32" t="str">
        <f t="shared" si="78"/>
        <v/>
      </c>
      <c r="AE483" s="32" t="str">
        <f>IF(J483&lt;900,IF(AND(VLOOKUP(C483,marv2012_trees!$A$2:$O$2023,11,FALSE)&lt;21,OR(Q483=21,Q483=22,Q483=23)),1,""),"")</f>
        <v/>
      </c>
      <c r="AF483" s="32">
        <f t="shared" si="79"/>
        <v>1</v>
      </c>
      <c r="AG483" s="32">
        <f t="shared" si="80"/>
        <v>0</v>
      </c>
      <c r="AH483" s="32">
        <f t="shared" si="81"/>
        <v>0</v>
      </c>
      <c r="AI483" s="32" t="str">
        <f t="shared" si="82"/>
        <v/>
      </c>
      <c r="AJ483" s="32" t="str">
        <f t="shared" si="83"/>
        <v/>
      </c>
    </row>
    <row r="484" spans="1:36">
      <c r="A484">
        <v>84</v>
      </c>
      <c r="B484" s="1" t="str">
        <f t="shared" si="75"/>
        <v>84_17</v>
      </c>
      <c r="C484" t="str">
        <f t="shared" si="84"/>
        <v>84_17</v>
      </c>
      <c r="D484" t="str">
        <f>IF(ISNA(VLOOKUP(C484,omissio_vanha_vs_uusi!$A$2:$T$107,20,FALSE)),"",IF(VLOOKUP(C484,omissio_vanha_vs_uusi!$A$2:$T$107,20,FALSE)="OK",VLOOKUP(C484,omissio_vanha_vs_uusi!$A$2:$T$107,11,FALSE),""))</f>
        <v/>
      </c>
      <c r="E484">
        <f>VLOOKUP($C484,marv2012_trees!$A$2:$O$2023,5,FALSE)</f>
        <v>2516270.39</v>
      </c>
      <c r="F484">
        <f>VLOOKUP($C484,marv2012_trees!$A$2:$O$2023,6,FALSE)</f>
        <v>6860932.5599999996</v>
      </c>
      <c r="G484" t="str">
        <f>IF(ISNA(VLOOKUP($C484,results!$A$2:$CJ$107,10,FALSE)),"",VLOOKUP($C484,results!$A$2:$CJ$107,10,FALSE))</f>
        <v/>
      </c>
      <c r="H484" t="str">
        <f>IF(ISNA(VLOOKUP($C484,results!$A$2:$CJ$107,11,FALSE)),"",VLOOKUP($C484,results!$A$2:$CJ$107,11,FALSE))</f>
        <v/>
      </c>
      <c r="I484">
        <v>84</v>
      </c>
      <c r="J484">
        <v>17</v>
      </c>
      <c r="K484">
        <v>2</v>
      </c>
      <c r="L484">
        <v>327</v>
      </c>
      <c r="M484">
        <v>22.269007930000001</v>
      </c>
      <c r="N484">
        <v>2</v>
      </c>
      <c r="O484" s="7">
        <v>1</v>
      </c>
      <c r="P484" s="7">
        <v>2</v>
      </c>
      <c r="Q484" s="7">
        <v>11</v>
      </c>
      <c r="R484" s="7">
        <v>332</v>
      </c>
      <c r="AB484" s="8">
        <f t="shared" si="76"/>
        <v>5</v>
      </c>
      <c r="AC484" s="8" t="str">
        <f t="shared" si="77"/>
        <v/>
      </c>
      <c r="AD484" s="32" t="str">
        <f t="shared" si="78"/>
        <v/>
      </c>
      <c r="AE484" s="32" t="str">
        <f>IF(J484&lt;900,IF(AND(VLOOKUP(C484,marv2012_trees!$A$2:$O$2023,11,FALSE)&lt;21,OR(Q484=21,Q484=22,Q484=23)),1,""),"")</f>
        <v/>
      </c>
      <c r="AF484" s="32" t="str">
        <f t="shared" si="79"/>
        <v/>
      </c>
      <c r="AG484" s="32">
        <f t="shared" si="80"/>
        <v>327</v>
      </c>
      <c r="AH484" s="32">
        <f t="shared" si="81"/>
        <v>332</v>
      </c>
      <c r="AI484" s="32">
        <f t="shared" si="82"/>
        <v>5</v>
      </c>
      <c r="AJ484" s="32" t="str">
        <f t="shared" si="83"/>
        <v/>
      </c>
    </row>
    <row r="485" spans="1:36">
      <c r="A485">
        <v>84</v>
      </c>
      <c r="B485" s="1" t="str">
        <f t="shared" si="75"/>
        <v>84_14</v>
      </c>
      <c r="C485" t="str">
        <f t="shared" si="84"/>
        <v>84_14</v>
      </c>
      <c r="D485" t="str">
        <f>IF(ISNA(VLOOKUP(C485,omissio_vanha_vs_uusi!$A$2:$T$107,20,FALSE)),"",IF(VLOOKUP(C485,omissio_vanha_vs_uusi!$A$2:$T$107,20,FALSE)="OK",VLOOKUP(C485,omissio_vanha_vs_uusi!$A$2:$T$107,11,FALSE),""))</f>
        <v/>
      </c>
      <c r="E485">
        <f>VLOOKUP($C485,marv2012_trees!$A$2:$O$2023,5,FALSE)</f>
        <v>2516265.11</v>
      </c>
      <c r="F485">
        <f>VLOOKUP($C485,marv2012_trees!$A$2:$O$2023,6,FALSE)</f>
        <v>6860929.4400000004</v>
      </c>
      <c r="G485" t="str">
        <f>IF(ISNA(VLOOKUP($C485,results!$A$2:$CJ$107,10,FALSE)),"",VLOOKUP($C485,results!$A$2:$CJ$107,10,FALSE))</f>
        <v/>
      </c>
      <c r="H485" t="str">
        <f>IF(ISNA(VLOOKUP($C485,results!$A$2:$CJ$107,11,FALSE)),"",VLOOKUP($C485,results!$A$2:$CJ$107,11,FALSE))</f>
        <v/>
      </c>
      <c r="I485">
        <v>84</v>
      </c>
      <c r="J485">
        <v>14</v>
      </c>
      <c r="K485">
        <v>2</v>
      </c>
      <c r="L485">
        <v>188</v>
      </c>
      <c r="N485">
        <v>2</v>
      </c>
      <c r="O485" s="7">
        <v>1</v>
      </c>
      <c r="P485" s="7">
        <v>2</v>
      </c>
      <c r="Q485" s="7">
        <v>31</v>
      </c>
      <c r="AB485" s="8" t="str">
        <f t="shared" si="76"/>
        <v/>
      </c>
      <c r="AC485" s="8" t="str">
        <f t="shared" si="77"/>
        <v/>
      </c>
      <c r="AD485" s="32" t="str">
        <f t="shared" si="78"/>
        <v/>
      </c>
      <c r="AE485" s="32" t="str">
        <f>IF(J485&lt;900,IF(AND(VLOOKUP(C485,marv2012_trees!$A$2:$O$2023,11,FALSE)&lt;21,OR(Q485=21,Q485=22,Q485=23)),1,""),"")</f>
        <v/>
      </c>
      <c r="AF485" s="32">
        <f t="shared" si="79"/>
        <v>1</v>
      </c>
      <c r="AG485" s="32">
        <f t="shared" si="80"/>
        <v>0</v>
      </c>
      <c r="AH485" s="32">
        <f t="shared" si="81"/>
        <v>0</v>
      </c>
      <c r="AI485" s="32" t="str">
        <f t="shared" si="82"/>
        <v/>
      </c>
      <c r="AJ485" s="32" t="str">
        <f t="shared" si="83"/>
        <v/>
      </c>
    </row>
    <row r="486" spans="1:36">
      <c r="A486">
        <v>84</v>
      </c>
      <c r="B486" s="1" t="str">
        <f t="shared" si="75"/>
        <v>84_15</v>
      </c>
      <c r="C486" t="str">
        <f t="shared" si="84"/>
        <v>84_15</v>
      </c>
      <c r="D486" t="str">
        <f>IF(ISNA(VLOOKUP(C486,omissio_vanha_vs_uusi!$A$2:$T$107,20,FALSE)),"",IF(VLOOKUP(C486,omissio_vanha_vs_uusi!$A$2:$T$107,20,FALSE)="OK",VLOOKUP(C486,omissio_vanha_vs_uusi!$A$2:$T$107,11,FALSE),""))</f>
        <v/>
      </c>
      <c r="E486">
        <f>VLOOKUP($C486,marv2012_trees!$A$2:$O$2023,5,FALSE)</f>
        <v>2516270.61</v>
      </c>
      <c r="F486">
        <f>VLOOKUP($C486,marv2012_trees!$A$2:$O$2023,6,FALSE)</f>
        <v>6860934.9800000004</v>
      </c>
      <c r="G486" t="str">
        <f>IF(ISNA(VLOOKUP($C486,results!$A$2:$CJ$107,10,FALSE)),"",VLOOKUP($C486,results!$A$2:$CJ$107,10,FALSE))</f>
        <v/>
      </c>
      <c r="H486" t="str">
        <f>IF(ISNA(VLOOKUP($C486,results!$A$2:$CJ$107,11,FALSE)),"",VLOOKUP($C486,results!$A$2:$CJ$107,11,FALSE))</f>
        <v/>
      </c>
      <c r="I486">
        <v>84</v>
      </c>
      <c r="J486">
        <v>15</v>
      </c>
      <c r="K486">
        <v>1</v>
      </c>
      <c r="L486">
        <v>149</v>
      </c>
      <c r="N486">
        <v>2</v>
      </c>
      <c r="O486" s="7">
        <v>1</v>
      </c>
      <c r="P486" s="7">
        <v>1</v>
      </c>
      <c r="Q486" s="7">
        <v>31</v>
      </c>
      <c r="AB486" s="8" t="str">
        <f t="shared" si="76"/>
        <v/>
      </c>
      <c r="AC486" s="8" t="str">
        <f t="shared" si="77"/>
        <v/>
      </c>
      <c r="AD486" s="32" t="str">
        <f t="shared" si="78"/>
        <v/>
      </c>
      <c r="AE486" s="32" t="str">
        <f>IF(J486&lt;900,IF(AND(VLOOKUP(C486,marv2012_trees!$A$2:$O$2023,11,FALSE)&lt;21,OR(Q486=21,Q486=22,Q486=23)),1,""),"")</f>
        <v/>
      </c>
      <c r="AF486" s="32">
        <f t="shared" si="79"/>
        <v>1</v>
      </c>
      <c r="AG486" s="32">
        <f t="shared" si="80"/>
        <v>0</v>
      </c>
      <c r="AH486" s="32">
        <f t="shared" si="81"/>
        <v>0</v>
      </c>
      <c r="AI486" s="32" t="str">
        <f t="shared" si="82"/>
        <v/>
      </c>
      <c r="AJ486" s="32" t="str">
        <f t="shared" si="83"/>
        <v/>
      </c>
    </row>
    <row r="487" spans="1:36">
      <c r="A487">
        <v>84</v>
      </c>
      <c r="B487" s="1" t="str">
        <f t="shared" si="75"/>
        <v>84_11</v>
      </c>
      <c r="C487" t="str">
        <f t="shared" si="84"/>
        <v>84_11</v>
      </c>
      <c r="D487" t="str">
        <f>IF(ISNA(VLOOKUP(C487,omissio_vanha_vs_uusi!$A$2:$T$107,20,FALSE)),"",IF(VLOOKUP(C487,omissio_vanha_vs_uusi!$A$2:$T$107,20,FALSE)="OK",VLOOKUP(C487,omissio_vanha_vs_uusi!$A$2:$T$107,11,FALSE),""))</f>
        <v/>
      </c>
      <c r="E487">
        <f>VLOOKUP($C487,marv2012_trees!$A$2:$O$2023,5,FALSE)</f>
        <v>2516265.65</v>
      </c>
      <c r="F487">
        <f>VLOOKUP($C487,marv2012_trees!$A$2:$O$2023,6,FALSE)</f>
        <v>6860931.5499999998</v>
      </c>
      <c r="G487" t="str">
        <f>IF(ISNA(VLOOKUP($C487,results!$A$2:$CJ$107,10,FALSE)),"",VLOOKUP($C487,results!$A$2:$CJ$107,10,FALSE))</f>
        <v/>
      </c>
      <c r="H487" t="str">
        <f>IF(ISNA(VLOOKUP($C487,results!$A$2:$CJ$107,11,FALSE)),"",VLOOKUP($C487,results!$A$2:$CJ$107,11,FALSE))</f>
        <v/>
      </c>
      <c r="I487">
        <v>84</v>
      </c>
      <c r="J487">
        <v>11</v>
      </c>
      <c r="K487">
        <v>1</v>
      </c>
      <c r="L487">
        <v>183</v>
      </c>
      <c r="N487">
        <v>2</v>
      </c>
      <c r="O487" s="7">
        <v>1</v>
      </c>
      <c r="P487" s="7">
        <v>1</v>
      </c>
      <c r="Q487" s="7">
        <v>31</v>
      </c>
      <c r="AB487" s="8" t="str">
        <f t="shared" si="76"/>
        <v/>
      </c>
      <c r="AC487" s="8" t="str">
        <f t="shared" si="77"/>
        <v/>
      </c>
      <c r="AD487" s="32" t="str">
        <f t="shared" si="78"/>
        <v/>
      </c>
      <c r="AE487" s="32" t="str">
        <f>IF(J487&lt;900,IF(AND(VLOOKUP(C487,marv2012_trees!$A$2:$O$2023,11,FALSE)&lt;21,OR(Q487=21,Q487=22,Q487=23)),1,""),"")</f>
        <v/>
      </c>
      <c r="AF487" s="32">
        <f t="shared" si="79"/>
        <v>1</v>
      </c>
      <c r="AG487" s="32">
        <f t="shared" si="80"/>
        <v>0</v>
      </c>
      <c r="AH487" s="32">
        <f t="shared" si="81"/>
        <v>0</v>
      </c>
      <c r="AI487" s="32" t="str">
        <f t="shared" si="82"/>
        <v/>
      </c>
      <c r="AJ487" s="32" t="str">
        <f t="shared" si="83"/>
        <v/>
      </c>
    </row>
    <row r="488" spans="1:36">
      <c r="A488">
        <v>84</v>
      </c>
      <c r="B488" s="1" t="str">
        <f t="shared" si="75"/>
        <v>84_7</v>
      </c>
      <c r="C488" t="str">
        <f t="shared" si="84"/>
        <v>84_7</v>
      </c>
      <c r="D488" t="str">
        <f>IF(ISNA(VLOOKUP(C488,omissio_vanha_vs_uusi!$A$2:$T$107,20,FALSE)),"",IF(VLOOKUP(C488,omissio_vanha_vs_uusi!$A$2:$T$107,20,FALSE)="OK",VLOOKUP(C488,omissio_vanha_vs_uusi!$A$2:$T$107,11,FALSE),""))</f>
        <v/>
      </c>
      <c r="E488">
        <f>VLOOKUP($C488,marv2012_trees!$A$2:$O$2023,5,FALSE)</f>
        <v>2516264.85</v>
      </c>
      <c r="F488">
        <f>VLOOKUP($C488,marv2012_trees!$A$2:$O$2023,6,FALSE)</f>
        <v>6860933.5899999999</v>
      </c>
      <c r="G488" t="str">
        <f>IF(ISNA(VLOOKUP($C488,results!$A$2:$CJ$107,10,FALSE)),"",VLOOKUP($C488,results!$A$2:$CJ$107,10,FALSE))</f>
        <v/>
      </c>
      <c r="H488" t="str">
        <f>IF(ISNA(VLOOKUP($C488,results!$A$2:$CJ$107,11,FALSE)),"",VLOOKUP($C488,results!$A$2:$CJ$107,11,FALSE))</f>
        <v/>
      </c>
      <c r="I488">
        <v>84</v>
      </c>
      <c r="J488">
        <v>7</v>
      </c>
      <c r="K488">
        <v>2</v>
      </c>
      <c r="L488">
        <v>203</v>
      </c>
      <c r="M488">
        <v>19.157996950000001</v>
      </c>
      <c r="N488">
        <v>2</v>
      </c>
      <c r="O488" s="7">
        <v>1</v>
      </c>
      <c r="P488" s="7">
        <v>2</v>
      </c>
      <c r="Q488" s="7">
        <v>11</v>
      </c>
      <c r="R488" s="7">
        <v>210</v>
      </c>
      <c r="AB488" s="8">
        <f t="shared" si="76"/>
        <v>7</v>
      </c>
      <c r="AC488" s="8" t="str">
        <f t="shared" si="77"/>
        <v/>
      </c>
      <c r="AD488" s="32" t="str">
        <f t="shared" si="78"/>
        <v/>
      </c>
      <c r="AE488" s="32" t="str">
        <f>IF(J488&lt;900,IF(AND(VLOOKUP(C488,marv2012_trees!$A$2:$O$2023,11,FALSE)&lt;21,OR(Q488=21,Q488=22,Q488=23)),1,""),"")</f>
        <v/>
      </c>
      <c r="AF488" s="32" t="str">
        <f t="shared" si="79"/>
        <v/>
      </c>
      <c r="AG488" s="32">
        <f t="shared" si="80"/>
        <v>203</v>
      </c>
      <c r="AH488" s="32">
        <f t="shared" si="81"/>
        <v>210</v>
      </c>
      <c r="AI488" s="32">
        <f t="shared" si="82"/>
        <v>7</v>
      </c>
      <c r="AJ488" s="32" t="str">
        <f t="shared" si="83"/>
        <v/>
      </c>
    </row>
    <row r="489" spans="1:36">
      <c r="A489">
        <v>84</v>
      </c>
      <c r="B489" s="1" t="str">
        <f t="shared" si="75"/>
        <v>84_10</v>
      </c>
      <c r="C489" t="str">
        <f t="shared" si="84"/>
        <v>84_10</v>
      </c>
      <c r="D489" t="str">
        <f>IF(ISNA(VLOOKUP(C489,omissio_vanha_vs_uusi!$A$2:$T$107,20,FALSE)),"",IF(VLOOKUP(C489,omissio_vanha_vs_uusi!$A$2:$T$107,20,FALSE)="OK",VLOOKUP(C489,omissio_vanha_vs_uusi!$A$2:$T$107,11,FALSE),""))</f>
        <v/>
      </c>
      <c r="E489">
        <f>VLOOKUP($C489,marv2012_trees!$A$2:$O$2023,5,FALSE)</f>
        <v>2516269.4500000002</v>
      </c>
      <c r="F489">
        <f>VLOOKUP($C489,marv2012_trees!$A$2:$O$2023,6,FALSE)</f>
        <v>6860937.0099999998</v>
      </c>
      <c r="G489" t="str">
        <f>IF(ISNA(VLOOKUP($C489,results!$A$2:$CJ$107,10,FALSE)),"",VLOOKUP($C489,results!$A$2:$CJ$107,10,FALSE))</f>
        <v/>
      </c>
      <c r="H489" t="str">
        <f>IF(ISNA(VLOOKUP($C489,results!$A$2:$CJ$107,11,FALSE)),"",VLOOKUP($C489,results!$A$2:$CJ$107,11,FALSE))</f>
        <v/>
      </c>
      <c r="I489">
        <v>84</v>
      </c>
      <c r="J489">
        <v>10</v>
      </c>
      <c r="K489">
        <v>1</v>
      </c>
      <c r="L489">
        <v>285</v>
      </c>
      <c r="M489">
        <v>21.134001829999999</v>
      </c>
      <c r="N489">
        <v>2</v>
      </c>
      <c r="O489" s="7">
        <v>1</v>
      </c>
      <c r="P489" s="7">
        <v>1</v>
      </c>
      <c r="Q489" s="7">
        <v>11</v>
      </c>
      <c r="R489" s="7">
        <v>282</v>
      </c>
      <c r="T489" s="7">
        <v>22</v>
      </c>
      <c r="U489" s="7">
        <v>20.5</v>
      </c>
      <c r="V489" s="7">
        <v>13.8</v>
      </c>
      <c r="W489" s="7">
        <v>7</v>
      </c>
      <c r="X489" s="7">
        <v>9</v>
      </c>
      <c r="Y489" s="7">
        <v>13</v>
      </c>
      <c r="Z489" s="7">
        <v>53</v>
      </c>
      <c r="AB489" s="8">
        <f t="shared" si="76"/>
        <v>-3</v>
      </c>
      <c r="AC489" s="8" t="str">
        <f t="shared" si="77"/>
        <v/>
      </c>
      <c r="AD489" s="32" t="str">
        <f t="shared" si="78"/>
        <v/>
      </c>
      <c r="AE489" s="32" t="str">
        <f>IF(J489&lt;900,IF(AND(VLOOKUP(C489,marv2012_trees!$A$2:$O$2023,11,FALSE)&lt;21,OR(Q489=21,Q489=22,Q489=23)),1,""),"")</f>
        <v/>
      </c>
      <c r="AF489" s="32" t="str">
        <f t="shared" si="79"/>
        <v/>
      </c>
      <c r="AG489" s="32">
        <f t="shared" si="80"/>
        <v>285</v>
      </c>
      <c r="AH489" s="32">
        <f t="shared" si="81"/>
        <v>282</v>
      </c>
      <c r="AI489" s="32">
        <f t="shared" si="82"/>
        <v>-3</v>
      </c>
      <c r="AJ489" s="32" t="str">
        <f t="shared" si="83"/>
        <v/>
      </c>
    </row>
    <row r="490" spans="1:36">
      <c r="A490">
        <v>84</v>
      </c>
      <c r="B490" s="1" t="str">
        <f t="shared" si="75"/>
        <v>84_187</v>
      </c>
      <c r="C490" t="str">
        <f t="shared" si="84"/>
        <v>84_187</v>
      </c>
      <c r="D490" t="str">
        <f>IF(ISNA(VLOOKUP(C490,omissio_vanha_vs_uusi!$A$2:$T$107,20,FALSE)),"",IF(VLOOKUP(C490,omissio_vanha_vs_uusi!$A$2:$T$107,20,FALSE)="OK",VLOOKUP(C490,omissio_vanha_vs_uusi!$A$2:$T$107,11,FALSE),""))</f>
        <v/>
      </c>
      <c r="E490">
        <f>VLOOKUP($C490,marv2012_trees!$A$2:$O$2023,5,FALSE)</f>
        <v>2516261.91</v>
      </c>
      <c r="F490">
        <f>VLOOKUP($C490,marv2012_trees!$A$2:$O$2023,6,FALSE)</f>
        <v>6860935.4500000002</v>
      </c>
      <c r="G490" t="str">
        <f>IF(ISNA(VLOOKUP($C490,results!$A$2:$CJ$107,10,FALSE)),"",VLOOKUP($C490,results!$A$2:$CJ$107,10,FALSE))</f>
        <v/>
      </c>
      <c r="H490" t="str">
        <f>IF(ISNA(VLOOKUP($C490,results!$A$2:$CJ$107,11,FALSE)),"",VLOOKUP($C490,results!$A$2:$CJ$107,11,FALSE))</f>
        <v/>
      </c>
      <c r="I490">
        <v>84</v>
      </c>
      <c r="J490">
        <v>187</v>
      </c>
      <c r="K490">
        <v>3</v>
      </c>
      <c r="L490">
        <v>119</v>
      </c>
      <c r="N490">
        <v>2</v>
      </c>
      <c r="O490" s="7">
        <v>1</v>
      </c>
      <c r="P490" s="7">
        <v>3</v>
      </c>
      <c r="Q490" s="7">
        <v>31</v>
      </c>
      <c r="AB490" s="8" t="str">
        <f t="shared" si="76"/>
        <v/>
      </c>
      <c r="AC490" s="8" t="str">
        <f t="shared" si="77"/>
        <v/>
      </c>
      <c r="AD490" s="32" t="str">
        <f t="shared" si="78"/>
        <v/>
      </c>
      <c r="AE490" s="32" t="str">
        <f>IF(J490&lt;900,IF(AND(VLOOKUP(C490,marv2012_trees!$A$2:$O$2023,11,FALSE)&lt;21,OR(Q490=21,Q490=22,Q490=23)),1,""),"")</f>
        <v/>
      </c>
      <c r="AF490" s="32">
        <f t="shared" si="79"/>
        <v>1</v>
      </c>
      <c r="AG490" s="32">
        <f t="shared" si="80"/>
        <v>0</v>
      </c>
      <c r="AH490" s="32">
        <f t="shared" si="81"/>
        <v>0</v>
      </c>
      <c r="AI490" s="32" t="str">
        <f t="shared" si="82"/>
        <v/>
      </c>
      <c r="AJ490" s="32" t="str">
        <f t="shared" si="83"/>
        <v/>
      </c>
    </row>
    <row r="491" spans="1:36">
      <c r="A491">
        <v>84</v>
      </c>
      <c r="B491" s="1" t="str">
        <f t="shared" si="75"/>
        <v>84_6</v>
      </c>
      <c r="C491" t="str">
        <f t="shared" si="84"/>
        <v>84_6</v>
      </c>
      <c r="D491" t="str">
        <f>IF(ISNA(VLOOKUP(C491,omissio_vanha_vs_uusi!$A$2:$T$107,20,FALSE)),"",IF(VLOOKUP(C491,omissio_vanha_vs_uusi!$A$2:$T$107,20,FALSE)="OK",VLOOKUP(C491,omissio_vanha_vs_uusi!$A$2:$T$107,11,FALSE),""))</f>
        <v/>
      </c>
      <c r="E491">
        <f>VLOOKUP($C491,marv2012_trees!$A$2:$O$2023,5,FALSE)</f>
        <v>2516266.66</v>
      </c>
      <c r="F491">
        <f>VLOOKUP($C491,marv2012_trees!$A$2:$O$2023,6,FALSE)</f>
        <v>6860940.0199999996</v>
      </c>
      <c r="G491" t="str">
        <f>IF(ISNA(VLOOKUP($C491,results!$A$2:$CJ$107,10,FALSE)),"",VLOOKUP($C491,results!$A$2:$CJ$107,10,FALSE))</f>
        <v/>
      </c>
      <c r="H491" t="str">
        <f>IF(ISNA(VLOOKUP($C491,results!$A$2:$CJ$107,11,FALSE)),"",VLOOKUP($C491,results!$A$2:$CJ$107,11,FALSE))</f>
        <v/>
      </c>
      <c r="I491">
        <v>84</v>
      </c>
      <c r="J491">
        <v>6</v>
      </c>
      <c r="K491">
        <v>1</v>
      </c>
      <c r="L491">
        <v>265</v>
      </c>
      <c r="M491">
        <v>20.788006710000001</v>
      </c>
      <c r="N491">
        <v>2</v>
      </c>
      <c r="O491" s="7">
        <v>1</v>
      </c>
      <c r="P491" s="7">
        <v>1</v>
      </c>
      <c r="Q491" s="7">
        <v>11</v>
      </c>
      <c r="R491" s="7">
        <v>268</v>
      </c>
      <c r="T491" s="7">
        <v>22</v>
      </c>
      <c r="U491" s="7">
        <v>20.5</v>
      </c>
      <c r="V491" s="7">
        <v>13.5</v>
      </c>
      <c r="W491" s="7">
        <v>7</v>
      </c>
      <c r="X491" s="7">
        <v>21</v>
      </c>
      <c r="Y491" s="7">
        <v>15</v>
      </c>
      <c r="Z491" s="7">
        <v>53</v>
      </c>
      <c r="AB491" s="8">
        <f t="shared" si="76"/>
        <v>3</v>
      </c>
      <c r="AC491" s="8" t="str">
        <f t="shared" si="77"/>
        <v/>
      </c>
      <c r="AD491" s="32" t="str">
        <f t="shared" si="78"/>
        <v/>
      </c>
      <c r="AE491" s="32" t="str">
        <f>IF(J491&lt;900,IF(AND(VLOOKUP(C491,marv2012_trees!$A$2:$O$2023,11,FALSE)&lt;21,OR(Q491=21,Q491=22,Q491=23)),1,""),"")</f>
        <v/>
      </c>
      <c r="AF491" s="32" t="str">
        <f t="shared" si="79"/>
        <v/>
      </c>
      <c r="AG491" s="32">
        <f t="shared" si="80"/>
        <v>265</v>
      </c>
      <c r="AH491" s="32">
        <f t="shared" si="81"/>
        <v>268</v>
      </c>
      <c r="AI491" s="32">
        <f t="shared" si="82"/>
        <v>3</v>
      </c>
      <c r="AJ491" s="32" t="str">
        <f t="shared" si="83"/>
        <v/>
      </c>
    </row>
    <row r="492" spans="1:36">
      <c r="A492">
        <v>84</v>
      </c>
      <c r="B492" s="1" t="str">
        <f t="shared" si="75"/>
        <v>84_179</v>
      </c>
      <c r="C492" t="str">
        <f t="shared" si="84"/>
        <v>84_179</v>
      </c>
      <c r="D492" t="str">
        <f>IF(ISNA(VLOOKUP(C492,omissio_vanha_vs_uusi!$A$2:$T$107,20,FALSE)),"",IF(VLOOKUP(C492,omissio_vanha_vs_uusi!$A$2:$T$107,20,FALSE)="OK",VLOOKUP(C492,omissio_vanha_vs_uusi!$A$2:$T$107,11,FALSE),""))</f>
        <v/>
      </c>
      <c r="E492">
        <f>VLOOKUP($C492,marv2012_trees!$A$2:$O$2023,5,FALSE)</f>
        <v>2516259.06</v>
      </c>
      <c r="F492">
        <f>VLOOKUP($C492,marv2012_trees!$A$2:$O$2023,6,FALSE)</f>
        <v>6860937.0999999996</v>
      </c>
      <c r="G492" t="str">
        <f>IF(ISNA(VLOOKUP($C492,results!$A$2:$CJ$107,10,FALSE)),"",VLOOKUP($C492,results!$A$2:$CJ$107,10,FALSE))</f>
        <v/>
      </c>
      <c r="H492" t="str">
        <f>IF(ISNA(VLOOKUP($C492,results!$A$2:$CJ$107,11,FALSE)),"",VLOOKUP($C492,results!$A$2:$CJ$107,11,FALSE))</f>
        <v/>
      </c>
      <c r="I492">
        <v>84</v>
      </c>
      <c r="J492">
        <v>179</v>
      </c>
      <c r="K492">
        <v>1</v>
      </c>
      <c r="L492">
        <v>272</v>
      </c>
      <c r="M492">
        <v>20.293008539999999</v>
      </c>
      <c r="N492">
        <v>2</v>
      </c>
      <c r="O492" s="7">
        <v>1</v>
      </c>
      <c r="P492" s="7">
        <v>1</v>
      </c>
      <c r="Q492" s="7">
        <v>11</v>
      </c>
      <c r="R492" s="7">
        <v>272</v>
      </c>
      <c r="T492" s="7">
        <v>21</v>
      </c>
      <c r="U492" s="7">
        <v>20.8</v>
      </c>
      <c r="V492" s="7">
        <v>10.3</v>
      </c>
      <c r="W492" s="7">
        <v>6</v>
      </c>
      <c r="X492" s="7">
        <v>15</v>
      </c>
      <c r="Y492" s="7">
        <v>15</v>
      </c>
      <c r="Z492" s="7">
        <v>53</v>
      </c>
      <c r="AB492" s="8">
        <f t="shared" si="76"/>
        <v>0</v>
      </c>
      <c r="AC492" s="8" t="str">
        <f t="shared" si="77"/>
        <v/>
      </c>
      <c r="AD492" s="32" t="str">
        <f t="shared" si="78"/>
        <v/>
      </c>
      <c r="AE492" s="32" t="str">
        <f>IF(J492&lt;900,IF(AND(VLOOKUP(C492,marv2012_trees!$A$2:$O$2023,11,FALSE)&lt;21,OR(Q492=21,Q492=22,Q492=23)),1,""),"")</f>
        <v/>
      </c>
      <c r="AF492" s="32" t="str">
        <f t="shared" si="79"/>
        <v/>
      </c>
      <c r="AG492" s="32">
        <f t="shared" si="80"/>
        <v>272</v>
      </c>
      <c r="AH492" s="32">
        <f t="shared" si="81"/>
        <v>272</v>
      </c>
      <c r="AI492" s="32">
        <f t="shared" si="82"/>
        <v>0</v>
      </c>
      <c r="AJ492" s="32" t="str">
        <f t="shared" si="83"/>
        <v/>
      </c>
    </row>
    <row r="493" spans="1:36">
      <c r="A493">
        <v>84</v>
      </c>
      <c r="B493" s="1" t="str">
        <f t="shared" si="75"/>
        <v>84_185</v>
      </c>
      <c r="C493" t="str">
        <f t="shared" si="84"/>
        <v>84_185</v>
      </c>
      <c r="D493" t="str">
        <f>IF(ISNA(VLOOKUP(C493,omissio_vanha_vs_uusi!$A$2:$T$107,20,FALSE)),"",IF(VLOOKUP(C493,omissio_vanha_vs_uusi!$A$2:$T$107,20,FALSE)="OK",VLOOKUP(C493,omissio_vanha_vs_uusi!$A$2:$T$107,11,FALSE),""))</f>
        <v/>
      </c>
      <c r="E493">
        <f>VLOOKUP($C493,marv2012_trees!$A$2:$O$2023,5,FALSE)</f>
        <v>2516261.2599999998</v>
      </c>
      <c r="F493">
        <f>VLOOKUP($C493,marv2012_trees!$A$2:$O$2023,6,FALSE)</f>
        <v>6860939.5800000001</v>
      </c>
      <c r="G493" t="str">
        <f>IF(ISNA(VLOOKUP($C493,results!$A$2:$CJ$107,10,FALSE)),"",VLOOKUP($C493,results!$A$2:$CJ$107,10,FALSE))</f>
        <v/>
      </c>
      <c r="H493" t="str">
        <f>IF(ISNA(VLOOKUP($C493,results!$A$2:$CJ$107,11,FALSE)),"",VLOOKUP($C493,results!$A$2:$CJ$107,11,FALSE))</f>
        <v/>
      </c>
      <c r="I493">
        <v>84</v>
      </c>
      <c r="J493">
        <v>185</v>
      </c>
      <c r="K493">
        <v>1</v>
      </c>
      <c r="L493">
        <v>240</v>
      </c>
      <c r="M493">
        <v>20.298010380000001</v>
      </c>
      <c r="N493">
        <v>2</v>
      </c>
      <c r="O493" s="7">
        <v>1</v>
      </c>
      <c r="P493" s="7">
        <v>1</v>
      </c>
      <c r="Q493" s="7">
        <v>11</v>
      </c>
      <c r="R493" s="7">
        <v>236</v>
      </c>
      <c r="T493" s="7">
        <v>21</v>
      </c>
      <c r="U493" s="7">
        <v>20.3</v>
      </c>
      <c r="V493" s="7">
        <v>12.5</v>
      </c>
      <c r="AB493" s="8">
        <f t="shared" si="76"/>
        <v>-4</v>
      </c>
      <c r="AC493" s="8" t="str">
        <f t="shared" si="77"/>
        <v/>
      </c>
      <c r="AD493" s="32" t="str">
        <f t="shared" si="78"/>
        <v/>
      </c>
      <c r="AE493" s="32" t="str">
        <f>IF(J493&lt;900,IF(AND(VLOOKUP(C493,marv2012_trees!$A$2:$O$2023,11,FALSE)&lt;21,OR(Q493=21,Q493=22,Q493=23)),1,""),"")</f>
        <v/>
      </c>
      <c r="AF493" s="32" t="str">
        <f t="shared" si="79"/>
        <v/>
      </c>
      <c r="AG493" s="32">
        <f t="shared" si="80"/>
        <v>240</v>
      </c>
      <c r="AH493" s="32">
        <f t="shared" si="81"/>
        <v>236</v>
      </c>
      <c r="AI493" s="32">
        <f t="shared" si="82"/>
        <v>-4</v>
      </c>
      <c r="AJ493" s="32" t="str">
        <f t="shared" si="83"/>
        <v/>
      </c>
    </row>
    <row r="494" spans="1:36">
      <c r="A494">
        <v>84</v>
      </c>
      <c r="B494" s="1" t="str">
        <f t="shared" si="75"/>
        <v>84_1</v>
      </c>
      <c r="C494" t="str">
        <f t="shared" si="84"/>
        <v>84_1</v>
      </c>
      <c r="D494" t="str">
        <f>IF(ISNA(VLOOKUP(C494,omissio_vanha_vs_uusi!$A$2:$T$107,20,FALSE)),"",IF(VLOOKUP(C494,omissio_vanha_vs_uusi!$A$2:$T$107,20,FALSE)="OK",VLOOKUP(C494,omissio_vanha_vs_uusi!$A$2:$T$107,11,FALSE),""))</f>
        <v/>
      </c>
      <c r="E494">
        <f>VLOOKUP($C494,marv2012_trees!$A$2:$O$2023,5,FALSE)</f>
        <v>2516263.4500000002</v>
      </c>
      <c r="F494">
        <f>VLOOKUP($C494,marv2012_trees!$A$2:$O$2023,6,FALSE)</f>
        <v>6860941.4500000002</v>
      </c>
      <c r="G494" t="str">
        <f>IF(ISNA(VLOOKUP($C494,results!$A$2:$CJ$107,10,FALSE)),"",VLOOKUP($C494,results!$A$2:$CJ$107,10,FALSE))</f>
        <v/>
      </c>
      <c r="H494" t="str">
        <f>IF(ISNA(VLOOKUP($C494,results!$A$2:$CJ$107,11,FALSE)),"",VLOOKUP($C494,results!$A$2:$CJ$107,11,FALSE))</f>
        <v/>
      </c>
      <c r="I494">
        <v>84</v>
      </c>
      <c r="J494">
        <v>1</v>
      </c>
      <c r="K494">
        <v>1</v>
      </c>
      <c r="L494">
        <v>220</v>
      </c>
      <c r="M494">
        <v>21.37099817</v>
      </c>
      <c r="N494">
        <v>2</v>
      </c>
      <c r="O494" s="7">
        <v>1</v>
      </c>
      <c r="P494" s="7">
        <v>1</v>
      </c>
      <c r="Q494" s="7">
        <v>11</v>
      </c>
      <c r="R494" s="7">
        <v>290</v>
      </c>
      <c r="T494" s="7">
        <v>20</v>
      </c>
      <c r="U494" s="7">
        <v>20</v>
      </c>
      <c r="V494" s="7">
        <v>16.8</v>
      </c>
      <c r="AB494" s="8" t="str">
        <f t="shared" si="76"/>
        <v/>
      </c>
      <c r="AC494" s="8" t="str">
        <f t="shared" si="77"/>
        <v/>
      </c>
      <c r="AD494" s="32" t="str">
        <f t="shared" si="78"/>
        <v/>
      </c>
      <c r="AE494" s="32" t="str">
        <f>IF(J494&lt;900,IF(AND(VLOOKUP(C494,marv2012_trees!$A$2:$O$2023,11,FALSE)&lt;21,OR(Q494=21,Q494=22,Q494=23)),1,""),"")</f>
        <v/>
      </c>
      <c r="AF494" s="32" t="str">
        <f t="shared" si="79"/>
        <v/>
      </c>
      <c r="AG494" s="32">
        <f t="shared" si="80"/>
        <v>220</v>
      </c>
      <c r="AH494" s="32">
        <f t="shared" si="81"/>
        <v>290</v>
      </c>
      <c r="AI494" s="32">
        <f t="shared" si="82"/>
        <v>70</v>
      </c>
      <c r="AJ494" s="32">
        <f t="shared" si="83"/>
        <v>1</v>
      </c>
    </row>
    <row r="495" spans="1:36">
      <c r="A495">
        <v>84</v>
      </c>
      <c r="B495" s="1" t="str">
        <f t="shared" si="75"/>
        <v>84_186</v>
      </c>
      <c r="C495" t="str">
        <f t="shared" si="84"/>
        <v>84_186</v>
      </c>
      <c r="D495" t="str">
        <f>IF(ISNA(VLOOKUP(C495,omissio_vanha_vs_uusi!$A$2:$T$107,20,FALSE)),"",IF(VLOOKUP(C495,omissio_vanha_vs_uusi!$A$2:$T$107,20,FALSE)="OK",VLOOKUP(C495,omissio_vanha_vs_uusi!$A$2:$T$107,11,FALSE),""))</f>
        <v/>
      </c>
      <c r="E495">
        <f>VLOOKUP($C495,marv2012_trees!$A$2:$O$2023,5,FALSE)</f>
        <v>2516262.2400000002</v>
      </c>
      <c r="F495">
        <f>VLOOKUP($C495,marv2012_trees!$A$2:$O$2023,6,FALSE)</f>
        <v>6860942.8499999996</v>
      </c>
      <c r="G495" t="str">
        <f>IF(ISNA(VLOOKUP($C495,results!$A$2:$CJ$107,10,FALSE)),"",VLOOKUP($C495,results!$A$2:$CJ$107,10,FALSE))</f>
        <v/>
      </c>
      <c r="H495" t="str">
        <f>IF(ISNA(VLOOKUP($C495,results!$A$2:$CJ$107,11,FALSE)),"",VLOOKUP($C495,results!$A$2:$CJ$107,11,FALSE))</f>
        <v/>
      </c>
      <c r="I495">
        <v>84</v>
      </c>
      <c r="J495">
        <v>186</v>
      </c>
      <c r="K495">
        <v>1</v>
      </c>
      <c r="L495">
        <v>230</v>
      </c>
      <c r="M495">
        <v>21.264009160000001</v>
      </c>
      <c r="N495">
        <v>2</v>
      </c>
      <c r="O495" s="7">
        <v>1</v>
      </c>
      <c r="P495" s="7">
        <v>1</v>
      </c>
      <c r="Q495" s="7">
        <v>11</v>
      </c>
      <c r="R495" s="7">
        <v>240</v>
      </c>
      <c r="T495" s="7">
        <v>20</v>
      </c>
      <c r="U495" s="7">
        <v>20.5</v>
      </c>
      <c r="V495" s="7">
        <v>16</v>
      </c>
      <c r="AB495" s="8">
        <f t="shared" si="76"/>
        <v>10</v>
      </c>
      <c r="AC495" s="8" t="str">
        <f t="shared" si="77"/>
        <v/>
      </c>
      <c r="AD495" s="32" t="str">
        <f t="shared" si="78"/>
        <v/>
      </c>
      <c r="AE495" s="32" t="str">
        <f>IF(J495&lt;900,IF(AND(VLOOKUP(C495,marv2012_trees!$A$2:$O$2023,11,FALSE)&lt;21,OR(Q495=21,Q495=22,Q495=23)),1,""),"")</f>
        <v/>
      </c>
      <c r="AF495" s="32" t="str">
        <f t="shared" si="79"/>
        <v/>
      </c>
      <c r="AG495" s="32">
        <f t="shared" si="80"/>
        <v>230</v>
      </c>
      <c r="AH495" s="32">
        <f t="shared" si="81"/>
        <v>240</v>
      </c>
      <c r="AI495" s="32">
        <f t="shared" si="82"/>
        <v>10</v>
      </c>
      <c r="AJ495" s="32" t="str">
        <f t="shared" si="83"/>
        <v/>
      </c>
    </row>
    <row r="496" spans="1:36">
      <c r="A496">
        <v>84</v>
      </c>
      <c r="B496" s="1" t="str">
        <f t="shared" si="75"/>
        <v>84_184</v>
      </c>
      <c r="C496" t="str">
        <f t="shared" si="84"/>
        <v>84_184</v>
      </c>
      <c r="D496" t="str">
        <f>IF(ISNA(VLOOKUP(C496,omissio_vanha_vs_uusi!$A$2:$T$107,20,FALSE)),"",IF(VLOOKUP(C496,omissio_vanha_vs_uusi!$A$2:$T$107,20,FALSE)="OK",VLOOKUP(C496,omissio_vanha_vs_uusi!$A$2:$T$107,11,FALSE),""))</f>
        <v/>
      </c>
      <c r="E496">
        <f>VLOOKUP($C496,marv2012_trees!$A$2:$O$2023,5,FALSE)</f>
        <v>2516261.15</v>
      </c>
      <c r="F496">
        <f>VLOOKUP($C496,marv2012_trees!$A$2:$O$2023,6,FALSE)</f>
        <v>6860942.21</v>
      </c>
      <c r="G496" t="str">
        <f>IF(ISNA(VLOOKUP($C496,results!$A$2:$CJ$107,10,FALSE)),"",VLOOKUP($C496,results!$A$2:$CJ$107,10,FALSE))</f>
        <v/>
      </c>
      <c r="H496" t="str">
        <f>IF(ISNA(VLOOKUP($C496,results!$A$2:$CJ$107,11,FALSE)),"",VLOOKUP($C496,results!$A$2:$CJ$107,11,FALSE))</f>
        <v/>
      </c>
      <c r="I496">
        <v>84</v>
      </c>
      <c r="J496">
        <v>184</v>
      </c>
      <c r="K496">
        <v>2</v>
      </c>
      <c r="L496">
        <v>170</v>
      </c>
      <c r="N496">
        <v>2</v>
      </c>
      <c r="O496" s="7">
        <v>1</v>
      </c>
      <c r="P496" s="7">
        <v>2</v>
      </c>
      <c r="Q496" s="7">
        <v>23</v>
      </c>
      <c r="AA496" t="s">
        <v>122</v>
      </c>
      <c r="AB496" s="8" t="str">
        <f t="shared" si="76"/>
        <v/>
      </c>
      <c r="AC496" s="8" t="str">
        <f t="shared" si="77"/>
        <v/>
      </c>
      <c r="AD496" s="32" t="str">
        <f t="shared" si="78"/>
        <v/>
      </c>
      <c r="AE496" s="32">
        <f>IF(J496&lt;900,IF(AND(VLOOKUP(C496,marv2012_trees!$A$2:$O$2023,11,FALSE)&lt;21,OR(Q496=21,Q496=22,Q496=23)),1,""),"")</f>
        <v>1</v>
      </c>
      <c r="AF496" s="32" t="str">
        <f t="shared" si="79"/>
        <v/>
      </c>
      <c r="AG496" s="32">
        <f t="shared" si="80"/>
        <v>0</v>
      </c>
      <c r="AH496" s="32">
        <f t="shared" si="81"/>
        <v>0</v>
      </c>
      <c r="AI496" s="32" t="str">
        <f t="shared" si="82"/>
        <v/>
      </c>
      <c r="AJ496" s="32" t="str">
        <f t="shared" si="83"/>
        <v/>
      </c>
    </row>
    <row r="497" spans="1:36">
      <c r="A497">
        <v>84</v>
      </c>
      <c r="B497" s="1" t="str">
        <f t="shared" si="75"/>
        <v>84_178</v>
      </c>
      <c r="C497" t="str">
        <f t="shared" si="84"/>
        <v>84_178</v>
      </c>
      <c r="D497" t="str">
        <f>IF(ISNA(VLOOKUP(C497,omissio_vanha_vs_uusi!$A$2:$T$107,20,FALSE)),"",IF(VLOOKUP(C497,omissio_vanha_vs_uusi!$A$2:$T$107,20,FALSE)="OK",VLOOKUP(C497,omissio_vanha_vs_uusi!$A$2:$T$107,11,FALSE),""))</f>
        <v/>
      </c>
      <c r="E497">
        <f>VLOOKUP($C497,marv2012_trees!$A$2:$O$2023,5,FALSE)</f>
        <v>2516257.2599999998</v>
      </c>
      <c r="F497">
        <f>VLOOKUP($C497,marv2012_trees!$A$2:$O$2023,6,FALSE)</f>
        <v>6860941.0099999998</v>
      </c>
      <c r="G497" t="str">
        <f>IF(ISNA(VLOOKUP($C497,results!$A$2:$CJ$107,10,FALSE)),"",VLOOKUP($C497,results!$A$2:$CJ$107,10,FALSE))</f>
        <v/>
      </c>
      <c r="H497" t="str">
        <f>IF(ISNA(VLOOKUP($C497,results!$A$2:$CJ$107,11,FALSE)),"",VLOOKUP($C497,results!$A$2:$CJ$107,11,FALSE))</f>
        <v/>
      </c>
      <c r="I497">
        <v>84</v>
      </c>
      <c r="J497">
        <v>178</v>
      </c>
      <c r="K497">
        <v>2</v>
      </c>
      <c r="L497">
        <v>174</v>
      </c>
      <c r="M497">
        <v>19.109998780000002</v>
      </c>
      <c r="N497">
        <v>2</v>
      </c>
      <c r="O497" s="7">
        <v>1</v>
      </c>
      <c r="P497" s="7">
        <v>2</v>
      </c>
      <c r="Q497" s="7">
        <v>11</v>
      </c>
      <c r="R497" s="7">
        <v>185</v>
      </c>
      <c r="AB497" s="8">
        <f t="shared" si="76"/>
        <v>11</v>
      </c>
      <c r="AC497" s="8" t="str">
        <f t="shared" si="77"/>
        <v/>
      </c>
      <c r="AD497" s="32" t="str">
        <f t="shared" si="78"/>
        <v/>
      </c>
      <c r="AE497" s="32" t="str">
        <f>IF(J497&lt;900,IF(AND(VLOOKUP(C497,marv2012_trees!$A$2:$O$2023,11,FALSE)&lt;21,OR(Q497=21,Q497=22,Q497=23)),1,""),"")</f>
        <v/>
      </c>
      <c r="AF497" s="32" t="str">
        <f t="shared" si="79"/>
        <v/>
      </c>
      <c r="AG497" s="32">
        <f t="shared" si="80"/>
        <v>174</v>
      </c>
      <c r="AH497" s="32">
        <f t="shared" si="81"/>
        <v>185</v>
      </c>
      <c r="AI497" s="32">
        <f t="shared" si="82"/>
        <v>11</v>
      </c>
      <c r="AJ497" s="32" t="str">
        <f t="shared" si="83"/>
        <v/>
      </c>
    </row>
    <row r="498" spans="1:36">
      <c r="A498">
        <v>84</v>
      </c>
      <c r="B498" s="1" t="str">
        <f t="shared" si="75"/>
        <v>84_176</v>
      </c>
      <c r="C498" t="str">
        <f t="shared" si="84"/>
        <v>84_176</v>
      </c>
      <c r="D498" t="str">
        <f>IF(ISNA(VLOOKUP(C498,omissio_vanha_vs_uusi!$A$2:$T$107,20,FALSE)),"",IF(VLOOKUP(C498,omissio_vanha_vs_uusi!$A$2:$T$107,20,FALSE)="OK",VLOOKUP(C498,omissio_vanha_vs_uusi!$A$2:$T$107,11,FALSE),""))</f>
        <v/>
      </c>
      <c r="E498">
        <f>VLOOKUP($C498,marv2012_trees!$A$2:$O$2023,5,FALSE)</f>
        <v>2516255.52</v>
      </c>
      <c r="F498">
        <f>VLOOKUP($C498,marv2012_trees!$A$2:$O$2023,6,FALSE)</f>
        <v>6860941.3600000003</v>
      </c>
      <c r="G498" t="str">
        <f>IF(ISNA(VLOOKUP($C498,results!$A$2:$CJ$107,10,FALSE)),"",VLOOKUP($C498,results!$A$2:$CJ$107,10,FALSE))</f>
        <v/>
      </c>
      <c r="H498" t="str">
        <f>IF(ISNA(VLOOKUP($C498,results!$A$2:$CJ$107,11,FALSE)),"",VLOOKUP($C498,results!$A$2:$CJ$107,11,FALSE))</f>
        <v/>
      </c>
      <c r="I498">
        <v>84</v>
      </c>
      <c r="J498">
        <v>176</v>
      </c>
      <c r="K498">
        <v>2</v>
      </c>
      <c r="L498">
        <v>209</v>
      </c>
      <c r="M498">
        <v>20.729005489999999</v>
      </c>
      <c r="N498">
        <v>2</v>
      </c>
      <c r="O498" s="7">
        <v>1</v>
      </c>
      <c r="P498" s="7">
        <v>2</v>
      </c>
      <c r="Q498" s="7">
        <v>11</v>
      </c>
      <c r="R498" s="7">
        <v>215</v>
      </c>
      <c r="AB498" s="8">
        <f t="shared" si="76"/>
        <v>6</v>
      </c>
      <c r="AC498" s="8" t="str">
        <f t="shared" si="77"/>
        <v/>
      </c>
      <c r="AD498" s="32" t="str">
        <f t="shared" si="78"/>
        <v/>
      </c>
      <c r="AE498" s="32" t="str">
        <f>IF(J498&lt;900,IF(AND(VLOOKUP(C498,marv2012_trees!$A$2:$O$2023,11,FALSE)&lt;21,OR(Q498=21,Q498=22,Q498=23)),1,""),"")</f>
        <v/>
      </c>
      <c r="AF498" s="32" t="str">
        <f t="shared" si="79"/>
        <v/>
      </c>
      <c r="AG498" s="32">
        <f t="shared" si="80"/>
        <v>209</v>
      </c>
      <c r="AH498" s="32">
        <f t="shared" si="81"/>
        <v>215</v>
      </c>
      <c r="AI498" s="32">
        <f t="shared" si="82"/>
        <v>6</v>
      </c>
      <c r="AJ498" s="32" t="str">
        <f t="shared" si="83"/>
        <v/>
      </c>
    </row>
    <row r="499" spans="1:36">
      <c r="A499">
        <v>84</v>
      </c>
      <c r="B499" s="1" t="str">
        <f t="shared" si="75"/>
        <v>84_9</v>
      </c>
      <c r="C499" t="str">
        <f t="shared" si="84"/>
        <v>84_9</v>
      </c>
      <c r="D499" t="str">
        <f>IF(ISNA(VLOOKUP(C499,omissio_vanha_vs_uusi!$A$2:$T$107,20,FALSE)),"",IF(VLOOKUP(C499,omissio_vanha_vs_uusi!$A$2:$T$107,20,FALSE)="OK",VLOOKUP(C499,omissio_vanha_vs_uusi!$A$2:$T$107,11,FALSE),""))</f>
        <v/>
      </c>
      <c r="E499">
        <f>VLOOKUP($C499,marv2012_trees!$A$2:$O$2023,5,FALSE)</f>
        <v>2516269.34</v>
      </c>
      <c r="F499">
        <f>VLOOKUP($C499,marv2012_trees!$A$2:$O$2023,6,FALSE)</f>
        <v>6860939.3499999996</v>
      </c>
      <c r="G499" t="str">
        <f>IF(ISNA(VLOOKUP($C499,results!$A$2:$CJ$107,10,FALSE)),"",VLOOKUP($C499,results!$A$2:$CJ$107,10,FALSE))</f>
        <v/>
      </c>
      <c r="H499" t="str">
        <f>IF(ISNA(VLOOKUP($C499,results!$A$2:$CJ$107,11,FALSE)),"",VLOOKUP($C499,results!$A$2:$CJ$107,11,FALSE))</f>
        <v/>
      </c>
      <c r="I499">
        <v>84</v>
      </c>
      <c r="J499">
        <v>9</v>
      </c>
      <c r="K499">
        <v>1</v>
      </c>
      <c r="L499">
        <v>241</v>
      </c>
      <c r="M499">
        <v>19.230998169999999</v>
      </c>
      <c r="N499">
        <v>2</v>
      </c>
      <c r="O499" s="7">
        <v>1</v>
      </c>
      <c r="P499" s="7">
        <v>1</v>
      </c>
      <c r="Q499" s="7">
        <v>11</v>
      </c>
      <c r="R499" s="7">
        <v>244</v>
      </c>
      <c r="T499" s="7">
        <v>21</v>
      </c>
      <c r="U499" s="7">
        <v>19.8</v>
      </c>
      <c r="V499" s="7">
        <v>14.8</v>
      </c>
      <c r="AB499" s="8">
        <f t="shared" si="76"/>
        <v>3</v>
      </c>
      <c r="AC499" s="8" t="str">
        <f t="shared" si="77"/>
        <v/>
      </c>
      <c r="AD499" s="32" t="str">
        <f t="shared" si="78"/>
        <v/>
      </c>
      <c r="AE499" s="32" t="str">
        <f>IF(J499&lt;900,IF(AND(VLOOKUP(C499,marv2012_trees!$A$2:$O$2023,11,FALSE)&lt;21,OR(Q499=21,Q499=22,Q499=23)),1,""),"")</f>
        <v/>
      </c>
      <c r="AF499" s="32" t="str">
        <f t="shared" si="79"/>
        <v/>
      </c>
      <c r="AG499" s="32">
        <f t="shared" si="80"/>
        <v>241</v>
      </c>
      <c r="AH499" s="32">
        <f t="shared" si="81"/>
        <v>244</v>
      </c>
      <c r="AI499" s="32">
        <f t="shared" si="82"/>
        <v>3</v>
      </c>
      <c r="AJ499" s="32" t="str">
        <f t="shared" si="83"/>
        <v/>
      </c>
    </row>
    <row r="500" spans="1:36">
      <c r="A500">
        <v>84</v>
      </c>
      <c r="B500" s="1" t="str">
        <f t="shared" si="75"/>
        <v>84_5</v>
      </c>
      <c r="C500" t="str">
        <f t="shared" si="84"/>
        <v>84_5</v>
      </c>
      <c r="D500" t="str">
        <f>IF(ISNA(VLOOKUP(C500,omissio_vanha_vs_uusi!$A$2:$T$107,20,FALSE)),"",IF(VLOOKUP(C500,omissio_vanha_vs_uusi!$A$2:$T$107,20,FALSE)="OK",VLOOKUP(C500,omissio_vanha_vs_uusi!$A$2:$T$107,11,FALSE),""))</f>
        <v/>
      </c>
      <c r="E500">
        <f>VLOOKUP($C500,marv2012_trees!$A$2:$O$2023,5,FALSE)</f>
        <v>2516267.25</v>
      </c>
      <c r="F500">
        <f>VLOOKUP($C500,marv2012_trees!$A$2:$O$2023,6,FALSE)</f>
        <v>6860941.7300000004</v>
      </c>
      <c r="G500" t="str">
        <f>IF(ISNA(VLOOKUP($C500,results!$A$2:$CJ$107,10,FALSE)),"",VLOOKUP($C500,results!$A$2:$CJ$107,10,FALSE))</f>
        <v/>
      </c>
      <c r="H500" t="str">
        <f>IF(ISNA(VLOOKUP($C500,results!$A$2:$CJ$107,11,FALSE)),"",VLOOKUP($C500,results!$A$2:$CJ$107,11,FALSE))</f>
        <v/>
      </c>
      <c r="I500">
        <v>84</v>
      </c>
      <c r="J500">
        <v>5</v>
      </c>
      <c r="K500">
        <v>2</v>
      </c>
      <c r="L500">
        <v>202</v>
      </c>
      <c r="N500">
        <v>2</v>
      </c>
      <c r="O500" s="7">
        <v>1</v>
      </c>
      <c r="P500" s="7">
        <v>2</v>
      </c>
      <c r="Q500" s="7">
        <v>31</v>
      </c>
      <c r="AB500" s="8" t="str">
        <f t="shared" si="76"/>
        <v/>
      </c>
      <c r="AC500" s="8" t="str">
        <f t="shared" si="77"/>
        <v/>
      </c>
      <c r="AD500" s="32" t="str">
        <f t="shared" si="78"/>
        <v/>
      </c>
      <c r="AE500" s="32" t="str">
        <f>IF(J500&lt;900,IF(AND(VLOOKUP(C500,marv2012_trees!$A$2:$O$2023,11,FALSE)&lt;21,OR(Q500=21,Q500=22,Q500=23)),1,""),"")</f>
        <v/>
      </c>
      <c r="AF500" s="32">
        <f t="shared" si="79"/>
        <v>1</v>
      </c>
      <c r="AG500" s="32">
        <f t="shared" si="80"/>
        <v>0</v>
      </c>
      <c r="AH500" s="32">
        <f t="shared" si="81"/>
        <v>0</v>
      </c>
      <c r="AI500" s="32" t="str">
        <f t="shared" si="82"/>
        <v/>
      </c>
      <c r="AJ500" s="32" t="str">
        <f t="shared" si="83"/>
        <v/>
      </c>
    </row>
    <row r="501" spans="1:36">
      <c r="A501">
        <v>84</v>
      </c>
      <c r="B501" s="1" t="str">
        <f t="shared" si="75"/>
        <v>84_505</v>
      </c>
      <c r="C501" t="str">
        <f t="shared" si="84"/>
        <v>84_505</v>
      </c>
      <c r="D501" t="str">
        <f>IF(ISNA(VLOOKUP(C501,omissio_vanha_vs_uusi!$A$2:$T$107,20,FALSE)),"",IF(VLOOKUP(C501,omissio_vanha_vs_uusi!$A$2:$T$107,20,FALSE)="OK",VLOOKUP(C501,omissio_vanha_vs_uusi!$A$2:$T$107,11,FALSE),""))</f>
        <v/>
      </c>
      <c r="E501">
        <f>VLOOKUP($C501,marv2012_trees!$A$2:$O$2023,5,FALSE)</f>
        <v>2516249.33</v>
      </c>
      <c r="F501">
        <f>VLOOKUP($C501,marv2012_trees!$A$2:$O$2023,6,FALSE)</f>
        <v>6860917.4800000004</v>
      </c>
      <c r="G501" t="str">
        <f>IF(ISNA(VLOOKUP($C501,results!$A$2:$CJ$107,10,FALSE)),"",VLOOKUP($C501,results!$A$2:$CJ$107,10,FALSE))</f>
        <v/>
      </c>
      <c r="H501" t="str">
        <f>IF(ISNA(VLOOKUP($C501,results!$A$2:$CJ$107,11,FALSE)),"",VLOOKUP($C501,results!$A$2:$CJ$107,11,FALSE))</f>
        <v/>
      </c>
      <c r="I501">
        <v>84</v>
      </c>
      <c r="J501">
        <v>505</v>
      </c>
      <c r="K501">
        <v>4</v>
      </c>
      <c r="L501">
        <v>70</v>
      </c>
      <c r="N501">
        <v>3</v>
      </c>
      <c r="O501" s="7">
        <v>1</v>
      </c>
      <c r="P501" s="7">
        <v>4</v>
      </c>
      <c r="Q501" s="7">
        <v>11</v>
      </c>
      <c r="R501" s="7">
        <v>67</v>
      </c>
      <c r="T501" s="7">
        <v>5</v>
      </c>
      <c r="U501" s="7">
        <v>8</v>
      </c>
      <c r="X501" s="7">
        <v>2</v>
      </c>
      <c r="Z501" s="7">
        <v>25</v>
      </c>
      <c r="AB501" s="8">
        <f t="shared" si="76"/>
        <v>-3</v>
      </c>
      <c r="AC501" s="8" t="str">
        <f t="shared" si="77"/>
        <v/>
      </c>
      <c r="AD501" s="32" t="str">
        <f t="shared" si="78"/>
        <v/>
      </c>
      <c r="AE501" s="32" t="str">
        <f>IF(J501&lt;900,IF(AND(VLOOKUP(C501,marv2012_trees!$A$2:$O$2023,11,FALSE)&lt;21,OR(Q501=21,Q501=22,Q501=23)),1,""),"")</f>
        <v/>
      </c>
      <c r="AF501" s="32" t="str">
        <f t="shared" si="79"/>
        <v/>
      </c>
      <c r="AG501" s="32">
        <f t="shared" si="80"/>
        <v>70</v>
      </c>
      <c r="AH501" s="32">
        <f t="shared" si="81"/>
        <v>67</v>
      </c>
      <c r="AI501" s="32">
        <f t="shared" si="82"/>
        <v>-3</v>
      </c>
      <c r="AJ501" s="32" t="str">
        <f t="shared" si="83"/>
        <v/>
      </c>
    </row>
    <row r="502" spans="1:36">
      <c r="A502">
        <v>84</v>
      </c>
      <c r="B502" s="1" t="str">
        <f t="shared" si="75"/>
        <v>84_506</v>
      </c>
      <c r="C502" t="str">
        <f t="shared" si="84"/>
        <v>84_506</v>
      </c>
      <c r="D502" t="str">
        <f>IF(ISNA(VLOOKUP(C502,omissio_vanha_vs_uusi!$A$2:$T$107,20,FALSE)),"",IF(VLOOKUP(C502,omissio_vanha_vs_uusi!$A$2:$T$107,20,FALSE)="OK",VLOOKUP(C502,omissio_vanha_vs_uusi!$A$2:$T$107,11,FALSE),""))</f>
        <v/>
      </c>
      <c r="E502">
        <f>VLOOKUP($C502,marv2012_trees!$A$2:$O$2023,5,FALSE)</f>
        <v>2516250.5099999998</v>
      </c>
      <c r="F502">
        <f>VLOOKUP($C502,marv2012_trees!$A$2:$O$2023,6,FALSE)</f>
        <v>6860919.3899999997</v>
      </c>
      <c r="G502" t="str">
        <f>IF(ISNA(VLOOKUP($C502,results!$A$2:$CJ$107,10,FALSE)),"",VLOOKUP($C502,results!$A$2:$CJ$107,10,FALSE))</f>
        <v/>
      </c>
      <c r="H502" t="str">
        <f>IF(ISNA(VLOOKUP($C502,results!$A$2:$CJ$107,11,FALSE)),"",VLOOKUP($C502,results!$A$2:$CJ$107,11,FALSE))</f>
        <v/>
      </c>
      <c r="I502">
        <v>84</v>
      </c>
      <c r="J502">
        <v>506</v>
      </c>
      <c r="K502">
        <v>2</v>
      </c>
      <c r="L502">
        <v>116</v>
      </c>
      <c r="N502">
        <v>3</v>
      </c>
      <c r="O502" s="7">
        <v>1</v>
      </c>
      <c r="P502" s="7">
        <v>2</v>
      </c>
      <c r="Q502" s="7">
        <v>22</v>
      </c>
      <c r="R502" s="7">
        <v>115</v>
      </c>
      <c r="AA502" t="s">
        <v>124</v>
      </c>
      <c r="AB502" s="8" t="str">
        <f t="shared" si="76"/>
        <v/>
      </c>
      <c r="AC502" s="8" t="str">
        <f t="shared" si="77"/>
        <v/>
      </c>
      <c r="AD502" s="32" t="str">
        <f t="shared" si="78"/>
        <v/>
      </c>
      <c r="AE502" s="32">
        <f>IF(J502&lt;900,IF(AND(VLOOKUP(C502,marv2012_trees!$A$2:$O$2023,11,FALSE)&lt;21,OR(Q502=21,Q502=22,Q502=23)),1,""),"")</f>
        <v>1</v>
      </c>
      <c r="AF502" s="32" t="str">
        <f t="shared" si="79"/>
        <v/>
      </c>
      <c r="AG502" s="32">
        <f t="shared" si="80"/>
        <v>0</v>
      </c>
      <c r="AH502" s="32">
        <f t="shared" si="81"/>
        <v>0</v>
      </c>
      <c r="AI502" s="32" t="str">
        <f t="shared" si="82"/>
        <v/>
      </c>
      <c r="AJ502" s="32" t="str">
        <f t="shared" si="83"/>
        <v/>
      </c>
    </row>
    <row r="503" spans="1:36">
      <c r="A503">
        <v>84</v>
      </c>
      <c r="B503" s="1" t="str">
        <f t="shared" si="75"/>
        <v>84_511</v>
      </c>
      <c r="C503" t="str">
        <f t="shared" si="84"/>
        <v>84_511</v>
      </c>
      <c r="D503" t="str">
        <f>IF(ISNA(VLOOKUP(C503,omissio_vanha_vs_uusi!$A$2:$T$107,20,FALSE)),"",IF(VLOOKUP(C503,omissio_vanha_vs_uusi!$A$2:$T$107,20,FALSE)="OK",VLOOKUP(C503,omissio_vanha_vs_uusi!$A$2:$T$107,11,FALSE),""))</f>
        <v/>
      </c>
      <c r="E503">
        <f>VLOOKUP($C503,marv2012_trees!$A$2:$O$2023,5,FALSE)</f>
        <v>2516251.7999999998</v>
      </c>
      <c r="F503">
        <f>VLOOKUP($C503,marv2012_trees!$A$2:$O$2023,6,FALSE)</f>
        <v>6860920.7199999997</v>
      </c>
      <c r="G503" t="str">
        <f>IF(ISNA(VLOOKUP($C503,results!$A$2:$CJ$107,10,FALSE)),"",VLOOKUP($C503,results!$A$2:$CJ$107,10,FALSE))</f>
        <v/>
      </c>
      <c r="H503" t="str">
        <f>IF(ISNA(VLOOKUP($C503,results!$A$2:$CJ$107,11,FALSE)),"",VLOOKUP($C503,results!$A$2:$CJ$107,11,FALSE))</f>
        <v/>
      </c>
      <c r="I503">
        <v>84</v>
      </c>
      <c r="J503">
        <v>511</v>
      </c>
      <c r="K503">
        <v>4</v>
      </c>
      <c r="L503">
        <v>66</v>
      </c>
      <c r="N503">
        <v>3</v>
      </c>
      <c r="O503" s="7">
        <v>1</v>
      </c>
      <c r="P503" s="7">
        <v>4</v>
      </c>
      <c r="Q503" s="7">
        <v>31</v>
      </c>
      <c r="AB503" s="8" t="str">
        <f t="shared" si="76"/>
        <v/>
      </c>
      <c r="AC503" s="8" t="str">
        <f t="shared" si="77"/>
        <v/>
      </c>
      <c r="AD503" s="32" t="str">
        <f t="shared" si="78"/>
        <v/>
      </c>
      <c r="AE503" s="32" t="str">
        <f>IF(J503&lt;900,IF(AND(VLOOKUP(C503,marv2012_trees!$A$2:$O$2023,11,FALSE)&lt;21,OR(Q503=21,Q503=22,Q503=23)),1,""),"")</f>
        <v/>
      </c>
      <c r="AF503" s="32">
        <f t="shared" si="79"/>
        <v>1</v>
      </c>
      <c r="AG503" s="32">
        <f t="shared" si="80"/>
        <v>0</v>
      </c>
      <c r="AH503" s="32">
        <f t="shared" si="81"/>
        <v>0</v>
      </c>
      <c r="AI503" s="32" t="str">
        <f t="shared" si="82"/>
        <v/>
      </c>
      <c r="AJ503" s="32" t="str">
        <f t="shared" si="83"/>
        <v/>
      </c>
    </row>
    <row r="504" spans="1:36">
      <c r="A504">
        <v>84</v>
      </c>
      <c r="B504" s="1" t="str">
        <f t="shared" si="75"/>
        <v>84_508</v>
      </c>
      <c r="C504" t="str">
        <f t="shared" si="84"/>
        <v>84_508</v>
      </c>
      <c r="D504" t="str">
        <f>IF(ISNA(VLOOKUP(C504,omissio_vanha_vs_uusi!$A$2:$T$107,20,FALSE)),"",IF(VLOOKUP(C504,omissio_vanha_vs_uusi!$A$2:$T$107,20,FALSE)="OK",VLOOKUP(C504,omissio_vanha_vs_uusi!$A$2:$T$107,11,FALSE),""))</f>
        <v/>
      </c>
      <c r="E504">
        <f>VLOOKUP($C504,marv2012_trees!$A$2:$O$2023,5,FALSE)</f>
        <v>2516250.2200000002</v>
      </c>
      <c r="F504">
        <f>VLOOKUP($C504,marv2012_trees!$A$2:$O$2023,6,FALSE)</f>
        <v>6860921.9800000004</v>
      </c>
      <c r="G504" t="str">
        <f>IF(ISNA(VLOOKUP($C504,results!$A$2:$CJ$107,10,FALSE)),"",VLOOKUP($C504,results!$A$2:$CJ$107,10,FALSE))</f>
        <v/>
      </c>
      <c r="H504" t="str">
        <f>IF(ISNA(VLOOKUP($C504,results!$A$2:$CJ$107,11,FALSE)),"",VLOOKUP($C504,results!$A$2:$CJ$107,11,FALSE))</f>
        <v/>
      </c>
      <c r="I504">
        <v>84</v>
      </c>
      <c r="J504">
        <v>508</v>
      </c>
      <c r="K504">
        <v>4</v>
      </c>
      <c r="L504">
        <v>68</v>
      </c>
      <c r="N504">
        <v>3</v>
      </c>
      <c r="O504" s="7">
        <v>1</v>
      </c>
      <c r="P504" s="7">
        <v>4</v>
      </c>
      <c r="Q504" s="7">
        <v>14</v>
      </c>
      <c r="R504" s="7">
        <v>71</v>
      </c>
      <c r="AA504" t="s">
        <v>125</v>
      </c>
      <c r="AB504" s="8">
        <f t="shared" si="76"/>
        <v>3</v>
      </c>
      <c r="AC504" s="8" t="str">
        <f t="shared" si="77"/>
        <v/>
      </c>
      <c r="AD504" s="32" t="str">
        <f t="shared" si="78"/>
        <v/>
      </c>
      <c r="AE504" s="32" t="str">
        <f>IF(J504&lt;900,IF(AND(VLOOKUP(C504,marv2012_trees!$A$2:$O$2023,11,FALSE)&lt;21,OR(Q504=21,Q504=22,Q504=23)),1,""),"")</f>
        <v/>
      </c>
      <c r="AF504" s="32" t="str">
        <f t="shared" si="79"/>
        <v/>
      </c>
      <c r="AG504" s="32">
        <f t="shared" si="80"/>
        <v>68</v>
      </c>
      <c r="AH504" s="32">
        <f t="shared" si="81"/>
        <v>71</v>
      </c>
      <c r="AI504" s="32">
        <f t="shared" si="82"/>
        <v>3</v>
      </c>
      <c r="AJ504" s="32" t="str">
        <f t="shared" si="83"/>
        <v/>
      </c>
    </row>
    <row r="505" spans="1:36">
      <c r="A505">
        <v>84</v>
      </c>
      <c r="B505" s="1" t="str">
        <f t="shared" si="75"/>
        <v>84_544</v>
      </c>
      <c r="C505" t="str">
        <f t="shared" si="84"/>
        <v>84_544</v>
      </c>
      <c r="D505" t="str">
        <f>IF(ISNA(VLOOKUP(C505,omissio_vanha_vs_uusi!$A$2:$T$107,20,FALSE)),"",IF(VLOOKUP(C505,omissio_vanha_vs_uusi!$A$2:$T$107,20,FALSE)="OK",VLOOKUP(C505,omissio_vanha_vs_uusi!$A$2:$T$107,11,FALSE),""))</f>
        <v/>
      </c>
      <c r="E505">
        <f>VLOOKUP($C505,marv2012_trees!$A$2:$O$2023,5,FALSE)</f>
        <v>2516246.19</v>
      </c>
      <c r="F505">
        <f>VLOOKUP($C505,marv2012_trees!$A$2:$O$2023,6,FALSE)</f>
        <v>6860921.6699999999</v>
      </c>
      <c r="G505" t="str">
        <f>IF(ISNA(VLOOKUP($C505,results!$A$2:$CJ$107,10,FALSE)),"",VLOOKUP($C505,results!$A$2:$CJ$107,10,FALSE))</f>
        <v/>
      </c>
      <c r="H505" t="str">
        <f>IF(ISNA(VLOOKUP($C505,results!$A$2:$CJ$107,11,FALSE)),"",VLOOKUP($C505,results!$A$2:$CJ$107,11,FALSE))</f>
        <v/>
      </c>
      <c r="I505">
        <v>84</v>
      </c>
      <c r="J505">
        <v>544</v>
      </c>
      <c r="K505">
        <v>2</v>
      </c>
      <c r="L505">
        <v>112</v>
      </c>
      <c r="N505">
        <v>3</v>
      </c>
      <c r="O505" s="7">
        <v>1</v>
      </c>
      <c r="P505" s="7">
        <v>2</v>
      </c>
      <c r="Q505" s="7">
        <v>22</v>
      </c>
      <c r="R505" s="7">
        <v>105</v>
      </c>
      <c r="AA505" t="s">
        <v>124</v>
      </c>
      <c r="AB505" s="8" t="str">
        <f t="shared" si="76"/>
        <v/>
      </c>
      <c r="AC505" s="8" t="str">
        <f t="shared" si="77"/>
        <v/>
      </c>
      <c r="AD505" s="32" t="str">
        <f t="shared" si="78"/>
        <v/>
      </c>
      <c r="AE505" s="32">
        <f>IF(J505&lt;900,IF(AND(VLOOKUP(C505,marv2012_trees!$A$2:$O$2023,11,FALSE)&lt;21,OR(Q505=21,Q505=22,Q505=23)),1,""),"")</f>
        <v>1</v>
      </c>
      <c r="AF505" s="32" t="str">
        <f t="shared" si="79"/>
        <v/>
      </c>
      <c r="AG505" s="32">
        <f t="shared" si="80"/>
        <v>0</v>
      </c>
      <c r="AH505" s="32">
        <f t="shared" si="81"/>
        <v>0</v>
      </c>
      <c r="AI505" s="32" t="str">
        <f t="shared" si="82"/>
        <v/>
      </c>
      <c r="AJ505" s="32" t="str">
        <f t="shared" si="83"/>
        <v/>
      </c>
    </row>
    <row r="506" spans="1:36">
      <c r="A506">
        <v>84</v>
      </c>
      <c r="B506" s="1" t="str">
        <f t="shared" si="75"/>
        <v>84_512</v>
      </c>
      <c r="C506" t="str">
        <f t="shared" si="84"/>
        <v>84_512</v>
      </c>
      <c r="D506" t="str">
        <f>IF(ISNA(VLOOKUP(C506,omissio_vanha_vs_uusi!$A$2:$T$107,20,FALSE)),"",IF(VLOOKUP(C506,omissio_vanha_vs_uusi!$A$2:$T$107,20,FALSE)="OK",VLOOKUP(C506,omissio_vanha_vs_uusi!$A$2:$T$107,11,FALSE),""))</f>
        <v/>
      </c>
      <c r="E506">
        <f>VLOOKUP($C506,marv2012_trees!$A$2:$O$2023,5,FALSE)</f>
        <v>2516248.63</v>
      </c>
      <c r="F506">
        <f>VLOOKUP($C506,marv2012_trees!$A$2:$O$2023,6,FALSE)</f>
        <v>6860924.0499999998</v>
      </c>
      <c r="G506" t="str">
        <f>IF(ISNA(VLOOKUP($C506,results!$A$2:$CJ$107,10,FALSE)),"",VLOOKUP($C506,results!$A$2:$CJ$107,10,FALSE))</f>
        <v/>
      </c>
      <c r="H506" t="str">
        <f>IF(ISNA(VLOOKUP($C506,results!$A$2:$CJ$107,11,FALSE)),"",VLOOKUP($C506,results!$A$2:$CJ$107,11,FALSE))</f>
        <v/>
      </c>
      <c r="I506">
        <v>84</v>
      </c>
      <c r="J506">
        <v>512</v>
      </c>
      <c r="K506">
        <v>2</v>
      </c>
      <c r="L506">
        <v>160</v>
      </c>
      <c r="N506">
        <v>3</v>
      </c>
      <c r="O506" s="7">
        <v>1</v>
      </c>
      <c r="P506" s="7">
        <v>2</v>
      </c>
      <c r="Q506" s="7">
        <v>31</v>
      </c>
      <c r="AB506" s="8" t="str">
        <f t="shared" si="76"/>
        <v/>
      </c>
      <c r="AC506" s="8" t="str">
        <f t="shared" si="77"/>
        <v/>
      </c>
      <c r="AD506" s="32" t="str">
        <f t="shared" si="78"/>
        <v/>
      </c>
      <c r="AE506" s="32" t="str">
        <f>IF(J506&lt;900,IF(AND(VLOOKUP(C506,marv2012_trees!$A$2:$O$2023,11,FALSE)&lt;21,OR(Q506=21,Q506=22,Q506=23)),1,""),"")</f>
        <v/>
      </c>
      <c r="AF506" s="32">
        <f t="shared" si="79"/>
        <v>1</v>
      </c>
      <c r="AG506" s="32">
        <f t="shared" si="80"/>
        <v>0</v>
      </c>
      <c r="AH506" s="32">
        <f t="shared" si="81"/>
        <v>0</v>
      </c>
      <c r="AI506" s="32" t="str">
        <f t="shared" si="82"/>
        <v/>
      </c>
      <c r="AJ506" s="32" t="str">
        <f t="shared" si="83"/>
        <v/>
      </c>
    </row>
    <row r="507" spans="1:36">
      <c r="A507">
        <v>84</v>
      </c>
      <c r="B507" s="1" t="str">
        <f t="shared" si="75"/>
        <v>84_538</v>
      </c>
      <c r="C507" t="str">
        <f t="shared" si="84"/>
        <v>84_538</v>
      </c>
      <c r="D507" t="str">
        <f>IF(ISNA(VLOOKUP(C507,omissio_vanha_vs_uusi!$A$2:$T$107,20,FALSE)),"",IF(VLOOKUP(C507,omissio_vanha_vs_uusi!$A$2:$T$107,20,FALSE)="OK",VLOOKUP(C507,omissio_vanha_vs_uusi!$A$2:$T$107,11,FALSE),""))</f>
        <v/>
      </c>
      <c r="E507">
        <f>VLOOKUP($C507,marv2012_trees!$A$2:$O$2023,5,FALSE)</f>
        <v>2516247.79</v>
      </c>
      <c r="F507">
        <f>VLOOKUP($C507,marv2012_trees!$A$2:$O$2023,6,FALSE)</f>
        <v>6860924.9400000004</v>
      </c>
      <c r="G507" t="str">
        <f>IF(ISNA(VLOOKUP($C507,results!$A$2:$CJ$107,10,FALSE)),"",VLOOKUP($C507,results!$A$2:$CJ$107,10,FALSE))</f>
        <v/>
      </c>
      <c r="H507" t="str">
        <f>IF(ISNA(VLOOKUP($C507,results!$A$2:$CJ$107,11,FALSE)),"",VLOOKUP($C507,results!$A$2:$CJ$107,11,FALSE))</f>
        <v/>
      </c>
      <c r="I507">
        <v>84</v>
      </c>
      <c r="J507">
        <v>538</v>
      </c>
      <c r="K507">
        <v>2</v>
      </c>
      <c r="L507">
        <v>121</v>
      </c>
      <c r="N507">
        <v>3</v>
      </c>
      <c r="O507" s="7">
        <v>1</v>
      </c>
      <c r="P507" s="7">
        <v>2</v>
      </c>
      <c r="Q507" s="7">
        <v>31</v>
      </c>
      <c r="AB507" s="8" t="str">
        <f t="shared" si="76"/>
        <v/>
      </c>
      <c r="AC507" s="8" t="str">
        <f t="shared" si="77"/>
        <v/>
      </c>
      <c r="AD507" s="32" t="str">
        <f t="shared" si="78"/>
        <v/>
      </c>
      <c r="AE507" s="32" t="str">
        <f>IF(J507&lt;900,IF(AND(VLOOKUP(C507,marv2012_trees!$A$2:$O$2023,11,FALSE)&lt;21,OR(Q507=21,Q507=22,Q507=23)),1,""),"")</f>
        <v/>
      </c>
      <c r="AF507" s="32">
        <f t="shared" si="79"/>
        <v>1</v>
      </c>
      <c r="AG507" s="32">
        <f t="shared" si="80"/>
        <v>0</v>
      </c>
      <c r="AH507" s="32">
        <f t="shared" si="81"/>
        <v>0</v>
      </c>
      <c r="AI507" s="32" t="str">
        <f t="shared" si="82"/>
        <v/>
      </c>
      <c r="AJ507" s="32" t="str">
        <f t="shared" si="83"/>
        <v/>
      </c>
    </row>
    <row r="508" spans="1:36">
      <c r="A508">
        <v>84</v>
      </c>
      <c r="B508" s="1" t="str">
        <f t="shared" si="75"/>
        <v>84_541</v>
      </c>
      <c r="C508" t="str">
        <f t="shared" si="84"/>
        <v>84_541</v>
      </c>
      <c r="D508" t="str">
        <f>IF(ISNA(VLOOKUP(C508,omissio_vanha_vs_uusi!$A$2:$T$107,20,FALSE)),"",IF(VLOOKUP(C508,omissio_vanha_vs_uusi!$A$2:$T$107,20,FALSE)="OK",VLOOKUP(C508,omissio_vanha_vs_uusi!$A$2:$T$107,11,FALSE),""))</f>
        <v/>
      </c>
      <c r="E508">
        <f>VLOOKUP($C508,marv2012_trees!$A$2:$O$2023,5,FALSE)</f>
        <v>2516246.02</v>
      </c>
      <c r="F508">
        <f>VLOOKUP($C508,marv2012_trees!$A$2:$O$2023,6,FALSE)</f>
        <v>6860924.2199999997</v>
      </c>
      <c r="G508" t="str">
        <f>IF(ISNA(VLOOKUP($C508,results!$A$2:$CJ$107,10,FALSE)),"",VLOOKUP($C508,results!$A$2:$CJ$107,10,FALSE))</f>
        <v/>
      </c>
      <c r="H508" t="str">
        <f>IF(ISNA(VLOOKUP($C508,results!$A$2:$CJ$107,11,FALSE)),"",VLOOKUP($C508,results!$A$2:$CJ$107,11,FALSE))</f>
        <v/>
      </c>
      <c r="I508">
        <v>84</v>
      </c>
      <c r="J508">
        <v>541</v>
      </c>
      <c r="K508">
        <v>2</v>
      </c>
      <c r="L508">
        <v>101</v>
      </c>
      <c r="N508">
        <v>3</v>
      </c>
      <c r="O508" s="7">
        <v>1</v>
      </c>
      <c r="P508" s="7">
        <v>2</v>
      </c>
      <c r="Q508" s="7">
        <v>31</v>
      </c>
      <c r="AB508" s="8" t="str">
        <f t="shared" si="76"/>
        <v/>
      </c>
      <c r="AC508" s="8" t="str">
        <f t="shared" si="77"/>
        <v/>
      </c>
      <c r="AD508" s="32" t="str">
        <f t="shared" si="78"/>
        <v/>
      </c>
      <c r="AE508" s="32" t="str">
        <f>IF(J508&lt;900,IF(AND(VLOOKUP(C508,marv2012_trees!$A$2:$O$2023,11,FALSE)&lt;21,OR(Q508=21,Q508=22,Q508=23)),1,""),"")</f>
        <v/>
      </c>
      <c r="AF508" s="32">
        <f t="shared" si="79"/>
        <v>1</v>
      </c>
      <c r="AG508" s="32">
        <f t="shared" si="80"/>
        <v>0</v>
      </c>
      <c r="AH508" s="32">
        <f t="shared" si="81"/>
        <v>0</v>
      </c>
      <c r="AI508" s="32" t="str">
        <f t="shared" si="82"/>
        <v/>
      </c>
      <c r="AJ508" s="32" t="str">
        <f t="shared" si="83"/>
        <v/>
      </c>
    </row>
    <row r="509" spans="1:36">
      <c r="A509">
        <v>84</v>
      </c>
      <c r="B509" s="1" t="str">
        <f t="shared" si="75"/>
        <v>84_563</v>
      </c>
      <c r="C509" t="str">
        <f t="shared" si="84"/>
        <v>84_563</v>
      </c>
      <c r="D509" t="str">
        <f>IF(ISNA(VLOOKUP(C509,omissio_vanha_vs_uusi!$A$2:$T$107,20,FALSE)),"",IF(VLOOKUP(C509,omissio_vanha_vs_uusi!$A$2:$T$107,20,FALSE)="OK",VLOOKUP(C509,omissio_vanha_vs_uusi!$A$2:$T$107,11,FALSE),""))</f>
        <v/>
      </c>
      <c r="E509">
        <f>VLOOKUP($C509,marv2012_trees!$A$2:$O$2023,5,FALSE)</f>
        <v>2516262.9500000002</v>
      </c>
      <c r="F509">
        <f>VLOOKUP($C509,marv2012_trees!$A$2:$O$2023,6,FALSE)</f>
        <v>6860929.1600000001</v>
      </c>
      <c r="G509" t="str">
        <f>IF(ISNA(VLOOKUP($C509,results!$A$2:$CJ$107,10,FALSE)),"",VLOOKUP($C509,results!$A$2:$CJ$107,10,FALSE))</f>
        <v/>
      </c>
      <c r="H509" t="str">
        <f>IF(ISNA(VLOOKUP($C509,results!$A$2:$CJ$107,11,FALSE)),"",VLOOKUP($C509,results!$A$2:$CJ$107,11,FALSE))</f>
        <v/>
      </c>
      <c r="I509">
        <v>84</v>
      </c>
      <c r="J509">
        <v>563</v>
      </c>
      <c r="K509">
        <v>1</v>
      </c>
      <c r="L509">
        <v>128</v>
      </c>
      <c r="N509">
        <v>3</v>
      </c>
      <c r="O509" s="7">
        <v>1</v>
      </c>
      <c r="P509" s="7">
        <v>1</v>
      </c>
      <c r="Q509" s="7">
        <v>31</v>
      </c>
      <c r="AB509" s="8" t="str">
        <f t="shared" si="76"/>
        <v/>
      </c>
      <c r="AC509" s="8" t="str">
        <f t="shared" si="77"/>
        <v/>
      </c>
      <c r="AD509" s="32" t="str">
        <f t="shared" si="78"/>
        <v/>
      </c>
      <c r="AE509" s="32" t="str">
        <f>IF(J509&lt;900,IF(AND(VLOOKUP(C509,marv2012_trees!$A$2:$O$2023,11,FALSE)&lt;21,OR(Q509=21,Q509=22,Q509=23)),1,""),"")</f>
        <v/>
      </c>
      <c r="AF509" s="32">
        <f t="shared" si="79"/>
        <v>1</v>
      </c>
      <c r="AG509" s="32">
        <f t="shared" si="80"/>
        <v>0</v>
      </c>
      <c r="AH509" s="32">
        <f t="shared" si="81"/>
        <v>0</v>
      </c>
      <c r="AI509" s="32" t="str">
        <f t="shared" si="82"/>
        <v/>
      </c>
      <c r="AJ509" s="32" t="str">
        <f t="shared" si="83"/>
        <v/>
      </c>
    </row>
    <row r="510" spans="1:36">
      <c r="A510">
        <v>84</v>
      </c>
      <c r="B510" s="1" t="str">
        <f t="shared" si="75"/>
        <v>84_560</v>
      </c>
      <c r="C510" t="str">
        <f t="shared" si="84"/>
        <v>84_560</v>
      </c>
      <c r="D510" t="str">
        <f>IF(ISNA(VLOOKUP(C510,omissio_vanha_vs_uusi!$A$2:$T$107,20,FALSE)),"",IF(VLOOKUP(C510,omissio_vanha_vs_uusi!$A$2:$T$107,20,FALSE)="OK",VLOOKUP(C510,omissio_vanha_vs_uusi!$A$2:$T$107,11,FALSE),""))</f>
        <v/>
      </c>
      <c r="E510">
        <f>VLOOKUP($C510,marv2012_trees!$A$2:$O$2023,5,FALSE)</f>
        <v>2516261.21</v>
      </c>
      <c r="F510">
        <f>VLOOKUP($C510,marv2012_trees!$A$2:$O$2023,6,FALSE)</f>
        <v>6860928.25</v>
      </c>
      <c r="G510" t="str">
        <f>IF(ISNA(VLOOKUP($C510,results!$A$2:$CJ$107,10,FALSE)),"",VLOOKUP($C510,results!$A$2:$CJ$107,10,FALSE))</f>
        <v/>
      </c>
      <c r="H510" t="str">
        <f>IF(ISNA(VLOOKUP($C510,results!$A$2:$CJ$107,11,FALSE)),"",VLOOKUP($C510,results!$A$2:$CJ$107,11,FALSE))</f>
        <v/>
      </c>
      <c r="I510">
        <v>84</v>
      </c>
      <c r="J510">
        <v>560</v>
      </c>
      <c r="K510">
        <v>1</v>
      </c>
      <c r="L510">
        <v>112</v>
      </c>
      <c r="N510">
        <v>3</v>
      </c>
      <c r="O510" s="7">
        <v>1</v>
      </c>
      <c r="P510" s="7">
        <v>1</v>
      </c>
      <c r="Q510" s="7">
        <v>31</v>
      </c>
      <c r="AB510" s="8" t="str">
        <f t="shared" si="76"/>
        <v/>
      </c>
      <c r="AC510" s="8" t="str">
        <f t="shared" si="77"/>
        <v/>
      </c>
      <c r="AD510" s="32" t="str">
        <f t="shared" si="78"/>
        <v/>
      </c>
      <c r="AE510" s="32" t="str">
        <f>IF(J510&lt;900,IF(AND(VLOOKUP(C510,marv2012_trees!$A$2:$O$2023,11,FALSE)&lt;21,OR(Q510=21,Q510=22,Q510=23)),1,""),"")</f>
        <v/>
      </c>
      <c r="AF510" s="32">
        <f t="shared" si="79"/>
        <v>1</v>
      </c>
      <c r="AG510" s="32">
        <f t="shared" si="80"/>
        <v>0</v>
      </c>
      <c r="AH510" s="32">
        <f t="shared" si="81"/>
        <v>0</v>
      </c>
      <c r="AI510" s="32" t="str">
        <f t="shared" si="82"/>
        <v/>
      </c>
      <c r="AJ510" s="32" t="str">
        <f t="shared" si="83"/>
        <v/>
      </c>
    </row>
    <row r="511" spans="1:36">
      <c r="A511">
        <v>84</v>
      </c>
      <c r="B511" s="1" t="str">
        <f t="shared" si="75"/>
        <v>84_561</v>
      </c>
      <c r="C511" t="str">
        <f t="shared" si="84"/>
        <v>84_561</v>
      </c>
      <c r="D511" t="str">
        <f>IF(ISNA(VLOOKUP(C511,omissio_vanha_vs_uusi!$A$2:$T$107,20,FALSE)),"",IF(VLOOKUP(C511,omissio_vanha_vs_uusi!$A$2:$T$107,20,FALSE)="OK",VLOOKUP(C511,omissio_vanha_vs_uusi!$A$2:$T$107,11,FALSE),""))</f>
        <v/>
      </c>
      <c r="E511">
        <f>VLOOKUP($C511,marv2012_trees!$A$2:$O$2023,5,FALSE)</f>
        <v>2516259.33</v>
      </c>
      <c r="F511">
        <f>VLOOKUP($C511,marv2012_trees!$A$2:$O$2023,6,FALSE)</f>
        <v>6860930.1399999997</v>
      </c>
      <c r="G511" t="str">
        <f>IF(ISNA(VLOOKUP($C511,results!$A$2:$CJ$107,10,FALSE)),"",VLOOKUP($C511,results!$A$2:$CJ$107,10,FALSE))</f>
        <v/>
      </c>
      <c r="H511" t="str">
        <f>IF(ISNA(VLOOKUP($C511,results!$A$2:$CJ$107,11,FALSE)),"",VLOOKUP($C511,results!$A$2:$CJ$107,11,FALSE))</f>
        <v/>
      </c>
      <c r="I511">
        <v>84</v>
      </c>
      <c r="J511">
        <v>561</v>
      </c>
      <c r="K511">
        <v>4</v>
      </c>
      <c r="L511">
        <v>66</v>
      </c>
      <c r="N511">
        <v>3</v>
      </c>
      <c r="O511" s="7">
        <v>1</v>
      </c>
      <c r="P511" s="7">
        <v>4</v>
      </c>
      <c r="Q511" s="7">
        <v>31</v>
      </c>
      <c r="AB511" s="8" t="str">
        <f t="shared" si="76"/>
        <v/>
      </c>
      <c r="AC511" s="8" t="str">
        <f t="shared" si="77"/>
        <v/>
      </c>
      <c r="AD511" s="32" t="str">
        <f t="shared" si="78"/>
        <v/>
      </c>
      <c r="AE511" s="32" t="str">
        <f>IF(J511&lt;900,IF(AND(VLOOKUP(C511,marv2012_trees!$A$2:$O$2023,11,FALSE)&lt;21,OR(Q511=21,Q511=22,Q511=23)),1,""),"")</f>
        <v/>
      </c>
      <c r="AF511" s="32">
        <f t="shared" si="79"/>
        <v>1</v>
      </c>
      <c r="AG511" s="32">
        <f t="shared" si="80"/>
        <v>0</v>
      </c>
      <c r="AH511" s="32">
        <f t="shared" si="81"/>
        <v>0</v>
      </c>
      <c r="AI511" s="32" t="str">
        <f t="shared" si="82"/>
        <v/>
      </c>
      <c r="AJ511" s="32" t="str">
        <f t="shared" si="83"/>
        <v/>
      </c>
    </row>
    <row r="512" spans="1:36">
      <c r="A512">
        <v>84</v>
      </c>
      <c r="B512" s="1" t="str">
        <f t="shared" si="75"/>
        <v>84_550</v>
      </c>
      <c r="C512" t="str">
        <f t="shared" si="84"/>
        <v>84_550</v>
      </c>
      <c r="D512" t="str">
        <f>IF(ISNA(VLOOKUP(C512,omissio_vanha_vs_uusi!$A$2:$T$107,20,FALSE)),"",IF(VLOOKUP(C512,omissio_vanha_vs_uusi!$A$2:$T$107,20,FALSE)="OK",VLOOKUP(C512,omissio_vanha_vs_uusi!$A$2:$T$107,11,FALSE),""))</f>
        <v/>
      </c>
      <c r="E512">
        <f>VLOOKUP($C512,marv2012_trees!$A$2:$O$2023,5,FALSE)</f>
        <v>2516254.6800000002</v>
      </c>
      <c r="F512">
        <f>VLOOKUP($C512,marv2012_trees!$A$2:$O$2023,6,FALSE)</f>
        <v>6860929.9400000004</v>
      </c>
      <c r="G512" t="str">
        <f>IF(ISNA(VLOOKUP($C512,results!$A$2:$CJ$107,10,FALSE)),"",VLOOKUP($C512,results!$A$2:$CJ$107,10,FALSE))</f>
        <v/>
      </c>
      <c r="H512" t="str">
        <f>IF(ISNA(VLOOKUP($C512,results!$A$2:$CJ$107,11,FALSE)),"",VLOOKUP($C512,results!$A$2:$CJ$107,11,FALSE))</f>
        <v/>
      </c>
      <c r="I512">
        <v>84</v>
      </c>
      <c r="J512">
        <v>550</v>
      </c>
      <c r="K512">
        <v>2</v>
      </c>
      <c r="L512">
        <v>149</v>
      </c>
      <c r="N512">
        <v>3</v>
      </c>
      <c r="O512" s="7">
        <v>1</v>
      </c>
      <c r="P512" s="7">
        <v>2</v>
      </c>
      <c r="Q512" s="7">
        <v>31</v>
      </c>
      <c r="AB512" s="8" t="str">
        <f t="shared" si="76"/>
        <v/>
      </c>
      <c r="AC512" s="8" t="str">
        <f t="shared" si="77"/>
        <v/>
      </c>
      <c r="AD512" s="32" t="str">
        <f t="shared" si="78"/>
        <v/>
      </c>
      <c r="AE512" s="32" t="str">
        <f>IF(J512&lt;900,IF(AND(VLOOKUP(C512,marv2012_trees!$A$2:$O$2023,11,FALSE)&lt;21,OR(Q512=21,Q512=22,Q512=23)),1,""),"")</f>
        <v/>
      </c>
      <c r="AF512" s="32">
        <f t="shared" si="79"/>
        <v>1</v>
      </c>
      <c r="AG512" s="32">
        <f t="shared" si="80"/>
        <v>0</v>
      </c>
      <c r="AH512" s="32">
        <f t="shared" si="81"/>
        <v>0</v>
      </c>
      <c r="AI512" s="32" t="str">
        <f t="shared" si="82"/>
        <v/>
      </c>
      <c r="AJ512" s="32" t="str">
        <f t="shared" si="83"/>
        <v/>
      </c>
    </row>
    <row r="513" spans="1:36">
      <c r="A513">
        <v>84</v>
      </c>
      <c r="B513" s="1" t="str">
        <f t="shared" si="75"/>
        <v>84_530</v>
      </c>
      <c r="C513" t="str">
        <f t="shared" si="84"/>
        <v>84_530</v>
      </c>
      <c r="D513" t="str">
        <f>IF(ISNA(VLOOKUP(C513,omissio_vanha_vs_uusi!$A$2:$T$107,20,FALSE)),"",IF(VLOOKUP(C513,omissio_vanha_vs_uusi!$A$2:$T$107,20,FALSE)="OK",VLOOKUP(C513,omissio_vanha_vs_uusi!$A$2:$T$107,11,FALSE),""))</f>
        <v/>
      </c>
      <c r="E513">
        <f>VLOOKUP($C513,marv2012_trees!$A$2:$O$2023,5,FALSE)</f>
        <v>2516253.66</v>
      </c>
      <c r="F513">
        <f>VLOOKUP($C513,marv2012_trees!$A$2:$O$2023,6,FALSE)</f>
        <v>6860933.2199999997</v>
      </c>
      <c r="G513" t="str">
        <f>IF(ISNA(VLOOKUP($C513,results!$A$2:$CJ$107,10,FALSE)),"",VLOOKUP($C513,results!$A$2:$CJ$107,10,FALSE))</f>
        <v/>
      </c>
      <c r="H513" t="str">
        <f>IF(ISNA(VLOOKUP($C513,results!$A$2:$CJ$107,11,FALSE)),"",VLOOKUP($C513,results!$A$2:$CJ$107,11,FALSE))</f>
        <v/>
      </c>
      <c r="I513">
        <v>84</v>
      </c>
      <c r="J513">
        <v>530</v>
      </c>
      <c r="K513">
        <v>2</v>
      </c>
      <c r="L513">
        <v>155</v>
      </c>
      <c r="N513">
        <v>3</v>
      </c>
      <c r="O513" s="7">
        <v>1</v>
      </c>
      <c r="P513" s="7">
        <v>2</v>
      </c>
      <c r="Q513" s="7">
        <v>31</v>
      </c>
      <c r="AB513" s="8" t="str">
        <f t="shared" si="76"/>
        <v/>
      </c>
      <c r="AC513" s="8" t="str">
        <f t="shared" si="77"/>
        <v/>
      </c>
      <c r="AD513" s="32" t="str">
        <f t="shared" si="78"/>
        <v/>
      </c>
      <c r="AE513" s="32" t="str">
        <f>IF(J513&lt;900,IF(AND(VLOOKUP(C513,marv2012_trees!$A$2:$O$2023,11,FALSE)&lt;21,OR(Q513=21,Q513=22,Q513=23)),1,""),"")</f>
        <v/>
      </c>
      <c r="AF513" s="32">
        <f t="shared" si="79"/>
        <v>1</v>
      </c>
      <c r="AG513" s="32">
        <f t="shared" si="80"/>
        <v>0</v>
      </c>
      <c r="AH513" s="32">
        <f t="shared" si="81"/>
        <v>0</v>
      </c>
      <c r="AI513" s="32" t="str">
        <f t="shared" si="82"/>
        <v/>
      </c>
      <c r="AJ513" s="32" t="str">
        <f t="shared" si="83"/>
        <v/>
      </c>
    </row>
    <row r="514" spans="1:36">
      <c r="A514">
        <v>84</v>
      </c>
      <c r="B514" s="1" t="str">
        <f t="shared" si="75"/>
        <v>84_529</v>
      </c>
      <c r="C514" t="str">
        <f t="shared" si="84"/>
        <v>84_529</v>
      </c>
      <c r="D514" t="str">
        <f>IF(ISNA(VLOOKUP(C514,omissio_vanha_vs_uusi!$A$2:$T$107,20,FALSE)),"",IF(VLOOKUP(C514,omissio_vanha_vs_uusi!$A$2:$T$107,20,FALSE)="OK",VLOOKUP(C514,omissio_vanha_vs_uusi!$A$2:$T$107,11,FALSE),""))</f>
        <v/>
      </c>
      <c r="E514">
        <f>VLOOKUP($C514,marv2012_trees!$A$2:$O$2023,5,FALSE)</f>
        <v>2516253.71</v>
      </c>
      <c r="F514">
        <f>VLOOKUP($C514,marv2012_trees!$A$2:$O$2023,6,FALSE)</f>
        <v>6860936.4900000002</v>
      </c>
      <c r="G514" t="str">
        <f>IF(ISNA(VLOOKUP($C514,results!$A$2:$CJ$107,10,FALSE)),"",VLOOKUP($C514,results!$A$2:$CJ$107,10,FALSE))</f>
        <v/>
      </c>
      <c r="H514" t="str">
        <f>IF(ISNA(VLOOKUP($C514,results!$A$2:$CJ$107,11,FALSE)),"",VLOOKUP($C514,results!$A$2:$CJ$107,11,FALSE))</f>
        <v/>
      </c>
      <c r="I514">
        <v>84</v>
      </c>
      <c r="J514">
        <v>529</v>
      </c>
      <c r="K514">
        <v>3</v>
      </c>
      <c r="L514">
        <v>69</v>
      </c>
      <c r="N514">
        <v>3</v>
      </c>
      <c r="O514" s="7">
        <v>1</v>
      </c>
      <c r="P514" s="7">
        <v>3</v>
      </c>
      <c r="Q514" s="7">
        <v>31</v>
      </c>
      <c r="AB514" s="8" t="str">
        <f t="shared" si="76"/>
        <v/>
      </c>
      <c r="AC514" s="8" t="str">
        <f t="shared" si="77"/>
        <v/>
      </c>
      <c r="AD514" s="32" t="str">
        <f t="shared" si="78"/>
        <v/>
      </c>
      <c r="AE514" s="32" t="str">
        <f>IF(J514&lt;900,IF(AND(VLOOKUP(C514,marv2012_trees!$A$2:$O$2023,11,FALSE)&lt;21,OR(Q514=21,Q514=22,Q514=23)),1,""),"")</f>
        <v/>
      </c>
      <c r="AF514" s="32">
        <f t="shared" si="79"/>
        <v>1</v>
      </c>
      <c r="AG514" s="32">
        <f t="shared" si="80"/>
        <v>0</v>
      </c>
      <c r="AH514" s="32">
        <f t="shared" si="81"/>
        <v>0</v>
      </c>
      <c r="AI514" s="32" t="str">
        <f t="shared" si="82"/>
        <v/>
      </c>
      <c r="AJ514" s="32" t="str">
        <f t="shared" si="83"/>
        <v/>
      </c>
    </row>
    <row r="515" spans="1:36">
      <c r="A515">
        <v>84</v>
      </c>
      <c r="B515" s="1" t="str">
        <f t="shared" ref="B515:B578" si="85">IF(D515&lt;&gt;"",CONCATENATE(I515,"_",D515),C515)</f>
        <v>84_534</v>
      </c>
      <c r="C515" t="str">
        <f t="shared" si="84"/>
        <v>84_534</v>
      </c>
      <c r="D515" t="str">
        <f>IF(ISNA(VLOOKUP(C515,omissio_vanha_vs_uusi!$A$2:$T$107,20,FALSE)),"",IF(VLOOKUP(C515,omissio_vanha_vs_uusi!$A$2:$T$107,20,FALSE)="OK",VLOOKUP(C515,omissio_vanha_vs_uusi!$A$2:$T$107,11,FALSE),""))</f>
        <v/>
      </c>
      <c r="E515">
        <f>VLOOKUP($C515,marv2012_trees!$A$2:$O$2023,5,FALSE)</f>
        <v>2516255.84</v>
      </c>
      <c r="F515">
        <f>VLOOKUP($C515,marv2012_trees!$A$2:$O$2023,6,FALSE)</f>
        <v>6860939.3700000001</v>
      </c>
      <c r="G515" t="str">
        <f>IF(ISNA(VLOOKUP($C515,results!$A$2:$CJ$107,10,FALSE)),"",VLOOKUP($C515,results!$A$2:$CJ$107,10,FALSE))</f>
        <v/>
      </c>
      <c r="H515" t="str">
        <f>IF(ISNA(VLOOKUP($C515,results!$A$2:$CJ$107,11,FALSE)),"",VLOOKUP($C515,results!$A$2:$CJ$107,11,FALSE))</f>
        <v/>
      </c>
      <c r="I515">
        <v>84</v>
      </c>
      <c r="J515">
        <v>534</v>
      </c>
      <c r="K515">
        <v>2</v>
      </c>
      <c r="L515">
        <v>115</v>
      </c>
      <c r="N515">
        <v>3</v>
      </c>
      <c r="O515" s="7">
        <v>1</v>
      </c>
      <c r="P515" s="7">
        <v>2</v>
      </c>
      <c r="Q515" s="7">
        <v>31</v>
      </c>
      <c r="AB515" s="8" t="str">
        <f t="shared" ref="AB515:AB578" si="86">IF(OR(L515=0,Q515&gt;14,ABS(R515-L515)&gt;50),"",R515-L515)</f>
        <v/>
      </c>
      <c r="AC515" s="8" t="str">
        <f t="shared" ref="AC515:AC578" si="87">IF(P515-K515&lt;&gt;0,IF(OR(Q515&gt;14,Q515&lt;11),"",IF(OR(AND(K515=3,P515=4),AND(K515=4,P515=3)),"",IF(J515&gt;899,"",1))),"")</f>
        <v/>
      </c>
      <c r="AD515" s="32" t="str">
        <f t="shared" ref="AD515:AD578" si="88">IF(Q515=41,1,"")</f>
        <v/>
      </c>
      <c r="AE515" s="32" t="str">
        <f>IF(J515&lt;900,IF(AND(VLOOKUP(C515,marv2012_trees!$A$2:$O$2023,11,FALSE)&lt;21,OR(Q515=21,Q515=22,Q515=23)),1,""),"")</f>
        <v/>
      </c>
      <c r="AF515" s="32">
        <f t="shared" ref="AF515:AF578" si="89">IF(Q515=31,1,"")</f>
        <v>1</v>
      </c>
      <c r="AG515" s="32">
        <f t="shared" ref="AG515:AG578" si="90">IF(AND(Q515&lt;21,Q515&lt;&gt;0,J515&lt;900),L515,0)</f>
        <v>0</v>
      </c>
      <c r="AH515" s="32">
        <f t="shared" ref="AH515:AH578" si="91">IF(AND(Q515&lt;21,Q515&lt;&gt;0,J515&lt;900),R515,0)</f>
        <v>0</v>
      </c>
      <c r="AI515" s="32" t="str">
        <f t="shared" ref="AI515:AI578" si="92">IF(AND(Q515&lt;21,J515&lt;900),AH515-AG515,"")</f>
        <v/>
      </c>
      <c r="AJ515" s="32" t="str">
        <f t="shared" ref="AJ515:AJ578" si="93">IF(AI515&lt;&gt;"",IF(ABS(AI515&gt;50),1,""),"")</f>
        <v/>
      </c>
    </row>
    <row r="516" spans="1:36">
      <c r="A516">
        <v>84</v>
      </c>
      <c r="B516" s="1" t="str">
        <f t="shared" si="85"/>
        <v>84_533</v>
      </c>
      <c r="C516" t="str">
        <f t="shared" si="84"/>
        <v>84_533</v>
      </c>
      <c r="D516" t="str">
        <f>IF(ISNA(VLOOKUP(C516,omissio_vanha_vs_uusi!$A$2:$T$107,20,FALSE)),"",IF(VLOOKUP(C516,omissio_vanha_vs_uusi!$A$2:$T$107,20,FALSE)="OK",VLOOKUP(C516,omissio_vanha_vs_uusi!$A$2:$T$107,11,FALSE),""))</f>
        <v/>
      </c>
      <c r="E516">
        <f>VLOOKUP($C516,marv2012_trees!$A$2:$O$2023,5,FALSE)</f>
        <v>2516254.5</v>
      </c>
      <c r="F516">
        <f>VLOOKUP($C516,marv2012_trees!$A$2:$O$2023,6,FALSE)</f>
        <v>6860938.8700000001</v>
      </c>
      <c r="G516" t="str">
        <f>IF(ISNA(VLOOKUP($C516,results!$A$2:$CJ$107,10,FALSE)),"",VLOOKUP($C516,results!$A$2:$CJ$107,10,FALSE))</f>
        <v/>
      </c>
      <c r="H516" t="str">
        <f>IF(ISNA(VLOOKUP($C516,results!$A$2:$CJ$107,11,FALSE)),"",VLOOKUP($C516,results!$A$2:$CJ$107,11,FALSE))</f>
        <v/>
      </c>
      <c r="I516">
        <v>84</v>
      </c>
      <c r="J516">
        <v>533</v>
      </c>
      <c r="K516">
        <v>2</v>
      </c>
      <c r="L516">
        <v>121</v>
      </c>
      <c r="N516">
        <v>3</v>
      </c>
      <c r="O516" s="7">
        <v>1</v>
      </c>
      <c r="P516" s="7">
        <v>2</v>
      </c>
      <c r="Q516" s="7">
        <v>31</v>
      </c>
      <c r="AB516" s="8" t="str">
        <f t="shared" si="86"/>
        <v/>
      </c>
      <c r="AC516" s="8" t="str">
        <f t="shared" si="87"/>
        <v/>
      </c>
      <c r="AD516" s="32" t="str">
        <f t="shared" si="88"/>
        <v/>
      </c>
      <c r="AE516" s="32" t="str">
        <f>IF(J516&lt;900,IF(AND(VLOOKUP(C516,marv2012_trees!$A$2:$O$2023,11,FALSE)&lt;21,OR(Q516=21,Q516=22,Q516=23)),1,""),"")</f>
        <v/>
      </c>
      <c r="AF516" s="32">
        <f t="shared" si="89"/>
        <v>1</v>
      </c>
      <c r="AG516" s="32">
        <f t="shared" si="90"/>
        <v>0</v>
      </c>
      <c r="AH516" s="32">
        <f t="shared" si="91"/>
        <v>0</v>
      </c>
      <c r="AI516" s="32" t="str">
        <f t="shared" si="92"/>
        <v/>
      </c>
      <c r="AJ516" s="32" t="str">
        <f t="shared" si="93"/>
        <v/>
      </c>
    </row>
    <row r="517" spans="1:36">
      <c r="A517">
        <v>84</v>
      </c>
      <c r="B517" s="1" t="str">
        <f t="shared" si="85"/>
        <v>84_531</v>
      </c>
      <c r="C517" t="str">
        <f t="shared" si="84"/>
        <v>84_531</v>
      </c>
      <c r="D517" t="str">
        <f>IF(ISNA(VLOOKUP(C517,omissio_vanha_vs_uusi!$A$2:$T$107,20,FALSE)),"",IF(VLOOKUP(C517,omissio_vanha_vs_uusi!$A$2:$T$107,20,FALSE)="OK",VLOOKUP(C517,omissio_vanha_vs_uusi!$A$2:$T$107,11,FALSE),""))</f>
        <v/>
      </c>
      <c r="E517">
        <f>VLOOKUP($C517,marv2012_trees!$A$2:$O$2023,5,FALSE)</f>
        <v>2516252.1800000002</v>
      </c>
      <c r="F517">
        <f>VLOOKUP($C517,marv2012_trees!$A$2:$O$2023,6,FALSE)</f>
        <v>6860937.2800000003</v>
      </c>
      <c r="G517" t="str">
        <f>IF(ISNA(VLOOKUP($C517,results!$A$2:$CJ$107,10,FALSE)),"",VLOOKUP($C517,results!$A$2:$CJ$107,10,FALSE))</f>
        <v/>
      </c>
      <c r="H517" t="str">
        <f>IF(ISNA(VLOOKUP($C517,results!$A$2:$CJ$107,11,FALSE)),"",VLOOKUP($C517,results!$A$2:$CJ$107,11,FALSE))</f>
        <v/>
      </c>
      <c r="I517">
        <v>84</v>
      </c>
      <c r="J517">
        <v>531</v>
      </c>
      <c r="K517">
        <v>2</v>
      </c>
      <c r="L517">
        <v>119</v>
      </c>
      <c r="N517">
        <v>3</v>
      </c>
      <c r="O517" s="7">
        <v>1</v>
      </c>
      <c r="P517" s="7">
        <v>2</v>
      </c>
      <c r="Q517" s="7">
        <v>31</v>
      </c>
      <c r="AB517" s="8" t="str">
        <f t="shared" si="86"/>
        <v/>
      </c>
      <c r="AC517" s="8" t="str">
        <f t="shared" si="87"/>
        <v/>
      </c>
      <c r="AD517" s="32" t="str">
        <f t="shared" si="88"/>
        <v/>
      </c>
      <c r="AE517" s="32" t="str">
        <f>IF(J517&lt;900,IF(AND(VLOOKUP(C517,marv2012_trees!$A$2:$O$2023,11,FALSE)&lt;21,OR(Q517=21,Q517=22,Q517=23)),1,""),"")</f>
        <v/>
      </c>
      <c r="AF517" s="32">
        <f t="shared" si="89"/>
        <v>1</v>
      </c>
      <c r="AG517" s="32">
        <f t="shared" si="90"/>
        <v>0</v>
      </c>
      <c r="AH517" s="32">
        <f t="shared" si="91"/>
        <v>0</v>
      </c>
      <c r="AI517" s="32" t="str">
        <f t="shared" si="92"/>
        <v/>
      </c>
      <c r="AJ517" s="32" t="str">
        <f t="shared" si="93"/>
        <v/>
      </c>
    </row>
    <row r="518" spans="1:36">
      <c r="A518">
        <v>84</v>
      </c>
      <c r="B518" s="1" t="str">
        <f t="shared" si="85"/>
        <v>84_558</v>
      </c>
      <c r="C518" t="str">
        <f t="shared" si="84"/>
        <v>84_558</v>
      </c>
      <c r="D518" t="str">
        <f>IF(ISNA(VLOOKUP(C518,omissio_vanha_vs_uusi!$A$2:$T$107,20,FALSE)),"",IF(VLOOKUP(C518,omissio_vanha_vs_uusi!$A$2:$T$107,20,FALSE)="OK",VLOOKUP(C518,omissio_vanha_vs_uusi!$A$2:$T$107,11,FALSE),""))</f>
        <v/>
      </c>
      <c r="E518">
        <f>VLOOKUP($C518,marv2012_trees!$A$2:$O$2023,5,FALSE)</f>
        <v>2516265.52</v>
      </c>
      <c r="F518">
        <f>VLOOKUP($C518,marv2012_trees!$A$2:$O$2023,6,FALSE)</f>
        <v>6860927.2599999998</v>
      </c>
      <c r="G518" t="str">
        <f>IF(ISNA(VLOOKUP($C518,results!$A$2:$CJ$107,10,FALSE)),"",VLOOKUP($C518,results!$A$2:$CJ$107,10,FALSE))</f>
        <v/>
      </c>
      <c r="H518" t="str">
        <f>IF(ISNA(VLOOKUP($C518,results!$A$2:$CJ$107,11,FALSE)),"",VLOOKUP($C518,results!$A$2:$CJ$107,11,FALSE))</f>
        <v/>
      </c>
      <c r="I518">
        <v>84</v>
      </c>
      <c r="J518">
        <v>558</v>
      </c>
      <c r="K518">
        <v>2</v>
      </c>
      <c r="L518">
        <v>137</v>
      </c>
      <c r="N518">
        <v>3</v>
      </c>
      <c r="O518" s="7">
        <v>1</v>
      </c>
      <c r="P518" s="7">
        <v>2</v>
      </c>
      <c r="Q518" s="7">
        <v>31</v>
      </c>
      <c r="AB518" s="8" t="str">
        <f t="shared" si="86"/>
        <v/>
      </c>
      <c r="AC518" s="8" t="str">
        <f t="shared" si="87"/>
        <v/>
      </c>
      <c r="AD518" s="32" t="str">
        <f t="shared" si="88"/>
        <v/>
      </c>
      <c r="AE518" s="32" t="str">
        <f>IF(J518&lt;900,IF(AND(VLOOKUP(C518,marv2012_trees!$A$2:$O$2023,11,FALSE)&lt;21,OR(Q518=21,Q518=22,Q518=23)),1,""),"")</f>
        <v/>
      </c>
      <c r="AF518" s="32">
        <f t="shared" si="89"/>
        <v>1</v>
      </c>
      <c r="AG518" s="32">
        <f t="shared" si="90"/>
        <v>0</v>
      </c>
      <c r="AH518" s="32">
        <f t="shared" si="91"/>
        <v>0</v>
      </c>
      <c r="AI518" s="32" t="str">
        <f t="shared" si="92"/>
        <v/>
      </c>
      <c r="AJ518" s="32" t="str">
        <f t="shared" si="93"/>
        <v/>
      </c>
    </row>
    <row r="519" spans="1:36">
      <c r="A519">
        <v>84</v>
      </c>
      <c r="B519" s="1" t="str">
        <f t="shared" si="85"/>
        <v>84_525</v>
      </c>
      <c r="C519" t="str">
        <f t="shared" si="84"/>
        <v>84_525</v>
      </c>
      <c r="D519" t="str">
        <f>IF(ISNA(VLOOKUP(C519,omissio_vanha_vs_uusi!$A$2:$T$107,20,FALSE)),"",IF(VLOOKUP(C519,omissio_vanha_vs_uusi!$A$2:$T$107,20,FALSE)="OK",VLOOKUP(C519,omissio_vanha_vs_uusi!$A$2:$T$107,11,FALSE),""))</f>
        <v/>
      </c>
      <c r="E519">
        <f>VLOOKUP($C519,marv2012_trees!$A$2:$O$2023,5,FALSE)</f>
        <v>2516267.85</v>
      </c>
      <c r="F519">
        <f>VLOOKUP($C519,marv2012_trees!$A$2:$O$2023,6,FALSE)</f>
        <v>6860931.6500000004</v>
      </c>
      <c r="G519" t="str">
        <f>IF(ISNA(VLOOKUP($C519,results!$A$2:$CJ$107,10,FALSE)),"",VLOOKUP($C519,results!$A$2:$CJ$107,10,FALSE))</f>
        <v/>
      </c>
      <c r="H519" t="str">
        <f>IF(ISNA(VLOOKUP($C519,results!$A$2:$CJ$107,11,FALSE)),"",VLOOKUP($C519,results!$A$2:$CJ$107,11,FALSE))</f>
        <v/>
      </c>
      <c r="I519">
        <v>84</v>
      </c>
      <c r="J519">
        <v>525</v>
      </c>
      <c r="K519">
        <v>1</v>
      </c>
      <c r="L519">
        <v>186</v>
      </c>
      <c r="N519">
        <v>3</v>
      </c>
      <c r="O519" s="7">
        <v>1</v>
      </c>
      <c r="P519" s="7">
        <v>1</v>
      </c>
      <c r="Q519" s="7">
        <v>31</v>
      </c>
      <c r="AB519" s="8" t="str">
        <f t="shared" si="86"/>
        <v/>
      </c>
      <c r="AC519" s="8" t="str">
        <f t="shared" si="87"/>
        <v/>
      </c>
      <c r="AD519" s="32" t="str">
        <f t="shared" si="88"/>
        <v/>
      </c>
      <c r="AE519" s="32" t="str">
        <f>IF(J519&lt;900,IF(AND(VLOOKUP(C519,marv2012_trees!$A$2:$O$2023,11,FALSE)&lt;21,OR(Q519=21,Q519=22,Q519=23)),1,""),"")</f>
        <v/>
      </c>
      <c r="AF519" s="32">
        <f t="shared" si="89"/>
        <v>1</v>
      </c>
      <c r="AG519" s="32">
        <f t="shared" si="90"/>
        <v>0</v>
      </c>
      <c r="AH519" s="32">
        <f t="shared" si="91"/>
        <v>0</v>
      </c>
      <c r="AI519" s="32" t="str">
        <f t="shared" si="92"/>
        <v/>
      </c>
      <c r="AJ519" s="32" t="str">
        <f t="shared" si="93"/>
        <v/>
      </c>
    </row>
    <row r="520" spans="1:36">
      <c r="A520">
        <v>84</v>
      </c>
      <c r="B520" s="1" t="str">
        <f t="shared" si="85"/>
        <v>84_514</v>
      </c>
      <c r="C520" t="str">
        <f t="shared" si="84"/>
        <v>84_514</v>
      </c>
      <c r="D520" t="str">
        <f>IF(ISNA(VLOOKUP(C520,omissio_vanha_vs_uusi!$A$2:$T$107,20,FALSE)),"",IF(VLOOKUP(C520,omissio_vanha_vs_uusi!$A$2:$T$107,20,FALSE)="OK",VLOOKUP(C520,omissio_vanha_vs_uusi!$A$2:$T$107,11,FALSE),""))</f>
        <v/>
      </c>
      <c r="E520">
        <f>VLOOKUP($C520,marv2012_trees!$A$2:$O$2023,5,FALSE)</f>
        <v>2516265.67</v>
      </c>
      <c r="F520">
        <f>VLOOKUP($C520,marv2012_trees!$A$2:$O$2023,6,FALSE)</f>
        <v>6860935.8399999999</v>
      </c>
      <c r="G520" t="str">
        <f>IF(ISNA(VLOOKUP($C520,results!$A$2:$CJ$107,10,FALSE)),"",VLOOKUP($C520,results!$A$2:$CJ$107,10,FALSE))</f>
        <v/>
      </c>
      <c r="H520" t="str">
        <f>IF(ISNA(VLOOKUP($C520,results!$A$2:$CJ$107,11,FALSE)),"",VLOOKUP($C520,results!$A$2:$CJ$107,11,FALSE))</f>
        <v/>
      </c>
      <c r="I520">
        <v>84</v>
      </c>
      <c r="J520">
        <v>514</v>
      </c>
      <c r="K520">
        <v>1</v>
      </c>
      <c r="L520">
        <v>90</v>
      </c>
      <c r="N520">
        <v>3</v>
      </c>
      <c r="O520" s="7">
        <v>1</v>
      </c>
      <c r="P520" s="7">
        <v>1</v>
      </c>
      <c r="Q520" s="7">
        <v>31</v>
      </c>
      <c r="AB520" s="8" t="str">
        <f t="shared" si="86"/>
        <v/>
      </c>
      <c r="AC520" s="8" t="str">
        <f t="shared" si="87"/>
        <v/>
      </c>
      <c r="AD520" s="32" t="str">
        <f t="shared" si="88"/>
        <v/>
      </c>
      <c r="AE520" s="32" t="str">
        <f>IF(J520&lt;900,IF(AND(VLOOKUP(C520,marv2012_trees!$A$2:$O$2023,11,FALSE)&lt;21,OR(Q520=21,Q520=22,Q520=23)),1,""),"")</f>
        <v/>
      </c>
      <c r="AF520" s="32">
        <f t="shared" si="89"/>
        <v>1</v>
      </c>
      <c r="AG520" s="32">
        <f t="shared" si="90"/>
        <v>0</v>
      </c>
      <c r="AH520" s="32">
        <f t="shared" si="91"/>
        <v>0</v>
      </c>
      <c r="AI520" s="32" t="str">
        <f t="shared" si="92"/>
        <v/>
      </c>
      <c r="AJ520" s="32" t="str">
        <f t="shared" si="93"/>
        <v/>
      </c>
    </row>
    <row r="521" spans="1:36">
      <c r="A521">
        <v>84</v>
      </c>
      <c r="B521" s="1" t="str">
        <f t="shared" si="85"/>
        <v>84_553</v>
      </c>
      <c r="C521" t="str">
        <f t="shared" si="84"/>
        <v>84_553</v>
      </c>
      <c r="D521" t="str">
        <f>IF(ISNA(VLOOKUP(C521,omissio_vanha_vs_uusi!$A$2:$T$107,20,FALSE)),"",IF(VLOOKUP(C521,omissio_vanha_vs_uusi!$A$2:$T$107,20,FALSE)="OK",VLOOKUP(C521,omissio_vanha_vs_uusi!$A$2:$T$107,11,FALSE),""))</f>
        <v/>
      </c>
      <c r="E521">
        <f>VLOOKUP($C521,marv2012_trees!$A$2:$O$2023,5,FALSE)</f>
        <v>2516260.36</v>
      </c>
      <c r="F521">
        <f>VLOOKUP($C521,marv2012_trees!$A$2:$O$2023,6,FALSE)</f>
        <v>6860936.04</v>
      </c>
      <c r="G521" t="str">
        <f>IF(ISNA(VLOOKUP($C521,results!$A$2:$CJ$107,10,FALSE)),"",VLOOKUP($C521,results!$A$2:$CJ$107,10,FALSE))</f>
        <v/>
      </c>
      <c r="H521" t="str">
        <f>IF(ISNA(VLOOKUP($C521,results!$A$2:$CJ$107,11,FALSE)),"",VLOOKUP($C521,results!$A$2:$CJ$107,11,FALSE))</f>
        <v/>
      </c>
      <c r="I521">
        <v>84</v>
      </c>
      <c r="J521">
        <v>553</v>
      </c>
      <c r="K521">
        <v>2</v>
      </c>
      <c r="L521">
        <v>67</v>
      </c>
      <c r="N521">
        <v>3</v>
      </c>
      <c r="O521" s="7">
        <v>1</v>
      </c>
      <c r="P521" s="7">
        <v>2</v>
      </c>
      <c r="Q521" s="7">
        <v>31</v>
      </c>
      <c r="AB521" s="8" t="str">
        <f t="shared" si="86"/>
        <v/>
      </c>
      <c r="AC521" s="8" t="str">
        <f t="shared" si="87"/>
        <v/>
      </c>
      <c r="AD521" s="32" t="str">
        <f t="shared" si="88"/>
        <v/>
      </c>
      <c r="AE521" s="32" t="str">
        <f>IF(J521&lt;900,IF(AND(VLOOKUP(C521,marv2012_trees!$A$2:$O$2023,11,FALSE)&lt;21,OR(Q521=21,Q521=22,Q521=23)),1,""),"")</f>
        <v/>
      </c>
      <c r="AF521" s="32">
        <f t="shared" si="89"/>
        <v>1</v>
      </c>
      <c r="AG521" s="32">
        <f t="shared" si="90"/>
        <v>0</v>
      </c>
      <c r="AH521" s="32">
        <f t="shared" si="91"/>
        <v>0</v>
      </c>
      <c r="AI521" s="32" t="str">
        <f t="shared" si="92"/>
        <v/>
      </c>
      <c r="AJ521" s="32" t="str">
        <f t="shared" si="93"/>
        <v/>
      </c>
    </row>
    <row r="522" spans="1:36">
      <c r="A522">
        <v>84</v>
      </c>
      <c r="B522" s="1" t="str">
        <f t="shared" si="85"/>
        <v>84_552</v>
      </c>
      <c r="C522" t="str">
        <f t="shared" si="84"/>
        <v>84_552</v>
      </c>
      <c r="D522" t="str">
        <f>IF(ISNA(VLOOKUP(C522,omissio_vanha_vs_uusi!$A$2:$T$107,20,FALSE)),"",IF(VLOOKUP(C522,omissio_vanha_vs_uusi!$A$2:$T$107,20,FALSE)="OK",VLOOKUP(C522,omissio_vanha_vs_uusi!$A$2:$T$107,11,FALSE),""))</f>
        <v/>
      </c>
      <c r="E522">
        <f>VLOOKUP($C522,marv2012_trees!$A$2:$O$2023,5,FALSE)</f>
        <v>2516261.12</v>
      </c>
      <c r="F522">
        <f>VLOOKUP($C522,marv2012_trees!$A$2:$O$2023,6,FALSE)</f>
        <v>6860938.1399999997</v>
      </c>
      <c r="G522" t="str">
        <f>IF(ISNA(VLOOKUP($C522,results!$A$2:$CJ$107,10,FALSE)),"",VLOOKUP($C522,results!$A$2:$CJ$107,10,FALSE))</f>
        <v/>
      </c>
      <c r="H522" t="str">
        <f>IF(ISNA(VLOOKUP($C522,results!$A$2:$CJ$107,11,FALSE)),"",VLOOKUP($C522,results!$A$2:$CJ$107,11,FALSE))</f>
        <v/>
      </c>
      <c r="I522">
        <v>84</v>
      </c>
      <c r="J522">
        <v>552</v>
      </c>
      <c r="K522">
        <v>2</v>
      </c>
      <c r="L522">
        <v>206</v>
      </c>
      <c r="N522">
        <v>3</v>
      </c>
      <c r="O522" s="7">
        <v>1</v>
      </c>
      <c r="P522" s="7">
        <v>2</v>
      </c>
      <c r="Q522" s="7">
        <v>23</v>
      </c>
      <c r="AA522" t="s">
        <v>122</v>
      </c>
      <c r="AB522" s="8" t="str">
        <f t="shared" si="86"/>
        <v/>
      </c>
      <c r="AC522" s="8" t="str">
        <f t="shared" si="87"/>
        <v/>
      </c>
      <c r="AD522" s="32" t="str">
        <f t="shared" si="88"/>
        <v/>
      </c>
      <c r="AE522" s="32" t="str">
        <f>IF(J522&lt;900,IF(AND(VLOOKUP(C522,marv2012_trees!$A$2:$O$2023,11,FALSE)&lt;21,OR(Q522=21,Q522=22,Q522=23)),1,""),"")</f>
        <v/>
      </c>
      <c r="AF522" s="32" t="str">
        <f t="shared" si="89"/>
        <v/>
      </c>
      <c r="AG522" s="32">
        <f t="shared" si="90"/>
        <v>0</v>
      </c>
      <c r="AH522" s="32">
        <f t="shared" si="91"/>
        <v>0</v>
      </c>
      <c r="AI522" s="32" t="str">
        <f t="shared" si="92"/>
        <v/>
      </c>
      <c r="AJ522" s="32" t="str">
        <f t="shared" si="93"/>
        <v/>
      </c>
    </row>
    <row r="523" spans="1:36">
      <c r="A523">
        <v>84</v>
      </c>
      <c r="B523" s="1" t="str">
        <f t="shared" si="85"/>
        <v>84_518</v>
      </c>
      <c r="C523" t="str">
        <f t="shared" si="84"/>
        <v>84_518</v>
      </c>
      <c r="D523" t="str">
        <f>IF(ISNA(VLOOKUP(C523,omissio_vanha_vs_uusi!$A$2:$T$107,20,FALSE)),"",IF(VLOOKUP(C523,omissio_vanha_vs_uusi!$A$2:$T$107,20,FALSE)="OK",VLOOKUP(C523,omissio_vanha_vs_uusi!$A$2:$T$107,11,FALSE),""))</f>
        <v/>
      </c>
      <c r="E523">
        <f>VLOOKUP($C523,marv2012_trees!$A$2:$O$2023,5,FALSE)</f>
        <v>2516264.0299999998</v>
      </c>
      <c r="F523">
        <f>VLOOKUP($C523,marv2012_trees!$A$2:$O$2023,6,FALSE)</f>
        <v>6860941.9800000004</v>
      </c>
      <c r="G523" t="str">
        <f>IF(ISNA(VLOOKUP($C523,results!$A$2:$CJ$107,10,FALSE)),"",VLOOKUP($C523,results!$A$2:$CJ$107,10,FALSE))</f>
        <v/>
      </c>
      <c r="H523" t="str">
        <f>IF(ISNA(VLOOKUP($C523,results!$A$2:$CJ$107,11,FALSE)),"",VLOOKUP($C523,results!$A$2:$CJ$107,11,FALSE))</f>
        <v/>
      </c>
      <c r="I523">
        <v>84</v>
      </c>
      <c r="J523">
        <v>518</v>
      </c>
      <c r="K523">
        <v>2</v>
      </c>
      <c r="L523">
        <v>84</v>
      </c>
      <c r="N523">
        <v>3</v>
      </c>
      <c r="O523" s="7">
        <v>1</v>
      </c>
      <c r="P523" s="7">
        <v>2</v>
      </c>
      <c r="Q523" s="7">
        <v>31</v>
      </c>
      <c r="AB523" s="8" t="str">
        <f t="shared" si="86"/>
        <v/>
      </c>
      <c r="AC523" s="8" t="str">
        <f t="shared" si="87"/>
        <v/>
      </c>
      <c r="AD523" s="32" t="str">
        <f t="shared" si="88"/>
        <v/>
      </c>
      <c r="AE523" s="32" t="str">
        <f>IF(J523&lt;900,IF(AND(VLOOKUP(C523,marv2012_trees!$A$2:$O$2023,11,FALSE)&lt;21,OR(Q523=21,Q523=22,Q523=23)),1,""),"")</f>
        <v/>
      </c>
      <c r="AF523" s="32">
        <f t="shared" si="89"/>
        <v>1</v>
      </c>
      <c r="AG523" s="32">
        <f t="shared" si="90"/>
        <v>0</v>
      </c>
      <c r="AH523" s="32">
        <f t="shared" si="91"/>
        <v>0</v>
      </c>
      <c r="AI523" s="32" t="str">
        <f t="shared" si="92"/>
        <v/>
      </c>
      <c r="AJ523" s="32" t="str">
        <f t="shared" si="93"/>
        <v/>
      </c>
    </row>
    <row r="524" spans="1:36">
      <c r="A524">
        <v>84</v>
      </c>
      <c r="B524" s="1" t="str">
        <f t="shared" si="85"/>
        <v>84_519</v>
      </c>
      <c r="C524" t="str">
        <f t="shared" si="84"/>
        <v>84_519</v>
      </c>
      <c r="D524" t="str">
        <f>IF(ISNA(VLOOKUP(C524,omissio_vanha_vs_uusi!$A$2:$T$107,20,FALSE)),"",IF(VLOOKUP(C524,omissio_vanha_vs_uusi!$A$2:$T$107,20,FALSE)="OK",VLOOKUP(C524,omissio_vanha_vs_uusi!$A$2:$T$107,11,FALSE),""))</f>
        <v/>
      </c>
      <c r="E524">
        <f>VLOOKUP($C524,marv2012_trees!$A$2:$O$2023,5,FALSE)</f>
        <v>2516263.9</v>
      </c>
      <c r="F524">
        <f>VLOOKUP($C524,marv2012_trees!$A$2:$O$2023,6,FALSE)</f>
        <v>6860943.7300000004</v>
      </c>
      <c r="G524" t="str">
        <f>IF(ISNA(VLOOKUP($C524,results!$A$2:$CJ$107,10,FALSE)),"",VLOOKUP($C524,results!$A$2:$CJ$107,10,FALSE))</f>
        <v/>
      </c>
      <c r="H524" t="str">
        <f>IF(ISNA(VLOOKUP($C524,results!$A$2:$CJ$107,11,FALSE)),"",VLOOKUP($C524,results!$A$2:$CJ$107,11,FALSE))</f>
        <v/>
      </c>
      <c r="I524">
        <v>84</v>
      </c>
      <c r="J524">
        <v>519</v>
      </c>
      <c r="K524">
        <v>2</v>
      </c>
      <c r="L524">
        <v>117</v>
      </c>
      <c r="N524">
        <v>3</v>
      </c>
      <c r="O524" s="7">
        <v>1</v>
      </c>
      <c r="P524" s="7">
        <v>2</v>
      </c>
      <c r="Q524" s="7">
        <v>31</v>
      </c>
      <c r="AB524" s="8" t="str">
        <f t="shared" si="86"/>
        <v/>
      </c>
      <c r="AC524" s="8" t="str">
        <f t="shared" si="87"/>
        <v/>
      </c>
      <c r="AD524" s="32" t="str">
        <f t="shared" si="88"/>
        <v/>
      </c>
      <c r="AE524" s="32" t="str">
        <f>IF(J524&lt;900,IF(AND(VLOOKUP(C524,marv2012_trees!$A$2:$O$2023,11,FALSE)&lt;21,OR(Q524=21,Q524=22,Q524=23)),1,""),"")</f>
        <v/>
      </c>
      <c r="AF524" s="32">
        <f t="shared" si="89"/>
        <v>1</v>
      </c>
      <c r="AG524" s="32">
        <f t="shared" si="90"/>
        <v>0</v>
      </c>
      <c r="AH524" s="32">
        <f t="shared" si="91"/>
        <v>0</v>
      </c>
      <c r="AI524" s="32" t="str">
        <f t="shared" si="92"/>
        <v/>
      </c>
      <c r="AJ524" s="32" t="str">
        <f t="shared" si="93"/>
        <v/>
      </c>
    </row>
    <row r="525" spans="1:36">
      <c r="A525">
        <v>84</v>
      </c>
      <c r="B525" s="1" t="str">
        <f t="shared" si="85"/>
        <v>84_524</v>
      </c>
      <c r="C525" t="str">
        <f t="shared" si="84"/>
        <v>84_524</v>
      </c>
      <c r="D525" t="str">
        <f>IF(ISNA(VLOOKUP(C525,omissio_vanha_vs_uusi!$A$2:$T$107,20,FALSE)),"",IF(VLOOKUP(C525,omissio_vanha_vs_uusi!$A$2:$T$107,20,FALSE)="OK",VLOOKUP(C525,omissio_vanha_vs_uusi!$A$2:$T$107,11,FALSE),""))</f>
        <v/>
      </c>
      <c r="E525">
        <f>VLOOKUP($C525,marv2012_trees!$A$2:$O$2023,5,FALSE)</f>
        <v>2516271.46</v>
      </c>
      <c r="F525">
        <f>VLOOKUP($C525,marv2012_trees!$A$2:$O$2023,6,FALSE)</f>
        <v>6860936.1500000004</v>
      </c>
      <c r="G525" t="str">
        <f>IF(ISNA(VLOOKUP($C525,results!$A$2:$CJ$107,10,FALSE)),"",VLOOKUP($C525,results!$A$2:$CJ$107,10,FALSE))</f>
        <v/>
      </c>
      <c r="H525" t="str">
        <f>IF(ISNA(VLOOKUP($C525,results!$A$2:$CJ$107,11,FALSE)),"",VLOOKUP($C525,results!$A$2:$CJ$107,11,FALSE))</f>
        <v/>
      </c>
      <c r="I525">
        <v>84</v>
      </c>
      <c r="J525">
        <v>524</v>
      </c>
      <c r="K525">
        <v>2</v>
      </c>
      <c r="L525">
        <v>90</v>
      </c>
      <c r="N525">
        <v>3</v>
      </c>
      <c r="O525" s="7">
        <v>1</v>
      </c>
      <c r="P525" s="7">
        <v>2</v>
      </c>
      <c r="Q525" s="7">
        <v>31</v>
      </c>
      <c r="AB525" s="8" t="str">
        <f t="shared" si="86"/>
        <v/>
      </c>
      <c r="AC525" s="8" t="str">
        <f t="shared" si="87"/>
        <v/>
      </c>
      <c r="AD525" s="32" t="str">
        <f t="shared" si="88"/>
        <v/>
      </c>
      <c r="AE525" s="32" t="str">
        <f>IF(J525&lt;900,IF(AND(VLOOKUP(C525,marv2012_trees!$A$2:$O$2023,11,FALSE)&lt;21,OR(Q525=21,Q525=22,Q525=23)),1,""),"")</f>
        <v/>
      </c>
      <c r="AF525" s="32">
        <f t="shared" si="89"/>
        <v>1</v>
      </c>
      <c r="AG525" s="32">
        <f t="shared" si="90"/>
        <v>0</v>
      </c>
      <c r="AH525" s="32">
        <f t="shared" si="91"/>
        <v>0</v>
      </c>
      <c r="AI525" s="32" t="str">
        <f t="shared" si="92"/>
        <v/>
      </c>
      <c r="AJ525" s="32" t="str">
        <f t="shared" si="93"/>
        <v/>
      </c>
    </row>
    <row r="526" spans="1:36">
      <c r="A526">
        <v>84</v>
      </c>
      <c r="B526" s="1" t="str">
        <f t="shared" si="85"/>
        <v>84_523</v>
      </c>
      <c r="C526" t="str">
        <f t="shared" si="84"/>
        <v>84_523</v>
      </c>
      <c r="D526" t="str">
        <f>IF(ISNA(VLOOKUP(C526,omissio_vanha_vs_uusi!$A$2:$T$107,20,FALSE)),"",IF(VLOOKUP(C526,omissio_vanha_vs_uusi!$A$2:$T$107,20,FALSE)="OK",VLOOKUP(C526,omissio_vanha_vs_uusi!$A$2:$T$107,11,FALSE),""))</f>
        <v/>
      </c>
      <c r="E526">
        <f>VLOOKUP($C526,marv2012_trees!$A$2:$O$2023,5,FALSE)</f>
        <v>2516270.92</v>
      </c>
      <c r="F526">
        <f>VLOOKUP($C526,marv2012_trees!$A$2:$O$2023,6,FALSE)</f>
        <v>6860937.0300000003</v>
      </c>
      <c r="G526" t="str">
        <f>IF(ISNA(VLOOKUP($C526,results!$A$2:$CJ$107,10,FALSE)),"",VLOOKUP($C526,results!$A$2:$CJ$107,10,FALSE))</f>
        <v/>
      </c>
      <c r="H526" t="str">
        <f>IF(ISNA(VLOOKUP($C526,results!$A$2:$CJ$107,11,FALSE)),"",VLOOKUP($C526,results!$A$2:$CJ$107,11,FALSE))</f>
        <v/>
      </c>
      <c r="I526">
        <v>84</v>
      </c>
      <c r="J526">
        <v>523</v>
      </c>
      <c r="K526">
        <v>4</v>
      </c>
      <c r="L526">
        <v>68</v>
      </c>
      <c r="N526">
        <v>3</v>
      </c>
      <c r="O526" s="7">
        <v>1</v>
      </c>
      <c r="P526" s="7">
        <v>4</v>
      </c>
      <c r="Q526" s="7">
        <v>31</v>
      </c>
      <c r="AB526" s="8" t="str">
        <f t="shared" si="86"/>
        <v/>
      </c>
      <c r="AC526" s="8" t="str">
        <f t="shared" si="87"/>
        <v/>
      </c>
      <c r="AD526" s="32" t="str">
        <f t="shared" si="88"/>
        <v/>
      </c>
      <c r="AE526" s="32" t="str">
        <f>IF(J526&lt;900,IF(AND(VLOOKUP(C526,marv2012_trees!$A$2:$O$2023,11,FALSE)&lt;21,OR(Q526=21,Q526=22,Q526=23)),1,""),"")</f>
        <v/>
      </c>
      <c r="AF526" s="32">
        <f t="shared" si="89"/>
        <v>1</v>
      </c>
      <c r="AG526" s="32">
        <f t="shared" si="90"/>
        <v>0</v>
      </c>
      <c r="AH526" s="32">
        <f t="shared" si="91"/>
        <v>0</v>
      </c>
      <c r="AI526" s="32" t="str">
        <f t="shared" si="92"/>
        <v/>
      </c>
      <c r="AJ526" s="32" t="str">
        <f t="shared" si="93"/>
        <v/>
      </c>
    </row>
    <row r="527" spans="1:36">
      <c r="A527">
        <v>84</v>
      </c>
      <c r="B527" s="1" t="str">
        <f t="shared" si="85"/>
        <v>84_901</v>
      </c>
      <c r="C527" t="str">
        <f t="shared" si="84"/>
        <v>84_901</v>
      </c>
      <c r="D527" t="str">
        <f>IF(ISNA(VLOOKUP(C527,omissio_vanha_vs_uusi!$A$2:$T$107,20,FALSE)),"",IF(VLOOKUP(C527,omissio_vanha_vs_uusi!$A$2:$T$107,20,FALSE)="OK",VLOOKUP(C527,omissio_vanha_vs_uusi!$A$2:$T$107,11,FALSE),""))</f>
        <v/>
      </c>
      <c r="G527">
        <f>IF(ISNA(VLOOKUP($C527,results!$A$2:$CJ$107,10,FALSE)),"",VLOOKUP($C527,results!$A$2:$CJ$107,10,FALSE))</f>
        <v>2516264.3199999998</v>
      </c>
      <c r="H527">
        <f>IF(ISNA(VLOOKUP($C527,results!$A$2:$CJ$107,11,FALSE)),"",VLOOKUP($C527,results!$A$2:$CJ$107,11,FALSE))</f>
        <v>6860943.6799999997</v>
      </c>
      <c r="I527">
        <v>84</v>
      </c>
      <c r="J527">
        <v>901</v>
      </c>
      <c r="N527">
        <v>4</v>
      </c>
      <c r="O527" s="7">
        <v>1</v>
      </c>
      <c r="P527" s="7">
        <v>4</v>
      </c>
      <c r="Q527" s="7">
        <v>31</v>
      </c>
      <c r="AB527" s="8" t="str">
        <f t="shared" si="86"/>
        <v/>
      </c>
      <c r="AC527" s="8" t="str">
        <f t="shared" si="87"/>
        <v/>
      </c>
      <c r="AD527" s="32" t="str">
        <f t="shared" si="88"/>
        <v/>
      </c>
      <c r="AE527" s="32" t="str">
        <f>IF(J527&lt;900,IF(AND(VLOOKUP(C527,marv2012_trees!$A$2:$O$2023,11,FALSE)&lt;21,OR(Q527=21,Q527=22,Q527=23)),1,""),"")</f>
        <v/>
      </c>
      <c r="AF527" s="32">
        <f t="shared" si="89"/>
        <v>1</v>
      </c>
      <c r="AG527" s="32">
        <f t="shared" si="90"/>
        <v>0</v>
      </c>
      <c r="AH527" s="32">
        <f t="shared" si="91"/>
        <v>0</v>
      </c>
      <c r="AI527" s="32" t="str">
        <f t="shared" si="92"/>
        <v/>
      </c>
      <c r="AJ527" s="32" t="str">
        <f t="shared" si="93"/>
        <v/>
      </c>
    </row>
    <row r="528" spans="1:36">
      <c r="A528">
        <v>84</v>
      </c>
      <c r="B528" s="1" t="str">
        <f t="shared" si="85"/>
        <v>84_902</v>
      </c>
      <c r="C528" t="str">
        <f t="shared" si="84"/>
        <v>84_902</v>
      </c>
      <c r="D528" t="str">
        <f>IF(ISNA(VLOOKUP(C528,omissio_vanha_vs_uusi!$A$2:$T$107,20,FALSE)),"",IF(VLOOKUP(C528,omissio_vanha_vs_uusi!$A$2:$T$107,20,FALSE)="OK",VLOOKUP(C528,omissio_vanha_vs_uusi!$A$2:$T$107,11,FALSE),""))</f>
        <v/>
      </c>
      <c r="G528">
        <f>IF(ISNA(VLOOKUP($C528,results!$A$2:$CJ$107,10,FALSE)),"",VLOOKUP($C528,results!$A$2:$CJ$107,10,FALSE))</f>
        <v>2516264.5</v>
      </c>
      <c r="H528">
        <f>IF(ISNA(VLOOKUP($C528,results!$A$2:$CJ$107,11,FALSE)),"",VLOOKUP($C528,results!$A$2:$CJ$107,11,FALSE))</f>
        <v>6860945.2000000002</v>
      </c>
      <c r="I528">
        <v>84</v>
      </c>
      <c r="J528">
        <v>902</v>
      </c>
      <c r="N528">
        <v>4</v>
      </c>
      <c r="O528" s="7">
        <v>1</v>
      </c>
      <c r="P528" s="7">
        <v>4</v>
      </c>
      <c r="Q528" s="7">
        <v>14</v>
      </c>
      <c r="R528" s="7">
        <v>81</v>
      </c>
      <c r="AA528" t="s">
        <v>126</v>
      </c>
      <c r="AB528" s="8" t="str">
        <f t="shared" si="86"/>
        <v/>
      </c>
      <c r="AC528" s="8" t="str">
        <f t="shared" si="87"/>
        <v/>
      </c>
      <c r="AD528" s="32" t="str">
        <f t="shared" si="88"/>
        <v/>
      </c>
      <c r="AE528" s="32" t="str">
        <f>IF(J528&lt;900,IF(AND(VLOOKUP(C528,marv2012_trees!$A$2:$O$2023,11,FALSE)&lt;21,OR(Q528=21,Q528=22,Q528=23)),1,""),"")</f>
        <v/>
      </c>
      <c r="AF528" s="32" t="str">
        <f t="shared" si="89"/>
        <v/>
      </c>
      <c r="AG528" s="32">
        <f t="shared" si="90"/>
        <v>0</v>
      </c>
      <c r="AH528" s="32">
        <f t="shared" si="91"/>
        <v>0</v>
      </c>
      <c r="AI528" s="32" t="str">
        <f t="shared" si="92"/>
        <v/>
      </c>
      <c r="AJ528" s="32" t="str">
        <f t="shared" si="93"/>
        <v/>
      </c>
    </row>
    <row r="529" spans="1:36">
      <c r="A529">
        <v>84</v>
      </c>
      <c r="B529" s="1" t="str">
        <f t="shared" si="85"/>
        <v>84_903</v>
      </c>
      <c r="C529" t="str">
        <f t="shared" si="84"/>
        <v>84_903</v>
      </c>
      <c r="D529" t="str">
        <f>IF(ISNA(VLOOKUP(C529,omissio_vanha_vs_uusi!$A$2:$T$107,20,FALSE)),"",IF(VLOOKUP(C529,omissio_vanha_vs_uusi!$A$2:$T$107,20,FALSE)="OK",VLOOKUP(C529,omissio_vanha_vs_uusi!$A$2:$T$107,11,FALSE),""))</f>
        <v/>
      </c>
      <c r="G529">
        <f>IF(ISNA(VLOOKUP($C529,results!$A$2:$CJ$107,10,FALSE)),"",VLOOKUP($C529,results!$A$2:$CJ$107,10,FALSE))</f>
        <v>2516264.75</v>
      </c>
      <c r="H529">
        <f>IF(ISNA(VLOOKUP($C529,results!$A$2:$CJ$107,11,FALSE)),"",VLOOKUP($C529,results!$A$2:$CJ$107,11,FALSE))</f>
        <v>6860941.04</v>
      </c>
      <c r="I529">
        <v>84</v>
      </c>
      <c r="J529">
        <v>903</v>
      </c>
      <c r="N529">
        <v>4</v>
      </c>
      <c r="O529" s="7">
        <v>1</v>
      </c>
      <c r="P529" s="7">
        <v>4</v>
      </c>
      <c r="Q529" s="7">
        <v>31</v>
      </c>
      <c r="AB529" s="8" t="str">
        <f t="shared" si="86"/>
        <v/>
      </c>
      <c r="AC529" s="8" t="str">
        <f t="shared" si="87"/>
        <v/>
      </c>
      <c r="AD529" s="32" t="str">
        <f t="shared" si="88"/>
        <v/>
      </c>
      <c r="AE529" s="32" t="str">
        <f>IF(J529&lt;900,IF(AND(VLOOKUP(C529,marv2012_trees!$A$2:$O$2023,11,FALSE)&lt;21,OR(Q529=21,Q529=22,Q529=23)),1,""),"")</f>
        <v/>
      </c>
      <c r="AF529" s="32">
        <f t="shared" si="89"/>
        <v>1</v>
      </c>
      <c r="AG529" s="32">
        <f t="shared" si="90"/>
        <v>0</v>
      </c>
      <c r="AH529" s="32">
        <f t="shared" si="91"/>
        <v>0</v>
      </c>
      <c r="AI529" s="32" t="str">
        <f t="shared" si="92"/>
        <v/>
      </c>
      <c r="AJ529" s="32" t="str">
        <f t="shared" si="93"/>
        <v/>
      </c>
    </row>
    <row r="530" spans="1:36">
      <c r="A530">
        <v>84</v>
      </c>
      <c r="B530" s="1" t="str">
        <f t="shared" si="85"/>
        <v>84_556</v>
      </c>
      <c r="C530" t="str">
        <f t="shared" si="84"/>
        <v>84_904</v>
      </c>
      <c r="D530">
        <f>IF(ISNA(VLOOKUP(C530,omissio_vanha_vs_uusi!$A$2:$T$107,20,FALSE)),"",IF(VLOOKUP(C530,omissio_vanha_vs_uusi!$A$2:$T$107,20,FALSE)="OK",VLOOKUP(C530,omissio_vanha_vs_uusi!$A$2:$T$107,11,FALSE),""))</f>
        <v>556</v>
      </c>
      <c r="G530">
        <f>IF(ISNA(VLOOKUP($C530,results!$A$2:$CJ$107,10,FALSE)),"",VLOOKUP($C530,results!$A$2:$CJ$107,10,FALSE))</f>
        <v>2516262.39</v>
      </c>
      <c r="H530">
        <f>IF(ISNA(VLOOKUP($C530,results!$A$2:$CJ$107,11,FALSE)),"",VLOOKUP($C530,results!$A$2:$CJ$107,11,FALSE))</f>
        <v>6860933.1600000001</v>
      </c>
      <c r="I530">
        <v>84</v>
      </c>
      <c r="J530">
        <v>904</v>
      </c>
      <c r="N530">
        <v>4</v>
      </c>
      <c r="O530" s="7">
        <v>1</v>
      </c>
      <c r="P530" s="7">
        <v>2</v>
      </c>
      <c r="Q530" s="7">
        <v>11</v>
      </c>
      <c r="R530" s="7">
        <v>259</v>
      </c>
      <c r="AB530" s="8" t="str">
        <f t="shared" si="86"/>
        <v/>
      </c>
      <c r="AC530" s="8" t="str">
        <f t="shared" si="87"/>
        <v/>
      </c>
      <c r="AD530" s="32" t="str">
        <f t="shared" si="88"/>
        <v/>
      </c>
      <c r="AE530" s="32" t="str">
        <f>IF(J530&lt;900,IF(AND(VLOOKUP(C530,marv2012_trees!$A$2:$O$2023,11,FALSE)&lt;21,OR(Q530=21,Q530=22,Q530=23)),1,""),"")</f>
        <v/>
      </c>
      <c r="AF530" s="32" t="str">
        <f t="shared" si="89"/>
        <v/>
      </c>
      <c r="AG530" s="32">
        <f t="shared" si="90"/>
        <v>0</v>
      </c>
      <c r="AH530" s="32">
        <f t="shared" si="91"/>
        <v>0</v>
      </c>
      <c r="AI530" s="32" t="str">
        <f t="shared" si="92"/>
        <v/>
      </c>
      <c r="AJ530" s="32" t="str">
        <f t="shared" si="93"/>
        <v/>
      </c>
    </row>
    <row r="531" spans="1:36">
      <c r="A531">
        <v>84</v>
      </c>
      <c r="B531" s="1" t="str">
        <f t="shared" si="85"/>
        <v>84_905</v>
      </c>
      <c r="C531" t="str">
        <f t="shared" si="84"/>
        <v>84_905</v>
      </c>
      <c r="D531" t="str">
        <f>IF(ISNA(VLOOKUP(C531,omissio_vanha_vs_uusi!$A$2:$T$107,20,FALSE)),"",IF(VLOOKUP(C531,omissio_vanha_vs_uusi!$A$2:$T$107,20,FALSE)="OK",VLOOKUP(C531,omissio_vanha_vs_uusi!$A$2:$T$107,11,FALSE),""))</f>
        <v/>
      </c>
      <c r="G531">
        <f>IF(ISNA(VLOOKUP($C531,results!$A$2:$CJ$107,10,FALSE)),"",VLOOKUP($C531,results!$A$2:$CJ$107,10,FALSE))</f>
        <v>2516249.58</v>
      </c>
      <c r="H531">
        <f>IF(ISNA(VLOOKUP($C531,results!$A$2:$CJ$107,11,FALSE)),"",VLOOKUP($C531,results!$A$2:$CJ$107,11,FALSE))</f>
        <v>6860919.8600000003</v>
      </c>
      <c r="I531">
        <v>84</v>
      </c>
      <c r="J531">
        <v>905</v>
      </c>
      <c r="N531">
        <v>4</v>
      </c>
      <c r="O531" s="7">
        <v>1</v>
      </c>
      <c r="P531" s="7">
        <v>4</v>
      </c>
      <c r="Q531" s="7">
        <v>11</v>
      </c>
      <c r="R531" s="7">
        <v>71</v>
      </c>
      <c r="AB531" s="8" t="str">
        <f t="shared" si="86"/>
        <v/>
      </c>
      <c r="AC531" s="8" t="str">
        <f t="shared" si="87"/>
        <v/>
      </c>
      <c r="AD531" s="32" t="str">
        <f t="shared" si="88"/>
        <v/>
      </c>
      <c r="AE531" s="32" t="str">
        <f>IF(J531&lt;900,IF(AND(VLOOKUP(C531,marv2012_trees!$A$2:$O$2023,11,FALSE)&lt;21,OR(Q531=21,Q531=22,Q531=23)),1,""),"")</f>
        <v/>
      </c>
      <c r="AF531" s="32" t="str">
        <f t="shared" si="89"/>
        <v/>
      </c>
      <c r="AG531" s="32">
        <f t="shared" si="90"/>
        <v>0</v>
      </c>
      <c r="AH531" s="32">
        <f t="shared" si="91"/>
        <v>0</v>
      </c>
      <c r="AI531" s="32" t="str">
        <f t="shared" si="92"/>
        <v/>
      </c>
      <c r="AJ531" s="32" t="str">
        <f t="shared" si="93"/>
        <v/>
      </c>
    </row>
    <row r="532" spans="1:36">
      <c r="A532">
        <v>84</v>
      </c>
      <c r="B532" s="1" t="str">
        <f t="shared" si="85"/>
        <v>84_507</v>
      </c>
      <c r="C532" t="str">
        <f t="shared" si="84"/>
        <v>84_906</v>
      </c>
      <c r="D532">
        <f>IF(ISNA(VLOOKUP(C532,omissio_vanha_vs_uusi!$A$2:$T$107,20,FALSE)),"",IF(VLOOKUP(C532,omissio_vanha_vs_uusi!$A$2:$T$107,20,FALSE)="OK",VLOOKUP(C532,omissio_vanha_vs_uusi!$A$2:$T$107,11,FALSE),""))</f>
        <v>507</v>
      </c>
      <c r="G532">
        <f>IF(ISNA(VLOOKUP($C532,results!$A$2:$CJ$107,10,FALSE)),"",VLOOKUP($C532,results!$A$2:$CJ$107,10,FALSE))</f>
        <v>2516247.19</v>
      </c>
      <c r="H532">
        <f>IF(ISNA(VLOOKUP($C532,results!$A$2:$CJ$107,11,FALSE)),"",VLOOKUP($C532,results!$A$2:$CJ$107,11,FALSE))</f>
        <v>6860918.4400000004</v>
      </c>
      <c r="I532">
        <v>84</v>
      </c>
      <c r="J532">
        <v>906</v>
      </c>
      <c r="N532">
        <v>4</v>
      </c>
      <c r="O532" s="7">
        <v>1</v>
      </c>
      <c r="P532" s="7">
        <v>4</v>
      </c>
      <c r="Q532" s="7">
        <v>11</v>
      </c>
      <c r="R532" s="7">
        <v>90</v>
      </c>
      <c r="AB532" s="8" t="str">
        <f t="shared" si="86"/>
        <v/>
      </c>
      <c r="AC532" s="8" t="str">
        <f t="shared" si="87"/>
        <v/>
      </c>
      <c r="AD532" s="32" t="str">
        <f t="shared" si="88"/>
        <v/>
      </c>
      <c r="AE532" s="32" t="str">
        <f>IF(J532&lt;900,IF(AND(VLOOKUP(C532,marv2012_trees!$A$2:$O$2023,11,FALSE)&lt;21,OR(Q532=21,Q532=22,Q532=23)),1,""),"")</f>
        <v/>
      </c>
      <c r="AF532" s="32" t="str">
        <f t="shared" si="89"/>
        <v/>
      </c>
      <c r="AG532" s="32">
        <f t="shared" si="90"/>
        <v>0</v>
      </c>
      <c r="AH532" s="32">
        <f t="shared" si="91"/>
        <v>0</v>
      </c>
      <c r="AI532" s="32" t="str">
        <f t="shared" si="92"/>
        <v/>
      </c>
      <c r="AJ532" s="32" t="str">
        <f t="shared" si="93"/>
        <v/>
      </c>
    </row>
    <row r="533" spans="1:36">
      <c r="A533">
        <v>131</v>
      </c>
      <c r="B533" s="1" t="str">
        <f t="shared" si="85"/>
        <v>131B_19</v>
      </c>
      <c r="C533" t="str">
        <f t="shared" ref="C533" si="94">CONCATENATE(I533,"_",J533)</f>
        <v>131B_19</v>
      </c>
      <c r="D533" t="str">
        <f>IF(ISNA(VLOOKUP(C533,omissio_vanha_vs_uusi!$A$2:$T$107,20,FALSE)),"",IF(VLOOKUP(C533,omissio_vanha_vs_uusi!$A$2:$T$107,20,FALSE)="OK",VLOOKUP(C533,omissio_vanha_vs_uusi!$A$2:$T$107,11,FALSE),""))</f>
        <v/>
      </c>
      <c r="E533">
        <f>VLOOKUP($C533,marv2012_trees!$A$2:$O$2023,5,FALSE)</f>
        <v>2516349.71</v>
      </c>
      <c r="F533">
        <f>VLOOKUP($C533,marv2012_trees!$A$2:$O$2023,6,FALSE)</f>
        <v>6860342.3799999999</v>
      </c>
      <c r="G533" t="str">
        <f>IF(ISNA(VLOOKUP($C533,results!$A$2:$CJ$107,10,FALSE)),"",VLOOKUP($C533,results!$A$2:$CJ$107,10,FALSE))</f>
        <v/>
      </c>
      <c r="H533" t="str">
        <f>IF(ISNA(VLOOKUP($C533,results!$A$2:$CJ$107,11,FALSE)),"",VLOOKUP($C533,results!$A$2:$CJ$107,11,FALSE))</f>
        <v/>
      </c>
      <c r="I533" t="s">
        <v>127</v>
      </c>
      <c r="J533">
        <v>19</v>
      </c>
      <c r="K533">
        <v>2</v>
      </c>
      <c r="L533">
        <v>130</v>
      </c>
      <c r="M533">
        <v>14.111003050000001</v>
      </c>
      <c r="N533">
        <v>2</v>
      </c>
      <c r="O533" s="7">
        <v>1</v>
      </c>
      <c r="P533" s="7">
        <v>2</v>
      </c>
      <c r="Q533" s="7">
        <v>11</v>
      </c>
      <c r="R533" s="7">
        <v>145</v>
      </c>
      <c r="AB533" s="8">
        <f t="shared" si="86"/>
        <v>15</v>
      </c>
      <c r="AC533" s="8" t="str">
        <f t="shared" si="87"/>
        <v/>
      </c>
      <c r="AD533" s="32" t="str">
        <f t="shared" si="88"/>
        <v/>
      </c>
      <c r="AE533" s="32" t="str">
        <f>IF(J533&lt;900,IF(AND(VLOOKUP(C533,marv2012_trees!$A$2:$O$2023,11,FALSE)&lt;21,OR(Q533=21,Q533=22,Q533=23)),1,""),"")</f>
        <v/>
      </c>
      <c r="AF533" s="32" t="str">
        <f t="shared" si="89"/>
        <v/>
      </c>
      <c r="AG533" s="32">
        <f t="shared" si="90"/>
        <v>130</v>
      </c>
      <c r="AH533" s="32">
        <f t="shared" si="91"/>
        <v>145</v>
      </c>
      <c r="AI533" s="32">
        <f t="shared" si="92"/>
        <v>15</v>
      </c>
      <c r="AJ533" s="32" t="str">
        <f t="shared" si="93"/>
        <v/>
      </c>
    </row>
    <row r="534" spans="1:36">
      <c r="A534">
        <v>131</v>
      </c>
      <c r="B534" s="1" t="str">
        <f t="shared" si="85"/>
        <v>131B_288</v>
      </c>
      <c r="C534" t="str">
        <f t="shared" ref="C534:C597" si="95">CONCATENATE(I534,"_",J534)</f>
        <v>131B_288</v>
      </c>
      <c r="D534" t="str">
        <f>IF(ISNA(VLOOKUP(C534,omissio_vanha_vs_uusi!$A$2:$T$107,20,FALSE)),"",IF(VLOOKUP(C534,omissio_vanha_vs_uusi!$A$2:$T$107,20,FALSE)="OK",VLOOKUP(C534,omissio_vanha_vs_uusi!$A$2:$T$107,11,FALSE),""))</f>
        <v/>
      </c>
      <c r="E534">
        <f>VLOOKUP($C534,marv2012_trees!$A$2:$O$2023,5,FALSE)</f>
        <v>2516345.66</v>
      </c>
      <c r="F534">
        <f>VLOOKUP($C534,marv2012_trees!$A$2:$O$2023,6,FALSE)</f>
        <v>6860340.71</v>
      </c>
      <c r="G534" t="str">
        <f>IF(ISNA(VLOOKUP($C534,results!$A$2:$CJ$107,10,FALSE)),"",VLOOKUP($C534,results!$A$2:$CJ$107,10,FALSE))</f>
        <v/>
      </c>
      <c r="H534" t="str">
        <f>IF(ISNA(VLOOKUP($C534,results!$A$2:$CJ$107,11,FALSE)),"",VLOOKUP($C534,results!$A$2:$CJ$107,11,FALSE))</f>
        <v/>
      </c>
      <c r="I534" t="s">
        <v>127</v>
      </c>
      <c r="J534">
        <v>288</v>
      </c>
      <c r="K534">
        <v>2</v>
      </c>
      <c r="L534">
        <v>129</v>
      </c>
      <c r="M534">
        <v>11.433009159999999</v>
      </c>
      <c r="N534">
        <v>2</v>
      </c>
      <c r="O534" s="7">
        <v>1</v>
      </c>
      <c r="P534" s="7">
        <v>2</v>
      </c>
      <c r="Q534" s="7">
        <v>11</v>
      </c>
      <c r="R534" s="7">
        <v>140</v>
      </c>
      <c r="S534" s="7">
        <v>1</v>
      </c>
      <c r="T534" s="7">
        <v>11</v>
      </c>
      <c r="U534" s="7">
        <v>12.5</v>
      </c>
      <c r="V534" s="7">
        <v>4.5</v>
      </c>
      <c r="AB534" s="8">
        <f t="shared" si="86"/>
        <v>11</v>
      </c>
      <c r="AC534" s="8" t="str">
        <f t="shared" si="87"/>
        <v/>
      </c>
      <c r="AD534" s="32" t="str">
        <f t="shared" si="88"/>
        <v/>
      </c>
      <c r="AE534" s="32" t="str">
        <f>IF(J534&lt;900,IF(AND(VLOOKUP(C534,marv2012_trees!$A$2:$O$2023,11,FALSE)&lt;21,OR(Q534=21,Q534=22,Q534=23)),1,""),"")</f>
        <v/>
      </c>
      <c r="AF534" s="32" t="str">
        <f t="shared" si="89"/>
        <v/>
      </c>
      <c r="AG534" s="32">
        <f t="shared" si="90"/>
        <v>129</v>
      </c>
      <c r="AH534" s="32">
        <f t="shared" si="91"/>
        <v>140</v>
      </c>
      <c r="AI534" s="32">
        <f t="shared" si="92"/>
        <v>11</v>
      </c>
      <c r="AJ534" s="32" t="str">
        <f t="shared" si="93"/>
        <v/>
      </c>
    </row>
    <row r="535" spans="1:36">
      <c r="A535">
        <v>131</v>
      </c>
      <c r="B535" s="1" t="str">
        <f t="shared" si="85"/>
        <v>131B_261</v>
      </c>
      <c r="C535" t="str">
        <f t="shared" si="95"/>
        <v>131B_261</v>
      </c>
      <c r="D535" t="str">
        <f>IF(ISNA(VLOOKUP(C535,omissio_vanha_vs_uusi!$A$2:$T$107,20,FALSE)),"",IF(VLOOKUP(C535,omissio_vanha_vs_uusi!$A$2:$T$107,20,FALSE)="OK",VLOOKUP(C535,omissio_vanha_vs_uusi!$A$2:$T$107,11,FALSE),""))</f>
        <v/>
      </c>
      <c r="E535">
        <f>VLOOKUP($C535,marv2012_trees!$A$2:$O$2023,5,FALSE)</f>
        <v>2516343.14</v>
      </c>
      <c r="F535">
        <f>VLOOKUP($C535,marv2012_trees!$A$2:$O$2023,6,FALSE)</f>
        <v>6860339.5700000003</v>
      </c>
      <c r="G535" t="str">
        <f>IF(ISNA(VLOOKUP($C535,results!$A$2:$CJ$107,10,FALSE)),"",VLOOKUP($C535,results!$A$2:$CJ$107,10,FALSE))</f>
        <v/>
      </c>
      <c r="H535" t="str">
        <f>IF(ISNA(VLOOKUP($C535,results!$A$2:$CJ$107,11,FALSE)),"",VLOOKUP($C535,results!$A$2:$CJ$107,11,FALSE))</f>
        <v/>
      </c>
      <c r="I535" t="s">
        <v>127</v>
      </c>
      <c r="J535">
        <v>261</v>
      </c>
      <c r="K535">
        <v>2</v>
      </c>
      <c r="L535">
        <v>174</v>
      </c>
      <c r="M535">
        <v>16.098006099999999</v>
      </c>
      <c r="N535">
        <v>2</v>
      </c>
      <c r="O535" s="7">
        <v>1</v>
      </c>
      <c r="P535" s="7">
        <v>2</v>
      </c>
      <c r="Q535" s="7">
        <v>11</v>
      </c>
      <c r="R535" s="7">
        <v>191</v>
      </c>
      <c r="AB535" s="8">
        <f t="shared" si="86"/>
        <v>17</v>
      </c>
      <c r="AC535" s="8" t="str">
        <f t="shared" si="87"/>
        <v/>
      </c>
      <c r="AD535" s="32" t="str">
        <f t="shared" si="88"/>
        <v/>
      </c>
      <c r="AE535" s="32" t="str">
        <f>IF(J535&lt;900,IF(AND(VLOOKUP(C535,marv2012_trees!$A$2:$O$2023,11,FALSE)&lt;21,OR(Q535=21,Q535=22,Q535=23)),1,""),"")</f>
        <v/>
      </c>
      <c r="AF535" s="32" t="str">
        <f t="shared" si="89"/>
        <v/>
      </c>
      <c r="AG535" s="32">
        <f t="shared" si="90"/>
        <v>174</v>
      </c>
      <c r="AH535" s="32">
        <f t="shared" si="91"/>
        <v>191</v>
      </c>
      <c r="AI535" s="32">
        <f t="shared" si="92"/>
        <v>17</v>
      </c>
      <c r="AJ535" s="32" t="str">
        <f t="shared" si="93"/>
        <v/>
      </c>
    </row>
    <row r="536" spans="1:36">
      <c r="A536">
        <v>131</v>
      </c>
      <c r="B536" s="1" t="str">
        <f t="shared" si="85"/>
        <v>131B_363</v>
      </c>
      <c r="C536" t="str">
        <f t="shared" si="95"/>
        <v>131B_363</v>
      </c>
      <c r="D536" t="str">
        <f>IF(ISNA(VLOOKUP(C536,omissio_vanha_vs_uusi!$A$2:$T$107,20,FALSE)),"",IF(VLOOKUP(C536,omissio_vanha_vs_uusi!$A$2:$T$107,20,FALSE)="OK",VLOOKUP(C536,omissio_vanha_vs_uusi!$A$2:$T$107,11,FALSE),""))</f>
        <v/>
      </c>
      <c r="E536">
        <f>VLOOKUP($C536,marv2012_trees!$A$2:$O$2023,5,FALSE)</f>
        <v>2516348.4500000002</v>
      </c>
      <c r="F536">
        <f>VLOOKUP($C536,marv2012_trees!$A$2:$O$2023,6,FALSE)</f>
        <v>6860342.3200000003</v>
      </c>
      <c r="G536" t="str">
        <f>IF(ISNA(VLOOKUP($C536,results!$A$2:$CJ$107,10,FALSE)),"",VLOOKUP($C536,results!$A$2:$CJ$107,10,FALSE))</f>
        <v/>
      </c>
      <c r="H536" t="str">
        <f>IF(ISNA(VLOOKUP($C536,results!$A$2:$CJ$107,11,FALSE)),"",VLOOKUP($C536,results!$A$2:$CJ$107,11,FALSE))</f>
        <v/>
      </c>
      <c r="I536" t="s">
        <v>127</v>
      </c>
      <c r="J536">
        <v>363</v>
      </c>
      <c r="K536">
        <v>2</v>
      </c>
      <c r="L536">
        <v>118</v>
      </c>
      <c r="M536">
        <v>13.298010379999999</v>
      </c>
      <c r="N536">
        <v>2</v>
      </c>
      <c r="O536" s="7">
        <v>1</v>
      </c>
      <c r="P536" s="7">
        <v>2</v>
      </c>
      <c r="Q536" s="7">
        <v>11</v>
      </c>
      <c r="R536" s="7">
        <v>135</v>
      </c>
      <c r="S536" s="7">
        <v>1</v>
      </c>
      <c r="T536" s="7">
        <v>12</v>
      </c>
      <c r="U536" s="7">
        <v>15</v>
      </c>
      <c r="V536" s="7">
        <v>10</v>
      </c>
      <c r="W536" s="7">
        <v>6</v>
      </c>
      <c r="X536" s="7">
        <v>6</v>
      </c>
      <c r="Y536" s="7">
        <v>1</v>
      </c>
      <c r="Z536" s="7">
        <v>33</v>
      </c>
      <c r="AB536" s="8">
        <f t="shared" si="86"/>
        <v>17</v>
      </c>
      <c r="AC536" s="8" t="str">
        <f t="shared" si="87"/>
        <v/>
      </c>
      <c r="AD536" s="32" t="str">
        <f t="shared" si="88"/>
        <v/>
      </c>
      <c r="AE536" s="32" t="str">
        <f>IF(J536&lt;900,IF(AND(VLOOKUP(C536,marv2012_trees!$A$2:$O$2023,11,FALSE)&lt;21,OR(Q536=21,Q536=22,Q536=23)),1,""),"")</f>
        <v/>
      </c>
      <c r="AF536" s="32" t="str">
        <f t="shared" si="89"/>
        <v/>
      </c>
      <c r="AG536" s="32">
        <f t="shared" si="90"/>
        <v>118</v>
      </c>
      <c r="AH536" s="32">
        <f t="shared" si="91"/>
        <v>135</v>
      </c>
      <c r="AI536" s="32">
        <f t="shared" si="92"/>
        <v>17</v>
      </c>
      <c r="AJ536" s="32" t="str">
        <f t="shared" si="93"/>
        <v/>
      </c>
    </row>
    <row r="537" spans="1:36">
      <c r="A537">
        <v>131</v>
      </c>
      <c r="B537" s="1" t="str">
        <f t="shared" si="85"/>
        <v>131B_346</v>
      </c>
      <c r="C537" t="str">
        <f t="shared" si="95"/>
        <v>131B_346</v>
      </c>
      <c r="D537" t="str">
        <f>IF(ISNA(VLOOKUP(C537,omissio_vanha_vs_uusi!$A$2:$T$107,20,FALSE)),"",IF(VLOOKUP(C537,omissio_vanha_vs_uusi!$A$2:$T$107,20,FALSE)="OK",VLOOKUP(C537,omissio_vanha_vs_uusi!$A$2:$T$107,11,FALSE),""))</f>
        <v/>
      </c>
      <c r="E537">
        <f>VLOOKUP($C537,marv2012_trees!$A$2:$O$2023,5,FALSE)</f>
        <v>2516347.4300000002</v>
      </c>
      <c r="F537">
        <f>VLOOKUP($C537,marv2012_trees!$A$2:$O$2023,6,FALSE)</f>
        <v>6860342.8600000003</v>
      </c>
      <c r="G537" t="str">
        <f>IF(ISNA(VLOOKUP($C537,results!$A$2:$CJ$107,10,FALSE)),"",VLOOKUP($C537,results!$A$2:$CJ$107,10,FALSE))</f>
        <v/>
      </c>
      <c r="H537" t="str">
        <f>IF(ISNA(VLOOKUP($C537,results!$A$2:$CJ$107,11,FALSE)),"",VLOOKUP($C537,results!$A$2:$CJ$107,11,FALSE))</f>
        <v/>
      </c>
      <c r="I537" t="s">
        <v>127</v>
      </c>
      <c r="J537">
        <v>346</v>
      </c>
      <c r="K537">
        <v>2</v>
      </c>
      <c r="L537">
        <v>147</v>
      </c>
      <c r="M537">
        <v>13.625998170000001</v>
      </c>
      <c r="N537">
        <v>2</v>
      </c>
      <c r="O537" s="7">
        <v>1</v>
      </c>
      <c r="P537" s="7">
        <v>2</v>
      </c>
      <c r="Q537" s="7">
        <v>11</v>
      </c>
      <c r="R537" s="7">
        <v>155</v>
      </c>
      <c r="AB537" s="8">
        <f t="shared" si="86"/>
        <v>8</v>
      </c>
      <c r="AC537" s="8" t="str">
        <f t="shared" si="87"/>
        <v/>
      </c>
      <c r="AD537" s="32" t="str">
        <f t="shared" si="88"/>
        <v/>
      </c>
      <c r="AE537" s="32" t="str">
        <f>IF(J537&lt;900,IF(AND(VLOOKUP(C537,marv2012_trees!$A$2:$O$2023,11,FALSE)&lt;21,OR(Q537=21,Q537=22,Q537=23)),1,""),"")</f>
        <v/>
      </c>
      <c r="AF537" s="32" t="str">
        <f t="shared" si="89"/>
        <v/>
      </c>
      <c r="AG537" s="32">
        <f t="shared" si="90"/>
        <v>147</v>
      </c>
      <c r="AH537" s="32">
        <f t="shared" si="91"/>
        <v>155</v>
      </c>
      <c r="AI537" s="32">
        <f t="shared" si="92"/>
        <v>8</v>
      </c>
      <c r="AJ537" s="32" t="str">
        <f t="shared" si="93"/>
        <v/>
      </c>
    </row>
    <row r="538" spans="1:36">
      <c r="A538">
        <v>131</v>
      </c>
      <c r="B538" s="1" t="str">
        <f t="shared" si="85"/>
        <v>131B_319</v>
      </c>
      <c r="C538" t="str">
        <f t="shared" si="95"/>
        <v>131B_319</v>
      </c>
      <c r="D538" t="str">
        <f>IF(ISNA(VLOOKUP(C538,omissio_vanha_vs_uusi!$A$2:$T$107,20,FALSE)),"",IF(VLOOKUP(C538,omissio_vanha_vs_uusi!$A$2:$T$107,20,FALSE)="OK",VLOOKUP(C538,omissio_vanha_vs_uusi!$A$2:$T$107,11,FALSE),""))</f>
        <v/>
      </c>
      <c r="E538">
        <f>VLOOKUP($C538,marv2012_trees!$A$2:$O$2023,5,FALSE)</f>
        <v>2516345.2200000002</v>
      </c>
      <c r="F538">
        <f>VLOOKUP($C538,marv2012_trees!$A$2:$O$2023,6,FALSE)</f>
        <v>6860343.5599999996</v>
      </c>
      <c r="G538" t="str">
        <f>IF(ISNA(VLOOKUP($C538,results!$A$2:$CJ$107,10,FALSE)),"",VLOOKUP($C538,results!$A$2:$CJ$107,10,FALSE))</f>
        <v/>
      </c>
      <c r="H538" t="str">
        <f>IF(ISNA(VLOOKUP($C538,results!$A$2:$CJ$107,11,FALSE)),"",VLOOKUP($C538,results!$A$2:$CJ$107,11,FALSE))</f>
        <v/>
      </c>
      <c r="I538" t="s">
        <v>127</v>
      </c>
      <c r="J538">
        <v>319</v>
      </c>
      <c r="K538">
        <v>2</v>
      </c>
      <c r="L538">
        <v>169</v>
      </c>
      <c r="M538">
        <v>15.583000609999999</v>
      </c>
      <c r="N538">
        <v>2</v>
      </c>
      <c r="O538" s="7">
        <v>1</v>
      </c>
      <c r="P538" s="7">
        <v>2</v>
      </c>
      <c r="Q538" s="7">
        <v>11</v>
      </c>
      <c r="R538" s="7">
        <v>186</v>
      </c>
      <c r="S538" s="7">
        <v>1</v>
      </c>
      <c r="T538" s="7">
        <v>15</v>
      </c>
      <c r="U538" s="7">
        <v>15</v>
      </c>
      <c r="V538" s="7">
        <v>7</v>
      </c>
      <c r="AB538" s="8">
        <f t="shared" si="86"/>
        <v>17</v>
      </c>
      <c r="AC538" s="8" t="str">
        <f t="shared" si="87"/>
        <v/>
      </c>
      <c r="AD538" s="32" t="str">
        <f t="shared" si="88"/>
        <v/>
      </c>
      <c r="AE538" s="32" t="str">
        <f>IF(J538&lt;900,IF(AND(VLOOKUP(C538,marv2012_trees!$A$2:$O$2023,11,FALSE)&lt;21,OR(Q538=21,Q538=22,Q538=23)),1,""),"")</f>
        <v/>
      </c>
      <c r="AF538" s="32" t="str">
        <f t="shared" si="89"/>
        <v/>
      </c>
      <c r="AG538" s="32">
        <f t="shared" si="90"/>
        <v>169</v>
      </c>
      <c r="AH538" s="32">
        <f t="shared" si="91"/>
        <v>186</v>
      </c>
      <c r="AI538" s="32">
        <f t="shared" si="92"/>
        <v>17</v>
      </c>
      <c r="AJ538" s="32" t="str">
        <f t="shared" si="93"/>
        <v/>
      </c>
    </row>
    <row r="539" spans="1:36">
      <c r="A539">
        <v>131</v>
      </c>
      <c r="B539" s="1" t="str">
        <f t="shared" si="85"/>
        <v>131B_350</v>
      </c>
      <c r="C539" t="str">
        <f t="shared" si="95"/>
        <v>131B_350</v>
      </c>
      <c r="D539" t="str">
        <f>IF(ISNA(VLOOKUP(C539,omissio_vanha_vs_uusi!$A$2:$T$107,20,FALSE)),"",IF(VLOOKUP(C539,omissio_vanha_vs_uusi!$A$2:$T$107,20,FALSE)="OK",VLOOKUP(C539,omissio_vanha_vs_uusi!$A$2:$T$107,11,FALSE),""))</f>
        <v/>
      </c>
      <c r="E539">
        <f>VLOOKUP($C539,marv2012_trees!$A$2:$O$2023,5,FALSE)</f>
        <v>2516347.41</v>
      </c>
      <c r="F539">
        <f>VLOOKUP($C539,marv2012_trees!$A$2:$O$2023,6,FALSE)</f>
        <v>6860344.75</v>
      </c>
      <c r="G539" t="str">
        <f>IF(ISNA(VLOOKUP($C539,results!$A$2:$CJ$107,10,FALSE)),"",VLOOKUP($C539,results!$A$2:$CJ$107,10,FALSE))</f>
        <v/>
      </c>
      <c r="H539" t="str">
        <f>IF(ISNA(VLOOKUP($C539,results!$A$2:$CJ$107,11,FALSE)),"",VLOOKUP($C539,results!$A$2:$CJ$107,11,FALSE))</f>
        <v/>
      </c>
      <c r="I539" t="s">
        <v>127</v>
      </c>
      <c r="J539">
        <v>350</v>
      </c>
      <c r="K539">
        <v>2</v>
      </c>
      <c r="L539">
        <v>129</v>
      </c>
      <c r="M539">
        <v>9.4790103759999997</v>
      </c>
      <c r="N539">
        <v>2</v>
      </c>
      <c r="O539" s="7">
        <v>1</v>
      </c>
      <c r="P539" s="7">
        <v>2</v>
      </c>
      <c r="Q539" s="7">
        <v>22</v>
      </c>
      <c r="R539" s="7">
        <v>129</v>
      </c>
      <c r="AB539" s="8" t="str">
        <f t="shared" si="86"/>
        <v/>
      </c>
      <c r="AC539" s="8" t="str">
        <f t="shared" si="87"/>
        <v/>
      </c>
      <c r="AD539" s="32" t="str">
        <f t="shared" si="88"/>
        <v/>
      </c>
      <c r="AE539" s="32">
        <f>IF(J539&lt;900,IF(AND(VLOOKUP(C539,marv2012_trees!$A$2:$O$2023,11,FALSE)&lt;21,OR(Q539=21,Q539=22,Q539=23)),1,""),"")</f>
        <v>1</v>
      </c>
      <c r="AF539" s="32" t="str">
        <f t="shared" si="89"/>
        <v/>
      </c>
      <c r="AG539" s="32">
        <f t="shared" si="90"/>
        <v>0</v>
      </c>
      <c r="AH539" s="32">
        <f t="shared" si="91"/>
        <v>0</v>
      </c>
      <c r="AI539" s="32" t="str">
        <f t="shared" si="92"/>
        <v/>
      </c>
      <c r="AJ539" s="32" t="str">
        <f t="shared" si="93"/>
        <v/>
      </c>
    </row>
    <row r="540" spans="1:36">
      <c r="A540">
        <v>131</v>
      </c>
      <c r="B540" s="1" t="str">
        <f t="shared" si="85"/>
        <v>131B_271</v>
      </c>
      <c r="C540" t="str">
        <f t="shared" si="95"/>
        <v>131B_271</v>
      </c>
      <c r="D540" t="str">
        <f>IF(ISNA(VLOOKUP(C540,omissio_vanha_vs_uusi!$A$2:$T$107,20,FALSE)),"",IF(VLOOKUP(C540,omissio_vanha_vs_uusi!$A$2:$T$107,20,FALSE)="OK",VLOOKUP(C540,omissio_vanha_vs_uusi!$A$2:$T$107,11,FALSE),""))</f>
        <v/>
      </c>
      <c r="E540">
        <f>VLOOKUP($C540,marv2012_trees!$A$2:$O$2023,5,FALSE)</f>
        <v>2516340.65</v>
      </c>
      <c r="F540">
        <f>VLOOKUP($C540,marv2012_trees!$A$2:$O$2023,6,FALSE)</f>
        <v>6860341.79</v>
      </c>
      <c r="G540" t="str">
        <f>IF(ISNA(VLOOKUP($C540,results!$A$2:$CJ$107,10,FALSE)),"",VLOOKUP($C540,results!$A$2:$CJ$107,10,FALSE))</f>
        <v/>
      </c>
      <c r="H540" t="str">
        <f>IF(ISNA(VLOOKUP($C540,results!$A$2:$CJ$107,11,FALSE)),"",VLOOKUP($C540,results!$A$2:$CJ$107,11,FALSE))</f>
        <v/>
      </c>
      <c r="I540" t="s">
        <v>127</v>
      </c>
      <c r="J540">
        <v>271</v>
      </c>
      <c r="K540">
        <v>2</v>
      </c>
      <c r="L540">
        <v>179</v>
      </c>
      <c r="M540">
        <v>16.457999999999998</v>
      </c>
      <c r="N540">
        <v>2</v>
      </c>
      <c r="O540" s="7">
        <v>1</v>
      </c>
      <c r="P540" s="7">
        <v>2</v>
      </c>
      <c r="Q540" s="7">
        <v>11</v>
      </c>
      <c r="R540" s="7">
        <v>197</v>
      </c>
      <c r="S540" s="7">
        <v>1</v>
      </c>
      <c r="T540" s="7">
        <v>15</v>
      </c>
      <c r="U540" s="7">
        <v>15</v>
      </c>
      <c r="V540" s="7">
        <v>5</v>
      </c>
      <c r="AB540" s="8">
        <f t="shared" si="86"/>
        <v>18</v>
      </c>
      <c r="AC540" s="8" t="str">
        <f t="shared" si="87"/>
        <v/>
      </c>
      <c r="AD540" s="32" t="str">
        <f t="shared" si="88"/>
        <v/>
      </c>
      <c r="AE540" s="32" t="str">
        <f>IF(J540&lt;900,IF(AND(VLOOKUP(C540,marv2012_trees!$A$2:$O$2023,11,FALSE)&lt;21,OR(Q540=21,Q540=22,Q540=23)),1,""),"")</f>
        <v/>
      </c>
      <c r="AF540" s="32" t="str">
        <f t="shared" si="89"/>
        <v/>
      </c>
      <c r="AG540" s="32">
        <f t="shared" si="90"/>
        <v>179</v>
      </c>
      <c r="AH540" s="32">
        <f t="shared" si="91"/>
        <v>197</v>
      </c>
      <c r="AI540" s="32">
        <f t="shared" si="92"/>
        <v>18</v>
      </c>
      <c r="AJ540" s="32" t="str">
        <f t="shared" si="93"/>
        <v/>
      </c>
    </row>
    <row r="541" spans="1:36">
      <c r="A541">
        <v>131</v>
      </c>
      <c r="B541" s="1" t="str">
        <f t="shared" si="85"/>
        <v>131B_291</v>
      </c>
      <c r="C541" t="str">
        <f t="shared" si="95"/>
        <v>131B_291</v>
      </c>
      <c r="D541" t="str">
        <f>IF(ISNA(VLOOKUP(C541,omissio_vanha_vs_uusi!$A$2:$T$107,20,FALSE)),"",IF(VLOOKUP(C541,omissio_vanha_vs_uusi!$A$2:$T$107,20,FALSE)="OK",VLOOKUP(C541,omissio_vanha_vs_uusi!$A$2:$T$107,11,FALSE),""))</f>
        <v/>
      </c>
      <c r="E541">
        <f>VLOOKUP($C541,marv2012_trees!$A$2:$O$2023,5,FALSE)</f>
        <v>2516342.6</v>
      </c>
      <c r="F541">
        <f>VLOOKUP($C541,marv2012_trees!$A$2:$O$2023,6,FALSE)</f>
        <v>6860343.1200000001</v>
      </c>
      <c r="G541" t="str">
        <f>IF(ISNA(VLOOKUP($C541,results!$A$2:$CJ$107,10,FALSE)),"",VLOOKUP($C541,results!$A$2:$CJ$107,10,FALSE))</f>
        <v/>
      </c>
      <c r="H541" t="str">
        <f>IF(ISNA(VLOOKUP($C541,results!$A$2:$CJ$107,11,FALSE)),"",VLOOKUP($C541,results!$A$2:$CJ$107,11,FALSE))</f>
        <v/>
      </c>
      <c r="I541" t="s">
        <v>127</v>
      </c>
      <c r="J541">
        <v>291</v>
      </c>
      <c r="K541">
        <v>2</v>
      </c>
      <c r="L541">
        <v>148</v>
      </c>
      <c r="M541">
        <v>10.242010990000001</v>
      </c>
      <c r="N541">
        <v>2</v>
      </c>
      <c r="O541" s="7">
        <v>1</v>
      </c>
      <c r="P541" s="7">
        <v>2</v>
      </c>
      <c r="Q541" s="7">
        <v>11</v>
      </c>
      <c r="R541" s="7">
        <v>161</v>
      </c>
      <c r="AB541" s="8">
        <f t="shared" si="86"/>
        <v>13</v>
      </c>
      <c r="AC541" s="8" t="str">
        <f t="shared" si="87"/>
        <v/>
      </c>
      <c r="AD541" s="32" t="str">
        <f t="shared" si="88"/>
        <v/>
      </c>
      <c r="AE541" s="32" t="str">
        <f>IF(J541&lt;900,IF(AND(VLOOKUP(C541,marv2012_trees!$A$2:$O$2023,11,FALSE)&lt;21,OR(Q541=21,Q541=22,Q541=23)),1,""),"")</f>
        <v/>
      </c>
      <c r="AF541" s="32" t="str">
        <f t="shared" si="89"/>
        <v/>
      </c>
      <c r="AG541" s="32">
        <f t="shared" si="90"/>
        <v>148</v>
      </c>
      <c r="AH541" s="32">
        <f t="shared" si="91"/>
        <v>161</v>
      </c>
      <c r="AI541" s="32">
        <f t="shared" si="92"/>
        <v>13</v>
      </c>
      <c r="AJ541" s="32" t="str">
        <f t="shared" si="93"/>
        <v/>
      </c>
    </row>
    <row r="542" spans="1:36">
      <c r="A542">
        <v>131</v>
      </c>
      <c r="B542" s="1" t="str">
        <f t="shared" si="85"/>
        <v>131B_324</v>
      </c>
      <c r="C542" t="str">
        <f t="shared" si="95"/>
        <v>131B_324</v>
      </c>
      <c r="D542" t="str">
        <f>IF(ISNA(VLOOKUP(C542,omissio_vanha_vs_uusi!$A$2:$T$107,20,FALSE)),"",IF(VLOOKUP(C542,omissio_vanha_vs_uusi!$A$2:$T$107,20,FALSE)="OK",VLOOKUP(C542,omissio_vanha_vs_uusi!$A$2:$T$107,11,FALSE),""))</f>
        <v/>
      </c>
      <c r="E542">
        <f>VLOOKUP($C542,marv2012_trees!$A$2:$O$2023,5,FALSE)</f>
        <v>2516345.0699999998</v>
      </c>
      <c r="F542">
        <f>VLOOKUP($C542,marv2012_trees!$A$2:$O$2023,6,FALSE)</f>
        <v>6860344.5499999998</v>
      </c>
      <c r="G542" t="str">
        <f>IF(ISNA(VLOOKUP($C542,results!$A$2:$CJ$107,10,FALSE)),"",VLOOKUP($C542,results!$A$2:$CJ$107,10,FALSE))</f>
        <v/>
      </c>
      <c r="H542" t="str">
        <f>IF(ISNA(VLOOKUP($C542,results!$A$2:$CJ$107,11,FALSE)),"",VLOOKUP($C542,results!$A$2:$CJ$107,11,FALSE))</f>
        <v/>
      </c>
      <c r="I542" t="s">
        <v>127</v>
      </c>
      <c r="J542">
        <v>324</v>
      </c>
      <c r="K542">
        <v>2</v>
      </c>
      <c r="L542">
        <v>188</v>
      </c>
      <c r="M542">
        <v>17.222003659999999</v>
      </c>
      <c r="N542">
        <v>2</v>
      </c>
      <c r="O542" s="7">
        <v>1</v>
      </c>
      <c r="P542" s="7">
        <v>2</v>
      </c>
      <c r="Q542" s="7">
        <v>11</v>
      </c>
      <c r="R542" s="7">
        <v>208</v>
      </c>
      <c r="S542" s="7">
        <v>1</v>
      </c>
      <c r="T542" s="7">
        <v>19</v>
      </c>
      <c r="U542" s="7">
        <v>18.5</v>
      </c>
      <c r="V542" s="7">
        <v>10</v>
      </c>
      <c r="W542" s="7">
        <v>12</v>
      </c>
      <c r="X542" s="7">
        <v>14</v>
      </c>
      <c r="Y542" s="7">
        <v>1.25</v>
      </c>
      <c r="Z542" s="7">
        <v>38</v>
      </c>
      <c r="AB542" s="8">
        <f t="shared" si="86"/>
        <v>20</v>
      </c>
      <c r="AC542" s="8" t="str">
        <f t="shared" si="87"/>
        <v/>
      </c>
      <c r="AD542" s="32" t="str">
        <f t="shared" si="88"/>
        <v/>
      </c>
      <c r="AE542" s="32" t="str">
        <f>IF(J542&lt;900,IF(AND(VLOOKUP(C542,marv2012_trees!$A$2:$O$2023,11,FALSE)&lt;21,OR(Q542=21,Q542=22,Q542=23)),1,""),"")</f>
        <v/>
      </c>
      <c r="AF542" s="32" t="str">
        <f t="shared" si="89"/>
        <v/>
      </c>
      <c r="AG542" s="32">
        <f t="shared" si="90"/>
        <v>188</v>
      </c>
      <c r="AH542" s="32">
        <f t="shared" si="91"/>
        <v>208</v>
      </c>
      <c r="AI542" s="32">
        <f t="shared" si="92"/>
        <v>20</v>
      </c>
      <c r="AJ542" s="32" t="str">
        <f t="shared" si="93"/>
        <v/>
      </c>
    </row>
    <row r="543" spans="1:36">
      <c r="A543">
        <v>131</v>
      </c>
      <c r="B543" s="1" t="str">
        <f t="shared" si="85"/>
        <v>131B_357</v>
      </c>
      <c r="C543" t="str">
        <f t="shared" si="95"/>
        <v>131B_357</v>
      </c>
      <c r="D543" t="str">
        <f>IF(ISNA(VLOOKUP(C543,omissio_vanha_vs_uusi!$A$2:$T$107,20,FALSE)),"",IF(VLOOKUP(C543,omissio_vanha_vs_uusi!$A$2:$T$107,20,FALSE)="OK",VLOOKUP(C543,omissio_vanha_vs_uusi!$A$2:$T$107,11,FALSE),""))</f>
        <v/>
      </c>
      <c r="E543">
        <f>VLOOKUP($C543,marv2012_trees!$A$2:$O$2023,5,FALSE)</f>
        <v>2516348.0499999998</v>
      </c>
      <c r="F543">
        <f>VLOOKUP($C543,marv2012_trees!$A$2:$O$2023,6,FALSE)</f>
        <v>6860346.1799999997</v>
      </c>
      <c r="G543" t="str">
        <f>IF(ISNA(VLOOKUP($C543,results!$A$2:$CJ$107,10,FALSE)),"",VLOOKUP($C543,results!$A$2:$CJ$107,10,FALSE))</f>
        <v/>
      </c>
      <c r="H543" t="str">
        <f>IF(ISNA(VLOOKUP($C543,results!$A$2:$CJ$107,11,FALSE)),"",VLOOKUP($C543,results!$A$2:$CJ$107,11,FALSE))</f>
        <v/>
      </c>
      <c r="I543" t="s">
        <v>127</v>
      </c>
      <c r="J543">
        <v>357</v>
      </c>
      <c r="K543">
        <v>2</v>
      </c>
      <c r="L543">
        <v>79</v>
      </c>
      <c r="M543">
        <v>8.3059969480000007</v>
      </c>
      <c r="N543">
        <v>2</v>
      </c>
      <c r="O543" s="7">
        <v>1</v>
      </c>
      <c r="P543" s="7">
        <v>2</v>
      </c>
      <c r="Q543" s="7">
        <v>22</v>
      </c>
      <c r="R543" s="7">
        <v>80</v>
      </c>
      <c r="AB543" s="8" t="str">
        <f t="shared" si="86"/>
        <v/>
      </c>
      <c r="AC543" s="8" t="str">
        <f t="shared" si="87"/>
        <v/>
      </c>
      <c r="AD543" s="32" t="str">
        <f t="shared" si="88"/>
        <v/>
      </c>
      <c r="AE543" s="32">
        <f>IF(J543&lt;900,IF(AND(VLOOKUP(C543,marv2012_trees!$A$2:$O$2023,11,FALSE)&lt;21,OR(Q543=21,Q543=22,Q543=23)),1,""),"")</f>
        <v>1</v>
      </c>
      <c r="AF543" s="32" t="str">
        <f t="shared" si="89"/>
        <v/>
      </c>
      <c r="AG543" s="32">
        <f t="shared" si="90"/>
        <v>0</v>
      </c>
      <c r="AH543" s="32">
        <f t="shared" si="91"/>
        <v>0</v>
      </c>
      <c r="AI543" s="32" t="str">
        <f t="shared" si="92"/>
        <v/>
      </c>
      <c r="AJ543" s="32" t="str">
        <f t="shared" si="93"/>
        <v/>
      </c>
    </row>
    <row r="544" spans="1:36">
      <c r="A544">
        <v>131</v>
      </c>
      <c r="B544" s="1" t="str">
        <f t="shared" si="85"/>
        <v>131B_335</v>
      </c>
      <c r="C544" t="str">
        <f t="shared" si="95"/>
        <v>131B_335</v>
      </c>
      <c r="D544" t="str">
        <f>IF(ISNA(VLOOKUP(C544,omissio_vanha_vs_uusi!$A$2:$T$107,20,FALSE)),"",IF(VLOOKUP(C544,omissio_vanha_vs_uusi!$A$2:$T$107,20,FALSE)="OK",VLOOKUP(C544,omissio_vanha_vs_uusi!$A$2:$T$107,11,FALSE),""))</f>
        <v/>
      </c>
      <c r="E544">
        <f>VLOOKUP($C544,marv2012_trees!$A$2:$O$2023,5,FALSE)</f>
        <v>2516345.1</v>
      </c>
      <c r="F544">
        <f>VLOOKUP($C544,marv2012_trees!$A$2:$O$2023,6,FALSE)</f>
        <v>6860346.3300000001</v>
      </c>
      <c r="G544" t="str">
        <f>IF(ISNA(VLOOKUP($C544,results!$A$2:$CJ$107,10,FALSE)),"",VLOOKUP($C544,results!$A$2:$CJ$107,10,FALSE))</f>
        <v/>
      </c>
      <c r="H544" t="str">
        <f>IF(ISNA(VLOOKUP($C544,results!$A$2:$CJ$107,11,FALSE)),"",VLOOKUP($C544,results!$A$2:$CJ$107,11,FALSE))</f>
        <v/>
      </c>
      <c r="I544" t="s">
        <v>127</v>
      </c>
      <c r="J544">
        <v>335</v>
      </c>
      <c r="K544">
        <v>2</v>
      </c>
      <c r="L544">
        <v>154</v>
      </c>
      <c r="M544">
        <v>14.69699939</v>
      </c>
      <c r="N544">
        <v>2</v>
      </c>
      <c r="O544" s="7">
        <v>1</v>
      </c>
      <c r="P544" s="7">
        <v>2</v>
      </c>
      <c r="Q544" s="7">
        <v>11</v>
      </c>
      <c r="R544" s="7">
        <v>178</v>
      </c>
      <c r="AB544" s="8">
        <f t="shared" si="86"/>
        <v>24</v>
      </c>
      <c r="AC544" s="8" t="str">
        <f t="shared" si="87"/>
        <v/>
      </c>
      <c r="AD544" s="32" t="str">
        <f t="shared" si="88"/>
        <v/>
      </c>
      <c r="AE544" s="32" t="str">
        <f>IF(J544&lt;900,IF(AND(VLOOKUP(C544,marv2012_trees!$A$2:$O$2023,11,FALSE)&lt;21,OR(Q544=21,Q544=22,Q544=23)),1,""),"")</f>
        <v/>
      </c>
      <c r="AF544" s="32" t="str">
        <f t="shared" si="89"/>
        <v/>
      </c>
      <c r="AG544" s="32">
        <f t="shared" si="90"/>
        <v>154</v>
      </c>
      <c r="AH544" s="32">
        <f t="shared" si="91"/>
        <v>178</v>
      </c>
      <c r="AI544" s="32">
        <f t="shared" si="92"/>
        <v>24</v>
      </c>
      <c r="AJ544" s="32" t="str">
        <f t="shared" si="93"/>
        <v/>
      </c>
    </row>
    <row r="545" spans="1:36">
      <c r="A545">
        <v>131</v>
      </c>
      <c r="B545" s="1" t="str">
        <f t="shared" si="85"/>
        <v>131B_352</v>
      </c>
      <c r="C545" t="str">
        <f t="shared" si="95"/>
        <v>131B_352</v>
      </c>
      <c r="D545" t="str">
        <f>IF(ISNA(VLOOKUP(C545,omissio_vanha_vs_uusi!$A$2:$T$107,20,FALSE)),"",IF(VLOOKUP(C545,omissio_vanha_vs_uusi!$A$2:$T$107,20,FALSE)="OK",VLOOKUP(C545,omissio_vanha_vs_uusi!$A$2:$T$107,11,FALSE),""))</f>
        <v/>
      </c>
      <c r="E545">
        <f>VLOOKUP($C545,marv2012_trees!$A$2:$O$2023,5,FALSE)</f>
        <v>2516347.19</v>
      </c>
      <c r="F545">
        <f>VLOOKUP($C545,marv2012_trees!$A$2:$O$2023,6,FALSE)</f>
        <v>6860347.4699999997</v>
      </c>
      <c r="G545" t="str">
        <f>IF(ISNA(VLOOKUP($C545,results!$A$2:$CJ$107,10,FALSE)),"",VLOOKUP($C545,results!$A$2:$CJ$107,10,FALSE))</f>
        <v/>
      </c>
      <c r="H545" t="str">
        <f>IF(ISNA(VLOOKUP($C545,results!$A$2:$CJ$107,11,FALSE)),"",VLOOKUP($C545,results!$A$2:$CJ$107,11,FALSE))</f>
        <v/>
      </c>
      <c r="I545" t="s">
        <v>127</v>
      </c>
      <c r="J545">
        <v>352</v>
      </c>
      <c r="K545">
        <v>2</v>
      </c>
      <c r="L545">
        <v>127</v>
      </c>
      <c r="M545">
        <v>14.849004880000001</v>
      </c>
      <c r="N545">
        <v>2</v>
      </c>
      <c r="O545" s="7">
        <v>1</v>
      </c>
      <c r="P545" s="7">
        <v>2</v>
      </c>
      <c r="Q545" s="7">
        <v>11</v>
      </c>
      <c r="R545" s="7">
        <v>144</v>
      </c>
      <c r="S545" s="7">
        <v>1</v>
      </c>
      <c r="T545" s="7">
        <v>11</v>
      </c>
      <c r="U545" s="7">
        <v>13</v>
      </c>
      <c r="V545" s="7">
        <v>6</v>
      </c>
      <c r="AB545" s="8">
        <f t="shared" si="86"/>
        <v>17</v>
      </c>
      <c r="AC545" s="8" t="str">
        <f t="shared" si="87"/>
        <v/>
      </c>
      <c r="AD545" s="32" t="str">
        <f t="shared" si="88"/>
        <v/>
      </c>
      <c r="AE545" s="32" t="str">
        <f>IF(J545&lt;900,IF(AND(VLOOKUP(C545,marv2012_trees!$A$2:$O$2023,11,FALSE)&lt;21,OR(Q545=21,Q545=22,Q545=23)),1,""),"")</f>
        <v/>
      </c>
      <c r="AF545" s="32" t="str">
        <f t="shared" si="89"/>
        <v/>
      </c>
      <c r="AG545" s="32">
        <f t="shared" si="90"/>
        <v>127</v>
      </c>
      <c r="AH545" s="32">
        <f t="shared" si="91"/>
        <v>144</v>
      </c>
      <c r="AI545" s="32">
        <f t="shared" si="92"/>
        <v>17</v>
      </c>
      <c r="AJ545" s="32" t="str">
        <f t="shared" si="93"/>
        <v/>
      </c>
    </row>
    <row r="546" spans="1:36">
      <c r="A546">
        <v>131</v>
      </c>
      <c r="B546" s="1" t="str">
        <f t="shared" si="85"/>
        <v>131B_312</v>
      </c>
      <c r="C546" t="str">
        <f t="shared" si="95"/>
        <v>131B_312</v>
      </c>
      <c r="D546" t="str">
        <f>IF(ISNA(VLOOKUP(C546,omissio_vanha_vs_uusi!$A$2:$T$107,20,FALSE)),"",IF(VLOOKUP(C546,omissio_vanha_vs_uusi!$A$2:$T$107,20,FALSE)="OK",VLOOKUP(C546,omissio_vanha_vs_uusi!$A$2:$T$107,11,FALSE),""))</f>
        <v/>
      </c>
      <c r="E546">
        <f>VLOOKUP($C546,marv2012_trees!$A$2:$O$2023,5,FALSE)</f>
        <v>2516342.88</v>
      </c>
      <c r="F546">
        <f>VLOOKUP($C546,marv2012_trees!$A$2:$O$2023,6,FALSE)</f>
        <v>6860345.8799999999</v>
      </c>
      <c r="G546" t="str">
        <f>IF(ISNA(VLOOKUP($C546,results!$A$2:$CJ$107,10,FALSE)),"",VLOOKUP($C546,results!$A$2:$CJ$107,10,FALSE))</f>
        <v/>
      </c>
      <c r="H546" t="str">
        <f>IF(ISNA(VLOOKUP($C546,results!$A$2:$CJ$107,11,FALSE)),"",VLOOKUP($C546,results!$A$2:$CJ$107,11,FALSE))</f>
        <v/>
      </c>
      <c r="I546" t="s">
        <v>127</v>
      </c>
      <c r="J546">
        <v>312</v>
      </c>
      <c r="K546">
        <v>2</v>
      </c>
      <c r="L546">
        <v>106</v>
      </c>
      <c r="M546">
        <v>11.367006099999999</v>
      </c>
      <c r="N546">
        <v>2</v>
      </c>
      <c r="O546" s="7">
        <v>1</v>
      </c>
      <c r="P546" s="7">
        <v>2</v>
      </c>
      <c r="Q546" s="7">
        <v>11</v>
      </c>
      <c r="R546" s="7">
        <v>120</v>
      </c>
      <c r="AB546" s="8">
        <f t="shared" si="86"/>
        <v>14</v>
      </c>
      <c r="AC546" s="8" t="str">
        <f t="shared" si="87"/>
        <v/>
      </c>
      <c r="AD546" s="32" t="str">
        <f t="shared" si="88"/>
        <v/>
      </c>
      <c r="AE546" s="32" t="str">
        <f>IF(J546&lt;900,IF(AND(VLOOKUP(C546,marv2012_trees!$A$2:$O$2023,11,FALSE)&lt;21,OR(Q546=21,Q546=22,Q546=23)),1,""),"")</f>
        <v/>
      </c>
      <c r="AF546" s="32" t="str">
        <f t="shared" si="89"/>
        <v/>
      </c>
      <c r="AG546" s="32">
        <f t="shared" si="90"/>
        <v>106</v>
      </c>
      <c r="AH546" s="32">
        <f t="shared" si="91"/>
        <v>120</v>
      </c>
      <c r="AI546" s="32">
        <f t="shared" si="92"/>
        <v>14</v>
      </c>
      <c r="AJ546" s="32" t="str">
        <f t="shared" si="93"/>
        <v/>
      </c>
    </row>
    <row r="547" spans="1:36">
      <c r="A547">
        <v>131</v>
      </c>
      <c r="B547" s="1" t="str">
        <f t="shared" si="85"/>
        <v>131B_297</v>
      </c>
      <c r="C547" t="str">
        <f t="shared" si="95"/>
        <v>131B_297</v>
      </c>
      <c r="D547" t="str">
        <f>IF(ISNA(VLOOKUP(C547,omissio_vanha_vs_uusi!$A$2:$T$107,20,FALSE)),"",IF(VLOOKUP(C547,omissio_vanha_vs_uusi!$A$2:$T$107,20,FALSE)="OK",VLOOKUP(C547,omissio_vanha_vs_uusi!$A$2:$T$107,11,FALSE),""))</f>
        <v/>
      </c>
      <c r="E547">
        <f>VLOOKUP($C547,marv2012_trees!$A$2:$O$2023,5,FALSE)</f>
        <v>2516341.0299999998</v>
      </c>
      <c r="F547">
        <f>VLOOKUP($C547,marv2012_trees!$A$2:$O$2023,6,FALSE)</f>
        <v>6860345.1200000001</v>
      </c>
      <c r="G547" t="str">
        <f>IF(ISNA(VLOOKUP($C547,results!$A$2:$CJ$107,10,FALSE)),"",VLOOKUP($C547,results!$A$2:$CJ$107,10,FALSE))</f>
        <v/>
      </c>
      <c r="H547" t="str">
        <f>IF(ISNA(VLOOKUP($C547,results!$A$2:$CJ$107,11,FALSE)),"",VLOOKUP($C547,results!$A$2:$CJ$107,11,FALSE))</f>
        <v/>
      </c>
      <c r="I547" t="s">
        <v>127</v>
      </c>
      <c r="J547">
        <v>297</v>
      </c>
      <c r="K547">
        <v>2</v>
      </c>
      <c r="L547">
        <v>150</v>
      </c>
      <c r="M547">
        <v>14.490003659999999</v>
      </c>
      <c r="N547">
        <v>2</v>
      </c>
      <c r="O547" s="7">
        <v>1</v>
      </c>
      <c r="P547" s="7">
        <v>2</v>
      </c>
      <c r="Q547" s="7">
        <v>11</v>
      </c>
      <c r="R547" s="7">
        <v>167</v>
      </c>
      <c r="S547" s="7">
        <v>1</v>
      </c>
      <c r="T547" s="7">
        <v>13</v>
      </c>
      <c r="U547" s="7">
        <v>13</v>
      </c>
      <c r="V547" s="7">
        <v>4</v>
      </c>
      <c r="AB547" s="8">
        <f t="shared" si="86"/>
        <v>17</v>
      </c>
      <c r="AC547" s="8" t="str">
        <f t="shared" si="87"/>
        <v/>
      </c>
      <c r="AD547" s="32" t="str">
        <f t="shared" si="88"/>
        <v/>
      </c>
      <c r="AE547" s="32" t="str">
        <f>IF(J547&lt;900,IF(AND(VLOOKUP(C547,marv2012_trees!$A$2:$O$2023,11,FALSE)&lt;21,OR(Q547=21,Q547=22,Q547=23)),1,""),"")</f>
        <v/>
      </c>
      <c r="AF547" s="32" t="str">
        <f t="shared" si="89"/>
        <v/>
      </c>
      <c r="AG547" s="32">
        <f t="shared" si="90"/>
        <v>150</v>
      </c>
      <c r="AH547" s="32">
        <f t="shared" si="91"/>
        <v>167</v>
      </c>
      <c r="AI547" s="32">
        <f t="shared" si="92"/>
        <v>17</v>
      </c>
      <c r="AJ547" s="32" t="str">
        <f t="shared" si="93"/>
        <v/>
      </c>
    </row>
    <row r="548" spans="1:36">
      <c r="A548">
        <v>131</v>
      </c>
      <c r="B548" s="1" t="str">
        <f t="shared" si="85"/>
        <v>131B_336</v>
      </c>
      <c r="C548" t="str">
        <f t="shared" si="95"/>
        <v>131B_336</v>
      </c>
      <c r="D548" t="str">
        <f>IF(ISNA(VLOOKUP(C548,omissio_vanha_vs_uusi!$A$2:$T$107,20,FALSE)),"",IF(VLOOKUP(C548,omissio_vanha_vs_uusi!$A$2:$T$107,20,FALSE)="OK",VLOOKUP(C548,omissio_vanha_vs_uusi!$A$2:$T$107,11,FALSE),""))</f>
        <v/>
      </c>
      <c r="E548">
        <f>VLOOKUP($C548,marv2012_trees!$A$2:$O$2023,5,FALSE)</f>
        <v>2516344.7799999998</v>
      </c>
      <c r="F548">
        <f>VLOOKUP($C548,marv2012_trees!$A$2:$O$2023,6,FALSE)</f>
        <v>6860347.8799999999</v>
      </c>
      <c r="G548" t="str">
        <f>IF(ISNA(VLOOKUP($C548,results!$A$2:$CJ$107,10,FALSE)),"",VLOOKUP($C548,results!$A$2:$CJ$107,10,FALSE))</f>
        <v/>
      </c>
      <c r="H548" t="str">
        <f>IF(ISNA(VLOOKUP($C548,results!$A$2:$CJ$107,11,FALSE)),"",VLOOKUP($C548,results!$A$2:$CJ$107,11,FALSE))</f>
        <v/>
      </c>
      <c r="I548" t="s">
        <v>127</v>
      </c>
      <c r="J548">
        <v>336</v>
      </c>
      <c r="K548">
        <v>2</v>
      </c>
      <c r="L548">
        <v>151</v>
      </c>
      <c r="M548">
        <v>14.69600305</v>
      </c>
      <c r="N548">
        <v>2</v>
      </c>
      <c r="O548" s="7">
        <v>1</v>
      </c>
      <c r="P548" s="7">
        <v>2</v>
      </c>
      <c r="Q548" s="7">
        <v>11</v>
      </c>
      <c r="R548" s="7">
        <v>178</v>
      </c>
      <c r="AB548" s="8">
        <f t="shared" si="86"/>
        <v>27</v>
      </c>
      <c r="AC548" s="8" t="str">
        <f t="shared" si="87"/>
        <v/>
      </c>
      <c r="AD548" s="32" t="str">
        <f t="shared" si="88"/>
        <v/>
      </c>
      <c r="AE548" s="32" t="str">
        <f>IF(J548&lt;900,IF(AND(VLOOKUP(C548,marv2012_trees!$A$2:$O$2023,11,FALSE)&lt;21,OR(Q548=21,Q548=22,Q548=23)),1,""),"")</f>
        <v/>
      </c>
      <c r="AF548" s="32" t="str">
        <f t="shared" si="89"/>
        <v/>
      </c>
      <c r="AG548" s="32">
        <f t="shared" si="90"/>
        <v>151</v>
      </c>
      <c r="AH548" s="32">
        <f t="shared" si="91"/>
        <v>178</v>
      </c>
      <c r="AI548" s="32">
        <f t="shared" si="92"/>
        <v>27</v>
      </c>
      <c r="AJ548" s="32" t="str">
        <f t="shared" si="93"/>
        <v/>
      </c>
    </row>
    <row r="549" spans="1:36">
      <c r="A549">
        <v>131</v>
      </c>
      <c r="B549" s="1" t="str">
        <f t="shared" si="85"/>
        <v>131B_306</v>
      </c>
      <c r="C549" t="str">
        <f t="shared" si="95"/>
        <v>131B_306</v>
      </c>
      <c r="D549" t="str">
        <f>IF(ISNA(VLOOKUP(C549,omissio_vanha_vs_uusi!$A$2:$T$107,20,FALSE)),"",IF(VLOOKUP(C549,omissio_vanha_vs_uusi!$A$2:$T$107,20,FALSE)="OK",VLOOKUP(C549,omissio_vanha_vs_uusi!$A$2:$T$107,11,FALSE),""))</f>
        <v/>
      </c>
      <c r="E549">
        <f>VLOOKUP($C549,marv2012_trees!$A$2:$O$2023,5,FALSE)</f>
        <v>2516340.36</v>
      </c>
      <c r="F549">
        <f>VLOOKUP($C549,marv2012_trees!$A$2:$O$2023,6,FALSE)</f>
        <v>6860347.5599999996</v>
      </c>
      <c r="G549" t="str">
        <f>IF(ISNA(VLOOKUP($C549,results!$A$2:$CJ$107,10,FALSE)),"",VLOOKUP($C549,results!$A$2:$CJ$107,10,FALSE))</f>
        <v/>
      </c>
      <c r="H549" t="str">
        <f>IF(ISNA(VLOOKUP($C549,results!$A$2:$CJ$107,11,FALSE)),"",VLOOKUP($C549,results!$A$2:$CJ$107,11,FALSE))</f>
        <v/>
      </c>
      <c r="I549" t="s">
        <v>127</v>
      </c>
      <c r="J549">
        <v>306</v>
      </c>
      <c r="K549">
        <v>2</v>
      </c>
      <c r="L549">
        <v>148</v>
      </c>
      <c r="M549">
        <v>15.059005490000001</v>
      </c>
      <c r="N549">
        <v>2</v>
      </c>
      <c r="O549" s="7">
        <v>1</v>
      </c>
      <c r="P549" s="7">
        <v>2</v>
      </c>
      <c r="Q549" s="7">
        <v>11</v>
      </c>
      <c r="R549" s="7">
        <v>170</v>
      </c>
      <c r="S549" s="7">
        <v>1</v>
      </c>
      <c r="T549" s="7">
        <v>14</v>
      </c>
      <c r="U549" s="7">
        <v>17.25</v>
      </c>
      <c r="V549" s="7">
        <v>6</v>
      </c>
      <c r="W549" s="7">
        <v>14</v>
      </c>
      <c r="X549" s="7">
        <v>10</v>
      </c>
      <c r="Y549" s="7">
        <v>1</v>
      </c>
      <c r="Z549" s="7">
        <v>31</v>
      </c>
      <c r="AB549" s="8">
        <f t="shared" si="86"/>
        <v>22</v>
      </c>
      <c r="AC549" s="8" t="str">
        <f t="shared" si="87"/>
        <v/>
      </c>
      <c r="AD549" s="32" t="str">
        <f t="shared" si="88"/>
        <v/>
      </c>
      <c r="AE549" s="32" t="str">
        <f>IF(J549&lt;900,IF(AND(VLOOKUP(C549,marv2012_trees!$A$2:$O$2023,11,FALSE)&lt;21,OR(Q549=21,Q549=22,Q549=23)),1,""),"")</f>
        <v/>
      </c>
      <c r="AF549" s="32" t="str">
        <f t="shared" si="89"/>
        <v/>
      </c>
      <c r="AG549" s="32">
        <f t="shared" si="90"/>
        <v>148</v>
      </c>
      <c r="AH549" s="32">
        <f t="shared" si="91"/>
        <v>170</v>
      </c>
      <c r="AI549" s="32">
        <f t="shared" si="92"/>
        <v>22</v>
      </c>
      <c r="AJ549" s="32" t="str">
        <f t="shared" si="93"/>
        <v/>
      </c>
    </row>
    <row r="550" spans="1:36">
      <c r="A550">
        <v>131</v>
      </c>
      <c r="B550" s="1" t="str">
        <f t="shared" si="85"/>
        <v>131B_343</v>
      </c>
      <c r="C550" t="str">
        <f t="shared" si="95"/>
        <v>131B_343</v>
      </c>
      <c r="D550" t="str">
        <f>IF(ISNA(VLOOKUP(C550,omissio_vanha_vs_uusi!$A$2:$T$107,20,FALSE)),"",IF(VLOOKUP(C550,omissio_vanha_vs_uusi!$A$2:$T$107,20,FALSE)="OK",VLOOKUP(C550,omissio_vanha_vs_uusi!$A$2:$T$107,11,FALSE),""))</f>
        <v/>
      </c>
      <c r="E550">
        <f>VLOOKUP($C550,marv2012_trees!$A$2:$O$2023,5,FALSE)</f>
        <v>2516344.42</v>
      </c>
      <c r="F550">
        <f>VLOOKUP($C550,marv2012_trees!$A$2:$O$2023,6,FALSE)</f>
        <v>6860351.2199999997</v>
      </c>
      <c r="G550" t="str">
        <f>IF(ISNA(VLOOKUP($C550,results!$A$2:$CJ$107,10,FALSE)),"",VLOOKUP($C550,results!$A$2:$CJ$107,10,FALSE))</f>
        <v/>
      </c>
      <c r="H550" t="str">
        <f>IF(ISNA(VLOOKUP($C550,results!$A$2:$CJ$107,11,FALSE)),"",VLOOKUP($C550,results!$A$2:$CJ$107,11,FALSE))</f>
        <v/>
      </c>
      <c r="I550" t="s">
        <v>127</v>
      </c>
      <c r="J550">
        <v>343</v>
      </c>
      <c r="K550">
        <v>2</v>
      </c>
      <c r="L550">
        <v>98</v>
      </c>
      <c r="M550">
        <v>12.508009769999999</v>
      </c>
      <c r="N550">
        <v>2</v>
      </c>
      <c r="O550" s="7">
        <v>1</v>
      </c>
      <c r="P550" s="7">
        <v>2</v>
      </c>
      <c r="Q550" s="7">
        <v>11</v>
      </c>
      <c r="R550" s="7">
        <v>105</v>
      </c>
      <c r="AB550" s="8">
        <f t="shared" si="86"/>
        <v>7</v>
      </c>
      <c r="AC550" s="8" t="str">
        <f t="shared" si="87"/>
        <v/>
      </c>
      <c r="AD550" s="32" t="str">
        <f t="shared" si="88"/>
        <v/>
      </c>
      <c r="AE550" s="32" t="str">
        <f>IF(J550&lt;900,IF(AND(VLOOKUP(C550,marv2012_trees!$A$2:$O$2023,11,FALSE)&lt;21,OR(Q550=21,Q550=22,Q550=23)),1,""),"")</f>
        <v/>
      </c>
      <c r="AF550" s="32" t="str">
        <f t="shared" si="89"/>
        <v/>
      </c>
      <c r="AG550" s="32">
        <f t="shared" si="90"/>
        <v>98</v>
      </c>
      <c r="AH550" s="32">
        <f t="shared" si="91"/>
        <v>105</v>
      </c>
      <c r="AI550" s="32">
        <f t="shared" si="92"/>
        <v>7</v>
      </c>
      <c r="AJ550" s="32" t="str">
        <f t="shared" si="93"/>
        <v/>
      </c>
    </row>
    <row r="551" spans="1:36">
      <c r="A551">
        <v>131</v>
      </c>
      <c r="B551" s="1" t="str">
        <f t="shared" si="85"/>
        <v>131B_300</v>
      </c>
      <c r="C551" t="str">
        <f t="shared" si="95"/>
        <v>131B_300</v>
      </c>
      <c r="D551" t="str">
        <f>IF(ISNA(VLOOKUP(C551,omissio_vanha_vs_uusi!$A$2:$T$107,20,FALSE)),"",IF(VLOOKUP(C551,omissio_vanha_vs_uusi!$A$2:$T$107,20,FALSE)="OK",VLOOKUP(C551,omissio_vanha_vs_uusi!$A$2:$T$107,11,FALSE),""))</f>
        <v/>
      </c>
      <c r="E551">
        <f>VLOOKUP($C551,marv2012_trees!$A$2:$O$2023,5,FALSE)</f>
        <v>2516337.7400000002</v>
      </c>
      <c r="F551">
        <f>VLOOKUP($C551,marv2012_trees!$A$2:$O$2023,6,FALSE)</f>
        <v>6860348.4699999997</v>
      </c>
      <c r="G551" t="str">
        <f>IF(ISNA(VLOOKUP($C551,results!$A$2:$CJ$107,10,FALSE)),"",VLOOKUP($C551,results!$A$2:$CJ$107,10,FALSE))</f>
        <v/>
      </c>
      <c r="H551" t="str">
        <f>IF(ISNA(VLOOKUP($C551,results!$A$2:$CJ$107,11,FALSE)),"",VLOOKUP($C551,results!$A$2:$CJ$107,11,FALSE))</f>
        <v/>
      </c>
      <c r="I551" t="s">
        <v>127</v>
      </c>
      <c r="J551">
        <v>300</v>
      </c>
      <c r="K551">
        <v>2</v>
      </c>
      <c r="L551">
        <v>180</v>
      </c>
      <c r="M551">
        <v>16.0490061</v>
      </c>
      <c r="N551">
        <v>2</v>
      </c>
      <c r="O551" s="7">
        <v>1</v>
      </c>
      <c r="P551" s="7">
        <v>2</v>
      </c>
      <c r="Q551" s="7">
        <v>11</v>
      </c>
      <c r="R551" s="7">
        <v>195</v>
      </c>
      <c r="S551" s="7">
        <v>1</v>
      </c>
      <c r="T551" s="7">
        <v>17</v>
      </c>
      <c r="U551" s="7">
        <v>16.5</v>
      </c>
      <c r="V551" s="7">
        <v>7</v>
      </c>
      <c r="AB551" s="8">
        <f t="shared" si="86"/>
        <v>15</v>
      </c>
      <c r="AC551" s="8" t="str">
        <f t="shared" si="87"/>
        <v/>
      </c>
      <c r="AD551" s="32" t="str">
        <f t="shared" si="88"/>
        <v/>
      </c>
      <c r="AE551" s="32" t="str">
        <f>IF(J551&lt;900,IF(AND(VLOOKUP(C551,marv2012_trees!$A$2:$O$2023,11,FALSE)&lt;21,OR(Q551=21,Q551=22,Q551=23)),1,""),"")</f>
        <v/>
      </c>
      <c r="AF551" s="32" t="str">
        <f t="shared" si="89"/>
        <v/>
      </c>
      <c r="AG551" s="32">
        <f t="shared" si="90"/>
        <v>180</v>
      </c>
      <c r="AH551" s="32">
        <f t="shared" si="91"/>
        <v>195</v>
      </c>
      <c r="AI551" s="32">
        <f t="shared" si="92"/>
        <v>15</v>
      </c>
      <c r="AJ551" s="32" t="str">
        <f t="shared" si="93"/>
        <v/>
      </c>
    </row>
    <row r="552" spans="1:36">
      <c r="A552">
        <v>131</v>
      </c>
      <c r="B552" s="1" t="str">
        <f t="shared" si="85"/>
        <v>131B_332</v>
      </c>
      <c r="C552" t="str">
        <f t="shared" si="95"/>
        <v>131B_332</v>
      </c>
      <c r="D552" t="str">
        <f>IF(ISNA(VLOOKUP(C552,omissio_vanha_vs_uusi!$A$2:$T$107,20,FALSE)),"",IF(VLOOKUP(C552,omissio_vanha_vs_uusi!$A$2:$T$107,20,FALSE)="OK",VLOOKUP(C552,omissio_vanha_vs_uusi!$A$2:$T$107,11,FALSE),""))</f>
        <v/>
      </c>
      <c r="E552">
        <f>VLOOKUP($C552,marv2012_trees!$A$2:$O$2023,5,FALSE)</f>
        <v>2516342.77</v>
      </c>
      <c r="F552">
        <f>VLOOKUP($C552,marv2012_trees!$A$2:$O$2023,6,FALSE)</f>
        <v>6860351.1399999997</v>
      </c>
      <c r="G552" t="str">
        <f>IF(ISNA(VLOOKUP($C552,results!$A$2:$CJ$107,10,FALSE)),"",VLOOKUP($C552,results!$A$2:$CJ$107,10,FALSE))</f>
        <v/>
      </c>
      <c r="H552" t="str">
        <f>IF(ISNA(VLOOKUP($C552,results!$A$2:$CJ$107,11,FALSE)),"",VLOOKUP($C552,results!$A$2:$CJ$107,11,FALSE))</f>
        <v/>
      </c>
      <c r="I552" t="s">
        <v>127</v>
      </c>
      <c r="J552">
        <v>332</v>
      </c>
      <c r="K552">
        <v>2</v>
      </c>
      <c r="L552">
        <v>159</v>
      </c>
      <c r="M552">
        <v>14.910010379999999</v>
      </c>
      <c r="N552">
        <v>2</v>
      </c>
      <c r="O552" s="7">
        <v>1</v>
      </c>
      <c r="P552" s="7">
        <v>2</v>
      </c>
      <c r="Q552" s="7">
        <v>11</v>
      </c>
      <c r="R552" s="7">
        <v>177</v>
      </c>
      <c r="AB552" s="8">
        <f t="shared" si="86"/>
        <v>18</v>
      </c>
      <c r="AC552" s="8" t="str">
        <f t="shared" si="87"/>
        <v/>
      </c>
      <c r="AD552" s="32" t="str">
        <f t="shared" si="88"/>
        <v/>
      </c>
      <c r="AE552" s="32" t="str">
        <f>IF(J552&lt;900,IF(AND(VLOOKUP(C552,marv2012_trees!$A$2:$O$2023,11,FALSE)&lt;21,OR(Q552=21,Q552=22,Q552=23)),1,""),"")</f>
        <v/>
      </c>
      <c r="AF552" s="32" t="str">
        <f t="shared" si="89"/>
        <v/>
      </c>
      <c r="AG552" s="32">
        <f t="shared" si="90"/>
        <v>159</v>
      </c>
      <c r="AH552" s="32">
        <f t="shared" si="91"/>
        <v>177</v>
      </c>
      <c r="AI552" s="32">
        <f t="shared" si="92"/>
        <v>18</v>
      </c>
      <c r="AJ552" s="32" t="str">
        <f t="shared" si="93"/>
        <v/>
      </c>
    </row>
    <row r="553" spans="1:36">
      <c r="A553">
        <v>131</v>
      </c>
      <c r="B553" s="1" t="str">
        <f t="shared" si="85"/>
        <v>131B_314</v>
      </c>
      <c r="C553" t="str">
        <f t="shared" si="95"/>
        <v>131B_314</v>
      </c>
      <c r="D553" t="str">
        <f>IF(ISNA(VLOOKUP(C553,omissio_vanha_vs_uusi!$A$2:$T$107,20,FALSE)),"",IF(VLOOKUP(C553,omissio_vanha_vs_uusi!$A$2:$T$107,20,FALSE)="OK",VLOOKUP(C553,omissio_vanha_vs_uusi!$A$2:$T$107,11,FALSE),""))</f>
        <v/>
      </c>
      <c r="E553">
        <f>VLOOKUP($C553,marv2012_trees!$A$2:$O$2023,5,FALSE)</f>
        <v>2516340.0099999998</v>
      </c>
      <c r="F553">
        <f>VLOOKUP($C553,marv2012_trees!$A$2:$O$2023,6,FALSE)</f>
        <v>6860349.9199999999</v>
      </c>
      <c r="G553" t="str">
        <f>IF(ISNA(VLOOKUP($C553,results!$A$2:$CJ$107,10,FALSE)),"",VLOOKUP($C553,results!$A$2:$CJ$107,10,FALSE))</f>
        <v/>
      </c>
      <c r="H553" t="str">
        <f>IF(ISNA(VLOOKUP($C553,results!$A$2:$CJ$107,11,FALSE)),"",VLOOKUP($C553,results!$A$2:$CJ$107,11,FALSE))</f>
        <v/>
      </c>
      <c r="I553" t="s">
        <v>127</v>
      </c>
      <c r="J553">
        <v>314</v>
      </c>
      <c r="K553">
        <v>2</v>
      </c>
      <c r="L553">
        <v>102</v>
      </c>
      <c r="M553">
        <v>10.30100549</v>
      </c>
      <c r="N553">
        <v>2</v>
      </c>
      <c r="O553" s="7">
        <v>1</v>
      </c>
      <c r="P553" s="7">
        <v>2</v>
      </c>
      <c r="Q553" s="7">
        <v>11</v>
      </c>
      <c r="R553" s="7">
        <v>120</v>
      </c>
      <c r="AB553" s="8">
        <f t="shared" si="86"/>
        <v>18</v>
      </c>
      <c r="AC553" s="8" t="str">
        <f t="shared" si="87"/>
        <v/>
      </c>
      <c r="AD553" s="32" t="str">
        <f t="shared" si="88"/>
        <v/>
      </c>
      <c r="AE553" s="32" t="str">
        <f>IF(J553&lt;900,IF(AND(VLOOKUP(C553,marv2012_trees!$A$2:$O$2023,11,FALSE)&lt;21,OR(Q553=21,Q553=22,Q553=23)),1,""),"")</f>
        <v/>
      </c>
      <c r="AF553" s="32" t="str">
        <f t="shared" si="89"/>
        <v/>
      </c>
      <c r="AG553" s="32">
        <f t="shared" si="90"/>
        <v>102</v>
      </c>
      <c r="AH553" s="32">
        <f t="shared" si="91"/>
        <v>120</v>
      </c>
      <c r="AI553" s="32">
        <f t="shared" si="92"/>
        <v>18</v>
      </c>
      <c r="AJ553" s="32" t="str">
        <f t="shared" si="93"/>
        <v/>
      </c>
    </row>
    <row r="554" spans="1:36">
      <c r="A554">
        <v>131</v>
      </c>
      <c r="B554" s="1" t="str">
        <f t="shared" si="85"/>
        <v>131B_313</v>
      </c>
      <c r="C554" t="str">
        <f t="shared" si="95"/>
        <v>131B_313</v>
      </c>
      <c r="D554" t="str">
        <f>IF(ISNA(VLOOKUP(C554,omissio_vanha_vs_uusi!$A$2:$T$107,20,FALSE)),"",IF(VLOOKUP(C554,omissio_vanha_vs_uusi!$A$2:$T$107,20,FALSE)="OK",VLOOKUP(C554,omissio_vanha_vs_uusi!$A$2:$T$107,11,FALSE),""))</f>
        <v/>
      </c>
      <c r="E554">
        <f>VLOOKUP($C554,marv2012_trees!$A$2:$O$2023,5,FALSE)</f>
        <v>2516338.64</v>
      </c>
      <c r="F554">
        <f>VLOOKUP($C554,marv2012_trees!$A$2:$O$2023,6,FALSE)</f>
        <v>6860351.4199999999</v>
      </c>
      <c r="G554" t="str">
        <f>IF(ISNA(VLOOKUP($C554,results!$A$2:$CJ$107,10,FALSE)),"",VLOOKUP($C554,results!$A$2:$CJ$107,10,FALSE))</f>
        <v/>
      </c>
      <c r="H554" t="str">
        <f>IF(ISNA(VLOOKUP($C554,results!$A$2:$CJ$107,11,FALSE)),"",VLOOKUP($C554,results!$A$2:$CJ$107,11,FALSE))</f>
        <v/>
      </c>
      <c r="I554" t="s">
        <v>127</v>
      </c>
      <c r="J554">
        <v>313</v>
      </c>
      <c r="K554">
        <v>2</v>
      </c>
      <c r="L554">
        <v>114</v>
      </c>
      <c r="M554">
        <v>13.23300427</v>
      </c>
      <c r="N554">
        <v>2</v>
      </c>
      <c r="O554" s="7">
        <v>1</v>
      </c>
      <c r="P554" s="7">
        <v>2</v>
      </c>
      <c r="Q554" s="7">
        <v>22</v>
      </c>
      <c r="R554" s="7">
        <v>131</v>
      </c>
      <c r="AB554" s="8" t="str">
        <f t="shared" si="86"/>
        <v/>
      </c>
      <c r="AC554" s="8" t="str">
        <f t="shared" si="87"/>
        <v/>
      </c>
      <c r="AD554" s="32" t="str">
        <f t="shared" si="88"/>
        <v/>
      </c>
      <c r="AE554" s="32">
        <f>IF(J554&lt;900,IF(AND(VLOOKUP(C554,marv2012_trees!$A$2:$O$2023,11,FALSE)&lt;21,OR(Q554=21,Q554=22,Q554=23)),1,""),"")</f>
        <v>1</v>
      </c>
      <c r="AF554" s="32" t="str">
        <f t="shared" si="89"/>
        <v/>
      </c>
      <c r="AG554" s="32">
        <f t="shared" si="90"/>
        <v>0</v>
      </c>
      <c r="AH554" s="32">
        <f t="shared" si="91"/>
        <v>0</v>
      </c>
      <c r="AI554" s="32" t="str">
        <f t="shared" si="92"/>
        <v/>
      </c>
      <c r="AJ554" s="32" t="str">
        <f t="shared" si="93"/>
        <v/>
      </c>
    </row>
    <row r="555" spans="1:36">
      <c r="A555">
        <v>131</v>
      </c>
      <c r="B555" s="1" t="str">
        <f t="shared" si="85"/>
        <v>131B_329</v>
      </c>
      <c r="C555" t="str">
        <f t="shared" si="95"/>
        <v>131B_329</v>
      </c>
      <c r="D555" t="str">
        <f>IF(ISNA(VLOOKUP(C555,omissio_vanha_vs_uusi!$A$2:$T$107,20,FALSE)),"",IF(VLOOKUP(C555,omissio_vanha_vs_uusi!$A$2:$T$107,20,FALSE)="OK",VLOOKUP(C555,omissio_vanha_vs_uusi!$A$2:$T$107,11,FALSE),""))</f>
        <v/>
      </c>
      <c r="E555">
        <f>VLOOKUP($C555,marv2012_trees!$A$2:$O$2023,5,FALSE)</f>
        <v>2516341.17</v>
      </c>
      <c r="F555">
        <f>VLOOKUP($C555,marv2012_trees!$A$2:$O$2023,6,FALSE)</f>
        <v>6860352.5999999996</v>
      </c>
      <c r="G555" t="str">
        <f>IF(ISNA(VLOOKUP($C555,results!$A$2:$CJ$107,10,FALSE)),"",VLOOKUP($C555,results!$A$2:$CJ$107,10,FALSE))</f>
        <v/>
      </c>
      <c r="H555" t="str">
        <f>IF(ISNA(VLOOKUP($C555,results!$A$2:$CJ$107,11,FALSE)),"",VLOOKUP($C555,results!$A$2:$CJ$107,11,FALSE))</f>
        <v/>
      </c>
      <c r="I555" t="s">
        <v>127</v>
      </c>
      <c r="J555">
        <v>329</v>
      </c>
      <c r="K555">
        <v>2</v>
      </c>
      <c r="L555">
        <v>142</v>
      </c>
      <c r="M555">
        <v>13.60500122</v>
      </c>
      <c r="N555">
        <v>2</v>
      </c>
      <c r="O555" s="7">
        <v>1</v>
      </c>
      <c r="P555" s="7">
        <v>2</v>
      </c>
      <c r="Q555" s="7">
        <v>11</v>
      </c>
      <c r="R555" s="7">
        <v>160</v>
      </c>
      <c r="S555" s="7">
        <v>1</v>
      </c>
      <c r="T555" s="7">
        <v>13</v>
      </c>
      <c r="U555" s="7">
        <v>13</v>
      </c>
      <c r="V555" s="7">
        <v>7</v>
      </c>
      <c r="AB555" s="8">
        <f t="shared" si="86"/>
        <v>18</v>
      </c>
      <c r="AC555" s="8" t="str">
        <f t="shared" si="87"/>
        <v/>
      </c>
      <c r="AD555" s="32" t="str">
        <f t="shared" si="88"/>
        <v/>
      </c>
      <c r="AE555" s="32" t="str">
        <f>IF(J555&lt;900,IF(AND(VLOOKUP(C555,marv2012_trees!$A$2:$O$2023,11,FALSE)&lt;21,OR(Q555=21,Q555=22,Q555=23)),1,""),"")</f>
        <v/>
      </c>
      <c r="AF555" s="32" t="str">
        <f t="shared" si="89"/>
        <v/>
      </c>
      <c r="AG555" s="32">
        <f t="shared" si="90"/>
        <v>142</v>
      </c>
      <c r="AH555" s="32">
        <f t="shared" si="91"/>
        <v>160</v>
      </c>
      <c r="AI555" s="32">
        <f t="shared" si="92"/>
        <v>18</v>
      </c>
      <c r="AJ555" s="32" t="str">
        <f t="shared" si="93"/>
        <v/>
      </c>
    </row>
    <row r="556" spans="1:36">
      <c r="A556">
        <v>131</v>
      </c>
      <c r="B556" s="1" t="str">
        <f t="shared" si="85"/>
        <v>131B_307</v>
      </c>
      <c r="C556" t="str">
        <f t="shared" si="95"/>
        <v>131B_307</v>
      </c>
      <c r="D556" t="str">
        <f>IF(ISNA(VLOOKUP(C556,omissio_vanha_vs_uusi!$A$2:$T$107,20,FALSE)),"",IF(VLOOKUP(C556,omissio_vanha_vs_uusi!$A$2:$T$107,20,FALSE)="OK",VLOOKUP(C556,omissio_vanha_vs_uusi!$A$2:$T$107,11,FALSE),""))</f>
        <v/>
      </c>
      <c r="E556">
        <f>VLOOKUP($C556,marv2012_trees!$A$2:$O$2023,5,FALSE)</f>
        <v>2516336.54</v>
      </c>
      <c r="F556">
        <f>VLOOKUP($C556,marv2012_trees!$A$2:$O$2023,6,FALSE)</f>
        <v>6860352.04</v>
      </c>
      <c r="G556" t="str">
        <f>IF(ISNA(VLOOKUP($C556,results!$A$2:$CJ$107,10,FALSE)),"",VLOOKUP($C556,results!$A$2:$CJ$107,10,FALSE))</f>
        <v/>
      </c>
      <c r="H556" t="str">
        <f>IF(ISNA(VLOOKUP($C556,results!$A$2:$CJ$107,11,FALSE)),"",VLOOKUP($C556,results!$A$2:$CJ$107,11,FALSE))</f>
        <v/>
      </c>
      <c r="I556" t="s">
        <v>127</v>
      </c>
      <c r="J556">
        <v>307</v>
      </c>
      <c r="K556">
        <v>2</v>
      </c>
      <c r="L556">
        <v>143</v>
      </c>
      <c r="M556">
        <v>13.831998779999999</v>
      </c>
      <c r="N556">
        <v>2</v>
      </c>
      <c r="O556" s="7">
        <v>1</v>
      </c>
      <c r="P556" s="7">
        <v>2</v>
      </c>
      <c r="Q556" s="7">
        <v>11</v>
      </c>
      <c r="R556" s="7">
        <v>166</v>
      </c>
      <c r="AB556" s="8">
        <f t="shared" si="86"/>
        <v>23</v>
      </c>
      <c r="AC556" s="8" t="str">
        <f t="shared" si="87"/>
        <v/>
      </c>
      <c r="AD556" s="32" t="str">
        <f t="shared" si="88"/>
        <v/>
      </c>
      <c r="AE556" s="32" t="str">
        <f>IF(J556&lt;900,IF(AND(VLOOKUP(C556,marv2012_trees!$A$2:$O$2023,11,FALSE)&lt;21,OR(Q556=21,Q556=22,Q556=23)),1,""),"")</f>
        <v/>
      </c>
      <c r="AF556" s="32" t="str">
        <f t="shared" si="89"/>
        <v/>
      </c>
      <c r="AG556" s="32">
        <f t="shared" si="90"/>
        <v>143</v>
      </c>
      <c r="AH556" s="32">
        <f t="shared" si="91"/>
        <v>166</v>
      </c>
      <c r="AI556" s="32">
        <f t="shared" si="92"/>
        <v>23</v>
      </c>
      <c r="AJ556" s="32" t="str">
        <f t="shared" si="93"/>
        <v/>
      </c>
    </row>
    <row r="557" spans="1:36">
      <c r="A557">
        <v>131</v>
      </c>
      <c r="B557" s="1" t="str">
        <f t="shared" si="85"/>
        <v>131B_328</v>
      </c>
      <c r="C557" t="str">
        <f t="shared" si="95"/>
        <v>131B_328</v>
      </c>
      <c r="D557" t="str">
        <f>IF(ISNA(VLOOKUP(C557,omissio_vanha_vs_uusi!$A$2:$T$107,20,FALSE)),"",IF(VLOOKUP(C557,omissio_vanha_vs_uusi!$A$2:$T$107,20,FALSE)="OK",VLOOKUP(C557,omissio_vanha_vs_uusi!$A$2:$T$107,11,FALSE),""))</f>
        <v/>
      </c>
      <c r="E557">
        <f>VLOOKUP($C557,marv2012_trees!$A$2:$O$2023,5,FALSE)</f>
        <v>2516340</v>
      </c>
      <c r="F557">
        <f>VLOOKUP($C557,marv2012_trees!$A$2:$O$2023,6,FALSE)</f>
        <v>6860354.1299999999</v>
      </c>
      <c r="G557" t="str">
        <f>IF(ISNA(VLOOKUP($C557,results!$A$2:$CJ$107,10,FALSE)),"",VLOOKUP($C557,results!$A$2:$CJ$107,10,FALSE))</f>
        <v/>
      </c>
      <c r="H557" t="str">
        <f>IF(ISNA(VLOOKUP($C557,results!$A$2:$CJ$107,11,FALSE)),"",VLOOKUP($C557,results!$A$2:$CJ$107,11,FALSE))</f>
        <v/>
      </c>
      <c r="I557" t="s">
        <v>127</v>
      </c>
      <c r="J557">
        <v>328</v>
      </c>
      <c r="K557">
        <v>2</v>
      </c>
      <c r="L557">
        <v>137</v>
      </c>
      <c r="M557">
        <v>13.189003659999999</v>
      </c>
      <c r="N557">
        <v>2</v>
      </c>
      <c r="O557" s="7">
        <v>1</v>
      </c>
      <c r="P557" s="7">
        <v>2</v>
      </c>
      <c r="Q557" s="7">
        <v>11</v>
      </c>
      <c r="R557" s="7">
        <v>150</v>
      </c>
      <c r="S557" s="7">
        <v>1</v>
      </c>
      <c r="T557" s="7">
        <v>14</v>
      </c>
      <c r="U557" s="7">
        <v>13</v>
      </c>
      <c r="V557" s="7">
        <v>5</v>
      </c>
      <c r="W557" s="7">
        <v>16</v>
      </c>
      <c r="X557" s="7">
        <v>11</v>
      </c>
      <c r="Y557" s="7">
        <v>1.5</v>
      </c>
      <c r="Z557" s="7">
        <v>28</v>
      </c>
      <c r="AB557" s="8">
        <f t="shared" si="86"/>
        <v>13</v>
      </c>
      <c r="AC557" s="8" t="str">
        <f t="shared" si="87"/>
        <v/>
      </c>
      <c r="AD557" s="32" t="str">
        <f t="shared" si="88"/>
        <v/>
      </c>
      <c r="AE557" s="32" t="str">
        <f>IF(J557&lt;900,IF(AND(VLOOKUP(C557,marv2012_trees!$A$2:$O$2023,11,FALSE)&lt;21,OR(Q557=21,Q557=22,Q557=23)),1,""),"")</f>
        <v/>
      </c>
      <c r="AF557" s="32" t="str">
        <f t="shared" si="89"/>
        <v/>
      </c>
      <c r="AG557" s="32">
        <f t="shared" si="90"/>
        <v>137</v>
      </c>
      <c r="AH557" s="32">
        <f t="shared" si="91"/>
        <v>150</v>
      </c>
      <c r="AI557" s="32">
        <f t="shared" si="92"/>
        <v>13</v>
      </c>
      <c r="AJ557" s="32" t="str">
        <f t="shared" si="93"/>
        <v/>
      </c>
    </row>
    <row r="558" spans="1:36">
      <c r="A558">
        <v>131</v>
      </c>
      <c r="B558" s="1" t="str">
        <f t="shared" si="85"/>
        <v>131B_337</v>
      </c>
      <c r="C558" t="str">
        <f t="shared" si="95"/>
        <v>131B_337</v>
      </c>
      <c r="D558" t="str">
        <f>IF(ISNA(VLOOKUP(C558,omissio_vanha_vs_uusi!$A$2:$T$107,20,FALSE)),"",IF(VLOOKUP(C558,omissio_vanha_vs_uusi!$A$2:$T$107,20,FALSE)="OK",VLOOKUP(C558,omissio_vanha_vs_uusi!$A$2:$T$107,11,FALSE),""))</f>
        <v/>
      </c>
      <c r="E558">
        <f>VLOOKUP($C558,marv2012_trees!$A$2:$O$2023,5,FALSE)</f>
        <v>2516341.9700000002</v>
      </c>
      <c r="F558">
        <f>VLOOKUP($C558,marv2012_trees!$A$2:$O$2023,6,FALSE)</f>
        <v>6860355.2000000002</v>
      </c>
      <c r="G558" t="str">
        <f>IF(ISNA(VLOOKUP($C558,results!$A$2:$CJ$107,10,FALSE)),"",VLOOKUP($C558,results!$A$2:$CJ$107,10,FALSE))</f>
        <v/>
      </c>
      <c r="H558" t="str">
        <f>IF(ISNA(VLOOKUP($C558,results!$A$2:$CJ$107,11,FALSE)),"",VLOOKUP($C558,results!$A$2:$CJ$107,11,FALSE))</f>
        <v/>
      </c>
      <c r="I558" t="s">
        <v>127</v>
      </c>
      <c r="J558">
        <v>337</v>
      </c>
      <c r="K558">
        <v>2</v>
      </c>
      <c r="L558">
        <v>167</v>
      </c>
      <c r="M558">
        <v>15.534997560000001</v>
      </c>
      <c r="N558">
        <v>2</v>
      </c>
      <c r="O558" s="7">
        <v>1</v>
      </c>
      <c r="P558" s="7">
        <v>2</v>
      </c>
      <c r="Q558" s="7">
        <v>11</v>
      </c>
      <c r="R558" s="7">
        <v>190</v>
      </c>
      <c r="AB558" s="8">
        <f t="shared" si="86"/>
        <v>23</v>
      </c>
      <c r="AC558" s="8" t="str">
        <f t="shared" si="87"/>
        <v/>
      </c>
      <c r="AD558" s="32" t="str">
        <f t="shared" si="88"/>
        <v/>
      </c>
      <c r="AE558" s="32" t="str">
        <f>IF(J558&lt;900,IF(AND(VLOOKUP(C558,marv2012_trees!$A$2:$O$2023,11,FALSE)&lt;21,OR(Q558=21,Q558=22,Q558=23)),1,""),"")</f>
        <v/>
      </c>
      <c r="AF558" s="32" t="str">
        <f t="shared" si="89"/>
        <v/>
      </c>
      <c r="AG558" s="32">
        <f t="shared" si="90"/>
        <v>167</v>
      </c>
      <c r="AH558" s="32">
        <f t="shared" si="91"/>
        <v>190</v>
      </c>
      <c r="AI558" s="32">
        <f t="shared" si="92"/>
        <v>23</v>
      </c>
      <c r="AJ558" s="32" t="str">
        <f t="shared" si="93"/>
        <v/>
      </c>
    </row>
    <row r="559" spans="1:36">
      <c r="A559">
        <v>131</v>
      </c>
      <c r="B559" s="1" t="str">
        <f t="shared" si="85"/>
        <v>131B_317</v>
      </c>
      <c r="C559" t="str">
        <f t="shared" si="95"/>
        <v>131B_317</v>
      </c>
      <c r="D559" t="str">
        <f>IF(ISNA(VLOOKUP(C559,omissio_vanha_vs_uusi!$A$2:$T$107,20,FALSE)),"",IF(VLOOKUP(C559,omissio_vanha_vs_uusi!$A$2:$T$107,20,FALSE)="OK",VLOOKUP(C559,omissio_vanha_vs_uusi!$A$2:$T$107,11,FALSE),""))</f>
        <v/>
      </c>
      <c r="E559">
        <f>VLOOKUP($C559,marv2012_trees!$A$2:$O$2023,5,FALSE)</f>
        <v>2516338.27</v>
      </c>
      <c r="F559">
        <f>VLOOKUP($C559,marv2012_trees!$A$2:$O$2023,6,FALSE)</f>
        <v>6860353.6200000001</v>
      </c>
      <c r="G559" t="str">
        <f>IF(ISNA(VLOOKUP($C559,results!$A$2:$CJ$107,10,FALSE)),"",VLOOKUP($C559,results!$A$2:$CJ$107,10,FALSE))</f>
        <v/>
      </c>
      <c r="H559" t="str">
        <f>IF(ISNA(VLOOKUP($C559,results!$A$2:$CJ$107,11,FALSE)),"",VLOOKUP($C559,results!$A$2:$CJ$107,11,FALSE))</f>
        <v/>
      </c>
      <c r="I559" t="s">
        <v>127</v>
      </c>
      <c r="J559">
        <v>317</v>
      </c>
      <c r="K559">
        <v>2</v>
      </c>
      <c r="L559">
        <v>139</v>
      </c>
      <c r="M559">
        <v>14.164001219999999</v>
      </c>
      <c r="N559">
        <v>2</v>
      </c>
      <c r="O559" s="7">
        <v>1</v>
      </c>
      <c r="P559" s="7">
        <v>2</v>
      </c>
      <c r="Q559" s="7">
        <v>11</v>
      </c>
      <c r="R559" s="7">
        <v>153</v>
      </c>
      <c r="S559" s="7">
        <v>1</v>
      </c>
      <c r="T559" s="7">
        <v>14</v>
      </c>
      <c r="U559" s="7">
        <v>13.5</v>
      </c>
      <c r="V559" s="7">
        <v>5</v>
      </c>
      <c r="AB559" s="8">
        <f t="shared" si="86"/>
        <v>14</v>
      </c>
      <c r="AC559" s="8" t="str">
        <f t="shared" si="87"/>
        <v/>
      </c>
      <c r="AD559" s="32" t="str">
        <f t="shared" si="88"/>
        <v/>
      </c>
      <c r="AE559" s="32" t="str">
        <f>IF(J559&lt;900,IF(AND(VLOOKUP(C559,marv2012_trees!$A$2:$O$2023,11,FALSE)&lt;21,OR(Q559=21,Q559=22,Q559=23)),1,""),"")</f>
        <v/>
      </c>
      <c r="AF559" s="32" t="str">
        <f t="shared" si="89"/>
        <v/>
      </c>
      <c r="AG559" s="32">
        <f t="shared" si="90"/>
        <v>139</v>
      </c>
      <c r="AH559" s="32">
        <f t="shared" si="91"/>
        <v>153</v>
      </c>
      <c r="AI559" s="32">
        <f t="shared" si="92"/>
        <v>14</v>
      </c>
      <c r="AJ559" s="32" t="str">
        <f t="shared" si="93"/>
        <v/>
      </c>
    </row>
    <row r="560" spans="1:36">
      <c r="A560">
        <v>131</v>
      </c>
      <c r="B560" s="1" t="str">
        <f t="shared" si="85"/>
        <v>131B_315</v>
      </c>
      <c r="C560" t="str">
        <f t="shared" si="95"/>
        <v>131B_315</v>
      </c>
      <c r="D560" t="str">
        <f>IF(ISNA(VLOOKUP(C560,omissio_vanha_vs_uusi!$A$2:$T$107,20,FALSE)),"",IF(VLOOKUP(C560,omissio_vanha_vs_uusi!$A$2:$T$107,20,FALSE)="OK",VLOOKUP(C560,omissio_vanha_vs_uusi!$A$2:$T$107,11,FALSE),""))</f>
        <v/>
      </c>
      <c r="E560">
        <f>VLOOKUP($C560,marv2012_trees!$A$2:$O$2023,5,FALSE)</f>
        <v>2516336.08</v>
      </c>
      <c r="F560">
        <f>VLOOKUP($C560,marv2012_trees!$A$2:$O$2023,6,FALSE)</f>
        <v>6860355.1399999997</v>
      </c>
      <c r="G560" t="str">
        <f>IF(ISNA(VLOOKUP($C560,results!$A$2:$CJ$107,10,FALSE)),"",VLOOKUP($C560,results!$A$2:$CJ$107,10,FALSE))</f>
        <v/>
      </c>
      <c r="H560" t="str">
        <f>IF(ISNA(VLOOKUP($C560,results!$A$2:$CJ$107,11,FALSE)),"",VLOOKUP($C560,results!$A$2:$CJ$107,11,FALSE))</f>
        <v/>
      </c>
      <c r="I560" t="s">
        <v>127</v>
      </c>
      <c r="J560">
        <v>315</v>
      </c>
      <c r="K560">
        <v>2</v>
      </c>
      <c r="L560">
        <v>201</v>
      </c>
      <c r="M560">
        <v>16.906007930000001</v>
      </c>
      <c r="N560">
        <v>2</v>
      </c>
      <c r="O560" s="7">
        <v>1</v>
      </c>
      <c r="P560" s="7">
        <v>2</v>
      </c>
      <c r="Q560" s="7">
        <v>11</v>
      </c>
      <c r="R560" s="7">
        <v>225</v>
      </c>
      <c r="S560" s="7">
        <v>1</v>
      </c>
      <c r="T560" s="7">
        <v>19</v>
      </c>
      <c r="U560" s="7">
        <v>17.5</v>
      </c>
      <c r="V560" s="7">
        <v>6</v>
      </c>
      <c r="AB560" s="8">
        <f t="shared" si="86"/>
        <v>24</v>
      </c>
      <c r="AC560" s="8" t="str">
        <f t="shared" si="87"/>
        <v/>
      </c>
      <c r="AD560" s="32" t="str">
        <f t="shared" si="88"/>
        <v/>
      </c>
      <c r="AE560" s="32" t="str">
        <f>IF(J560&lt;900,IF(AND(VLOOKUP(C560,marv2012_trees!$A$2:$O$2023,11,FALSE)&lt;21,OR(Q560=21,Q560=22,Q560=23)),1,""),"")</f>
        <v/>
      </c>
      <c r="AF560" s="32" t="str">
        <f t="shared" si="89"/>
        <v/>
      </c>
      <c r="AG560" s="32">
        <f t="shared" si="90"/>
        <v>201</v>
      </c>
      <c r="AH560" s="32">
        <f t="shared" si="91"/>
        <v>225</v>
      </c>
      <c r="AI560" s="32">
        <f t="shared" si="92"/>
        <v>24</v>
      </c>
      <c r="AJ560" s="32" t="str">
        <f t="shared" si="93"/>
        <v/>
      </c>
    </row>
    <row r="561" spans="1:36">
      <c r="A561">
        <v>131</v>
      </c>
      <c r="B561" s="1" t="str">
        <f t="shared" si="85"/>
        <v>131B_325</v>
      </c>
      <c r="C561" t="str">
        <f t="shared" si="95"/>
        <v>131B_325</v>
      </c>
      <c r="D561" t="str">
        <f>IF(ISNA(VLOOKUP(C561,omissio_vanha_vs_uusi!$A$2:$T$107,20,FALSE)),"",IF(VLOOKUP(C561,omissio_vanha_vs_uusi!$A$2:$T$107,20,FALSE)="OK",VLOOKUP(C561,omissio_vanha_vs_uusi!$A$2:$T$107,11,FALSE),""))</f>
        <v/>
      </c>
      <c r="E561">
        <f>VLOOKUP($C561,marv2012_trees!$A$2:$O$2023,5,FALSE)</f>
        <v>2516338.0699999998</v>
      </c>
      <c r="F561">
        <f>VLOOKUP($C561,marv2012_trees!$A$2:$O$2023,6,FALSE)</f>
        <v>6860356.8499999996</v>
      </c>
      <c r="G561" t="str">
        <f>IF(ISNA(VLOOKUP($C561,results!$A$2:$CJ$107,10,FALSE)),"",VLOOKUP($C561,results!$A$2:$CJ$107,10,FALSE))</f>
        <v/>
      </c>
      <c r="H561" t="str">
        <f>IF(ISNA(VLOOKUP($C561,results!$A$2:$CJ$107,11,FALSE)),"",VLOOKUP($C561,results!$A$2:$CJ$107,11,FALSE))</f>
        <v/>
      </c>
      <c r="I561" t="s">
        <v>127</v>
      </c>
      <c r="J561">
        <v>325</v>
      </c>
      <c r="K561">
        <v>2</v>
      </c>
      <c r="L561">
        <v>172</v>
      </c>
      <c r="M561">
        <v>12.0210116</v>
      </c>
      <c r="N561">
        <v>2</v>
      </c>
      <c r="O561" s="7">
        <v>1</v>
      </c>
      <c r="P561" s="7">
        <v>2</v>
      </c>
      <c r="Q561" s="7">
        <v>22</v>
      </c>
      <c r="R561" s="7">
        <v>179</v>
      </c>
      <c r="AB561" s="8" t="str">
        <f t="shared" si="86"/>
        <v/>
      </c>
      <c r="AC561" s="8" t="str">
        <f t="shared" si="87"/>
        <v/>
      </c>
      <c r="AD561" s="32" t="str">
        <f t="shared" si="88"/>
        <v/>
      </c>
      <c r="AE561" s="32">
        <f>IF(J561&lt;900,IF(AND(VLOOKUP(C561,marv2012_trees!$A$2:$O$2023,11,FALSE)&lt;21,OR(Q561=21,Q561=22,Q561=23)),1,""),"")</f>
        <v>1</v>
      </c>
      <c r="AF561" s="32" t="str">
        <f t="shared" si="89"/>
        <v/>
      </c>
      <c r="AG561" s="32">
        <f t="shared" si="90"/>
        <v>0</v>
      </c>
      <c r="AH561" s="32">
        <f t="shared" si="91"/>
        <v>0</v>
      </c>
      <c r="AI561" s="32" t="str">
        <f t="shared" si="92"/>
        <v/>
      </c>
      <c r="AJ561" s="32" t="str">
        <f t="shared" si="93"/>
        <v/>
      </c>
    </row>
    <row r="562" spans="1:36">
      <c r="A562">
        <v>131</v>
      </c>
      <c r="B562" s="1" t="str">
        <f t="shared" si="85"/>
        <v>131B_341</v>
      </c>
      <c r="C562" t="str">
        <f t="shared" si="95"/>
        <v>131B_341</v>
      </c>
      <c r="D562" t="str">
        <f>IF(ISNA(VLOOKUP(C562,omissio_vanha_vs_uusi!$A$2:$T$107,20,FALSE)),"",IF(VLOOKUP(C562,omissio_vanha_vs_uusi!$A$2:$T$107,20,FALSE)="OK",VLOOKUP(C562,omissio_vanha_vs_uusi!$A$2:$T$107,11,FALSE),""))</f>
        <v/>
      </c>
      <c r="E562">
        <f>VLOOKUP($C562,marv2012_trees!$A$2:$O$2023,5,FALSE)</f>
        <v>2516341.5099999998</v>
      </c>
      <c r="F562">
        <f>VLOOKUP($C562,marv2012_trees!$A$2:$O$2023,6,FALSE)</f>
        <v>6860358.6200000001</v>
      </c>
      <c r="G562" t="str">
        <f>IF(ISNA(VLOOKUP($C562,results!$A$2:$CJ$107,10,FALSE)),"",VLOOKUP($C562,results!$A$2:$CJ$107,10,FALSE))</f>
        <v/>
      </c>
      <c r="H562" t="str">
        <f>IF(ISNA(VLOOKUP($C562,results!$A$2:$CJ$107,11,FALSE)),"",VLOOKUP($C562,results!$A$2:$CJ$107,11,FALSE))</f>
        <v/>
      </c>
      <c r="I562" t="s">
        <v>127</v>
      </c>
      <c r="J562">
        <v>341</v>
      </c>
      <c r="K562">
        <v>2</v>
      </c>
      <c r="L562">
        <v>159</v>
      </c>
      <c r="M562">
        <v>15.689</v>
      </c>
      <c r="N562">
        <v>2</v>
      </c>
      <c r="O562" s="7">
        <v>1</v>
      </c>
      <c r="P562" s="7">
        <v>2</v>
      </c>
      <c r="Q562" s="7">
        <v>11</v>
      </c>
      <c r="R562" s="7">
        <v>173</v>
      </c>
      <c r="AB562" s="8">
        <f t="shared" si="86"/>
        <v>14</v>
      </c>
      <c r="AC562" s="8" t="str">
        <f t="shared" si="87"/>
        <v/>
      </c>
      <c r="AD562" s="32" t="str">
        <f t="shared" si="88"/>
        <v/>
      </c>
      <c r="AE562" s="32" t="str">
        <f>IF(J562&lt;900,IF(AND(VLOOKUP(C562,marv2012_trees!$A$2:$O$2023,11,FALSE)&lt;21,OR(Q562=21,Q562=22,Q562=23)),1,""),"")</f>
        <v/>
      </c>
      <c r="AF562" s="32" t="str">
        <f t="shared" si="89"/>
        <v/>
      </c>
      <c r="AG562" s="32">
        <f t="shared" si="90"/>
        <v>159</v>
      </c>
      <c r="AH562" s="32">
        <f t="shared" si="91"/>
        <v>173</v>
      </c>
      <c r="AI562" s="32">
        <f t="shared" si="92"/>
        <v>14</v>
      </c>
      <c r="AJ562" s="32" t="str">
        <f t="shared" si="93"/>
        <v/>
      </c>
    </row>
    <row r="563" spans="1:36">
      <c r="A563">
        <v>131</v>
      </c>
      <c r="B563" s="1" t="str">
        <f t="shared" si="85"/>
        <v>131B_29</v>
      </c>
      <c r="C563" t="str">
        <f t="shared" si="95"/>
        <v>131B_29</v>
      </c>
      <c r="D563" t="str">
        <f>IF(ISNA(VLOOKUP(C563,omissio_vanha_vs_uusi!$A$2:$T$107,20,FALSE)),"",IF(VLOOKUP(C563,omissio_vanha_vs_uusi!$A$2:$T$107,20,FALSE)="OK",VLOOKUP(C563,omissio_vanha_vs_uusi!$A$2:$T$107,11,FALSE),""))</f>
        <v/>
      </c>
      <c r="E563">
        <f>VLOOKUP($C563,marv2012_trees!$A$2:$O$2023,5,FALSE)</f>
        <v>2516351.77</v>
      </c>
      <c r="F563">
        <f>VLOOKUP($C563,marv2012_trees!$A$2:$O$2023,6,FALSE)</f>
        <v>6860343.8899999997</v>
      </c>
      <c r="G563" t="str">
        <f>IF(ISNA(VLOOKUP($C563,results!$A$2:$CJ$107,10,FALSE)),"",VLOOKUP($C563,results!$A$2:$CJ$107,10,FALSE))</f>
        <v/>
      </c>
      <c r="H563" t="str">
        <f>IF(ISNA(VLOOKUP($C563,results!$A$2:$CJ$107,11,FALSE)),"",VLOOKUP($C563,results!$A$2:$CJ$107,11,FALSE))</f>
        <v/>
      </c>
      <c r="I563" t="s">
        <v>127</v>
      </c>
      <c r="J563">
        <v>29</v>
      </c>
      <c r="K563">
        <v>2</v>
      </c>
      <c r="L563">
        <v>142</v>
      </c>
      <c r="M563">
        <v>14.439010379999999</v>
      </c>
      <c r="N563">
        <v>2</v>
      </c>
      <c r="O563" s="7">
        <v>1</v>
      </c>
      <c r="P563" s="7">
        <v>2</v>
      </c>
      <c r="Q563" s="7">
        <v>11</v>
      </c>
      <c r="R563" s="7">
        <v>163</v>
      </c>
      <c r="S563" s="7">
        <v>1</v>
      </c>
      <c r="T563" s="7">
        <v>14</v>
      </c>
      <c r="U563" s="7">
        <v>17.5</v>
      </c>
      <c r="V563" s="7">
        <v>11.75</v>
      </c>
      <c r="W563" s="7">
        <v>12</v>
      </c>
      <c r="X563" s="7">
        <v>11</v>
      </c>
      <c r="Y563" s="7">
        <v>1.75</v>
      </c>
      <c r="Z563" s="7">
        <v>35</v>
      </c>
      <c r="AB563" s="8">
        <f t="shared" si="86"/>
        <v>21</v>
      </c>
      <c r="AC563" s="8" t="str">
        <f t="shared" si="87"/>
        <v/>
      </c>
      <c r="AD563" s="32" t="str">
        <f t="shared" si="88"/>
        <v/>
      </c>
      <c r="AE563" s="32" t="str">
        <f>IF(J563&lt;900,IF(AND(VLOOKUP(C563,marv2012_trees!$A$2:$O$2023,11,FALSE)&lt;21,OR(Q563=21,Q563=22,Q563=23)),1,""),"")</f>
        <v/>
      </c>
      <c r="AF563" s="32" t="str">
        <f t="shared" si="89"/>
        <v/>
      </c>
      <c r="AG563" s="32">
        <f t="shared" si="90"/>
        <v>142</v>
      </c>
      <c r="AH563" s="32">
        <f t="shared" si="91"/>
        <v>163</v>
      </c>
      <c r="AI563" s="32">
        <f t="shared" si="92"/>
        <v>21</v>
      </c>
      <c r="AJ563" s="32" t="str">
        <f t="shared" si="93"/>
        <v/>
      </c>
    </row>
    <row r="564" spans="1:36">
      <c r="A564">
        <v>131</v>
      </c>
      <c r="B564" s="1" t="str">
        <f t="shared" si="85"/>
        <v>131B_35</v>
      </c>
      <c r="C564" t="str">
        <f t="shared" si="95"/>
        <v>131B_35</v>
      </c>
      <c r="D564" t="str">
        <f>IF(ISNA(VLOOKUP(C564,omissio_vanha_vs_uusi!$A$2:$T$107,20,FALSE)),"",IF(VLOOKUP(C564,omissio_vanha_vs_uusi!$A$2:$T$107,20,FALSE)="OK",VLOOKUP(C564,omissio_vanha_vs_uusi!$A$2:$T$107,11,FALSE),""))</f>
        <v/>
      </c>
      <c r="E564">
        <f>VLOOKUP($C564,marv2012_trees!$A$2:$O$2023,5,FALSE)</f>
        <v>2516353.77</v>
      </c>
      <c r="F564">
        <f>VLOOKUP($C564,marv2012_trees!$A$2:$O$2023,6,FALSE)</f>
        <v>6860344.8499999996</v>
      </c>
      <c r="G564" t="str">
        <f>IF(ISNA(VLOOKUP($C564,results!$A$2:$CJ$107,10,FALSE)),"",VLOOKUP($C564,results!$A$2:$CJ$107,10,FALSE))</f>
        <v/>
      </c>
      <c r="H564" t="str">
        <f>IF(ISNA(VLOOKUP($C564,results!$A$2:$CJ$107,11,FALSE)),"",VLOOKUP($C564,results!$A$2:$CJ$107,11,FALSE))</f>
        <v/>
      </c>
      <c r="I564" t="s">
        <v>127</v>
      </c>
      <c r="J564">
        <v>35</v>
      </c>
      <c r="K564">
        <v>2</v>
      </c>
      <c r="L564">
        <v>161</v>
      </c>
      <c r="M564">
        <v>15.55301038</v>
      </c>
      <c r="N564">
        <v>2</v>
      </c>
      <c r="O564" s="7">
        <v>1</v>
      </c>
      <c r="P564" s="7">
        <v>2</v>
      </c>
      <c r="Q564" s="7">
        <v>11</v>
      </c>
      <c r="R564" s="7">
        <v>185</v>
      </c>
      <c r="AB564" s="8">
        <f t="shared" si="86"/>
        <v>24</v>
      </c>
      <c r="AC564" s="8" t="str">
        <f t="shared" si="87"/>
        <v/>
      </c>
      <c r="AD564" s="32" t="str">
        <f t="shared" si="88"/>
        <v/>
      </c>
      <c r="AE564" s="32" t="str">
        <f>IF(J564&lt;900,IF(AND(VLOOKUP(C564,marv2012_trees!$A$2:$O$2023,11,FALSE)&lt;21,OR(Q564=21,Q564=22,Q564=23)),1,""),"")</f>
        <v/>
      </c>
      <c r="AF564" s="32" t="str">
        <f t="shared" si="89"/>
        <v/>
      </c>
      <c r="AG564" s="32">
        <f t="shared" si="90"/>
        <v>161</v>
      </c>
      <c r="AH564" s="32">
        <f t="shared" si="91"/>
        <v>185</v>
      </c>
      <c r="AI564" s="32">
        <f t="shared" si="92"/>
        <v>24</v>
      </c>
      <c r="AJ564" s="32" t="str">
        <f t="shared" si="93"/>
        <v/>
      </c>
    </row>
    <row r="565" spans="1:36">
      <c r="A565">
        <v>131</v>
      </c>
      <c r="B565" s="1" t="str">
        <f t="shared" si="85"/>
        <v>131B_36</v>
      </c>
      <c r="C565" t="str">
        <f t="shared" si="95"/>
        <v>131B_36</v>
      </c>
      <c r="D565" t="str">
        <f>IF(ISNA(VLOOKUP(C565,omissio_vanha_vs_uusi!$A$2:$T$107,20,FALSE)),"",IF(VLOOKUP(C565,omissio_vanha_vs_uusi!$A$2:$T$107,20,FALSE)="OK",VLOOKUP(C565,omissio_vanha_vs_uusi!$A$2:$T$107,11,FALSE),""))</f>
        <v/>
      </c>
      <c r="E565">
        <f>VLOOKUP($C565,marv2012_trees!$A$2:$O$2023,5,FALSE)</f>
        <v>2516356.13</v>
      </c>
      <c r="F565">
        <f>VLOOKUP($C565,marv2012_trees!$A$2:$O$2023,6,FALSE)</f>
        <v>6860346.4299999997</v>
      </c>
      <c r="G565" t="str">
        <f>IF(ISNA(VLOOKUP($C565,results!$A$2:$CJ$107,10,FALSE)),"",VLOOKUP($C565,results!$A$2:$CJ$107,10,FALSE))</f>
        <v/>
      </c>
      <c r="H565" t="str">
        <f>IF(ISNA(VLOOKUP($C565,results!$A$2:$CJ$107,11,FALSE)),"",VLOOKUP($C565,results!$A$2:$CJ$107,11,FALSE))</f>
        <v/>
      </c>
      <c r="I565" t="s">
        <v>127</v>
      </c>
      <c r="J565">
        <v>36</v>
      </c>
      <c r="K565">
        <v>2</v>
      </c>
      <c r="L565">
        <v>96</v>
      </c>
      <c r="M565">
        <v>11.976009769999999</v>
      </c>
      <c r="N565">
        <v>2</v>
      </c>
      <c r="O565" s="7">
        <v>1</v>
      </c>
      <c r="P565" s="7">
        <v>2</v>
      </c>
      <c r="Q565" s="7">
        <v>22</v>
      </c>
      <c r="R565" s="7">
        <v>110</v>
      </c>
      <c r="AB565" s="8" t="str">
        <f t="shared" si="86"/>
        <v/>
      </c>
      <c r="AC565" s="8" t="str">
        <f t="shared" si="87"/>
        <v/>
      </c>
      <c r="AD565" s="32" t="str">
        <f t="shared" si="88"/>
        <v/>
      </c>
      <c r="AE565" s="32">
        <f>IF(J565&lt;900,IF(AND(VLOOKUP(C565,marv2012_trees!$A$2:$O$2023,11,FALSE)&lt;21,OR(Q565=21,Q565=22,Q565=23)),1,""),"")</f>
        <v>1</v>
      </c>
      <c r="AF565" s="32" t="str">
        <f t="shared" si="89"/>
        <v/>
      </c>
      <c r="AG565" s="32">
        <f t="shared" si="90"/>
        <v>0</v>
      </c>
      <c r="AH565" s="32">
        <f t="shared" si="91"/>
        <v>0</v>
      </c>
      <c r="AI565" s="32" t="str">
        <f t="shared" si="92"/>
        <v/>
      </c>
      <c r="AJ565" s="32" t="str">
        <f t="shared" si="93"/>
        <v/>
      </c>
    </row>
    <row r="566" spans="1:36">
      <c r="A566">
        <v>131</v>
      </c>
      <c r="B566" s="1" t="str">
        <f t="shared" si="85"/>
        <v>131B_38</v>
      </c>
      <c r="C566" t="str">
        <f t="shared" si="95"/>
        <v>131B_38</v>
      </c>
      <c r="D566" t="str">
        <f>IF(ISNA(VLOOKUP(C566,omissio_vanha_vs_uusi!$A$2:$T$107,20,FALSE)),"",IF(VLOOKUP(C566,omissio_vanha_vs_uusi!$A$2:$T$107,20,FALSE)="OK",VLOOKUP(C566,omissio_vanha_vs_uusi!$A$2:$T$107,11,FALSE),""))</f>
        <v/>
      </c>
      <c r="E566">
        <f>VLOOKUP($C566,marv2012_trees!$A$2:$O$2023,5,FALSE)</f>
        <v>2516358.23</v>
      </c>
      <c r="F566">
        <f>VLOOKUP($C566,marv2012_trees!$A$2:$O$2023,6,FALSE)</f>
        <v>6860348.0099999998</v>
      </c>
      <c r="G566" t="str">
        <f>IF(ISNA(VLOOKUP($C566,results!$A$2:$CJ$107,10,FALSE)),"",VLOOKUP($C566,results!$A$2:$CJ$107,10,FALSE))</f>
        <v/>
      </c>
      <c r="H566" t="str">
        <f>IF(ISNA(VLOOKUP($C566,results!$A$2:$CJ$107,11,FALSE)),"",VLOOKUP($C566,results!$A$2:$CJ$107,11,FALSE))</f>
        <v/>
      </c>
      <c r="I566" t="s">
        <v>127</v>
      </c>
      <c r="J566">
        <v>38</v>
      </c>
      <c r="K566">
        <v>2</v>
      </c>
      <c r="L566">
        <v>158</v>
      </c>
      <c r="M566">
        <v>14.664996950000001</v>
      </c>
      <c r="N566">
        <v>2</v>
      </c>
      <c r="O566" s="7">
        <v>1</v>
      </c>
      <c r="P566" s="7">
        <v>2</v>
      </c>
      <c r="Q566" s="7">
        <v>11</v>
      </c>
      <c r="R566" s="7">
        <v>180</v>
      </c>
      <c r="S566" s="7">
        <v>1</v>
      </c>
      <c r="T566" s="7">
        <v>15</v>
      </c>
      <c r="U566" s="7">
        <v>15.5</v>
      </c>
      <c r="V566" s="7">
        <v>4.5</v>
      </c>
      <c r="AB566" s="8">
        <f t="shared" si="86"/>
        <v>22</v>
      </c>
      <c r="AC566" s="8" t="str">
        <f t="shared" si="87"/>
        <v/>
      </c>
      <c r="AD566" s="32" t="str">
        <f t="shared" si="88"/>
        <v/>
      </c>
      <c r="AE566" s="32" t="str">
        <f>IF(J566&lt;900,IF(AND(VLOOKUP(C566,marv2012_trees!$A$2:$O$2023,11,FALSE)&lt;21,OR(Q566=21,Q566=22,Q566=23)),1,""),"")</f>
        <v/>
      </c>
      <c r="AF566" s="32" t="str">
        <f t="shared" si="89"/>
        <v/>
      </c>
      <c r="AG566" s="32">
        <f t="shared" si="90"/>
        <v>158</v>
      </c>
      <c r="AH566" s="32">
        <f t="shared" si="91"/>
        <v>180</v>
      </c>
      <c r="AI566" s="32">
        <f t="shared" si="92"/>
        <v>22</v>
      </c>
      <c r="AJ566" s="32" t="str">
        <f t="shared" si="93"/>
        <v/>
      </c>
    </row>
    <row r="567" spans="1:36">
      <c r="A567">
        <v>131</v>
      </c>
      <c r="B567" s="1" t="str">
        <f t="shared" si="85"/>
        <v>131B_8</v>
      </c>
      <c r="C567" t="str">
        <f t="shared" si="95"/>
        <v>131B_8</v>
      </c>
      <c r="D567" t="str">
        <f>IF(ISNA(VLOOKUP(C567,omissio_vanha_vs_uusi!$A$2:$T$107,20,FALSE)),"",IF(VLOOKUP(C567,omissio_vanha_vs_uusi!$A$2:$T$107,20,FALSE)="OK",VLOOKUP(C567,omissio_vanha_vs_uusi!$A$2:$T$107,11,FALSE),""))</f>
        <v/>
      </c>
      <c r="E567">
        <f>VLOOKUP($C567,marv2012_trees!$A$2:$O$2023,5,FALSE)</f>
        <v>2516349.63</v>
      </c>
      <c r="F567">
        <f>VLOOKUP($C567,marv2012_trees!$A$2:$O$2023,6,FALSE)</f>
        <v>6860345.4400000004</v>
      </c>
      <c r="G567" t="str">
        <f>IF(ISNA(VLOOKUP($C567,results!$A$2:$CJ$107,10,FALSE)),"",VLOOKUP($C567,results!$A$2:$CJ$107,10,FALSE))</f>
        <v/>
      </c>
      <c r="H567" t="str">
        <f>IF(ISNA(VLOOKUP($C567,results!$A$2:$CJ$107,11,FALSE)),"",VLOOKUP($C567,results!$A$2:$CJ$107,11,FALSE))</f>
        <v/>
      </c>
      <c r="I567" t="s">
        <v>127</v>
      </c>
      <c r="J567">
        <v>8</v>
      </c>
      <c r="K567">
        <v>2</v>
      </c>
      <c r="L567">
        <v>122</v>
      </c>
      <c r="M567">
        <v>7.7230091549999997</v>
      </c>
      <c r="N567">
        <v>2</v>
      </c>
      <c r="O567" s="7">
        <v>1</v>
      </c>
      <c r="P567" s="7">
        <v>2</v>
      </c>
      <c r="Q567" s="7">
        <v>22</v>
      </c>
      <c r="R567" s="7">
        <v>135</v>
      </c>
      <c r="AB567" s="8" t="str">
        <f t="shared" si="86"/>
        <v/>
      </c>
      <c r="AC567" s="8" t="str">
        <f t="shared" si="87"/>
        <v/>
      </c>
      <c r="AD567" s="32" t="str">
        <f t="shared" si="88"/>
        <v/>
      </c>
      <c r="AE567" s="32">
        <f>IF(J567&lt;900,IF(AND(VLOOKUP(C567,marv2012_trees!$A$2:$O$2023,11,FALSE)&lt;21,OR(Q567=21,Q567=22,Q567=23)),1,""),"")</f>
        <v>1</v>
      </c>
      <c r="AF567" s="32" t="str">
        <f t="shared" si="89"/>
        <v/>
      </c>
      <c r="AG567" s="32">
        <f t="shared" si="90"/>
        <v>0</v>
      </c>
      <c r="AH567" s="32">
        <f t="shared" si="91"/>
        <v>0</v>
      </c>
      <c r="AI567" s="32" t="str">
        <f t="shared" si="92"/>
        <v/>
      </c>
      <c r="AJ567" s="32" t="str">
        <f t="shared" si="93"/>
        <v/>
      </c>
    </row>
    <row r="568" spans="1:36">
      <c r="A568">
        <v>131</v>
      </c>
      <c r="B568" s="1" t="str">
        <f t="shared" si="85"/>
        <v>131B_20</v>
      </c>
      <c r="C568" t="str">
        <f t="shared" si="95"/>
        <v>131B_20</v>
      </c>
      <c r="D568" t="str">
        <f>IF(ISNA(VLOOKUP(C568,omissio_vanha_vs_uusi!$A$2:$T$107,20,FALSE)),"",IF(VLOOKUP(C568,omissio_vanha_vs_uusi!$A$2:$T$107,20,FALSE)="OK",VLOOKUP(C568,omissio_vanha_vs_uusi!$A$2:$T$107,11,FALSE),""))</f>
        <v/>
      </c>
      <c r="E568">
        <f>VLOOKUP($C568,marv2012_trees!$A$2:$O$2023,5,FALSE)</f>
        <v>2516351.38</v>
      </c>
      <c r="F568">
        <f>VLOOKUP($C568,marv2012_trees!$A$2:$O$2023,6,FALSE)</f>
        <v>6860346.5199999996</v>
      </c>
      <c r="G568" t="str">
        <f>IF(ISNA(VLOOKUP($C568,results!$A$2:$CJ$107,10,FALSE)),"",VLOOKUP($C568,results!$A$2:$CJ$107,10,FALSE))</f>
        <v/>
      </c>
      <c r="H568" t="str">
        <f>IF(ISNA(VLOOKUP($C568,results!$A$2:$CJ$107,11,FALSE)),"",VLOOKUP($C568,results!$A$2:$CJ$107,11,FALSE))</f>
        <v/>
      </c>
      <c r="I568" t="s">
        <v>127</v>
      </c>
      <c r="J568">
        <v>20</v>
      </c>
      <c r="K568">
        <v>2</v>
      </c>
      <c r="L568">
        <v>164</v>
      </c>
      <c r="M568">
        <v>16.322004270000001</v>
      </c>
      <c r="N568">
        <v>2</v>
      </c>
      <c r="O568" s="7">
        <v>1</v>
      </c>
      <c r="P568" s="7">
        <v>2</v>
      </c>
      <c r="Q568" s="7">
        <v>11</v>
      </c>
      <c r="R568" s="7">
        <v>187</v>
      </c>
      <c r="S568" s="7">
        <v>1</v>
      </c>
      <c r="T568" s="7">
        <v>16</v>
      </c>
      <c r="U568" s="7">
        <v>14.5</v>
      </c>
      <c r="V568" s="7">
        <v>5.5</v>
      </c>
      <c r="AB568" s="8">
        <f t="shared" si="86"/>
        <v>23</v>
      </c>
      <c r="AC568" s="8" t="str">
        <f t="shared" si="87"/>
        <v/>
      </c>
      <c r="AD568" s="32" t="str">
        <f t="shared" si="88"/>
        <v/>
      </c>
      <c r="AE568" s="32" t="str">
        <f>IF(J568&lt;900,IF(AND(VLOOKUP(C568,marv2012_trees!$A$2:$O$2023,11,FALSE)&lt;21,OR(Q568=21,Q568=22,Q568=23)),1,""),"")</f>
        <v/>
      </c>
      <c r="AF568" s="32" t="str">
        <f t="shared" si="89"/>
        <v/>
      </c>
      <c r="AG568" s="32">
        <f t="shared" si="90"/>
        <v>164</v>
      </c>
      <c r="AH568" s="32">
        <f t="shared" si="91"/>
        <v>187</v>
      </c>
      <c r="AI568" s="32">
        <f t="shared" si="92"/>
        <v>23</v>
      </c>
      <c r="AJ568" s="32" t="str">
        <f t="shared" si="93"/>
        <v/>
      </c>
    </row>
    <row r="569" spans="1:36">
      <c r="A569">
        <v>131</v>
      </c>
      <c r="B569" s="1" t="str">
        <f t="shared" si="85"/>
        <v>131B_32</v>
      </c>
      <c r="C569" t="str">
        <f t="shared" si="95"/>
        <v>131B_32</v>
      </c>
      <c r="D569" t="str">
        <f>IF(ISNA(VLOOKUP(C569,omissio_vanha_vs_uusi!$A$2:$T$107,20,FALSE)),"",IF(VLOOKUP(C569,omissio_vanha_vs_uusi!$A$2:$T$107,20,FALSE)="OK",VLOOKUP(C569,omissio_vanha_vs_uusi!$A$2:$T$107,11,FALSE),""))</f>
        <v/>
      </c>
      <c r="E569">
        <f>VLOOKUP($C569,marv2012_trees!$A$2:$O$2023,5,FALSE)</f>
        <v>2516355.86</v>
      </c>
      <c r="F569">
        <f>VLOOKUP($C569,marv2012_trees!$A$2:$O$2023,6,FALSE)</f>
        <v>6860349.2999999998</v>
      </c>
      <c r="G569" t="str">
        <f>IF(ISNA(VLOOKUP($C569,results!$A$2:$CJ$107,10,FALSE)),"",VLOOKUP($C569,results!$A$2:$CJ$107,10,FALSE))</f>
        <v/>
      </c>
      <c r="H569" t="str">
        <f>IF(ISNA(VLOOKUP($C569,results!$A$2:$CJ$107,11,FALSE)),"",VLOOKUP($C569,results!$A$2:$CJ$107,11,FALSE))</f>
        <v/>
      </c>
      <c r="I569" t="s">
        <v>127</v>
      </c>
      <c r="J569">
        <v>32</v>
      </c>
      <c r="K569">
        <v>2</v>
      </c>
      <c r="L569">
        <v>168</v>
      </c>
      <c r="M569">
        <v>15.74499939</v>
      </c>
      <c r="N569">
        <v>2</v>
      </c>
      <c r="O569" s="7">
        <v>1</v>
      </c>
      <c r="P569" s="7">
        <v>2</v>
      </c>
      <c r="Q569" s="7">
        <v>11</v>
      </c>
      <c r="R569" s="7">
        <v>183</v>
      </c>
      <c r="AB569" s="8">
        <f t="shared" si="86"/>
        <v>15</v>
      </c>
      <c r="AC569" s="8" t="str">
        <f t="shared" si="87"/>
        <v/>
      </c>
      <c r="AD569" s="32" t="str">
        <f t="shared" si="88"/>
        <v/>
      </c>
      <c r="AE569" s="32" t="str">
        <f>IF(J569&lt;900,IF(AND(VLOOKUP(C569,marv2012_trees!$A$2:$O$2023,11,FALSE)&lt;21,OR(Q569=21,Q569=22,Q569=23)),1,""),"")</f>
        <v/>
      </c>
      <c r="AF569" s="32" t="str">
        <f t="shared" si="89"/>
        <v/>
      </c>
      <c r="AG569" s="32">
        <f t="shared" si="90"/>
        <v>168</v>
      </c>
      <c r="AH569" s="32">
        <f t="shared" si="91"/>
        <v>183</v>
      </c>
      <c r="AI569" s="32">
        <f t="shared" si="92"/>
        <v>15</v>
      </c>
      <c r="AJ569" s="32" t="str">
        <f t="shared" si="93"/>
        <v/>
      </c>
    </row>
    <row r="570" spans="1:36">
      <c r="A570">
        <v>131</v>
      </c>
      <c r="B570" s="1" t="str">
        <f t="shared" si="85"/>
        <v>131B_28</v>
      </c>
      <c r="C570" t="str">
        <f t="shared" si="95"/>
        <v>131B_28</v>
      </c>
      <c r="D570" t="str">
        <f>IF(ISNA(VLOOKUP(C570,omissio_vanha_vs_uusi!$A$2:$T$107,20,FALSE)),"",IF(VLOOKUP(C570,omissio_vanha_vs_uusi!$A$2:$T$107,20,FALSE)="OK",VLOOKUP(C570,omissio_vanha_vs_uusi!$A$2:$T$107,11,FALSE),""))</f>
        <v/>
      </c>
      <c r="E570">
        <f>VLOOKUP($C570,marv2012_trees!$A$2:$O$2023,5,FALSE)</f>
        <v>2516353.61</v>
      </c>
      <c r="F570">
        <f>VLOOKUP($C570,marv2012_trees!$A$2:$O$2023,6,FALSE)</f>
        <v>6860348.29</v>
      </c>
      <c r="G570" t="str">
        <f>IF(ISNA(VLOOKUP($C570,results!$A$2:$CJ$107,10,FALSE)),"",VLOOKUP($C570,results!$A$2:$CJ$107,10,FALSE))</f>
        <v/>
      </c>
      <c r="H570" t="str">
        <f>IF(ISNA(VLOOKUP($C570,results!$A$2:$CJ$107,11,FALSE)),"",VLOOKUP($C570,results!$A$2:$CJ$107,11,FALSE))</f>
        <v/>
      </c>
      <c r="I570" t="s">
        <v>127</v>
      </c>
      <c r="J570">
        <v>28</v>
      </c>
      <c r="K570">
        <v>2</v>
      </c>
      <c r="L570">
        <v>135</v>
      </c>
      <c r="M570">
        <v>15.037003049999999</v>
      </c>
      <c r="N570">
        <v>2</v>
      </c>
      <c r="O570" s="7">
        <v>1</v>
      </c>
      <c r="P570" s="7">
        <v>2</v>
      </c>
      <c r="Q570" s="7">
        <v>11</v>
      </c>
      <c r="R570" s="7">
        <v>150</v>
      </c>
      <c r="S570" s="7">
        <v>1</v>
      </c>
      <c r="T570" s="7">
        <v>14</v>
      </c>
      <c r="U570" s="7">
        <v>16.75</v>
      </c>
      <c r="V570" s="7">
        <v>10.5</v>
      </c>
      <c r="W570" s="7">
        <v>8</v>
      </c>
      <c r="X570" s="7">
        <v>8</v>
      </c>
      <c r="Y570" s="7">
        <v>2</v>
      </c>
      <c r="Z570" s="7">
        <v>31</v>
      </c>
      <c r="AB570" s="8">
        <f t="shared" si="86"/>
        <v>15</v>
      </c>
      <c r="AC570" s="8" t="str">
        <f t="shared" si="87"/>
        <v/>
      </c>
      <c r="AD570" s="32" t="str">
        <f t="shared" si="88"/>
        <v/>
      </c>
      <c r="AE570" s="32" t="str">
        <f>IF(J570&lt;900,IF(AND(VLOOKUP(C570,marv2012_trees!$A$2:$O$2023,11,FALSE)&lt;21,OR(Q570=21,Q570=22,Q570=23)),1,""),"")</f>
        <v/>
      </c>
      <c r="AF570" s="32" t="str">
        <f t="shared" si="89"/>
        <v/>
      </c>
      <c r="AG570" s="32">
        <f t="shared" si="90"/>
        <v>135</v>
      </c>
      <c r="AH570" s="32">
        <f t="shared" si="91"/>
        <v>150</v>
      </c>
      <c r="AI570" s="32">
        <f t="shared" si="92"/>
        <v>15</v>
      </c>
      <c r="AJ570" s="32" t="str">
        <f t="shared" si="93"/>
        <v/>
      </c>
    </row>
    <row r="571" spans="1:36">
      <c r="A571">
        <v>131</v>
      </c>
      <c r="B571" s="1" t="str">
        <f t="shared" si="85"/>
        <v>131B_16</v>
      </c>
      <c r="C571" t="str">
        <f t="shared" si="95"/>
        <v>131B_16</v>
      </c>
      <c r="D571" t="str">
        <f>IF(ISNA(VLOOKUP(C571,omissio_vanha_vs_uusi!$A$2:$T$107,20,FALSE)),"",IF(VLOOKUP(C571,omissio_vanha_vs_uusi!$A$2:$T$107,20,FALSE)="OK",VLOOKUP(C571,omissio_vanha_vs_uusi!$A$2:$T$107,11,FALSE),""))</f>
        <v/>
      </c>
      <c r="E571">
        <f>VLOOKUP($C571,marv2012_trees!$A$2:$O$2023,5,FALSE)</f>
        <v>2516351.4700000002</v>
      </c>
      <c r="F571">
        <f>VLOOKUP($C571,marv2012_trees!$A$2:$O$2023,6,FALSE)</f>
        <v>6860349.1399999997</v>
      </c>
      <c r="G571" t="str">
        <f>IF(ISNA(VLOOKUP($C571,results!$A$2:$CJ$107,10,FALSE)),"",VLOOKUP($C571,results!$A$2:$CJ$107,10,FALSE))</f>
        <v/>
      </c>
      <c r="H571" t="str">
        <f>IF(ISNA(VLOOKUP($C571,results!$A$2:$CJ$107,11,FALSE)),"",VLOOKUP($C571,results!$A$2:$CJ$107,11,FALSE))</f>
        <v/>
      </c>
      <c r="I571" t="s">
        <v>127</v>
      </c>
      <c r="J571">
        <v>16</v>
      </c>
      <c r="K571">
        <v>2</v>
      </c>
      <c r="L571">
        <v>129</v>
      </c>
      <c r="M571">
        <v>14.032004880000001</v>
      </c>
      <c r="N571">
        <v>2</v>
      </c>
      <c r="O571" s="7">
        <v>1</v>
      </c>
      <c r="P571" s="7">
        <v>2</v>
      </c>
      <c r="Q571" s="7">
        <v>11</v>
      </c>
      <c r="R571" s="7">
        <v>149</v>
      </c>
      <c r="AB571" s="8">
        <f t="shared" si="86"/>
        <v>20</v>
      </c>
      <c r="AC571" s="8" t="str">
        <f t="shared" si="87"/>
        <v/>
      </c>
      <c r="AD571" s="32" t="str">
        <f t="shared" si="88"/>
        <v/>
      </c>
      <c r="AE571" s="32" t="str">
        <f>IF(J571&lt;900,IF(AND(VLOOKUP(C571,marv2012_trees!$A$2:$O$2023,11,FALSE)&lt;21,OR(Q571=21,Q571=22,Q571=23)),1,""),"")</f>
        <v/>
      </c>
      <c r="AF571" s="32" t="str">
        <f t="shared" si="89"/>
        <v/>
      </c>
      <c r="AG571" s="32">
        <f t="shared" si="90"/>
        <v>129</v>
      </c>
      <c r="AH571" s="32">
        <f t="shared" si="91"/>
        <v>149</v>
      </c>
      <c r="AI571" s="32">
        <f t="shared" si="92"/>
        <v>20</v>
      </c>
      <c r="AJ571" s="32" t="str">
        <f t="shared" si="93"/>
        <v/>
      </c>
    </row>
    <row r="572" spans="1:36">
      <c r="A572">
        <v>131</v>
      </c>
      <c r="B572" s="1" t="str">
        <f t="shared" si="85"/>
        <v>131B_25</v>
      </c>
      <c r="C572" t="str">
        <f t="shared" si="95"/>
        <v>131B_25</v>
      </c>
      <c r="D572" t="str">
        <f>IF(ISNA(VLOOKUP(C572,omissio_vanha_vs_uusi!$A$2:$T$107,20,FALSE)),"",IF(VLOOKUP(C572,omissio_vanha_vs_uusi!$A$2:$T$107,20,FALSE)="OK",VLOOKUP(C572,omissio_vanha_vs_uusi!$A$2:$T$107,11,FALSE),""))</f>
        <v/>
      </c>
      <c r="E572">
        <f>VLOOKUP($C572,marv2012_trees!$A$2:$O$2023,5,FALSE)</f>
        <v>2516353.37</v>
      </c>
      <c r="F572">
        <f>VLOOKUP($C572,marv2012_trees!$A$2:$O$2023,6,FALSE)</f>
        <v>6860350.0499999998</v>
      </c>
      <c r="G572" t="str">
        <f>IF(ISNA(VLOOKUP($C572,results!$A$2:$CJ$107,10,FALSE)),"",VLOOKUP($C572,results!$A$2:$CJ$107,10,FALSE))</f>
        <v/>
      </c>
      <c r="H572" t="str">
        <f>IF(ISNA(VLOOKUP($C572,results!$A$2:$CJ$107,11,FALSE)),"",VLOOKUP($C572,results!$A$2:$CJ$107,11,FALSE))</f>
        <v/>
      </c>
      <c r="I572" t="s">
        <v>127</v>
      </c>
      <c r="J572">
        <v>25</v>
      </c>
      <c r="K572">
        <v>2</v>
      </c>
      <c r="L572">
        <v>108</v>
      </c>
      <c r="M572">
        <v>11.137007929999999</v>
      </c>
      <c r="N572">
        <v>2</v>
      </c>
      <c r="O572" s="7">
        <v>1</v>
      </c>
      <c r="P572" s="7">
        <v>2</v>
      </c>
      <c r="Q572" s="7">
        <v>12</v>
      </c>
      <c r="R572" s="7">
        <v>118</v>
      </c>
      <c r="AA572" t="s">
        <v>235</v>
      </c>
      <c r="AB572" s="8">
        <f t="shared" si="86"/>
        <v>10</v>
      </c>
      <c r="AC572" s="8" t="str">
        <f t="shared" si="87"/>
        <v/>
      </c>
      <c r="AD572" s="32" t="str">
        <f t="shared" si="88"/>
        <v/>
      </c>
      <c r="AE572" s="32" t="str">
        <f>IF(J572&lt;900,IF(AND(VLOOKUP(C572,marv2012_trees!$A$2:$O$2023,11,FALSE)&lt;21,OR(Q572=21,Q572=22,Q572=23)),1,""),"")</f>
        <v/>
      </c>
      <c r="AF572" s="32" t="str">
        <f t="shared" si="89"/>
        <v/>
      </c>
      <c r="AG572" s="32">
        <f t="shared" si="90"/>
        <v>108</v>
      </c>
      <c r="AH572" s="32">
        <f t="shared" si="91"/>
        <v>118</v>
      </c>
      <c r="AI572" s="32">
        <f t="shared" si="92"/>
        <v>10</v>
      </c>
      <c r="AJ572" s="32" t="str">
        <f t="shared" si="93"/>
        <v/>
      </c>
    </row>
    <row r="573" spans="1:36">
      <c r="A573">
        <v>131</v>
      </c>
      <c r="B573" s="1" t="str">
        <f t="shared" si="85"/>
        <v>131B_369</v>
      </c>
      <c r="C573" t="str">
        <f t="shared" si="95"/>
        <v>131B_369</v>
      </c>
      <c r="D573" t="str">
        <f>IF(ISNA(VLOOKUP(C573,omissio_vanha_vs_uusi!$A$2:$T$107,20,FALSE)),"",IF(VLOOKUP(C573,omissio_vanha_vs_uusi!$A$2:$T$107,20,FALSE)="OK",VLOOKUP(C573,omissio_vanha_vs_uusi!$A$2:$T$107,11,FALSE),""))</f>
        <v/>
      </c>
      <c r="E573">
        <f>VLOOKUP($C573,marv2012_trees!$A$2:$O$2023,5,FALSE)</f>
        <v>2516349.4500000002</v>
      </c>
      <c r="F573">
        <f>VLOOKUP($C573,marv2012_trees!$A$2:$O$2023,6,FALSE)</f>
        <v>6860348.54</v>
      </c>
      <c r="G573" t="str">
        <f>IF(ISNA(VLOOKUP($C573,results!$A$2:$CJ$107,10,FALSE)),"",VLOOKUP($C573,results!$A$2:$CJ$107,10,FALSE))</f>
        <v/>
      </c>
      <c r="H573" t="str">
        <f>IF(ISNA(VLOOKUP($C573,results!$A$2:$CJ$107,11,FALSE)),"",VLOOKUP($C573,results!$A$2:$CJ$107,11,FALSE))</f>
        <v/>
      </c>
      <c r="I573" t="s">
        <v>127</v>
      </c>
      <c r="J573">
        <v>369</v>
      </c>
      <c r="K573">
        <v>2</v>
      </c>
      <c r="L573">
        <v>116</v>
      </c>
      <c r="M573">
        <v>12.91900549</v>
      </c>
      <c r="N573">
        <v>2</v>
      </c>
      <c r="O573" s="7">
        <v>1</v>
      </c>
      <c r="P573" s="7">
        <v>2</v>
      </c>
      <c r="Q573" s="7">
        <v>11</v>
      </c>
      <c r="R573" s="7">
        <v>131</v>
      </c>
      <c r="S573" s="7">
        <v>1</v>
      </c>
      <c r="T573" s="7">
        <v>10</v>
      </c>
      <c r="U573" s="7">
        <v>14</v>
      </c>
      <c r="V573" s="7">
        <v>7</v>
      </c>
      <c r="AB573" s="8">
        <f t="shared" si="86"/>
        <v>15</v>
      </c>
      <c r="AC573" s="8" t="str">
        <f t="shared" si="87"/>
        <v/>
      </c>
      <c r="AD573" s="32" t="str">
        <f t="shared" si="88"/>
        <v/>
      </c>
      <c r="AE573" s="32" t="str">
        <f>IF(J573&lt;900,IF(AND(VLOOKUP(C573,marv2012_trees!$A$2:$O$2023,11,FALSE)&lt;21,OR(Q573=21,Q573=22,Q573=23)),1,""),"")</f>
        <v/>
      </c>
      <c r="AF573" s="32" t="str">
        <f t="shared" si="89"/>
        <v/>
      </c>
      <c r="AG573" s="32">
        <f t="shared" si="90"/>
        <v>116</v>
      </c>
      <c r="AH573" s="32">
        <f t="shared" si="91"/>
        <v>131</v>
      </c>
      <c r="AI573" s="32">
        <f t="shared" si="92"/>
        <v>15</v>
      </c>
      <c r="AJ573" s="32" t="str">
        <f t="shared" si="93"/>
        <v/>
      </c>
    </row>
    <row r="574" spans="1:36">
      <c r="A574">
        <v>131</v>
      </c>
      <c r="B574" s="1" t="str">
        <f t="shared" si="85"/>
        <v>131B_27</v>
      </c>
      <c r="C574" t="str">
        <f t="shared" si="95"/>
        <v>131B_27</v>
      </c>
      <c r="D574" t="str">
        <f>IF(ISNA(VLOOKUP(C574,omissio_vanha_vs_uusi!$A$2:$T$107,20,FALSE)),"",IF(VLOOKUP(C574,omissio_vanha_vs_uusi!$A$2:$T$107,20,FALSE)="OK",VLOOKUP(C574,omissio_vanha_vs_uusi!$A$2:$T$107,11,FALSE),""))</f>
        <v/>
      </c>
      <c r="E574">
        <f>VLOOKUP($C574,marv2012_trees!$A$2:$O$2023,5,FALSE)</f>
        <v>2516355.15</v>
      </c>
      <c r="F574">
        <f>VLOOKUP($C574,marv2012_trees!$A$2:$O$2023,6,FALSE)</f>
        <v>6860351.5300000003</v>
      </c>
      <c r="G574" t="str">
        <f>IF(ISNA(VLOOKUP($C574,results!$A$2:$CJ$107,10,FALSE)),"",VLOOKUP($C574,results!$A$2:$CJ$107,10,FALSE))</f>
        <v/>
      </c>
      <c r="H574" t="str">
        <f>IF(ISNA(VLOOKUP($C574,results!$A$2:$CJ$107,11,FALSE)),"",VLOOKUP($C574,results!$A$2:$CJ$107,11,FALSE))</f>
        <v/>
      </c>
      <c r="I574" t="s">
        <v>127</v>
      </c>
      <c r="J574">
        <v>27</v>
      </c>
      <c r="K574">
        <v>2</v>
      </c>
      <c r="L574">
        <v>152</v>
      </c>
      <c r="M574">
        <v>15.297009770000001</v>
      </c>
      <c r="N574">
        <v>2</v>
      </c>
      <c r="O574" s="7">
        <v>1</v>
      </c>
      <c r="P574" s="7">
        <v>2</v>
      </c>
      <c r="Q574" s="7">
        <v>11</v>
      </c>
      <c r="R574" s="7">
        <v>174</v>
      </c>
      <c r="AB574" s="8">
        <f t="shared" si="86"/>
        <v>22</v>
      </c>
      <c r="AC574" s="8" t="str">
        <f t="shared" si="87"/>
        <v/>
      </c>
      <c r="AD574" s="32" t="str">
        <f t="shared" si="88"/>
        <v/>
      </c>
      <c r="AE574" s="32" t="str">
        <f>IF(J574&lt;900,IF(AND(VLOOKUP(C574,marv2012_trees!$A$2:$O$2023,11,FALSE)&lt;21,OR(Q574=21,Q574=22,Q574=23)),1,""),"")</f>
        <v/>
      </c>
      <c r="AF574" s="32" t="str">
        <f t="shared" si="89"/>
        <v/>
      </c>
      <c r="AG574" s="32">
        <f t="shared" si="90"/>
        <v>152</v>
      </c>
      <c r="AH574" s="32">
        <f t="shared" si="91"/>
        <v>174</v>
      </c>
      <c r="AI574" s="32">
        <f t="shared" si="92"/>
        <v>22</v>
      </c>
      <c r="AJ574" s="32" t="str">
        <f t="shared" si="93"/>
        <v/>
      </c>
    </row>
    <row r="575" spans="1:36">
      <c r="A575">
        <v>131</v>
      </c>
      <c r="B575" s="1" t="str">
        <f t="shared" si="85"/>
        <v>131B_366</v>
      </c>
      <c r="C575" t="str">
        <f t="shared" si="95"/>
        <v>131B_366</v>
      </c>
      <c r="D575" t="str">
        <f>IF(ISNA(VLOOKUP(C575,omissio_vanha_vs_uusi!$A$2:$T$107,20,FALSE)),"",IF(VLOOKUP(C575,omissio_vanha_vs_uusi!$A$2:$T$107,20,FALSE)="OK",VLOOKUP(C575,omissio_vanha_vs_uusi!$A$2:$T$107,11,FALSE),""))</f>
        <v/>
      </c>
      <c r="E575">
        <f>VLOOKUP($C575,marv2012_trees!$A$2:$O$2023,5,FALSE)</f>
        <v>2516348.79</v>
      </c>
      <c r="F575">
        <f>VLOOKUP($C575,marv2012_trees!$A$2:$O$2023,6,FALSE)</f>
        <v>6860349.4900000002</v>
      </c>
      <c r="G575" t="str">
        <f>IF(ISNA(VLOOKUP($C575,results!$A$2:$CJ$107,10,FALSE)),"",VLOOKUP($C575,results!$A$2:$CJ$107,10,FALSE))</f>
        <v/>
      </c>
      <c r="H575" t="str">
        <f>IF(ISNA(VLOOKUP($C575,results!$A$2:$CJ$107,11,FALSE)),"",VLOOKUP($C575,results!$A$2:$CJ$107,11,FALSE))</f>
        <v/>
      </c>
      <c r="I575" t="s">
        <v>127</v>
      </c>
      <c r="J575">
        <v>366</v>
      </c>
      <c r="K575">
        <v>2</v>
      </c>
      <c r="L575">
        <v>161</v>
      </c>
      <c r="M575">
        <v>14.63699695</v>
      </c>
      <c r="N575">
        <v>2</v>
      </c>
      <c r="O575" s="7">
        <v>1</v>
      </c>
      <c r="P575" s="7">
        <v>2</v>
      </c>
      <c r="Q575" s="7">
        <v>11</v>
      </c>
      <c r="R575" s="7">
        <v>180</v>
      </c>
      <c r="S575" s="7">
        <v>1</v>
      </c>
      <c r="T575" s="7">
        <v>14</v>
      </c>
      <c r="U575" s="7">
        <v>15</v>
      </c>
      <c r="V575" s="7">
        <v>7.5</v>
      </c>
      <c r="AB575" s="8">
        <f t="shared" si="86"/>
        <v>19</v>
      </c>
      <c r="AC575" s="8" t="str">
        <f t="shared" si="87"/>
        <v/>
      </c>
      <c r="AD575" s="32" t="str">
        <f t="shared" si="88"/>
        <v/>
      </c>
      <c r="AE575" s="32" t="str">
        <f>IF(J575&lt;900,IF(AND(VLOOKUP(C575,marv2012_trees!$A$2:$O$2023,11,FALSE)&lt;21,OR(Q575=21,Q575=22,Q575=23)),1,""),"")</f>
        <v/>
      </c>
      <c r="AF575" s="32" t="str">
        <f t="shared" si="89"/>
        <v/>
      </c>
      <c r="AG575" s="32">
        <f t="shared" si="90"/>
        <v>161</v>
      </c>
      <c r="AH575" s="32">
        <f t="shared" si="91"/>
        <v>180</v>
      </c>
      <c r="AI575" s="32">
        <f t="shared" si="92"/>
        <v>19</v>
      </c>
      <c r="AJ575" s="32" t="str">
        <f t="shared" si="93"/>
        <v/>
      </c>
    </row>
    <row r="576" spans="1:36">
      <c r="A576">
        <v>131</v>
      </c>
      <c r="B576" s="1" t="str">
        <f t="shared" si="85"/>
        <v>131B_24</v>
      </c>
      <c r="C576" t="str">
        <f t="shared" si="95"/>
        <v>131B_24</v>
      </c>
      <c r="D576" t="str">
        <f>IF(ISNA(VLOOKUP(C576,omissio_vanha_vs_uusi!$A$2:$T$107,20,FALSE)),"",IF(VLOOKUP(C576,omissio_vanha_vs_uusi!$A$2:$T$107,20,FALSE)="OK",VLOOKUP(C576,omissio_vanha_vs_uusi!$A$2:$T$107,11,FALSE),""))</f>
        <v/>
      </c>
      <c r="E576">
        <f>VLOOKUP($C576,marv2012_trees!$A$2:$O$2023,5,FALSE)</f>
        <v>2516354.7200000002</v>
      </c>
      <c r="F576">
        <f>VLOOKUP($C576,marv2012_trees!$A$2:$O$2023,6,FALSE)</f>
        <v>6860353.4500000002</v>
      </c>
      <c r="G576" t="str">
        <f>IF(ISNA(VLOOKUP($C576,results!$A$2:$CJ$107,10,FALSE)),"",VLOOKUP($C576,results!$A$2:$CJ$107,10,FALSE))</f>
        <v/>
      </c>
      <c r="H576" t="str">
        <f>IF(ISNA(VLOOKUP($C576,results!$A$2:$CJ$107,11,FALSE)),"",VLOOKUP($C576,results!$A$2:$CJ$107,11,FALSE))</f>
        <v/>
      </c>
      <c r="I576" t="s">
        <v>127</v>
      </c>
      <c r="J576">
        <v>24</v>
      </c>
      <c r="K576">
        <v>2</v>
      </c>
      <c r="L576">
        <v>143</v>
      </c>
      <c r="N576">
        <v>2</v>
      </c>
      <c r="O576" s="7">
        <v>1</v>
      </c>
      <c r="P576" s="7">
        <v>2</v>
      </c>
      <c r="Q576" s="7">
        <v>22</v>
      </c>
      <c r="AA576" t="s">
        <v>236</v>
      </c>
      <c r="AB576" s="8" t="str">
        <f t="shared" si="86"/>
        <v/>
      </c>
      <c r="AC576" s="8" t="str">
        <f t="shared" si="87"/>
        <v/>
      </c>
      <c r="AD576" s="32" t="str">
        <f t="shared" si="88"/>
        <v/>
      </c>
      <c r="AE576" s="32">
        <f>IF(J576&lt;900,IF(AND(VLOOKUP(C576,marv2012_trees!$A$2:$O$2023,11,FALSE)&lt;21,OR(Q576=21,Q576=22,Q576=23)),1,""),"")</f>
        <v>1</v>
      </c>
      <c r="AF576" s="32" t="str">
        <f t="shared" si="89"/>
        <v/>
      </c>
      <c r="AG576" s="32">
        <f t="shared" si="90"/>
        <v>0</v>
      </c>
      <c r="AH576" s="32">
        <f t="shared" si="91"/>
        <v>0</v>
      </c>
      <c r="AI576" s="32" t="str">
        <f t="shared" si="92"/>
        <v/>
      </c>
      <c r="AJ576" s="32" t="str">
        <f t="shared" si="93"/>
        <v/>
      </c>
    </row>
    <row r="577" spans="1:36">
      <c r="A577">
        <v>131</v>
      </c>
      <c r="B577" s="1" t="str">
        <f t="shared" si="85"/>
        <v>131B_361</v>
      </c>
      <c r="C577" t="str">
        <f t="shared" si="95"/>
        <v>131B_361</v>
      </c>
      <c r="D577" t="str">
        <f>IF(ISNA(VLOOKUP(C577,omissio_vanha_vs_uusi!$A$2:$T$107,20,FALSE)),"",IF(VLOOKUP(C577,omissio_vanha_vs_uusi!$A$2:$T$107,20,FALSE)="OK",VLOOKUP(C577,omissio_vanha_vs_uusi!$A$2:$T$107,11,FALSE),""))</f>
        <v/>
      </c>
      <c r="E577">
        <f>VLOOKUP($C577,marv2012_trees!$A$2:$O$2023,5,FALSE)</f>
        <v>2516348.2000000002</v>
      </c>
      <c r="F577">
        <f>VLOOKUP($C577,marv2012_trees!$A$2:$O$2023,6,FALSE)</f>
        <v>6860350.79</v>
      </c>
      <c r="G577" t="str">
        <f>IF(ISNA(VLOOKUP($C577,results!$A$2:$CJ$107,10,FALSE)),"",VLOOKUP($C577,results!$A$2:$CJ$107,10,FALSE))</f>
        <v/>
      </c>
      <c r="H577" t="str">
        <f>IF(ISNA(VLOOKUP($C577,results!$A$2:$CJ$107,11,FALSE)),"",VLOOKUP($C577,results!$A$2:$CJ$107,11,FALSE))</f>
        <v/>
      </c>
      <c r="I577" t="s">
        <v>127</v>
      </c>
      <c r="J577">
        <v>361</v>
      </c>
      <c r="K577">
        <v>2</v>
      </c>
      <c r="L577">
        <v>112</v>
      </c>
      <c r="M577">
        <v>13.88400854</v>
      </c>
      <c r="N577">
        <v>2</v>
      </c>
      <c r="O577" s="7">
        <v>1</v>
      </c>
      <c r="P577" s="7">
        <v>2</v>
      </c>
      <c r="Q577" s="7">
        <v>11</v>
      </c>
      <c r="R577" s="7">
        <v>128</v>
      </c>
      <c r="AB577" s="8">
        <f t="shared" si="86"/>
        <v>16</v>
      </c>
      <c r="AC577" s="8" t="str">
        <f t="shared" si="87"/>
        <v/>
      </c>
      <c r="AD577" s="32" t="str">
        <f t="shared" si="88"/>
        <v/>
      </c>
      <c r="AE577" s="32" t="str">
        <f>IF(J577&lt;900,IF(AND(VLOOKUP(C577,marv2012_trees!$A$2:$O$2023,11,FALSE)&lt;21,OR(Q577=21,Q577=22,Q577=23)),1,""),"")</f>
        <v/>
      </c>
      <c r="AF577" s="32" t="str">
        <f t="shared" si="89"/>
        <v/>
      </c>
      <c r="AG577" s="32">
        <f t="shared" si="90"/>
        <v>112</v>
      </c>
      <c r="AH577" s="32">
        <f t="shared" si="91"/>
        <v>128</v>
      </c>
      <c r="AI577" s="32">
        <f t="shared" si="92"/>
        <v>16</v>
      </c>
      <c r="AJ577" s="32" t="str">
        <f t="shared" si="93"/>
        <v/>
      </c>
    </row>
    <row r="578" spans="1:36">
      <c r="A578">
        <v>131</v>
      </c>
      <c r="B578" s="1" t="str">
        <f t="shared" si="85"/>
        <v>131B_14</v>
      </c>
      <c r="C578" t="str">
        <f t="shared" si="95"/>
        <v>131B_14</v>
      </c>
      <c r="D578" t="str">
        <f>IF(ISNA(VLOOKUP(C578,omissio_vanha_vs_uusi!$A$2:$T$107,20,FALSE)),"",IF(VLOOKUP(C578,omissio_vanha_vs_uusi!$A$2:$T$107,20,FALSE)="OK",VLOOKUP(C578,omissio_vanha_vs_uusi!$A$2:$T$107,11,FALSE),""))</f>
        <v/>
      </c>
      <c r="E578">
        <f>VLOOKUP($C578,marv2012_trees!$A$2:$O$2023,5,FALSE)</f>
        <v>2516352.2799999998</v>
      </c>
      <c r="F578">
        <f>VLOOKUP($C578,marv2012_trees!$A$2:$O$2023,6,FALSE)</f>
        <v>6860352.7000000002</v>
      </c>
      <c r="G578" t="str">
        <f>IF(ISNA(VLOOKUP($C578,results!$A$2:$CJ$107,10,FALSE)),"",VLOOKUP($C578,results!$A$2:$CJ$107,10,FALSE))</f>
        <v/>
      </c>
      <c r="H578" t="str">
        <f>IF(ISNA(VLOOKUP($C578,results!$A$2:$CJ$107,11,FALSE)),"",VLOOKUP($C578,results!$A$2:$CJ$107,11,FALSE))</f>
        <v/>
      </c>
      <c r="I578" t="s">
        <v>127</v>
      </c>
      <c r="J578">
        <v>14</v>
      </c>
      <c r="K578">
        <v>2</v>
      </c>
      <c r="L578">
        <v>114</v>
      </c>
      <c r="M578">
        <v>13.8180116</v>
      </c>
      <c r="N578">
        <v>2</v>
      </c>
      <c r="O578" s="7">
        <v>1</v>
      </c>
      <c r="P578" s="7">
        <v>2</v>
      </c>
      <c r="Q578" s="7">
        <v>11</v>
      </c>
      <c r="R578" s="7">
        <v>134</v>
      </c>
      <c r="AB578" s="8">
        <f t="shared" si="86"/>
        <v>20</v>
      </c>
      <c r="AC578" s="8" t="str">
        <f t="shared" si="87"/>
        <v/>
      </c>
      <c r="AD578" s="32" t="str">
        <f t="shared" si="88"/>
        <v/>
      </c>
      <c r="AE578" s="32" t="str">
        <f>IF(J578&lt;900,IF(AND(VLOOKUP(C578,marv2012_trees!$A$2:$O$2023,11,FALSE)&lt;21,OR(Q578=21,Q578=22,Q578=23)),1,""),"")</f>
        <v/>
      </c>
      <c r="AF578" s="32" t="str">
        <f t="shared" si="89"/>
        <v/>
      </c>
      <c r="AG578" s="32">
        <f t="shared" si="90"/>
        <v>114</v>
      </c>
      <c r="AH578" s="32">
        <f t="shared" si="91"/>
        <v>134</v>
      </c>
      <c r="AI578" s="32">
        <f t="shared" si="92"/>
        <v>20</v>
      </c>
      <c r="AJ578" s="32" t="str">
        <f t="shared" si="93"/>
        <v/>
      </c>
    </row>
    <row r="579" spans="1:36">
      <c r="A579">
        <v>131</v>
      </c>
      <c r="B579" s="1" t="str">
        <f t="shared" ref="B579:B642" si="96">IF(D579&lt;&gt;"",CONCATENATE(I579,"_",D579),C579)</f>
        <v>131B_3</v>
      </c>
      <c r="C579" t="str">
        <f t="shared" si="95"/>
        <v>131B_3</v>
      </c>
      <c r="D579" t="str">
        <f>IF(ISNA(VLOOKUP(C579,omissio_vanha_vs_uusi!$A$2:$T$107,20,FALSE)),"",IF(VLOOKUP(C579,omissio_vanha_vs_uusi!$A$2:$T$107,20,FALSE)="OK",VLOOKUP(C579,omissio_vanha_vs_uusi!$A$2:$T$107,11,FALSE),""))</f>
        <v/>
      </c>
      <c r="E579">
        <f>VLOOKUP($C579,marv2012_trees!$A$2:$O$2023,5,FALSE)</f>
        <v>2516350.13</v>
      </c>
      <c r="F579">
        <f>VLOOKUP($C579,marv2012_trees!$A$2:$O$2023,6,FALSE)</f>
        <v>6860351.7300000004</v>
      </c>
      <c r="G579" t="str">
        <f>IF(ISNA(VLOOKUP($C579,results!$A$2:$CJ$107,10,FALSE)),"",VLOOKUP($C579,results!$A$2:$CJ$107,10,FALSE))</f>
        <v/>
      </c>
      <c r="H579" t="str">
        <f>IF(ISNA(VLOOKUP($C579,results!$A$2:$CJ$107,11,FALSE)),"",VLOOKUP($C579,results!$A$2:$CJ$107,11,FALSE))</f>
        <v/>
      </c>
      <c r="I579" t="s">
        <v>127</v>
      </c>
      <c r="J579">
        <v>3</v>
      </c>
      <c r="K579">
        <v>2</v>
      </c>
      <c r="L579">
        <v>141</v>
      </c>
      <c r="M579">
        <v>15.397007929999999</v>
      </c>
      <c r="N579">
        <v>2</v>
      </c>
      <c r="O579" s="7">
        <v>1</v>
      </c>
      <c r="P579" s="7">
        <v>2</v>
      </c>
      <c r="Q579" s="7">
        <v>11</v>
      </c>
      <c r="R579" s="7">
        <v>160</v>
      </c>
      <c r="S579" s="7">
        <v>1</v>
      </c>
      <c r="T579" s="7">
        <v>12</v>
      </c>
      <c r="U579" s="7">
        <v>18</v>
      </c>
      <c r="V579" s="7">
        <v>11</v>
      </c>
      <c r="W579" s="7">
        <v>14</v>
      </c>
      <c r="X579" s="7">
        <v>6</v>
      </c>
      <c r="Y579" s="7">
        <v>1.5</v>
      </c>
      <c r="Z579" s="7">
        <v>35</v>
      </c>
      <c r="AB579" s="8">
        <f t="shared" ref="AB579:AB642" si="97">IF(OR(L579=0,Q579&gt;14,ABS(R579-L579)&gt;50),"",R579-L579)</f>
        <v>19</v>
      </c>
      <c r="AC579" s="8" t="str">
        <f t="shared" ref="AC579:AC642" si="98">IF(P579-K579&lt;&gt;0,IF(OR(Q579&gt;14,Q579&lt;11),"",IF(OR(AND(K579=3,P579=4),AND(K579=4,P579=3)),"",IF(J579&gt;899,"",1))),"")</f>
        <v/>
      </c>
      <c r="AD579" s="32" t="str">
        <f t="shared" ref="AD579:AD642" si="99">IF(Q579=41,1,"")</f>
        <v/>
      </c>
      <c r="AE579" s="32" t="str">
        <f>IF(J579&lt;900,IF(AND(VLOOKUP(C579,marv2012_trees!$A$2:$O$2023,11,FALSE)&lt;21,OR(Q579=21,Q579=22,Q579=23)),1,""),"")</f>
        <v/>
      </c>
      <c r="AF579" s="32" t="str">
        <f t="shared" ref="AF579:AF642" si="100">IF(Q579=31,1,"")</f>
        <v/>
      </c>
      <c r="AG579" s="32">
        <f t="shared" ref="AG579:AG642" si="101">IF(AND(Q579&lt;21,Q579&lt;&gt;0,J579&lt;900),L579,0)</f>
        <v>141</v>
      </c>
      <c r="AH579" s="32">
        <f t="shared" ref="AH579:AH642" si="102">IF(AND(Q579&lt;21,Q579&lt;&gt;0,J579&lt;900),R579,0)</f>
        <v>160</v>
      </c>
      <c r="AI579" s="32">
        <f t="shared" ref="AI579:AI642" si="103">IF(AND(Q579&lt;21,J579&lt;900),AH579-AG579,"")</f>
        <v>19</v>
      </c>
      <c r="AJ579" s="32" t="str">
        <f t="shared" ref="AJ579:AJ642" si="104">IF(AI579&lt;&gt;"",IF(ABS(AI579&gt;50),1,""),"")</f>
        <v/>
      </c>
    </row>
    <row r="580" spans="1:36">
      <c r="A580">
        <v>131</v>
      </c>
      <c r="B580" s="1" t="str">
        <f t="shared" si="96"/>
        <v>131B_6</v>
      </c>
      <c r="C580" t="str">
        <f t="shared" si="95"/>
        <v>131B_6</v>
      </c>
      <c r="D580" t="str">
        <f>IF(ISNA(VLOOKUP(C580,omissio_vanha_vs_uusi!$A$2:$T$107,20,FALSE)),"",IF(VLOOKUP(C580,omissio_vanha_vs_uusi!$A$2:$T$107,20,FALSE)="OK",VLOOKUP(C580,omissio_vanha_vs_uusi!$A$2:$T$107,11,FALSE),""))</f>
        <v/>
      </c>
      <c r="E580">
        <f>VLOOKUP($C580,marv2012_trees!$A$2:$O$2023,5,FALSE)</f>
        <v>2516350.79</v>
      </c>
      <c r="F580">
        <f>VLOOKUP($C580,marv2012_trees!$A$2:$O$2023,6,FALSE)</f>
        <v>6860353.6399999997</v>
      </c>
      <c r="G580" t="str">
        <f>IF(ISNA(VLOOKUP($C580,results!$A$2:$CJ$107,10,FALSE)),"",VLOOKUP($C580,results!$A$2:$CJ$107,10,FALSE))</f>
        <v/>
      </c>
      <c r="H580" t="str">
        <f>IF(ISNA(VLOOKUP($C580,results!$A$2:$CJ$107,11,FALSE)),"",VLOOKUP($C580,results!$A$2:$CJ$107,11,FALSE))</f>
        <v/>
      </c>
      <c r="I580" t="s">
        <v>127</v>
      </c>
      <c r="J580">
        <v>6</v>
      </c>
      <c r="K580">
        <v>2</v>
      </c>
      <c r="L580">
        <v>153</v>
      </c>
      <c r="M580">
        <v>13.93200732</v>
      </c>
      <c r="N580">
        <v>2</v>
      </c>
      <c r="O580" s="7">
        <v>1</v>
      </c>
      <c r="P580" s="7">
        <v>2</v>
      </c>
      <c r="Q580" s="7">
        <v>11</v>
      </c>
      <c r="R580" s="7">
        <v>171</v>
      </c>
      <c r="AB580" s="8">
        <f t="shared" si="97"/>
        <v>18</v>
      </c>
      <c r="AC580" s="8" t="str">
        <f t="shared" si="98"/>
        <v/>
      </c>
      <c r="AD580" s="32" t="str">
        <f t="shared" si="99"/>
        <v/>
      </c>
      <c r="AE580" s="32" t="str">
        <f>IF(J580&lt;900,IF(AND(VLOOKUP(C580,marv2012_trees!$A$2:$O$2023,11,FALSE)&lt;21,OR(Q580=21,Q580=22,Q580=23)),1,""),"")</f>
        <v/>
      </c>
      <c r="AF580" s="32" t="str">
        <f t="shared" si="100"/>
        <v/>
      </c>
      <c r="AG580" s="32">
        <f t="shared" si="101"/>
        <v>153</v>
      </c>
      <c r="AH580" s="32">
        <f t="shared" si="102"/>
        <v>171</v>
      </c>
      <c r="AI580" s="32">
        <f t="shared" si="103"/>
        <v>18</v>
      </c>
      <c r="AJ580" s="32" t="str">
        <f t="shared" si="104"/>
        <v/>
      </c>
    </row>
    <row r="581" spans="1:36">
      <c r="A581">
        <v>131</v>
      </c>
      <c r="B581" s="1" t="str">
        <f t="shared" si="96"/>
        <v>131B_353</v>
      </c>
      <c r="C581" t="str">
        <f t="shared" si="95"/>
        <v>131B_353</v>
      </c>
      <c r="D581" t="str">
        <f>IF(ISNA(VLOOKUP(C581,omissio_vanha_vs_uusi!$A$2:$T$107,20,FALSE)),"",IF(VLOOKUP(C581,omissio_vanha_vs_uusi!$A$2:$T$107,20,FALSE)="OK",VLOOKUP(C581,omissio_vanha_vs_uusi!$A$2:$T$107,11,FALSE),""))</f>
        <v/>
      </c>
      <c r="E581">
        <f>VLOOKUP($C581,marv2012_trees!$A$2:$O$2023,5,FALSE)</f>
        <v>2516346.56</v>
      </c>
      <c r="F581">
        <f>VLOOKUP($C581,marv2012_trees!$A$2:$O$2023,6,FALSE)</f>
        <v>6860351.9699999997</v>
      </c>
      <c r="G581" t="str">
        <f>IF(ISNA(VLOOKUP($C581,results!$A$2:$CJ$107,10,FALSE)),"",VLOOKUP($C581,results!$A$2:$CJ$107,10,FALSE))</f>
        <v/>
      </c>
      <c r="H581" t="str">
        <f>IF(ISNA(VLOOKUP($C581,results!$A$2:$CJ$107,11,FALSE)),"",VLOOKUP($C581,results!$A$2:$CJ$107,11,FALSE))</f>
        <v/>
      </c>
      <c r="I581" t="s">
        <v>127</v>
      </c>
      <c r="J581">
        <v>353</v>
      </c>
      <c r="K581">
        <v>2</v>
      </c>
      <c r="L581">
        <v>158</v>
      </c>
      <c r="M581">
        <v>16.104006099999999</v>
      </c>
      <c r="N581">
        <v>2</v>
      </c>
      <c r="O581" s="7">
        <v>1</v>
      </c>
      <c r="P581" s="7">
        <v>2</v>
      </c>
      <c r="Q581" s="7">
        <v>11</v>
      </c>
      <c r="R581" s="7">
        <v>181</v>
      </c>
      <c r="S581" s="7">
        <v>1</v>
      </c>
      <c r="T581" s="7">
        <v>16</v>
      </c>
      <c r="U581" s="7">
        <v>16</v>
      </c>
      <c r="V581" s="7">
        <v>8</v>
      </c>
      <c r="AB581" s="8">
        <f t="shared" si="97"/>
        <v>23</v>
      </c>
      <c r="AC581" s="8" t="str">
        <f t="shared" si="98"/>
        <v/>
      </c>
      <c r="AD581" s="32" t="str">
        <f t="shared" si="99"/>
        <v/>
      </c>
      <c r="AE581" s="32" t="str">
        <f>IF(J581&lt;900,IF(AND(VLOOKUP(C581,marv2012_trees!$A$2:$O$2023,11,FALSE)&lt;21,OR(Q581=21,Q581=22,Q581=23)),1,""),"")</f>
        <v/>
      </c>
      <c r="AF581" s="32" t="str">
        <f t="shared" si="100"/>
        <v/>
      </c>
      <c r="AG581" s="32">
        <f t="shared" si="101"/>
        <v>158</v>
      </c>
      <c r="AH581" s="32">
        <f t="shared" si="102"/>
        <v>181</v>
      </c>
      <c r="AI581" s="32">
        <f t="shared" si="103"/>
        <v>23</v>
      </c>
      <c r="AJ581" s="32" t="str">
        <f t="shared" si="104"/>
        <v/>
      </c>
    </row>
    <row r="582" spans="1:36">
      <c r="A582">
        <v>131</v>
      </c>
      <c r="B582" s="1" t="str">
        <f t="shared" si="96"/>
        <v>131B_364</v>
      </c>
      <c r="C582" t="str">
        <f t="shared" si="95"/>
        <v>131B_364</v>
      </c>
      <c r="D582" t="str">
        <f>IF(ISNA(VLOOKUP(C582,omissio_vanha_vs_uusi!$A$2:$T$107,20,FALSE)),"",IF(VLOOKUP(C582,omissio_vanha_vs_uusi!$A$2:$T$107,20,FALSE)="OK",VLOOKUP(C582,omissio_vanha_vs_uusi!$A$2:$T$107,11,FALSE),""))</f>
        <v/>
      </c>
      <c r="E582">
        <f>VLOOKUP($C582,marv2012_trees!$A$2:$O$2023,5,FALSE)</f>
        <v>2516348.42</v>
      </c>
      <c r="F582">
        <f>VLOOKUP($C582,marv2012_trees!$A$2:$O$2023,6,FALSE)</f>
        <v>6860352.8499999996</v>
      </c>
      <c r="G582" t="str">
        <f>IF(ISNA(VLOOKUP($C582,results!$A$2:$CJ$107,10,FALSE)),"",VLOOKUP($C582,results!$A$2:$CJ$107,10,FALSE))</f>
        <v/>
      </c>
      <c r="H582" t="str">
        <f>IF(ISNA(VLOOKUP($C582,results!$A$2:$CJ$107,11,FALSE)),"",VLOOKUP($C582,results!$A$2:$CJ$107,11,FALSE))</f>
        <v/>
      </c>
      <c r="I582" t="s">
        <v>127</v>
      </c>
      <c r="J582">
        <v>364</v>
      </c>
      <c r="K582">
        <v>2</v>
      </c>
      <c r="L582">
        <v>131</v>
      </c>
      <c r="M582">
        <v>13.44700671</v>
      </c>
      <c r="N582">
        <v>2</v>
      </c>
      <c r="O582" s="7">
        <v>1</v>
      </c>
      <c r="P582" s="7">
        <v>2</v>
      </c>
      <c r="Q582" s="7">
        <v>11</v>
      </c>
      <c r="R582" s="7">
        <v>143</v>
      </c>
      <c r="AB582" s="8">
        <f t="shared" si="97"/>
        <v>12</v>
      </c>
      <c r="AC582" s="8" t="str">
        <f t="shared" si="98"/>
        <v/>
      </c>
      <c r="AD582" s="32" t="str">
        <f t="shared" si="99"/>
        <v/>
      </c>
      <c r="AE582" s="32" t="str">
        <f>IF(J582&lt;900,IF(AND(VLOOKUP(C582,marv2012_trees!$A$2:$O$2023,11,FALSE)&lt;21,OR(Q582=21,Q582=22,Q582=23)),1,""),"")</f>
        <v/>
      </c>
      <c r="AF582" s="32" t="str">
        <f t="shared" si="100"/>
        <v/>
      </c>
      <c r="AG582" s="32">
        <f t="shared" si="101"/>
        <v>131</v>
      </c>
      <c r="AH582" s="32">
        <f t="shared" si="102"/>
        <v>143</v>
      </c>
      <c r="AI582" s="32">
        <f t="shared" si="103"/>
        <v>12</v>
      </c>
      <c r="AJ582" s="32" t="str">
        <f t="shared" si="104"/>
        <v/>
      </c>
    </row>
    <row r="583" spans="1:36">
      <c r="A583">
        <v>131</v>
      </c>
      <c r="B583" s="1" t="str">
        <f t="shared" si="96"/>
        <v>131B_13</v>
      </c>
      <c r="C583" t="str">
        <f t="shared" si="95"/>
        <v>131B_13</v>
      </c>
      <c r="D583" t="str">
        <f>IF(ISNA(VLOOKUP(C583,omissio_vanha_vs_uusi!$A$2:$T$107,20,FALSE)),"",IF(VLOOKUP(C583,omissio_vanha_vs_uusi!$A$2:$T$107,20,FALSE)="OK",VLOOKUP(C583,omissio_vanha_vs_uusi!$A$2:$T$107,11,FALSE),""))</f>
        <v/>
      </c>
      <c r="E583">
        <f>VLOOKUP($C583,marv2012_trees!$A$2:$O$2023,5,FALSE)</f>
        <v>2516352.41</v>
      </c>
      <c r="F583">
        <f>VLOOKUP($C583,marv2012_trees!$A$2:$O$2023,6,FALSE)</f>
        <v>6860355.0099999998</v>
      </c>
      <c r="G583" t="str">
        <f>IF(ISNA(VLOOKUP($C583,results!$A$2:$CJ$107,10,FALSE)),"",VLOOKUP($C583,results!$A$2:$CJ$107,10,FALSE))</f>
        <v/>
      </c>
      <c r="H583" t="str">
        <f>IF(ISNA(VLOOKUP($C583,results!$A$2:$CJ$107,11,FALSE)),"",VLOOKUP($C583,results!$A$2:$CJ$107,11,FALSE))</f>
        <v/>
      </c>
      <c r="I583" t="s">
        <v>127</v>
      </c>
      <c r="J583">
        <v>13</v>
      </c>
      <c r="K583">
        <v>2</v>
      </c>
      <c r="L583">
        <v>139</v>
      </c>
      <c r="M583">
        <v>14.460998780000001</v>
      </c>
      <c r="N583">
        <v>2</v>
      </c>
      <c r="O583" s="7">
        <v>1</v>
      </c>
      <c r="P583" s="7">
        <v>2</v>
      </c>
      <c r="Q583" s="7">
        <v>11</v>
      </c>
      <c r="R583" s="7">
        <v>157</v>
      </c>
      <c r="S583" s="7">
        <v>1</v>
      </c>
      <c r="T583" s="7">
        <v>12</v>
      </c>
      <c r="U583" s="7">
        <v>13</v>
      </c>
      <c r="V583" s="7">
        <v>3.5</v>
      </c>
      <c r="AB583" s="8">
        <f t="shared" si="97"/>
        <v>18</v>
      </c>
      <c r="AC583" s="8" t="str">
        <f t="shared" si="98"/>
        <v/>
      </c>
      <c r="AD583" s="32" t="str">
        <f t="shared" si="99"/>
        <v/>
      </c>
      <c r="AE583" s="32" t="str">
        <f>IF(J583&lt;900,IF(AND(VLOOKUP(C583,marv2012_trees!$A$2:$O$2023,11,FALSE)&lt;21,OR(Q583=21,Q583=22,Q583=23)),1,""),"")</f>
        <v/>
      </c>
      <c r="AF583" s="32" t="str">
        <f t="shared" si="100"/>
        <v/>
      </c>
      <c r="AG583" s="32">
        <f t="shared" si="101"/>
        <v>139</v>
      </c>
      <c r="AH583" s="32">
        <f t="shared" si="102"/>
        <v>157</v>
      </c>
      <c r="AI583" s="32">
        <f t="shared" si="103"/>
        <v>18</v>
      </c>
      <c r="AJ583" s="32" t="str">
        <f t="shared" si="104"/>
        <v/>
      </c>
    </row>
    <row r="584" spans="1:36">
      <c r="A584">
        <v>131</v>
      </c>
      <c r="B584" s="1" t="str">
        <f t="shared" si="96"/>
        <v>131B_362</v>
      </c>
      <c r="C584" t="str">
        <f t="shared" si="95"/>
        <v>131B_362</v>
      </c>
      <c r="D584" t="str">
        <f>IF(ISNA(VLOOKUP(C584,omissio_vanha_vs_uusi!$A$2:$T$107,20,FALSE)),"",IF(VLOOKUP(C584,omissio_vanha_vs_uusi!$A$2:$T$107,20,FALSE)="OK",VLOOKUP(C584,omissio_vanha_vs_uusi!$A$2:$T$107,11,FALSE),""))</f>
        <v/>
      </c>
      <c r="E584">
        <f>VLOOKUP($C584,marv2012_trees!$A$2:$O$2023,5,FALSE)</f>
        <v>2516348.12</v>
      </c>
      <c r="F584">
        <f>VLOOKUP($C584,marv2012_trees!$A$2:$O$2023,6,FALSE)</f>
        <v>6860355.1500000004</v>
      </c>
      <c r="G584" t="str">
        <f>IF(ISNA(VLOOKUP($C584,results!$A$2:$CJ$107,10,FALSE)),"",VLOOKUP($C584,results!$A$2:$CJ$107,10,FALSE))</f>
        <v/>
      </c>
      <c r="H584" t="str">
        <f>IF(ISNA(VLOOKUP($C584,results!$A$2:$CJ$107,11,FALSE)),"",VLOOKUP($C584,results!$A$2:$CJ$107,11,FALSE))</f>
        <v/>
      </c>
      <c r="I584" t="s">
        <v>127</v>
      </c>
      <c r="J584">
        <v>362</v>
      </c>
      <c r="K584">
        <v>2</v>
      </c>
      <c r="L584">
        <v>174</v>
      </c>
      <c r="M584">
        <v>15.807010379999999</v>
      </c>
      <c r="N584">
        <v>2</v>
      </c>
      <c r="O584" s="7">
        <v>1</v>
      </c>
      <c r="P584" s="7">
        <v>2</v>
      </c>
      <c r="Q584" s="7">
        <v>11</v>
      </c>
      <c r="R584" s="7">
        <v>194</v>
      </c>
      <c r="S584" s="7">
        <v>1</v>
      </c>
      <c r="T584" s="7">
        <v>14</v>
      </c>
      <c r="U584" s="7">
        <v>17.75</v>
      </c>
      <c r="V584" s="7">
        <v>10.5</v>
      </c>
      <c r="W584" s="7">
        <v>14</v>
      </c>
      <c r="X584" s="7">
        <v>10</v>
      </c>
      <c r="Y584" s="7">
        <v>1.5</v>
      </c>
      <c r="Z584" s="7">
        <v>32</v>
      </c>
      <c r="AB584" s="8">
        <f t="shared" si="97"/>
        <v>20</v>
      </c>
      <c r="AC584" s="8" t="str">
        <f t="shared" si="98"/>
        <v/>
      </c>
      <c r="AD584" s="32" t="str">
        <f t="shared" si="99"/>
        <v/>
      </c>
      <c r="AE584" s="32" t="str">
        <f>IF(J584&lt;900,IF(AND(VLOOKUP(C584,marv2012_trees!$A$2:$O$2023,11,FALSE)&lt;21,OR(Q584=21,Q584=22,Q584=23)),1,""),"")</f>
        <v/>
      </c>
      <c r="AF584" s="32" t="str">
        <f t="shared" si="100"/>
        <v/>
      </c>
      <c r="AG584" s="32">
        <f t="shared" si="101"/>
        <v>174</v>
      </c>
      <c r="AH584" s="32">
        <f t="shared" si="102"/>
        <v>194</v>
      </c>
      <c r="AI584" s="32">
        <f t="shared" si="103"/>
        <v>20</v>
      </c>
      <c r="AJ584" s="32" t="str">
        <f t="shared" si="104"/>
        <v/>
      </c>
    </row>
    <row r="585" spans="1:36">
      <c r="A585">
        <v>131</v>
      </c>
      <c r="B585" s="1" t="str">
        <f t="shared" si="96"/>
        <v>131B_2</v>
      </c>
      <c r="C585" t="str">
        <f t="shared" si="95"/>
        <v>131B_2</v>
      </c>
      <c r="D585" t="str">
        <f>IF(ISNA(VLOOKUP(C585,omissio_vanha_vs_uusi!$A$2:$T$107,20,FALSE)),"",IF(VLOOKUP(C585,omissio_vanha_vs_uusi!$A$2:$T$107,20,FALSE)="OK",VLOOKUP(C585,omissio_vanha_vs_uusi!$A$2:$T$107,11,FALSE),""))</f>
        <v/>
      </c>
      <c r="E585">
        <f>VLOOKUP($C585,marv2012_trees!$A$2:$O$2023,5,FALSE)</f>
        <v>2516350.5499999998</v>
      </c>
      <c r="F585">
        <f>VLOOKUP($C585,marv2012_trees!$A$2:$O$2023,6,FALSE)</f>
        <v>6860356.4800000004</v>
      </c>
      <c r="G585" t="str">
        <f>IF(ISNA(VLOOKUP($C585,results!$A$2:$CJ$107,10,FALSE)),"",VLOOKUP($C585,results!$A$2:$CJ$107,10,FALSE))</f>
        <v/>
      </c>
      <c r="H585" t="str">
        <f>IF(ISNA(VLOOKUP($C585,results!$A$2:$CJ$107,11,FALSE)),"",VLOOKUP($C585,results!$A$2:$CJ$107,11,FALSE))</f>
        <v/>
      </c>
      <c r="I585" t="s">
        <v>127</v>
      </c>
      <c r="J585">
        <v>2</v>
      </c>
      <c r="K585">
        <v>2</v>
      </c>
      <c r="L585">
        <v>168</v>
      </c>
      <c r="M585">
        <v>15.446</v>
      </c>
      <c r="N585">
        <v>2</v>
      </c>
      <c r="O585" s="7">
        <v>1</v>
      </c>
      <c r="P585" s="7">
        <v>2</v>
      </c>
      <c r="Q585" s="7">
        <v>11</v>
      </c>
      <c r="R585" s="7">
        <v>181</v>
      </c>
      <c r="AB585" s="8">
        <f t="shared" si="97"/>
        <v>13</v>
      </c>
      <c r="AC585" s="8" t="str">
        <f t="shared" si="98"/>
        <v/>
      </c>
      <c r="AD585" s="32" t="str">
        <f t="shared" si="99"/>
        <v/>
      </c>
      <c r="AE585" s="32" t="str">
        <f>IF(J585&lt;900,IF(AND(VLOOKUP(C585,marv2012_trees!$A$2:$O$2023,11,FALSE)&lt;21,OR(Q585=21,Q585=22,Q585=23)),1,""),"")</f>
        <v/>
      </c>
      <c r="AF585" s="32" t="str">
        <f t="shared" si="100"/>
        <v/>
      </c>
      <c r="AG585" s="32">
        <f t="shared" si="101"/>
        <v>168</v>
      </c>
      <c r="AH585" s="32">
        <f t="shared" si="102"/>
        <v>181</v>
      </c>
      <c r="AI585" s="32">
        <f t="shared" si="103"/>
        <v>13</v>
      </c>
      <c r="AJ585" s="32" t="str">
        <f t="shared" si="104"/>
        <v/>
      </c>
    </row>
    <row r="586" spans="1:36">
      <c r="A586">
        <v>131</v>
      </c>
      <c r="B586" s="1" t="str">
        <f t="shared" si="96"/>
        <v>131B_351</v>
      </c>
      <c r="C586" t="str">
        <f t="shared" si="95"/>
        <v>131B_351</v>
      </c>
      <c r="D586" t="str">
        <f>IF(ISNA(VLOOKUP(C586,omissio_vanha_vs_uusi!$A$2:$T$107,20,FALSE)),"",IF(VLOOKUP(C586,omissio_vanha_vs_uusi!$A$2:$T$107,20,FALSE)="OK",VLOOKUP(C586,omissio_vanha_vs_uusi!$A$2:$T$107,11,FALSE),""))</f>
        <v/>
      </c>
      <c r="E586">
        <f>VLOOKUP($C586,marv2012_trees!$A$2:$O$2023,5,FALSE)</f>
        <v>2516345.77</v>
      </c>
      <c r="F586">
        <f>VLOOKUP($C586,marv2012_trees!$A$2:$O$2023,6,FALSE)</f>
        <v>6860354.4699999997</v>
      </c>
      <c r="G586" t="str">
        <f>IF(ISNA(VLOOKUP($C586,results!$A$2:$CJ$107,10,FALSE)),"",VLOOKUP($C586,results!$A$2:$CJ$107,10,FALSE))</f>
        <v/>
      </c>
      <c r="H586" t="str">
        <f>IF(ISNA(VLOOKUP($C586,results!$A$2:$CJ$107,11,FALSE)),"",VLOOKUP($C586,results!$A$2:$CJ$107,11,FALSE))</f>
        <v/>
      </c>
      <c r="I586" t="s">
        <v>127</v>
      </c>
      <c r="J586">
        <v>351</v>
      </c>
      <c r="K586">
        <v>2</v>
      </c>
      <c r="L586">
        <v>182</v>
      </c>
      <c r="M586">
        <v>18.062008540000001</v>
      </c>
      <c r="N586">
        <v>2</v>
      </c>
      <c r="O586" s="7">
        <v>1</v>
      </c>
      <c r="P586" s="7">
        <v>2</v>
      </c>
      <c r="Q586" s="7">
        <v>11</v>
      </c>
      <c r="R586" s="7">
        <v>204</v>
      </c>
      <c r="S586" s="7">
        <v>1</v>
      </c>
      <c r="T586" s="7">
        <v>15</v>
      </c>
      <c r="U586" s="7">
        <v>17.5</v>
      </c>
      <c r="V586" s="7">
        <v>8</v>
      </c>
      <c r="AB586" s="8">
        <f t="shared" si="97"/>
        <v>22</v>
      </c>
      <c r="AC586" s="8" t="str">
        <f t="shared" si="98"/>
        <v/>
      </c>
      <c r="AD586" s="32" t="str">
        <f t="shared" si="99"/>
        <v/>
      </c>
      <c r="AE586" s="32" t="str">
        <f>IF(J586&lt;900,IF(AND(VLOOKUP(C586,marv2012_trees!$A$2:$O$2023,11,FALSE)&lt;21,OR(Q586=21,Q586=22,Q586=23)),1,""),"")</f>
        <v/>
      </c>
      <c r="AF586" s="32" t="str">
        <f t="shared" si="100"/>
        <v/>
      </c>
      <c r="AG586" s="32">
        <f t="shared" si="101"/>
        <v>182</v>
      </c>
      <c r="AH586" s="32">
        <f t="shared" si="102"/>
        <v>204</v>
      </c>
      <c r="AI586" s="32">
        <f t="shared" si="103"/>
        <v>22</v>
      </c>
      <c r="AJ586" s="32" t="str">
        <f t="shared" si="104"/>
        <v/>
      </c>
    </row>
    <row r="587" spans="1:36">
      <c r="A587">
        <v>131</v>
      </c>
      <c r="B587" s="1" t="str">
        <f t="shared" si="96"/>
        <v>131B_365</v>
      </c>
      <c r="C587" t="str">
        <f t="shared" si="95"/>
        <v>131B_365</v>
      </c>
      <c r="D587" t="str">
        <f>IF(ISNA(VLOOKUP(C587,omissio_vanha_vs_uusi!$A$2:$T$107,20,FALSE)),"",IF(VLOOKUP(C587,omissio_vanha_vs_uusi!$A$2:$T$107,20,FALSE)="OK",VLOOKUP(C587,omissio_vanha_vs_uusi!$A$2:$T$107,11,FALSE),""))</f>
        <v/>
      </c>
      <c r="E587">
        <f>VLOOKUP($C587,marv2012_trees!$A$2:$O$2023,5,FALSE)</f>
        <v>2516348.77</v>
      </c>
      <c r="F587">
        <f>VLOOKUP($C587,marv2012_trees!$A$2:$O$2023,6,FALSE)</f>
        <v>6860357.8600000003</v>
      </c>
      <c r="G587" t="str">
        <f>IF(ISNA(VLOOKUP($C587,results!$A$2:$CJ$107,10,FALSE)),"",VLOOKUP($C587,results!$A$2:$CJ$107,10,FALSE))</f>
        <v/>
      </c>
      <c r="H587" t="str">
        <f>IF(ISNA(VLOOKUP($C587,results!$A$2:$CJ$107,11,FALSE)),"",VLOOKUP($C587,results!$A$2:$CJ$107,11,FALSE))</f>
        <v/>
      </c>
      <c r="I587" t="s">
        <v>127</v>
      </c>
      <c r="J587">
        <v>365</v>
      </c>
      <c r="K587">
        <v>2</v>
      </c>
      <c r="L587">
        <v>146</v>
      </c>
      <c r="M587">
        <v>15.31700244</v>
      </c>
      <c r="N587">
        <v>2</v>
      </c>
      <c r="O587" s="7">
        <v>1</v>
      </c>
      <c r="P587" s="7">
        <v>2</v>
      </c>
      <c r="Q587" s="7">
        <v>11</v>
      </c>
      <c r="R587" s="7">
        <v>166</v>
      </c>
      <c r="AB587" s="8">
        <f t="shared" si="97"/>
        <v>20</v>
      </c>
      <c r="AC587" s="8" t="str">
        <f t="shared" si="98"/>
        <v/>
      </c>
      <c r="AD587" s="32" t="str">
        <f t="shared" si="99"/>
        <v/>
      </c>
      <c r="AE587" s="32" t="str">
        <f>IF(J587&lt;900,IF(AND(VLOOKUP(C587,marv2012_trees!$A$2:$O$2023,11,FALSE)&lt;21,OR(Q587=21,Q587=22,Q587=23)),1,""),"")</f>
        <v/>
      </c>
      <c r="AF587" s="32" t="str">
        <f t="shared" si="100"/>
        <v/>
      </c>
      <c r="AG587" s="32">
        <f t="shared" si="101"/>
        <v>146</v>
      </c>
      <c r="AH587" s="32">
        <f t="shared" si="102"/>
        <v>166</v>
      </c>
      <c r="AI587" s="32">
        <f t="shared" si="103"/>
        <v>20</v>
      </c>
      <c r="AJ587" s="32" t="str">
        <f t="shared" si="104"/>
        <v/>
      </c>
    </row>
    <row r="588" spans="1:36">
      <c r="A588">
        <v>131</v>
      </c>
      <c r="B588" s="1" t="str">
        <f t="shared" si="96"/>
        <v>131B_11</v>
      </c>
      <c r="C588" t="str">
        <f t="shared" si="95"/>
        <v>131B_11</v>
      </c>
      <c r="D588" t="str">
        <f>IF(ISNA(VLOOKUP(C588,omissio_vanha_vs_uusi!$A$2:$T$107,20,FALSE)),"",IF(VLOOKUP(C588,omissio_vanha_vs_uusi!$A$2:$T$107,20,FALSE)="OK",VLOOKUP(C588,omissio_vanha_vs_uusi!$A$2:$T$107,11,FALSE),""))</f>
        <v/>
      </c>
      <c r="E588">
        <f>VLOOKUP($C588,marv2012_trees!$A$2:$O$2023,5,FALSE)</f>
        <v>2516353.2400000002</v>
      </c>
      <c r="F588">
        <f>VLOOKUP($C588,marv2012_trees!$A$2:$O$2023,6,FALSE)</f>
        <v>6860360.3899999997</v>
      </c>
      <c r="G588" t="str">
        <f>IF(ISNA(VLOOKUP($C588,results!$A$2:$CJ$107,10,FALSE)),"",VLOOKUP($C588,results!$A$2:$CJ$107,10,FALSE))</f>
        <v/>
      </c>
      <c r="H588" t="str">
        <f>IF(ISNA(VLOOKUP($C588,results!$A$2:$CJ$107,11,FALSE)),"",VLOOKUP($C588,results!$A$2:$CJ$107,11,FALSE))</f>
        <v/>
      </c>
      <c r="I588" t="s">
        <v>127</v>
      </c>
      <c r="J588">
        <v>11</v>
      </c>
      <c r="K588">
        <v>2</v>
      </c>
      <c r="L588">
        <v>162</v>
      </c>
      <c r="M588">
        <v>16.171003049999999</v>
      </c>
      <c r="N588">
        <v>2</v>
      </c>
      <c r="O588" s="7">
        <v>1</v>
      </c>
      <c r="P588" s="7">
        <v>2</v>
      </c>
      <c r="Q588" s="7">
        <v>11</v>
      </c>
      <c r="R588" s="7">
        <v>190</v>
      </c>
      <c r="S588" s="7">
        <v>1</v>
      </c>
      <c r="T588" s="7">
        <v>17</v>
      </c>
      <c r="U588" s="7">
        <v>16</v>
      </c>
      <c r="V588" s="7">
        <v>4</v>
      </c>
      <c r="AB588" s="8">
        <f t="shared" si="97"/>
        <v>28</v>
      </c>
      <c r="AC588" s="8" t="str">
        <f t="shared" si="98"/>
        <v/>
      </c>
      <c r="AD588" s="32" t="str">
        <f t="shared" si="99"/>
        <v/>
      </c>
      <c r="AE588" s="32" t="str">
        <f>IF(J588&lt;900,IF(AND(VLOOKUP(C588,marv2012_trees!$A$2:$O$2023,11,FALSE)&lt;21,OR(Q588=21,Q588=22,Q588=23)),1,""),"")</f>
        <v/>
      </c>
      <c r="AF588" s="32" t="str">
        <f t="shared" si="100"/>
        <v/>
      </c>
      <c r="AG588" s="32">
        <f t="shared" si="101"/>
        <v>162</v>
      </c>
      <c r="AH588" s="32">
        <f t="shared" si="102"/>
        <v>190</v>
      </c>
      <c r="AI588" s="32">
        <f t="shared" si="103"/>
        <v>28</v>
      </c>
      <c r="AJ588" s="32" t="str">
        <f t="shared" si="104"/>
        <v/>
      </c>
    </row>
    <row r="589" spans="1:36">
      <c r="A589">
        <v>131</v>
      </c>
      <c r="B589" s="1" t="str">
        <f t="shared" si="96"/>
        <v>131B_347</v>
      </c>
      <c r="C589" t="str">
        <f t="shared" si="95"/>
        <v>131B_347</v>
      </c>
      <c r="D589" t="str">
        <f>IF(ISNA(VLOOKUP(C589,omissio_vanha_vs_uusi!$A$2:$T$107,20,FALSE)),"",IF(VLOOKUP(C589,omissio_vanha_vs_uusi!$A$2:$T$107,20,FALSE)="OK",VLOOKUP(C589,omissio_vanha_vs_uusi!$A$2:$T$107,11,FALSE),""))</f>
        <v/>
      </c>
      <c r="E589">
        <f>VLOOKUP($C589,marv2012_trees!$A$2:$O$2023,5,FALSE)</f>
        <v>2516344.21</v>
      </c>
      <c r="F589">
        <f>VLOOKUP($C589,marv2012_trees!$A$2:$O$2023,6,FALSE)</f>
        <v>6860356.71</v>
      </c>
      <c r="G589" t="str">
        <f>IF(ISNA(VLOOKUP($C589,results!$A$2:$CJ$107,10,FALSE)),"",VLOOKUP($C589,results!$A$2:$CJ$107,10,FALSE))</f>
        <v/>
      </c>
      <c r="H589" t="str">
        <f>IF(ISNA(VLOOKUP($C589,results!$A$2:$CJ$107,11,FALSE)),"",VLOOKUP($C589,results!$A$2:$CJ$107,11,FALSE))</f>
        <v/>
      </c>
      <c r="I589" t="s">
        <v>127</v>
      </c>
      <c r="J589">
        <v>347</v>
      </c>
      <c r="K589">
        <v>2</v>
      </c>
      <c r="L589">
        <v>206</v>
      </c>
      <c r="M589">
        <v>17.14500366</v>
      </c>
      <c r="N589">
        <v>2</v>
      </c>
      <c r="O589" s="7">
        <v>1</v>
      </c>
      <c r="P589" s="7">
        <v>2</v>
      </c>
      <c r="Q589" s="7">
        <v>11</v>
      </c>
      <c r="R589" s="7">
        <v>227</v>
      </c>
      <c r="S589" s="7">
        <v>1</v>
      </c>
      <c r="T589" s="7">
        <v>17</v>
      </c>
      <c r="U589" s="7">
        <v>18</v>
      </c>
      <c r="V589" s="7">
        <v>10</v>
      </c>
      <c r="W589" s="7">
        <v>9</v>
      </c>
      <c r="X589" s="7">
        <v>10</v>
      </c>
      <c r="Y589" s="7">
        <v>2</v>
      </c>
      <c r="Z589" s="7">
        <v>42</v>
      </c>
      <c r="AB589" s="8">
        <f t="shared" si="97"/>
        <v>21</v>
      </c>
      <c r="AC589" s="8" t="str">
        <f t="shared" si="98"/>
        <v/>
      </c>
      <c r="AD589" s="32" t="str">
        <f t="shared" si="99"/>
        <v/>
      </c>
      <c r="AE589" s="32" t="str">
        <f>IF(J589&lt;900,IF(AND(VLOOKUP(C589,marv2012_trees!$A$2:$O$2023,11,FALSE)&lt;21,OR(Q589=21,Q589=22,Q589=23)),1,""),"")</f>
        <v/>
      </c>
      <c r="AF589" s="32" t="str">
        <f t="shared" si="100"/>
        <v/>
      </c>
      <c r="AG589" s="32">
        <f t="shared" si="101"/>
        <v>206</v>
      </c>
      <c r="AH589" s="32">
        <f t="shared" si="102"/>
        <v>227</v>
      </c>
      <c r="AI589" s="32">
        <f t="shared" si="103"/>
        <v>21</v>
      </c>
      <c r="AJ589" s="32" t="str">
        <f t="shared" si="104"/>
        <v/>
      </c>
    </row>
    <row r="590" spans="1:36">
      <c r="A590">
        <v>131</v>
      </c>
      <c r="B590" s="1" t="str">
        <f t="shared" si="96"/>
        <v>131B_5</v>
      </c>
      <c r="C590" t="str">
        <f t="shared" si="95"/>
        <v>131B_5</v>
      </c>
      <c r="D590" t="str">
        <f>IF(ISNA(VLOOKUP(C590,omissio_vanha_vs_uusi!$A$2:$T$107,20,FALSE)),"",IF(VLOOKUP(C590,omissio_vanha_vs_uusi!$A$2:$T$107,20,FALSE)="OK",VLOOKUP(C590,omissio_vanha_vs_uusi!$A$2:$T$107,11,FALSE),""))</f>
        <v/>
      </c>
      <c r="E590">
        <f>VLOOKUP($C590,marv2012_trees!$A$2:$O$2023,5,FALSE)</f>
        <v>2516351.69</v>
      </c>
      <c r="F590">
        <f>VLOOKUP($C590,marv2012_trees!$A$2:$O$2023,6,FALSE)</f>
        <v>6860362.5899999999</v>
      </c>
      <c r="G590" t="str">
        <f>IF(ISNA(VLOOKUP($C590,results!$A$2:$CJ$107,10,FALSE)),"",VLOOKUP($C590,results!$A$2:$CJ$107,10,FALSE))</f>
        <v/>
      </c>
      <c r="H590" t="str">
        <f>IF(ISNA(VLOOKUP($C590,results!$A$2:$CJ$107,11,FALSE)),"",VLOOKUP($C590,results!$A$2:$CJ$107,11,FALSE))</f>
        <v/>
      </c>
      <c r="I590" t="s">
        <v>127</v>
      </c>
      <c r="J590">
        <v>5</v>
      </c>
      <c r="K590">
        <v>2</v>
      </c>
      <c r="L590">
        <v>194</v>
      </c>
      <c r="M590">
        <v>17.535007319999998</v>
      </c>
      <c r="N590">
        <v>2</v>
      </c>
      <c r="O590" s="7">
        <v>1</v>
      </c>
      <c r="P590" s="7">
        <v>2</v>
      </c>
      <c r="Q590" s="7">
        <v>11</v>
      </c>
      <c r="R590" s="7">
        <v>223</v>
      </c>
      <c r="S590" s="7">
        <v>1</v>
      </c>
      <c r="T590" s="7">
        <v>19</v>
      </c>
      <c r="U590" s="7">
        <v>16</v>
      </c>
      <c r="V590" s="7">
        <v>6.5</v>
      </c>
      <c r="AB590" s="8">
        <f t="shared" si="97"/>
        <v>29</v>
      </c>
      <c r="AC590" s="8" t="str">
        <f t="shared" si="98"/>
        <v/>
      </c>
      <c r="AD590" s="32" t="str">
        <f t="shared" si="99"/>
        <v/>
      </c>
      <c r="AE590" s="32" t="str">
        <f>IF(J590&lt;900,IF(AND(VLOOKUP(C590,marv2012_trees!$A$2:$O$2023,11,FALSE)&lt;21,OR(Q590=21,Q590=22,Q590=23)),1,""),"")</f>
        <v/>
      </c>
      <c r="AF590" s="32" t="str">
        <f t="shared" si="100"/>
        <v/>
      </c>
      <c r="AG590" s="32">
        <f t="shared" si="101"/>
        <v>194</v>
      </c>
      <c r="AH590" s="32">
        <f t="shared" si="102"/>
        <v>223</v>
      </c>
      <c r="AI590" s="32">
        <f t="shared" si="103"/>
        <v>29</v>
      </c>
      <c r="AJ590" s="32" t="str">
        <f t="shared" si="104"/>
        <v/>
      </c>
    </row>
    <row r="591" spans="1:36">
      <c r="A591">
        <v>131</v>
      </c>
      <c r="B591" s="1" t="str">
        <f t="shared" si="96"/>
        <v>131B_354</v>
      </c>
      <c r="C591" t="str">
        <f t="shared" si="95"/>
        <v>131B_354</v>
      </c>
      <c r="D591" t="str">
        <f>IF(ISNA(VLOOKUP(C591,omissio_vanha_vs_uusi!$A$2:$T$107,20,FALSE)),"",IF(VLOOKUP(C591,omissio_vanha_vs_uusi!$A$2:$T$107,20,FALSE)="OK",VLOOKUP(C591,omissio_vanha_vs_uusi!$A$2:$T$107,11,FALSE),""))</f>
        <v/>
      </c>
      <c r="E591">
        <f>VLOOKUP($C591,marv2012_trees!$A$2:$O$2023,5,FALSE)</f>
        <v>2516345.9</v>
      </c>
      <c r="F591">
        <f>VLOOKUP($C591,marv2012_trees!$A$2:$O$2023,6,FALSE)</f>
        <v>6860360.1299999999</v>
      </c>
      <c r="G591" t="str">
        <f>IF(ISNA(VLOOKUP($C591,results!$A$2:$CJ$107,10,FALSE)),"",VLOOKUP($C591,results!$A$2:$CJ$107,10,FALSE))</f>
        <v/>
      </c>
      <c r="H591" t="str">
        <f>IF(ISNA(VLOOKUP($C591,results!$A$2:$CJ$107,11,FALSE)),"",VLOOKUP($C591,results!$A$2:$CJ$107,11,FALSE))</f>
        <v/>
      </c>
      <c r="I591" t="s">
        <v>127</v>
      </c>
      <c r="J591">
        <v>354</v>
      </c>
      <c r="K591">
        <v>2</v>
      </c>
      <c r="L591">
        <v>182</v>
      </c>
      <c r="M591">
        <v>16.041003660000001</v>
      </c>
      <c r="N591">
        <v>2</v>
      </c>
      <c r="O591" s="7">
        <v>1</v>
      </c>
      <c r="P591" s="7">
        <v>2</v>
      </c>
      <c r="Q591" s="7">
        <v>11</v>
      </c>
      <c r="R591" s="7">
        <v>201</v>
      </c>
      <c r="S591" s="7">
        <v>1</v>
      </c>
      <c r="T591" s="7">
        <v>17</v>
      </c>
      <c r="U591" s="7">
        <v>15</v>
      </c>
      <c r="V591" s="7">
        <v>2.5</v>
      </c>
      <c r="AB591" s="8">
        <f t="shared" si="97"/>
        <v>19</v>
      </c>
      <c r="AC591" s="8" t="str">
        <f t="shared" si="98"/>
        <v/>
      </c>
      <c r="AD591" s="32" t="str">
        <f t="shared" si="99"/>
        <v/>
      </c>
      <c r="AE591" s="32" t="str">
        <f>IF(J591&lt;900,IF(AND(VLOOKUP(C591,marv2012_trees!$A$2:$O$2023,11,FALSE)&lt;21,OR(Q591=21,Q591=22,Q591=23)),1,""),"")</f>
        <v/>
      </c>
      <c r="AF591" s="32" t="str">
        <f t="shared" si="100"/>
        <v/>
      </c>
      <c r="AG591" s="32">
        <f t="shared" si="101"/>
        <v>182</v>
      </c>
      <c r="AH591" s="32">
        <f t="shared" si="102"/>
        <v>201</v>
      </c>
      <c r="AI591" s="32">
        <f t="shared" si="103"/>
        <v>19</v>
      </c>
      <c r="AJ591" s="32" t="str">
        <f t="shared" si="104"/>
        <v/>
      </c>
    </row>
    <row r="592" spans="1:36">
      <c r="A592">
        <v>131</v>
      </c>
      <c r="B592" s="1" t="str">
        <f t="shared" si="96"/>
        <v>131B_348</v>
      </c>
      <c r="C592" t="str">
        <f t="shared" si="95"/>
        <v>131B_348</v>
      </c>
      <c r="D592" t="str">
        <f>IF(ISNA(VLOOKUP(C592,omissio_vanha_vs_uusi!$A$2:$T$107,20,FALSE)),"",IF(VLOOKUP(C592,omissio_vanha_vs_uusi!$A$2:$T$107,20,FALSE)="OK",VLOOKUP(C592,omissio_vanha_vs_uusi!$A$2:$T$107,11,FALSE),""))</f>
        <v/>
      </c>
      <c r="E592">
        <f>VLOOKUP($C592,marv2012_trees!$A$2:$O$2023,5,FALSE)</f>
        <v>2516343.73</v>
      </c>
      <c r="F592">
        <f>VLOOKUP($C592,marv2012_trees!$A$2:$O$2023,6,FALSE)</f>
        <v>6860359.5</v>
      </c>
      <c r="G592" t="str">
        <f>IF(ISNA(VLOOKUP($C592,results!$A$2:$CJ$107,10,FALSE)),"",VLOOKUP($C592,results!$A$2:$CJ$107,10,FALSE))</f>
        <v/>
      </c>
      <c r="H592" t="str">
        <f>IF(ISNA(VLOOKUP($C592,results!$A$2:$CJ$107,11,FALSE)),"",VLOOKUP($C592,results!$A$2:$CJ$107,11,FALSE))</f>
        <v/>
      </c>
      <c r="I592" t="s">
        <v>127</v>
      </c>
      <c r="J592">
        <v>348</v>
      </c>
      <c r="K592">
        <v>2</v>
      </c>
      <c r="L592">
        <v>181</v>
      </c>
      <c r="M592">
        <v>16.95401099</v>
      </c>
      <c r="N592">
        <v>2</v>
      </c>
      <c r="O592" s="7">
        <v>1</v>
      </c>
      <c r="P592" s="7">
        <v>2</v>
      </c>
      <c r="Q592" s="7">
        <v>11</v>
      </c>
      <c r="R592" s="7">
        <v>194</v>
      </c>
      <c r="AB592" s="8">
        <f t="shared" si="97"/>
        <v>13</v>
      </c>
      <c r="AC592" s="8" t="str">
        <f t="shared" si="98"/>
        <v/>
      </c>
      <c r="AD592" s="32" t="str">
        <f t="shared" si="99"/>
        <v/>
      </c>
      <c r="AE592" s="32" t="str">
        <f>IF(J592&lt;900,IF(AND(VLOOKUP(C592,marv2012_trees!$A$2:$O$2023,11,FALSE)&lt;21,OR(Q592=21,Q592=22,Q592=23)),1,""),"")</f>
        <v/>
      </c>
      <c r="AF592" s="32" t="str">
        <f t="shared" si="100"/>
        <v/>
      </c>
      <c r="AG592" s="32">
        <f t="shared" si="101"/>
        <v>181</v>
      </c>
      <c r="AH592" s="32">
        <f t="shared" si="102"/>
        <v>194</v>
      </c>
      <c r="AI592" s="32">
        <f t="shared" si="103"/>
        <v>13</v>
      </c>
      <c r="AJ592" s="32" t="str">
        <f t="shared" si="104"/>
        <v/>
      </c>
    </row>
    <row r="593" spans="1:36">
      <c r="A593">
        <v>131</v>
      </c>
      <c r="B593" s="1" t="str">
        <f t="shared" si="96"/>
        <v>131B_554</v>
      </c>
      <c r="C593" t="str">
        <f t="shared" si="95"/>
        <v>131B_554</v>
      </c>
      <c r="D593" t="str">
        <f>IF(ISNA(VLOOKUP(C593,omissio_vanha_vs_uusi!$A$2:$T$107,20,FALSE)),"",IF(VLOOKUP(C593,omissio_vanha_vs_uusi!$A$2:$T$107,20,FALSE)="OK",VLOOKUP(C593,omissio_vanha_vs_uusi!$A$2:$T$107,11,FALSE),""))</f>
        <v/>
      </c>
      <c r="E593">
        <f>VLOOKUP($C593,marv2012_trees!$A$2:$O$2023,5,FALSE)</f>
        <v>2516341.6800000002</v>
      </c>
      <c r="F593">
        <f>VLOOKUP($C593,marv2012_trees!$A$2:$O$2023,6,FALSE)</f>
        <v>6860340.3300000001</v>
      </c>
      <c r="G593" t="str">
        <f>IF(ISNA(VLOOKUP($C593,results!$A$2:$CJ$107,10,FALSE)),"",VLOOKUP($C593,results!$A$2:$CJ$107,10,FALSE))</f>
        <v/>
      </c>
      <c r="H593" t="str">
        <f>IF(ISNA(VLOOKUP($C593,results!$A$2:$CJ$107,11,FALSE)),"",VLOOKUP($C593,results!$A$2:$CJ$107,11,FALSE))</f>
        <v/>
      </c>
      <c r="I593" t="s">
        <v>127</v>
      </c>
      <c r="J593">
        <v>554</v>
      </c>
      <c r="K593">
        <v>2</v>
      </c>
      <c r="L593">
        <v>70</v>
      </c>
      <c r="N593">
        <v>3</v>
      </c>
      <c r="O593" s="7">
        <v>1</v>
      </c>
      <c r="P593" s="7">
        <v>2</v>
      </c>
      <c r="Q593" s="7">
        <v>21</v>
      </c>
      <c r="AB593" s="8" t="str">
        <f t="shared" si="97"/>
        <v/>
      </c>
      <c r="AC593" s="8" t="str">
        <f t="shared" si="98"/>
        <v/>
      </c>
      <c r="AD593" s="32" t="str">
        <f t="shared" si="99"/>
        <v/>
      </c>
      <c r="AE593" s="32">
        <f>IF(J593&lt;900,IF(AND(VLOOKUP(C593,marv2012_trees!$A$2:$O$2023,11,FALSE)&lt;21,OR(Q593=21,Q593=22,Q593=23)),1,""),"")</f>
        <v>1</v>
      </c>
      <c r="AF593" s="32" t="str">
        <f t="shared" si="100"/>
        <v/>
      </c>
      <c r="AG593" s="32">
        <f t="shared" si="101"/>
        <v>0</v>
      </c>
      <c r="AH593" s="32">
        <f t="shared" si="102"/>
        <v>0</v>
      </c>
      <c r="AI593" s="32" t="str">
        <f t="shared" si="103"/>
        <v/>
      </c>
      <c r="AJ593" s="32" t="str">
        <f t="shared" si="104"/>
        <v/>
      </c>
    </row>
    <row r="594" spans="1:36">
      <c r="A594">
        <v>131</v>
      </c>
      <c r="B594" s="1" t="str">
        <f t="shared" si="96"/>
        <v>131B_558</v>
      </c>
      <c r="C594" t="str">
        <f t="shared" si="95"/>
        <v>131B_558</v>
      </c>
      <c r="D594" t="str">
        <f>IF(ISNA(VLOOKUP(C594,omissio_vanha_vs_uusi!$A$2:$T$107,20,FALSE)),"",IF(VLOOKUP(C594,omissio_vanha_vs_uusi!$A$2:$T$107,20,FALSE)="OK",VLOOKUP(C594,omissio_vanha_vs_uusi!$A$2:$T$107,11,FALSE),""))</f>
        <v/>
      </c>
      <c r="E594">
        <f>VLOOKUP($C594,marv2012_trees!$A$2:$O$2023,5,FALSE)</f>
        <v>2516344.4300000002</v>
      </c>
      <c r="F594">
        <f>VLOOKUP($C594,marv2012_trees!$A$2:$O$2023,6,FALSE)</f>
        <v>6860346.8600000003</v>
      </c>
      <c r="G594" t="str">
        <f>IF(ISNA(VLOOKUP($C594,results!$A$2:$CJ$107,10,FALSE)),"",VLOOKUP($C594,results!$A$2:$CJ$107,10,FALSE))</f>
        <v/>
      </c>
      <c r="H594" t="str">
        <f>IF(ISNA(VLOOKUP($C594,results!$A$2:$CJ$107,11,FALSE)),"",VLOOKUP($C594,results!$A$2:$CJ$107,11,FALSE))</f>
        <v/>
      </c>
      <c r="I594" t="s">
        <v>127</v>
      </c>
      <c r="J594">
        <v>558</v>
      </c>
      <c r="K594">
        <v>6</v>
      </c>
      <c r="L594">
        <v>77</v>
      </c>
      <c r="N594">
        <v>3</v>
      </c>
      <c r="O594" s="7">
        <v>1</v>
      </c>
      <c r="P594" s="7">
        <v>6</v>
      </c>
      <c r="Q594" s="7">
        <v>14</v>
      </c>
      <c r="R594" s="7">
        <v>65</v>
      </c>
      <c r="AB594" s="8">
        <f t="shared" si="97"/>
        <v>-12</v>
      </c>
      <c r="AC594" s="8" t="str">
        <f t="shared" si="98"/>
        <v/>
      </c>
      <c r="AD594" s="32" t="str">
        <f t="shared" si="99"/>
        <v/>
      </c>
      <c r="AE594" s="32" t="str">
        <f>IF(J594&lt;900,IF(AND(VLOOKUP(C594,marv2012_trees!$A$2:$O$2023,11,FALSE)&lt;21,OR(Q594=21,Q594=22,Q594=23)),1,""),"")</f>
        <v/>
      </c>
      <c r="AF594" s="32" t="str">
        <f t="shared" si="100"/>
        <v/>
      </c>
      <c r="AG594" s="32">
        <f t="shared" si="101"/>
        <v>77</v>
      </c>
      <c r="AH594" s="32">
        <f t="shared" si="102"/>
        <v>65</v>
      </c>
      <c r="AI594" s="32">
        <f t="shared" si="103"/>
        <v>-12</v>
      </c>
      <c r="AJ594" s="32" t="str">
        <f t="shared" si="104"/>
        <v/>
      </c>
    </row>
    <row r="595" spans="1:36">
      <c r="A595">
        <v>131</v>
      </c>
      <c r="B595" s="1" t="str">
        <f t="shared" si="96"/>
        <v>131B_563</v>
      </c>
      <c r="C595" t="str">
        <f t="shared" si="95"/>
        <v>131B_563</v>
      </c>
      <c r="D595" t="str">
        <f>IF(ISNA(VLOOKUP(C595,omissio_vanha_vs_uusi!$A$2:$T$107,20,FALSE)),"",IF(VLOOKUP(C595,omissio_vanha_vs_uusi!$A$2:$T$107,20,FALSE)="OK",VLOOKUP(C595,omissio_vanha_vs_uusi!$A$2:$T$107,11,FALSE),""))</f>
        <v/>
      </c>
      <c r="E595">
        <f>VLOOKUP($C595,marv2012_trees!$A$2:$O$2023,5,FALSE)</f>
        <v>2516339.0099999998</v>
      </c>
      <c r="F595">
        <f>VLOOKUP($C595,marv2012_trees!$A$2:$O$2023,6,FALSE)</f>
        <v>6860344.4400000004</v>
      </c>
      <c r="G595" t="str">
        <f>IF(ISNA(VLOOKUP($C595,results!$A$2:$CJ$107,10,FALSE)),"",VLOOKUP($C595,results!$A$2:$CJ$107,10,FALSE))</f>
        <v/>
      </c>
      <c r="H595" t="str">
        <f>IF(ISNA(VLOOKUP($C595,results!$A$2:$CJ$107,11,FALSE)),"",VLOOKUP($C595,results!$A$2:$CJ$107,11,FALSE))</f>
        <v/>
      </c>
      <c r="I595" t="s">
        <v>127</v>
      </c>
      <c r="J595">
        <v>563</v>
      </c>
      <c r="K595">
        <v>2</v>
      </c>
      <c r="L595">
        <v>79</v>
      </c>
      <c r="N595">
        <v>3</v>
      </c>
      <c r="O595" s="7">
        <v>1</v>
      </c>
      <c r="P595" s="7">
        <v>2</v>
      </c>
      <c r="Q595" s="7">
        <v>11</v>
      </c>
      <c r="R595" s="7">
        <v>84</v>
      </c>
      <c r="S595" s="7">
        <v>1</v>
      </c>
      <c r="T595" s="7">
        <v>8</v>
      </c>
      <c r="U595" s="7">
        <v>7.75</v>
      </c>
      <c r="V595" s="7">
        <v>4</v>
      </c>
      <c r="X595" s="7">
        <v>4</v>
      </c>
      <c r="Y595" s="7">
        <v>0.75</v>
      </c>
      <c r="AB595" s="8">
        <f t="shared" si="97"/>
        <v>5</v>
      </c>
      <c r="AC595" s="8" t="str">
        <f t="shared" si="98"/>
        <v/>
      </c>
      <c r="AD595" s="32" t="str">
        <f t="shared" si="99"/>
        <v/>
      </c>
      <c r="AE595" s="32" t="str">
        <f>IF(J595&lt;900,IF(AND(VLOOKUP(C595,marv2012_trees!$A$2:$O$2023,11,FALSE)&lt;21,OR(Q595=21,Q595=22,Q595=23)),1,""),"")</f>
        <v/>
      </c>
      <c r="AF595" s="32" t="str">
        <f t="shared" si="100"/>
        <v/>
      </c>
      <c r="AG595" s="32">
        <f t="shared" si="101"/>
        <v>79</v>
      </c>
      <c r="AH595" s="32">
        <f t="shared" si="102"/>
        <v>84</v>
      </c>
      <c r="AI595" s="32">
        <f t="shared" si="103"/>
        <v>5</v>
      </c>
      <c r="AJ595" s="32" t="str">
        <f t="shared" si="104"/>
        <v/>
      </c>
    </row>
    <row r="596" spans="1:36">
      <c r="A596">
        <v>131</v>
      </c>
      <c r="B596" s="1" t="str">
        <f t="shared" si="96"/>
        <v>131B_557</v>
      </c>
      <c r="C596" t="str">
        <f t="shared" si="95"/>
        <v>131B_557</v>
      </c>
      <c r="D596" t="str">
        <f>IF(ISNA(VLOOKUP(C596,omissio_vanha_vs_uusi!$A$2:$T$107,20,FALSE)),"",IF(VLOOKUP(C596,omissio_vanha_vs_uusi!$A$2:$T$107,20,FALSE)="OK",VLOOKUP(C596,omissio_vanha_vs_uusi!$A$2:$T$107,11,FALSE),""))</f>
        <v/>
      </c>
      <c r="E596">
        <f>VLOOKUP($C596,marv2012_trees!$A$2:$O$2023,5,FALSE)</f>
        <v>2516343.91</v>
      </c>
      <c r="F596">
        <f>VLOOKUP($C596,marv2012_trees!$A$2:$O$2023,6,FALSE)</f>
        <v>6860347.9100000001</v>
      </c>
      <c r="G596" t="str">
        <f>IF(ISNA(VLOOKUP($C596,results!$A$2:$CJ$107,10,FALSE)),"",VLOOKUP($C596,results!$A$2:$CJ$107,10,FALSE))</f>
        <v/>
      </c>
      <c r="H596" t="str">
        <f>IF(ISNA(VLOOKUP($C596,results!$A$2:$CJ$107,11,FALSE)),"",VLOOKUP($C596,results!$A$2:$CJ$107,11,FALSE))</f>
        <v/>
      </c>
      <c r="I596" t="s">
        <v>127</v>
      </c>
      <c r="J596">
        <v>557</v>
      </c>
      <c r="K596">
        <v>2</v>
      </c>
      <c r="L596">
        <v>107</v>
      </c>
      <c r="N596">
        <v>3</v>
      </c>
      <c r="O596" s="7">
        <v>1</v>
      </c>
      <c r="P596" s="7">
        <v>2</v>
      </c>
      <c r="Q596" s="7">
        <v>22</v>
      </c>
      <c r="R596" s="7">
        <v>115</v>
      </c>
      <c r="AB596" s="8" t="str">
        <f t="shared" si="97"/>
        <v/>
      </c>
      <c r="AC596" s="8" t="str">
        <f t="shared" si="98"/>
        <v/>
      </c>
      <c r="AD596" s="32" t="str">
        <f t="shared" si="99"/>
        <v/>
      </c>
      <c r="AE596" s="32">
        <f>IF(J596&lt;900,IF(AND(VLOOKUP(C596,marv2012_trees!$A$2:$O$2023,11,FALSE)&lt;21,OR(Q596=21,Q596=22,Q596=23)),1,""),"")</f>
        <v>1</v>
      </c>
      <c r="AF596" s="32" t="str">
        <f t="shared" si="100"/>
        <v/>
      </c>
      <c r="AG596" s="32">
        <f t="shared" si="101"/>
        <v>0</v>
      </c>
      <c r="AH596" s="32">
        <f t="shared" si="102"/>
        <v>0</v>
      </c>
      <c r="AI596" s="32" t="str">
        <f t="shared" si="103"/>
        <v/>
      </c>
      <c r="AJ596" s="32" t="str">
        <f t="shared" si="104"/>
        <v/>
      </c>
    </row>
    <row r="597" spans="1:36">
      <c r="A597">
        <v>131</v>
      </c>
      <c r="B597" s="1" t="str">
        <f t="shared" si="96"/>
        <v>131B_555</v>
      </c>
      <c r="C597" t="str">
        <f t="shared" si="95"/>
        <v>131B_555</v>
      </c>
      <c r="D597" t="str">
        <f>IF(ISNA(VLOOKUP(C597,omissio_vanha_vs_uusi!$A$2:$T$107,20,FALSE)),"",IF(VLOOKUP(C597,omissio_vanha_vs_uusi!$A$2:$T$107,20,FALSE)="OK",VLOOKUP(C597,omissio_vanha_vs_uusi!$A$2:$T$107,11,FALSE),""))</f>
        <v/>
      </c>
      <c r="E597">
        <f>VLOOKUP($C597,marv2012_trees!$A$2:$O$2023,5,FALSE)</f>
        <v>2516342.67</v>
      </c>
      <c r="F597">
        <f>VLOOKUP($C597,marv2012_trees!$A$2:$O$2023,6,FALSE)</f>
        <v>6860347.4699999997</v>
      </c>
      <c r="G597" t="str">
        <f>IF(ISNA(VLOOKUP($C597,results!$A$2:$CJ$107,10,FALSE)),"",VLOOKUP($C597,results!$A$2:$CJ$107,10,FALSE))</f>
        <v/>
      </c>
      <c r="H597" t="str">
        <f>IF(ISNA(VLOOKUP($C597,results!$A$2:$CJ$107,11,FALSE)),"",VLOOKUP($C597,results!$A$2:$CJ$107,11,FALSE))</f>
        <v/>
      </c>
      <c r="I597" t="s">
        <v>127</v>
      </c>
      <c r="J597">
        <v>555</v>
      </c>
      <c r="K597">
        <v>2</v>
      </c>
      <c r="L597">
        <v>72</v>
      </c>
      <c r="N597">
        <v>3</v>
      </c>
      <c r="O597" s="7">
        <v>1</v>
      </c>
      <c r="P597" s="7">
        <v>2</v>
      </c>
      <c r="Q597" s="7">
        <v>22</v>
      </c>
      <c r="R597" s="7">
        <v>75</v>
      </c>
      <c r="AB597" s="8" t="str">
        <f t="shared" si="97"/>
        <v/>
      </c>
      <c r="AC597" s="8" t="str">
        <f t="shared" si="98"/>
        <v/>
      </c>
      <c r="AD597" s="32" t="str">
        <f t="shared" si="99"/>
        <v/>
      </c>
      <c r="AE597" s="32">
        <f>IF(J597&lt;900,IF(AND(VLOOKUP(C597,marv2012_trees!$A$2:$O$2023,11,FALSE)&lt;21,OR(Q597=21,Q597=22,Q597=23)),1,""),"")</f>
        <v>1</v>
      </c>
      <c r="AF597" s="32" t="str">
        <f t="shared" si="100"/>
        <v/>
      </c>
      <c r="AG597" s="32">
        <f t="shared" si="101"/>
        <v>0</v>
      </c>
      <c r="AH597" s="32">
        <f t="shared" si="102"/>
        <v>0</v>
      </c>
      <c r="AI597" s="32" t="str">
        <f t="shared" si="103"/>
        <v/>
      </c>
      <c r="AJ597" s="32" t="str">
        <f t="shared" si="104"/>
        <v/>
      </c>
    </row>
    <row r="598" spans="1:36">
      <c r="A598">
        <v>131</v>
      </c>
      <c r="B598" s="1" t="str">
        <f t="shared" si="96"/>
        <v>131B_560</v>
      </c>
      <c r="C598" t="str">
        <f t="shared" ref="C598:C620" si="105">CONCATENATE(I598,"_",J598)</f>
        <v>131B_560</v>
      </c>
      <c r="D598" t="str">
        <f>IF(ISNA(VLOOKUP(C598,omissio_vanha_vs_uusi!$A$2:$T$107,20,FALSE)),"",IF(VLOOKUP(C598,omissio_vanha_vs_uusi!$A$2:$T$107,20,FALSE)="OK",VLOOKUP(C598,omissio_vanha_vs_uusi!$A$2:$T$107,11,FALSE),""))</f>
        <v/>
      </c>
      <c r="E598">
        <f>VLOOKUP($C598,marv2012_trees!$A$2:$O$2023,5,FALSE)</f>
        <v>2516346.58</v>
      </c>
      <c r="F598">
        <f>VLOOKUP($C598,marv2012_trees!$A$2:$O$2023,6,FALSE)</f>
        <v>6860349.9100000001</v>
      </c>
      <c r="G598" t="str">
        <f>IF(ISNA(VLOOKUP($C598,results!$A$2:$CJ$107,10,FALSE)),"",VLOOKUP($C598,results!$A$2:$CJ$107,10,FALSE))</f>
        <v/>
      </c>
      <c r="H598" t="str">
        <f>IF(ISNA(VLOOKUP($C598,results!$A$2:$CJ$107,11,FALSE)),"",VLOOKUP($C598,results!$A$2:$CJ$107,11,FALSE))</f>
        <v/>
      </c>
      <c r="I598" t="s">
        <v>127</v>
      </c>
      <c r="J598">
        <v>560</v>
      </c>
      <c r="K598">
        <v>2</v>
      </c>
      <c r="L598">
        <v>82</v>
      </c>
      <c r="N598">
        <v>3</v>
      </c>
      <c r="O598" s="7">
        <v>1</v>
      </c>
      <c r="P598" s="7">
        <v>2</v>
      </c>
      <c r="Q598" s="7">
        <v>11</v>
      </c>
      <c r="R598" s="7">
        <v>93</v>
      </c>
      <c r="AB598" s="8">
        <f t="shared" si="97"/>
        <v>11</v>
      </c>
      <c r="AC598" s="8" t="str">
        <f t="shared" si="98"/>
        <v/>
      </c>
      <c r="AD598" s="32" t="str">
        <f t="shared" si="99"/>
        <v/>
      </c>
      <c r="AE598" s="32" t="str">
        <f>IF(J598&lt;900,IF(AND(VLOOKUP(C598,marv2012_trees!$A$2:$O$2023,11,FALSE)&lt;21,OR(Q598=21,Q598=22,Q598=23)),1,""),"")</f>
        <v/>
      </c>
      <c r="AF598" s="32" t="str">
        <f t="shared" si="100"/>
        <v/>
      </c>
      <c r="AG598" s="32">
        <f t="shared" si="101"/>
        <v>82</v>
      </c>
      <c r="AH598" s="32">
        <f t="shared" si="102"/>
        <v>93</v>
      </c>
      <c r="AI598" s="32">
        <f t="shared" si="103"/>
        <v>11</v>
      </c>
      <c r="AJ598" s="32" t="str">
        <f t="shared" si="104"/>
        <v/>
      </c>
    </row>
    <row r="599" spans="1:36">
      <c r="A599">
        <v>131</v>
      </c>
      <c r="B599" s="1" t="str">
        <f t="shared" si="96"/>
        <v>131B_556</v>
      </c>
      <c r="C599" t="str">
        <f t="shared" si="105"/>
        <v>131B_556</v>
      </c>
      <c r="D599" t="str">
        <f>IF(ISNA(VLOOKUP(C599,omissio_vanha_vs_uusi!$A$2:$T$107,20,FALSE)),"",IF(VLOOKUP(C599,omissio_vanha_vs_uusi!$A$2:$T$107,20,FALSE)="OK",VLOOKUP(C599,omissio_vanha_vs_uusi!$A$2:$T$107,11,FALSE),""))</f>
        <v/>
      </c>
      <c r="E599">
        <f>VLOOKUP($C599,marv2012_trees!$A$2:$O$2023,5,FALSE)</f>
        <v>2516342.41</v>
      </c>
      <c r="F599">
        <f>VLOOKUP($C599,marv2012_trees!$A$2:$O$2023,6,FALSE)</f>
        <v>6860348.7000000002</v>
      </c>
      <c r="G599" t="str">
        <f>IF(ISNA(VLOOKUP($C599,results!$A$2:$CJ$107,10,FALSE)),"",VLOOKUP($C599,results!$A$2:$CJ$107,10,FALSE))</f>
        <v/>
      </c>
      <c r="H599" t="str">
        <f>IF(ISNA(VLOOKUP($C599,results!$A$2:$CJ$107,11,FALSE)),"",VLOOKUP($C599,results!$A$2:$CJ$107,11,FALSE))</f>
        <v/>
      </c>
      <c r="I599" t="s">
        <v>127</v>
      </c>
      <c r="J599">
        <v>556</v>
      </c>
      <c r="K599">
        <v>2</v>
      </c>
      <c r="L599">
        <v>83</v>
      </c>
      <c r="N599">
        <v>3</v>
      </c>
      <c r="O599" s="7">
        <v>1</v>
      </c>
      <c r="P599" s="7">
        <v>2</v>
      </c>
      <c r="Q599" s="7">
        <v>22</v>
      </c>
      <c r="R599" s="7">
        <v>82</v>
      </c>
      <c r="AB599" s="8" t="str">
        <f t="shared" si="97"/>
        <v/>
      </c>
      <c r="AC599" s="8" t="str">
        <f t="shared" si="98"/>
        <v/>
      </c>
      <c r="AD599" s="32" t="str">
        <f t="shared" si="99"/>
        <v/>
      </c>
      <c r="AE599" s="32">
        <f>IF(J599&lt;900,IF(AND(VLOOKUP(C599,marv2012_trees!$A$2:$O$2023,11,FALSE)&lt;21,OR(Q599=21,Q599=22,Q599=23)),1,""),"")</f>
        <v>1</v>
      </c>
      <c r="AF599" s="32" t="str">
        <f t="shared" si="100"/>
        <v/>
      </c>
      <c r="AG599" s="32">
        <f t="shared" si="101"/>
        <v>0</v>
      </c>
      <c r="AH599" s="32">
        <f t="shared" si="102"/>
        <v>0</v>
      </c>
      <c r="AI599" s="32" t="str">
        <f t="shared" si="103"/>
        <v/>
      </c>
      <c r="AJ599" s="32" t="str">
        <f t="shared" si="104"/>
        <v/>
      </c>
    </row>
    <row r="600" spans="1:36">
      <c r="A600">
        <v>131</v>
      </c>
      <c r="B600" s="1" t="str">
        <f t="shared" si="96"/>
        <v>131B_545</v>
      </c>
      <c r="C600" t="str">
        <f t="shared" si="105"/>
        <v>131B_545</v>
      </c>
      <c r="D600" t="str">
        <f>IF(ISNA(VLOOKUP(C600,omissio_vanha_vs_uusi!$A$2:$T$107,20,FALSE)),"",IF(VLOOKUP(C600,omissio_vanha_vs_uusi!$A$2:$T$107,20,FALSE)="OK",VLOOKUP(C600,omissio_vanha_vs_uusi!$A$2:$T$107,11,FALSE),""))</f>
        <v/>
      </c>
      <c r="E600">
        <f>VLOOKUP($C600,marv2012_trees!$A$2:$O$2023,5,FALSE)</f>
        <v>2516350.4900000002</v>
      </c>
      <c r="F600">
        <f>VLOOKUP($C600,marv2012_trees!$A$2:$O$2023,6,FALSE)</f>
        <v>6860342.9800000004</v>
      </c>
      <c r="G600" t="str">
        <f>IF(ISNA(VLOOKUP($C600,results!$A$2:$CJ$107,10,FALSE)),"",VLOOKUP($C600,results!$A$2:$CJ$107,10,FALSE))</f>
        <v/>
      </c>
      <c r="H600" t="str">
        <f>IF(ISNA(VLOOKUP($C600,results!$A$2:$CJ$107,11,FALSE)),"",VLOOKUP($C600,results!$A$2:$CJ$107,11,FALSE))</f>
        <v/>
      </c>
      <c r="I600" t="s">
        <v>127</v>
      </c>
      <c r="J600">
        <v>545</v>
      </c>
      <c r="K600">
        <v>4</v>
      </c>
      <c r="L600">
        <v>50</v>
      </c>
      <c r="N600">
        <v>3</v>
      </c>
      <c r="O600" s="7">
        <v>1</v>
      </c>
      <c r="P600" s="7">
        <v>4</v>
      </c>
      <c r="Q600" s="7">
        <v>11</v>
      </c>
      <c r="R600" s="7">
        <v>45</v>
      </c>
      <c r="AB600" s="8">
        <f t="shared" si="97"/>
        <v>-5</v>
      </c>
      <c r="AC600" s="8" t="str">
        <f t="shared" si="98"/>
        <v/>
      </c>
      <c r="AD600" s="32" t="str">
        <f t="shared" si="99"/>
        <v/>
      </c>
      <c r="AE600" s="32" t="str">
        <f>IF(J600&lt;900,IF(AND(VLOOKUP(C600,marv2012_trees!$A$2:$O$2023,11,FALSE)&lt;21,OR(Q600=21,Q600=22,Q600=23)),1,""),"")</f>
        <v/>
      </c>
      <c r="AF600" s="32" t="str">
        <f t="shared" si="100"/>
        <v/>
      </c>
      <c r="AG600" s="32">
        <f t="shared" si="101"/>
        <v>50</v>
      </c>
      <c r="AH600" s="32">
        <f t="shared" si="102"/>
        <v>45</v>
      </c>
      <c r="AI600" s="32">
        <f t="shared" si="103"/>
        <v>-5</v>
      </c>
      <c r="AJ600" s="32" t="str">
        <f t="shared" si="104"/>
        <v/>
      </c>
    </row>
    <row r="601" spans="1:36">
      <c r="A601">
        <v>131</v>
      </c>
      <c r="B601" s="1" t="str">
        <f t="shared" si="96"/>
        <v>131B_547</v>
      </c>
      <c r="C601" t="str">
        <f t="shared" si="105"/>
        <v>131B_547</v>
      </c>
      <c r="D601" t="str">
        <f>IF(ISNA(VLOOKUP(C601,omissio_vanha_vs_uusi!$A$2:$T$107,20,FALSE)),"",IF(VLOOKUP(C601,omissio_vanha_vs_uusi!$A$2:$T$107,20,FALSE)="OK",VLOOKUP(C601,omissio_vanha_vs_uusi!$A$2:$T$107,11,FALSE),""))</f>
        <v/>
      </c>
      <c r="E601">
        <f>VLOOKUP($C601,marv2012_trees!$A$2:$O$2023,5,FALSE)</f>
        <v>2516353.59</v>
      </c>
      <c r="F601">
        <f>VLOOKUP($C601,marv2012_trees!$A$2:$O$2023,6,FALSE)</f>
        <v>6860351.7000000002</v>
      </c>
      <c r="G601" t="str">
        <f>IF(ISNA(VLOOKUP($C601,results!$A$2:$CJ$107,10,FALSE)),"",VLOOKUP($C601,results!$A$2:$CJ$107,10,FALSE))</f>
        <v/>
      </c>
      <c r="H601" t="str">
        <f>IF(ISNA(VLOOKUP($C601,results!$A$2:$CJ$107,11,FALSE)),"",VLOOKUP($C601,results!$A$2:$CJ$107,11,FALSE))</f>
        <v/>
      </c>
      <c r="I601" t="s">
        <v>127</v>
      </c>
      <c r="J601">
        <v>547</v>
      </c>
      <c r="K601">
        <v>2</v>
      </c>
      <c r="L601">
        <v>39</v>
      </c>
      <c r="N601">
        <v>3</v>
      </c>
      <c r="O601" s="7">
        <v>1</v>
      </c>
      <c r="P601" s="7">
        <v>2</v>
      </c>
      <c r="Q601" s="7">
        <v>12</v>
      </c>
      <c r="R601" s="7">
        <v>45</v>
      </c>
      <c r="AA601" t="s">
        <v>237</v>
      </c>
      <c r="AB601" s="8">
        <f t="shared" si="97"/>
        <v>6</v>
      </c>
      <c r="AC601" s="8" t="str">
        <f t="shared" si="98"/>
        <v/>
      </c>
      <c r="AD601" s="32" t="str">
        <f t="shared" si="99"/>
        <v/>
      </c>
      <c r="AE601" s="32" t="str">
        <f>IF(J601&lt;900,IF(AND(VLOOKUP(C601,marv2012_trees!$A$2:$O$2023,11,FALSE)&lt;21,OR(Q601=21,Q601=22,Q601=23)),1,""),"")</f>
        <v/>
      </c>
      <c r="AF601" s="32" t="str">
        <f t="shared" si="100"/>
        <v/>
      </c>
      <c r="AG601" s="32">
        <f t="shared" si="101"/>
        <v>39</v>
      </c>
      <c r="AH601" s="32">
        <f t="shared" si="102"/>
        <v>45</v>
      </c>
      <c r="AI601" s="32">
        <f t="shared" si="103"/>
        <v>6</v>
      </c>
      <c r="AJ601" s="32" t="str">
        <f t="shared" si="104"/>
        <v/>
      </c>
    </row>
    <row r="602" spans="1:36">
      <c r="A602">
        <v>131</v>
      </c>
      <c r="B602" s="1" t="str">
        <f t="shared" si="96"/>
        <v>131B_571</v>
      </c>
      <c r="C602" t="str">
        <f t="shared" si="105"/>
        <v>131B_571</v>
      </c>
      <c r="D602" t="str">
        <f>IF(ISNA(VLOOKUP(C602,omissio_vanha_vs_uusi!$A$2:$T$107,20,FALSE)),"",IF(VLOOKUP(C602,omissio_vanha_vs_uusi!$A$2:$T$107,20,FALSE)="OK",VLOOKUP(C602,omissio_vanha_vs_uusi!$A$2:$T$107,11,FALSE),""))</f>
        <v/>
      </c>
      <c r="E602">
        <f>VLOOKUP($C602,marv2012_trees!$A$2:$O$2023,5,FALSE)</f>
        <v>2516347.4300000002</v>
      </c>
      <c r="F602">
        <f>VLOOKUP($C602,marv2012_trees!$A$2:$O$2023,6,FALSE)</f>
        <v>6860353.8399999999</v>
      </c>
      <c r="G602" t="str">
        <f>IF(ISNA(VLOOKUP($C602,results!$A$2:$CJ$107,10,FALSE)),"",VLOOKUP($C602,results!$A$2:$CJ$107,10,FALSE))</f>
        <v/>
      </c>
      <c r="H602" t="str">
        <f>IF(ISNA(VLOOKUP($C602,results!$A$2:$CJ$107,11,FALSE)),"",VLOOKUP($C602,results!$A$2:$CJ$107,11,FALSE))</f>
        <v/>
      </c>
      <c r="I602" t="s">
        <v>127</v>
      </c>
      <c r="J602">
        <v>571</v>
      </c>
      <c r="K602">
        <v>2</v>
      </c>
      <c r="L602">
        <v>38</v>
      </c>
      <c r="N602">
        <v>3</v>
      </c>
      <c r="O602" s="7">
        <v>1</v>
      </c>
      <c r="P602" s="7">
        <v>2</v>
      </c>
      <c r="Q602" s="7">
        <v>21</v>
      </c>
      <c r="R602" s="7">
        <v>38</v>
      </c>
      <c r="AB602" s="8" t="str">
        <f t="shared" si="97"/>
        <v/>
      </c>
      <c r="AC602" s="8" t="str">
        <f t="shared" si="98"/>
        <v/>
      </c>
      <c r="AD602" s="32" t="str">
        <f t="shared" si="99"/>
        <v/>
      </c>
      <c r="AE602" s="32">
        <f>IF(J602&lt;900,IF(AND(VLOOKUP(C602,marv2012_trees!$A$2:$O$2023,11,FALSE)&lt;21,OR(Q602=21,Q602=22,Q602=23)),1,""),"")</f>
        <v>1</v>
      </c>
      <c r="AF602" s="32" t="str">
        <f t="shared" si="100"/>
        <v/>
      </c>
      <c r="AG602" s="32">
        <f t="shared" si="101"/>
        <v>0</v>
      </c>
      <c r="AH602" s="32">
        <f t="shared" si="102"/>
        <v>0</v>
      </c>
      <c r="AI602" s="32" t="str">
        <f t="shared" si="103"/>
        <v/>
      </c>
      <c r="AJ602" s="32" t="str">
        <f t="shared" si="104"/>
        <v/>
      </c>
    </row>
    <row r="603" spans="1:36">
      <c r="A603">
        <v>131</v>
      </c>
      <c r="B603" s="1" t="str">
        <f t="shared" si="96"/>
        <v>131B_576</v>
      </c>
      <c r="C603" t="str">
        <f t="shared" si="105"/>
        <v>131B_576</v>
      </c>
      <c r="D603" t="str">
        <f>IF(ISNA(VLOOKUP(C603,omissio_vanha_vs_uusi!$A$2:$T$107,20,FALSE)),"",IF(VLOOKUP(C603,omissio_vanha_vs_uusi!$A$2:$T$107,20,FALSE)="OK",VLOOKUP(C603,omissio_vanha_vs_uusi!$A$2:$T$107,11,FALSE),""))</f>
        <v/>
      </c>
      <c r="E603">
        <f>VLOOKUP($C603,marv2012_trees!$A$2:$O$2023,5,FALSE)</f>
        <v>2516348.48</v>
      </c>
      <c r="F603">
        <f>VLOOKUP($C603,marv2012_trees!$A$2:$O$2023,6,FALSE)</f>
        <v>6860356.3499999996</v>
      </c>
      <c r="G603" t="str">
        <f>IF(ISNA(VLOOKUP($C603,results!$A$2:$CJ$107,10,FALSE)),"",VLOOKUP($C603,results!$A$2:$CJ$107,10,FALSE))</f>
        <v/>
      </c>
      <c r="H603" t="str">
        <f>IF(ISNA(VLOOKUP($C603,results!$A$2:$CJ$107,11,FALSE)),"",VLOOKUP($C603,results!$A$2:$CJ$107,11,FALSE))</f>
        <v/>
      </c>
      <c r="I603" t="s">
        <v>127</v>
      </c>
      <c r="J603">
        <v>576</v>
      </c>
      <c r="K603">
        <v>6</v>
      </c>
      <c r="L603">
        <v>41</v>
      </c>
      <c r="N603">
        <v>3</v>
      </c>
      <c r="O603" s="7">
        <v>1</v>
      </c>
      <c r="P603" s="7">
        <v>6</v>
      </c>
      <c r="Q603" s="7">
        <v>22</v>
      </c>
      <c r="R603" s="7">
        <v>51</v>
      </c>
      <c r="AB603" s="8" t="str">
        <f t="shared" si="97"/>
        <v/>
      </c>
      <c r="AC603" s="8" t="str">
        <f t="shared" si="98"/>
        <v/>
      </c>
      <c r="AD603" s="32" t="str">
        <f t="shared" si="99"/>
        <v/>
      </c>
      <c r="AE603" s="32" t="str">
        <f>IF(J603&lt;900,IF(AND(VLOOKUP(C603,marv2012_trees!$A$2:$O$2023,11,FALSE)&lt;21,OR(Q603=21,Q603=22,Q603=23)),1,""),"")</f>
        <v/>
      </c>
      <c r="AF603" s="32" t="str">
        <f t="shared" si="100"/>
        <v/>
      </c>
      <c r="AG603" s="32">
        <f t="shared" si="101"/>
        <v>0</v>
      </c>
      <c r="AH603" s="32">
        <f t="shared" si="102"/>
        <v>0</v>
      </c>
      <c r="AI603" s="32" t="str">
        <f t="shared" si="103"/>
        <v/>
      </c>
      <c r="AJ603" s="32" t="str">
        <f t="shared" si="104"/>
        <v/>
      </c>
    </row>
    <row r="604" spans="1:36">
      <c r="A604">
        <v>131</v>
      </c>
      <c r="B604" s="1" t="str">
        <f t="shared" si="96"/>
        <v>131B_572</v>
      </c>
      <c r="C604" t="str">
        <f t="shared" si="105"/>
        <v>131B_572</v>
      </c>
      <c r="D604" t="str">
        <f>IF(ISNA(VLOOKUP(C604,omissio_vanha_vs_uusi!$A$2:$T$107,20,FALSE)),"",IF(VLOOKUP(C604,omissio_vanha_vs_uusi!$A$2:$T$107,20,FALSE)="OK",VLOOKUP(C604,omissio_vanha_vs_uusi!$A$2:$T$107,11,FALSE),""))</f>
        <v/>
      </c>
      <c r="E604">
        <f>VLOOKUP($C604,marv2012_trees!$A$2:$O$2023,5,FALSE)</f>
        <v>2516347.5299999998</v>
      </c>
      <c r="F604">
        <f>VLOOKUP($C604,marv2012_trees!$A$2:$O$2023,6,FALSE)</f>
        <v>6860356.6200000001</v>
      </c>
      <c r="G604" t="str">
        <f>IF(ISNA(VLOOKUP($C604,results!$A$2:$CJ$107,10,FALSE)),"",VLOOKUP($C604,results!$A$2:$CJ$107,10,FALSE))</f>
        <v/>
      </c>
      <c r="H604" t="str">
        <f>IF(ISNA(VLOOKUP($C604,results!$A$2:$CJ$107,11,FALSE)),"",VLOOKUP($C604,results!$A$2:$CJ$107,11,FALSE))</f>
        <v/>
      </c>
      <c r="I604" t="s">
        <v>127</v>
      </c>
      <c r="J604">
        <v>572</v>
      </c>
      <c r="K604">
        <v>6</v>
      </c>
      <c r="L604">
        <v>65</v>
      </c>
      <c r="N604">
        <v>3</v>
      </c>
      <c r="O604" s="7">
        <v>1</v>
      </c>
      <c r="P604" s="7">
        <v>6</v>
      </c>
      <c r="Q604" s="7">
        <v>14</v>
      </c>
      <c r="R604" s="7">
        <v>68</v>
      </c>
      <c r="AA604" t="s">
        <v>238</v>
      </c>
      <c r="AB604" s="8">
        <f t="shared" si="97"/>
        <v>3</v>
      </c>
      <c r="AC604" s="8" t="str">
        <f t="shared" si="98"/>
        <v/>
      </c>
      <c r="AD604" s="32" t="str">
        <f t="shared" si="99"/>
        <v/>
      </c>
      <c r="AE604" s="32" t="str">
        <f>IF(J604&lt;900,IF(AND(VLOOKUP(C604,marv2012_trees!$A$2:$O$2023,11,FALSE)&lt;21,OR(Q604=21,Q604=22,Q604=23)),1,""),"")</f>
        <v/>
      </c>
      <c r="AF604" s="32" t="str">
        <f t="shared" si="100"/>
        <v/>
      </c>
      <c r="AG604" s="32">
        <f t="shared" si="101"/>
        <v>65</v>
      </c>
      <c r="AH604" s="32">
        <f t="shared" si="102"/>
        <v>68</v>
      </c>
      <c r="AI604" s="32">
        <f t="shared" si="103"/>
        <v>3</v>
      </c>
      <c r="AJ604" s="32" t="str">
        <f t="shared" si="104"/>
        <v/>
      </c>
    </row>
    <row r="605" spans="1:36">
      <c r="A605">
        <v>131</v>
      </c>
      <c r="B605" s="1" t="str">
        <f t="shared" si="96"/>
        <v>131B_573</v>
      </c>
      <c r="C605" t="str">
        <f t="shared" si="105"/>
        <v>131B_573</v>
      </c>
      <c r="D605" t="str">
        <f>IF(ISNA(VLOOKUP(C605,omissio_vanha_vs_uusi!$A$2:$T$107,20,FALSE)),"",IF(VLOOKUP(C605,omissio_vanha_vs_uusi!$A$2:$T$107,20,FALSE)="OK",VLOOKUP(C605,omissio_vanha_vs_uusi!$A$2:$T$107,11,FALSE),""))</f>
        <v/>
      </c>
      <c r="E605">
        <f>VLOOKUP($C605,marv2012_trees!$A$2:$O$2023,5,FALSE)</f>
        <v>2516347.5299999998</v>
      </c>
      <c r="F605">
        <f>VLOOKUP($C605,marv2012_trees!$A$2:$O$2023,6,FALSE)</f>
        <v>6860356.6200000001</v>
      </c>
      <c r="G605" t="str">
        <f>IF(ISNA(VLOOKUP($C605,results!$A$2:$CJ$107,10,FALSE)),"",VLOOKUP($C605,results!$A$2:$CJ$107,10,FALSE))</f>
        <v/>
      </c>
      <c r="H605" t="str">
        <f>IF(ISNA(VLOOKUP($C605,results!$A$2:$CJ$107,11,FALSE)),"",VLOOKUP($C605,results!$A$2:$CJ$107,11,FALSE))</f>
        <v/>
      </c>
      <c r="I605" t="s">
        <v>127</v>
      </c>
      <c r="J605">
        <v>573</v>
      </c>
      <c r="K605">
        <v>6</v>
      </c>
      <c r="L605">
        <v>50</v>
      </c>
      <c r="N605">
        <v>3</v>
      </c>
      <c r="O605" s="7">
        <v>1</v>
      </c>
      <c r="P605" s="7">
        <v>6</v>
      </c>
      <c r="Q605" s="7">
        <v>22</v>
      </c>
      <c r="AA605" t="s">
        <v>239</v>
      </c>
      <c r="AB605" s="8" t="str">
        <f t="shared" si="97"/>
        <v/>
      </c>
      <c r="AC605" s="8" t="str">
        <f t="shared" si="98"/>
        <v/>
      </c>
      <c r="AD605" s="32" t="str">
        <f t="shared" si="99"/>
        <v/>
      </c>
      <c r="AE605" s="32" t="str">
        <f>IF(J605&lt;900,IF(AND(VLOOKUP(C605,marv2012_trees!$A$2:$O$2023,11,FALSE)&lt;21,OR(Q605=21,Q605=22,Q605=23)),1,""),"")</f>
        <v/>
      </c>
      <c r="AF605" s="32" t="str">
        <f t="shared" si="100"/>
        <v/>
      </c>
      <c r="AG605" s="32">
        <f t="shared" si="101"/>
        <v>0</v>
      </c>
      <c r="AH605" s="32">
        <f t="shared" si="102"/>
        <v>0</v>
      </c>
      <c r="AI605" s="32" t="str">
        <f t="shared" si="103"/>
        <v/>
      </c>
      <c r="AJ605" s="32" t="str">
        <f t="shared" si="104"/>
        <v/>
      </c>
    </row>
    <row r="606" spans="1:36">
      <c r="A606">
        <v>131</v>
      </c>
      <c r="B606" s="1" t="str">
        <f t="shared" si="96"/>
        <v>131B_574</v>
      </c>
      <c r="C606" t="str">
        <f t="shared" si="105"/>
        <v>131B_574</v>
      </c>
      <c r="D606" t="str">
        <f>IF(ISNA(VLOOKUP(C606,omissio_vanha_vs_uusi!$A$2:$T$107,20,FALSE)),"",IF(VLOOKUP(C606,omissio_vanha_vs_uusi!$A$2:$T$107,20,FALSE)="OK",VLOOKUP(C606,omissio_vanha_vs_uusi!$A$2:$T$107,11,FALSE),""))</f>
        <v/>
      </c>
      <c r="E606">
        <f>VLOOKUP($C606,marv2012_trees!$A$2:$O$2023,5,FALSE)</f>
        <v>2516347.5299999998</v>
      </c>
      <c r="F606">
        <f>VLOOKUP($C606,marv2012_trees!$A$2:$O$2023,6,FALSE)</f>
        <v>6860356.6200000001</v>
      </c>
      <c r="G606" t="str">
        <f>IF(ISNA(VLOOKUP($C606,results!$A$2:$CJ$107,10,FALSE)),"",VLOOKUP($C606,results!$A$2:$CJ$107,10,FALSE))</f>
        <v/>
      </c>
      <c r="H606" t="str">
        <f>IF(ISNA(VLOOKUP($C606,results!$A$2:$CJ$107,11,FALSE)),"",VLOOKUP($C606,results!$A$2:$CJ$107,11,FALSE))</f>
        <v/>
      </c>
      <c r="I606" t="s">
        <v>127</v>
      </c>
      <c r="J606">
        <v>574</v>
      </c>
      <c r="K606">
        <v>6</v>
      </c>
      <c r="L606">
        <v>52</v>
      </c>
      <c r="N606">
        <v>3</v>
      </c>
      <c r="O606" s="7">
        <v>1</v>
      </c>
      <c r="P606" s="7">
        <v>6</v>
      </c>
      <c r="Q606" s="7">
        <v>22</v>
      </c>
      <c r="R606" s="7">
        <v>65</v>
      </c>
      <c r="AB606" s="8" t="str">
        <f t="shared" si="97"/>
        <v/>
      </c>
      <c r="AC606" s="8" t="str">
        <f t="shared" si="98"/>
        <v/>
      </c>
      <c r="AD606" s="32" t="str">
        <f t="shared" si="99"/>
        <v/>
      </c>
      <c r="AE606" s="32" t="str">
        <f>IF(J606&lt;900,IF(AND(VLOOKUP(C606,marv2012_trees!$A$2:$O$2023,11,FALSE)&lt;21,OR(Q606=21,Q606=22,Q606=23)),1,""),"")</f>
        <v/>
      </c>
      <c r="AF606" s="32" t="str">
        <f t="shared" si="100"/>
        <v/>
      </c>
      <c r="AG606" s="32">
        <f t="shared" si="101"/>
        <v>0</v>
      </c>
      <c r="AH606" s="32">
        <f t="shared" si="102"/>
        <v>0</v>
      </c>
      <c r="AI606" s="32" t="str">
        <f t="shared" si="103"/>
        <v/>
      </c>
      <c r="AJ606" s="32" t="str">
        <f t="shared" si="104"/>
        <v/>
      </c>
    </row>
    <row r="607" spans="1:36">
      <c r="A607">
        <v>131</v>
      </c>
      <c r="B607" s="1" t="str">
        <f t="shared" si="96"/>
        <v>131B_577</v>
      </c>
      <c r="C607" t="str">
        <f t="shared" si="105"/>
        <v>131B_577</v>
      </c>
      <c r="D607" t="str">
        <f>IF(ISNA(VLOOKUP(C607,omissio_vanha_vs_uusi!$A$2:$T$107,20,FALSE)),"",IF(VLOOKUP(C607,omissio_vanha_vs_uusi!$A$2:$T$107,20,FALSE)="OK",VLOOKUP(C607,omissio_vanha_vs_uusi!$A$2:$T$107,11,FALSE),""))</f>
        <v/>
      </c>
      <c r="E607">
        <f>VLOOKUP($C607,marv2012_trees!$A$2:$O$2023,5,FALSE)</f>
        <v>2516346.7599999998</v>
      </c>
      <c r="F607">
        <f>VLOOKUP($C607,marv2012_trees!$A$2:$O$2023,6,FALSE)</f>
        <v>6860357.2000000002</v>
      </c>
      <c r="G607" t="str">
        <f>IF(ISNA(VLOOKUP($C607,results!$A$2:$CJ$107,10,FALSE)),"",VLOOKUP($C607,results!$A$2:$CJ$107,10,FALSE))</f>
        <v/>
      </c>
      <c r="H607" t="str">
        <f>IF(ISNA(VLOOKUP($C607,results!$A$2:$CJ$107,11,FALSE)),"",VLOOKUP($C607,results!$A$2:$CJ$107,11,FALSE))</f>
        <v/>
      </c>
      <c r="I607" t="s">
        <v>127</v>
      </c>
      <c r="J607">
        <v>577</v>
      </c>
      <c r="K607">
        <v>2</v>
      </c>
      <c r="L607">
        <v>105</v>
      </c>
      <c r="N607">
        <v>3</v>
      </c>
      <c r="O607" s="7">
        <v>1</v>
      </c>
      <c r="P607" s="7">
        <v>2</v>
      </c>
      <c r="Q607" s="7">
        <v>11</v>
      </c>
      <c r="R607" s="7">
        <v>107</v>
      </c>
      <c r="AB607" s="8">
        <f t="shared" si="97"/>
        <v>2</v>
      </c>
      <c r="AC607" s="8" t="str">
        <f t="shared" si="98"/>
        <v/>
      </c>
      <c r="AD607" s="32" t="str">
        <f t="shared" si="99"/>
        <v/>
      </c>
      <c r="AE607" s="32" t="str">
        <f>IF(J607&lt;900,IF(AND(VLOOKUP(C607,marv2012_trees!$A$2:$O$2023,11,FALSE)&lt;21,OR(Q607=21,Q607=22,Q607=23)),1,""),"")</f>
        <v/>
      </c>
      <c r="AF607" s="32" t="str">
        <f t="shared" si="100"/>
        <v/>
      </c>
      <c r="AG607" s="32">
        <f t="shared" si="101"/>
        <v>105</v>
      </c>
      <c r="AH607" s="32">
        <f t="shared" si="102"/>
        <v>107</v>
      </c>
      <c r="AI607" s="32">
        <f t="shared" si="103"/>
        <v>2</v>
      </c>
      <c r="AJ607" s="32" t="str">
        <f t="shared" si="104"/>
        <v/>
      </c>
    </row>
    <row r="608" spans="1:36">
      <c r="A608">
        <v>131</v>
      </c>
      <c r="B608" s="1" t="str">
        <f t="shared" si="96"/>
        <v>131B_578</v>
      </c>
      <c r="C608" t="str">
        <f t="shared" si="105"/>
        <v>131B_578</v>
      </c>
      <c r="D608" t="str">
        <f>IF(ISNA(VLOOKUP(C608,omissio_vanha_vs_uusi!$A$2:$T$107,20,FALSE)),"",IF(VLOOKUP(C608,omissio_vanha_vs_uusi!$A$2:$T$107,20,FALSE)="OK",VLOOKUP(C608,omissio_vanha_vs_uusi!$A$2:$T$107,11,FALSE),""))</f>
        <v/>
      </c>
      <c r="E608">
        <f>VLOOKUP($C608,marv2012_trees!$A$2:$O$2023,5,FALSE)</f>
        <v>2516346.11</v>
      </c>
      <c r="F608">
        <f>VLOOKUP($C608,marv2012_trees!$A$2:$O$2023,6,FALSE)</f>
        <v>6860357.3399999999</v>
      </c>
      <c r="G608" t="str">
        <f>IF(ISNA(VLOOKUP($C608,results!$A$2:$CJ$107,10,FALSE)),"",VLOOKUP($C608,results!$A$2:$CJ$107,10,FALSE))</f>
        <v/>
      </c>
      <c r="H608" t="str">
        <f>IF(ISNA(VLOOKUP($C608,results!$A$2:$CJ$107,11,FALSE)),"",VLOOKUP($C608,results!$A$2:$CJ$107,11,FALSE))</f>
        <v/>
      </c>
      <c r="I608" t="s">
        <v>127</v>
      </c>
      <c r="J608">
        <v>578</v>
      </c>
      <c r="K608">
        <v>6</v>
      </c>
      <c r="L608">
        <v>43</v>
      </c>
      <c r="N608">
        <v>3</v>
      </c>
      <c r="O608" s="7">
        <v>1</v>
      </c>
      <c r="P608" s="7">
        <v>6</v>
      </c>
      <c r="Q608" s="7">
        <v>22</v>
      </c>
      <c r="R608" s="7">
        <v>42</v>
      </c>
      <c r="AB608" s="8" t="str">
        <f t="shared" si="97"/>
        <v/>
      </c>
      <c r="AC608" s="8" t="str">
        <f t="shared" si="98"/>
        <v/>
      </c>
      <c r="AD608" s="32" t="str">
        <f t="shared" si="99"/>
        <v/>
      </c>
      <c r="AE608" s="32" t="str">
        <f>IF(J608&lt;900,IF(AND(VLOOKUP(C608,marv2012_trees!$A$2:$O$2023,11,FALSE)&lt;21,OR(Q608=21,Q608=22,Q608=23)),1,""),"")</f>
        <v/>
      </c>
      <c r="AF608" s="32" t="str">
        <f t="shared" si="100"/>
        <v/>
      </c>
      <c r="AG608" s="32">
        <f t="shared" si="101"/>
        <v>0</v>
      </c>
      <c r="AH608" s="32">
        <f t="shared" si="102"/>
        <v>0</v>
      </c>
      <c r="AI608" s="32" t="str">
        <f t="shared" si="103"/>
        <v/>
      </c>
      <c r="AJ608" s="32" t="str">
        <f t="shared" si="104"/>
        <v/>
      </c>
    </row>
    <row r="609" spans="1:36">
      <c r="A609">
        <v>131</v>
      </c>
      <c r="B609" s="1" t="str">
        <f t="shared" si="96"/>
        <v>131B_587</v>
      </c>
      <c r="C609" t="str">
        <f t="shared" si="105"/>
        <v>131B_587</v>
      </c>
      <c r="D609" t="str">
        <f>IF(ISNA(VLOOKUP(C609,omissio_vanha_vs_uusi!$A$2:$T$107,20,FALSE)),"",IF(VLOOKUP(C609,omissio_vanha_vs_uusi!$A$2:$T$107,20,FALSE)="OK",VLOOKUP(C609,omissio_vanha_vs_uusi!$A$2:$T$107,11,FALSE),""))</f>
        <v/>
      </c>
      <c r="E609">
        <f>VLOOKUP($C609,marv2012_trees!$A$2:$O$2023,5,FALSE)</f>
        <v>2516352.1</v>
      </c>
      <c r="F609">
        <f>VLOOKUP($C609,marv2012_trees!$A$2:$O$2023,6,FALSE)</f>
        <v>6860360.4800000004</v>
      </c>
      <c r="G609" t="str">
        <f>IF(ISNA(VLOOKUP($C609,results!$A$2:$CJ$107,10,FALSE)),"",VLOOKUP($C609,results!$A$2:$CJ$107,10,FALSE))</f>
        <v/>
      </c>
      <c r="H609" t="str">
        <f>IF(ISNA(VLOOKUP($C609,results!$A$2:$CJ$107,11,FALSE)),"",VLOOKUP($C609,results!$A$2:$CJ$107,11,FALSE))</f>
        <v/>
      </c>
      <c r="I609" t="s">
        <v>127</v>
      </c>
      <c r="J609">
        <v>587</v>
      </c>
      <c r="K609">
        <v>4</v>
      </c>
      <c r="L609">
        <v>73</v>
      </c>
      <c r="N609">
        <v>3</v>
      </c>
      <c r="O609" s="7">
        <v>1</v>
      </c>
      <c r="P609" s="7">
        <v>4</v>
      </c>
      <c r="Q609" s="7">
        <v>23</v>
      </c>
      <c r="R609" s="7">
        <v>74</v>
      </c>
      <c r="AB609" s="8" t="str">
        <f t="shared" si="97"/>
        <v/>
      </c>
      <c r="AC609" s="8" t="str">
        <f t="shared" si="98"/>
        <v/>
      </c>
      <c r="AD609" s="32" t="str">
        <f t="shared" si="99"/>
        <v/>
      </c>
      <c r="AE609" s="32">
        <f>IF(J609&lt;900,IF(AND(VLOOKUP(C609,marv2012_trees!$A$2:$O$2023,11,FALSE)&lt;21,OR(Q609=21,Q609=22,Q609=23)),1,""),"")</f>
        <v>1</v>
      </c>
      <c r="AF609" s="32" t="str">
        <f t="shared" si="100"/>
        <v/>
      </c>
      <c r="AG609" s="32">
        <f t="shared" si="101"/>
        <v>0</v>
      </c>
      <c r="AH609" s="32">
        <f t="shared" si="102"/>
        <v>0</v>
      </c>
      <c r="AI609" s="32" t="str">
        <f t="shared" si="103"/>
        <v/>
      </c>
      <c r="AJ609" s="32" t="str">
        <f t="shared" si="104"/>
        <v/>
      </c>
    </row>
    <row r="610" spans="1:36">
      <c r="A610">
        <v>131</v>
      </c>
      <c r="B610" s="1" t="str">
        <f t="shared" si="96"/>
        <v>131B_579</v>
      </c>
      <c r="C610" t="str">
        <f t="shared" si="105"/>
        <v>131B_579</v>
      </c>
      <c r="D610" t="str">
        <f>IF(ISNA(VLOOKUP(C610,omissio_vanha_vs_uusi!$A$2:$T$107,20,FALSE)),"",IF(VLOOKUP(C610,omissio_vanha_vs_uusi!$A$2:$T$107,20,FALSE)="OK",VLOOKUP(C610,omissio_vanha_vs_uusi!$A$2:$T$107,11,FALSE),""))</f>
        <v/>
      </c>
      <c r="E610">
        <f>VLOOKUP($C610,marv2012_trees!$A$2:$O$2023,5,FALSE)</f>
        <v>2516345.88</v>
      </c>
      <c r="F610">
        <f>VLOOKUP($C610,marv2012_trees!$A$2:$O$2023,6,FALSE)</f>
        <v>6860357.8600000003</v>
      </c>
      <c r="G610" t="str">
        <f>IF(ISNA(VLOOKUP($C610,results!$A$2:$CJ$107,10,FALSE)),"",VLOOKUP($C610,results!$A$2:$CJ$107,10,FALSE))</f>
        <v/>
      </c>
      <c r="H610" t="str">
        <f>IF(ISNA(VLOOKUP($C610,results!$A$2:$CJ$107,11,FALSE)),"",VLOOKUP($C610,results!$A$2:$CJ$107,11,FALSE))</f>
        <v/>
      </c>
      <c r="I610" t="s">
        <v>127</v>
      </c>
      <c r="J610">
        <v>579</v>
      </c>
      <c r="K610">
        <v>6</v>
      </c>
      <c r="L610">
        <v>85</v>
      </c>
      <c r="N610">
        <v>3</v>
      </c>
      <c r="O610" s="7">
        <v>1</v>
      </c>
      <c r="P610" s="7">
        <v>6</v>
      </c>
      <c r="Q610" s="7">
        <v>12</v>
      </c>
      <c r="R610" s="7">
        <v>92</v>
      </c>
      <c r="AA610" t="s">
        <v>240</v>
      </c>
      <c r="AB610" s="8">
        <f t="shared" si="97"/>
        <v>7</v>
      </c>
      <c r="AC610" s="8" t="str">
        <f t="shared" si="98"/>
        <v/>
      </c>
      <c r="AD610" s="32" t="str">
        <f t="shared" si="99"/>
        <v/>
      </c>
      <c r="AE610" s="32" t="str">
        <f>IF(J610&lt;900,IF(AND(VLOOKUP(C610,marv2012_trees!$A$2:$O$2023,11,FALSE)&lt;21,OR(Q610=21,Q610=22,Q610=23)),1,""),"")</f>
        <v/>
      </c>
      <c r="AF610" s="32" t="str">
        <f t="shared" si="100"/>
        <v/>
      </c>
      <c r="AG610" s="32">
        <f t="shared" si="101"/>
        <v>85</v>
      </c>
      <c r="AH610" s="32">
        <f t="shared" si="102"/>
        <v>92</v>
      </c>
      <c r="AI610" s="32">
        <f t="shared" si="103"/>
        <v>7</v>
      </c>
      <c r="AJ610" s="32" t="str">
        <f t="shared" si="104"/>
        <v/>
      </c>
    </row>
    <row r="611" spans="1:36">
      <c r="A611">
        <v>131</v>
      </c>
      <c r="B611" s="1" t="str">
        <f t="shared" si="96"/>
        <v>131B_588</v>
      </c>
      <c r="C611" t="str">
        <f t="shared" si="105"/>
        <v>131B_588</v>
      </c>
      <c r="D611" t="str">
        <f>IF(ISNA(VLOOKUP(C611,omissio_vanha_vs_uusi!$A$2:$T$107,20,FALSE)),"",IF(VLOOKUP(C611,omissio_vanha_vs_uusi!$A$2:$T$107,20,FALSE)="OK",VLOOKUP(C611,omissio_vanha_vs_uusi!$A$2:$T$107,11,FALSE),""))</f>
        <v/>
      </c>
      <c r="E611">
        <f>VLOOKUP($C611,marv2012_trees!$A$2:$O$2023,5,FALSE)</f>
        <v>2516352.0099999998</v>
      </c>
      <c r="F611">
        <f>VLOOKUP($C611,marv2012_trees!$A$2:$O$2023,6,FALSE)</f>
        <v>6860360.96</v>
      </c>
      <c r="G611" t="str">
        <f>IF(ISNA(VLOOKUP($C611,results!$A$2:$CJ$107,10,FALSE)),"",VLOOKUP($C611,results!$A$2:$CJ$107,10,FALSE))</f>
        <v/>
      </c>
      <c r="H611" t="str">
        <f>IF(ISNA(VLOOKUP($C611,results!$A$2:$CJ$107,11,FALSE)),"",VLOOKUP($C611,results!$A$2:$CJ$107,11,FALSE))</f>
        <v/>
      </c>
      <c r="I611" t="s">
        <v>127</v>
      </c>
      <c r="J611">
        <v>588</v>
      </c>
      <c r="K611">
        <v>2</v>
      </c>
      <c r="L611">
        <v>102</v>
      </c>
      <c r="N611">
        <v>3</v>
      </c>
      <c r="O611" s="7">
        <v>1</v>
      </c>
      <c r="P611" s="7">
        <v>2</v>
      </c>
      <c r="Q611" s="7">
        <v>12</v>
      </c>
      <c r="R611" s="7">
        <v>109</v>
      </c>
      <c r="AA611" t="s">
        <v>241</v>
      </c>
      <c r="AB611" s="8">
        <f t="shared" si="97"/>
        <v>7</v>
      </c>
      <c r="AC611" s="8" t="str">
        <f t="shared" si="98"/>
        <v/>
      </c>
      <c r="AD611" s="32" t="str">
        <f t="shared" si="99"/>
        <v/>
      </c>
      <c r="AE611" s="32" t="str">
        <f>IF(J611&lt;900,IF(AND(VLOOKUP(C611,marv2012_trees!$A$2:$O$2023,11,FALSE)&lt;21,OR(Q611=21,Q611=22,Q611=23)),1,""),"")</f>
        <v/>
      </c>
      <c r="AF611" s="32" t="str">
        <f t="shared" si="100"/>
        <v/>
      </c>
      <c r="AG611" s="32">
        <f t="shared" si="101"/>
        <v>102</v>
      </c>
      <c r="AH611" s="32">
        <f t="shared" si="102"/>
        <v>109</v>
      </c>
      <c r="AI611" s="32">
        <f t="shared" si="103"/>
        <v>7</v>
      </c>
      <c r="AJ611" s="32" t="str">
        <f t="shared" si="104"/>
        <v/>
      </c>
    </row>
    <row r="612" spans="1:36">
      <c r="A612">
        <v>131</v>
      </c>
      <c r="B612" s="1" t="str">
        <f t="shared" si="96"/>
        <v>131B_582</v>
      </c>
      <c r="C612" t="str">
        <f t="shared" si="105"/>
        <v>131B_582</v>
      </c>
      <c r="D612" t="str">
        <f>IF(ISNA(VLOOKUP(C612,omissio_vanha_vs_uusi!$A$2:$T$107,20,FALSE)),"",IF(VLOOKUP(C612,omissio_vanha_vs_uusi!$A$2:$T$107,20,FALSE)="OK",VLOOKUP(C612,omissio_vanha_vs_uusi!$A$2:$T$107,11,FALSE),""))</f>
        <v/>
      </c>
      <c r="E612">
        <f>VLOOKUP($C612,marv2012_trees!$A$2:$O$2023,5,FALSE)</f>
        <v>2516346.04</v>
      </c>
      <c r="F612">
        <f>VLOOKUP($C612,marv2012_trees!$A$2:$O$2023,6,FALSE)</f>
        <v>6860358.3799999999</v>
      </c>
      <c r="G612" t="str">
        <f>IF(ISNA(VLOOKUP($C612,results!$A$2:$CJ$107,10,FALSE)),"",VLOOKUP($C612,results!$A$2:$CJ$107,10,FALSE))</f>
        <v/>
      </c>
      <c r="H612" t="str">
        <f>IF(ISNA(VLOOKUP($C612,results!$A$2:$CJ$107,11,FALSE)),"",VLOOKUP($C612,results!$A$2:$CJ$107,11,FALSE))</f>
        <v/>
      </c>
      <c r="I612" t="s">
        <v>127</v>
      </c>
      <c r="J612">
        <v>582</v>
      </c>
      <c r="K612">
        <v>6</v>
      </c>
      <c r="L612">
        <v>58</v>
      </c>
      <c r="N612">
        <v>3</v>
      </c>
      <c r="O612" s="7">
        <v>1</v>
      </c>
      <c r="P612" s="7">
        <v>6</v>
      </c>
      <c r="Q612" s="7">
        <v>23</v>
      </c>
      <c r="R612" s="7">
        <v>70</v>
      </c>
      <c r="AB612" s="8" t="str">
        <f t="shared" si="97"/>
        <v/>
      </c>
      <c r="AC612" s="8" t="str">
        <f t="shared" si="98"/>
        <v/>
      </c>
      <c r="AD612" s="32" t="str">
        <f t="shared" si="99"/>
        <v/>
      </c>
      <c r="AE612" s="32" t="str">
        <f>IF(J612&lt;900,IF(AND(VLOOKUP(C612,marv2012_trees!$A$2:$O$2023,11,FALSE)&lt;21,OR(Q612=21,Q612=22,Q612=23)),1,""),"")</f>
        <v/>
      </c>
      <c r="AF612" s="32" t="str">
        <f t="shared" si="100"/>
        <v/>
      </c>
      <c r="AG612" s="32">
        <f t="shared" si="101"/>
        <v>0</v>
      </c>
      <c r="AH612" s="32">
        <f t="shared" si="102"/>
        <v>0</v>
      </c>
      <c r="AI612" s="32" t="str">
        <f t="shared" si="103"/>
        <v/>
      </c>
      <c r="AJ612" s="32" t="str">
        <f t="shared" si="104"/>
        <v/>
      </c>
    </row>
    <row r="613" spans="1:36">
      <c r="A613">
        <v>131</v>
      </c>
      <c r="B613" s="1" t="str">
        <f t="shared" si="96"/>
        <v>131B_580</v>
      </c>
      <c r="C613" t="str">
        <f t="shared" si="105"/>
        <v>131B_580</v>
      </c>
      <c r="D613" t="str">
        <f>IF(ISNA(VLOOKUP(C613,omissio_vanha_vs_uusi!$A$2:$T$107,20,FALSE)),"",IF(VLOOKUP(C613,omissio_vanha_vs_uusi!$A$2:$T$107,20,FALSE)="OK",VLOOKUP(C613,omissio_vanha_vs_uusi!$A$2:$T$107,11,FALSE),""))</f>
        <v/>
      </c>
      <c r="E613">
        <f>VLOOKUP($C613,marv2012_trees!$A$2:$O$2023,5,FALSE)</f>
        <v>2516345.52</v>
      </c>
      <c r="F613">
        <f>VLOOKUP($C613,marv2012_trees!$A$2:$O$2023,6,FALSE)</f>
        <v>6860358.1399999997</v>
      </c>
      <c r="G613" t="str">
        <f>IF(ISNA(VLOOKUP($C613,results!$A$2:$CJ$107,10,FALSE)),"",VLOOKUP($C613,results!$A$2:$CJ$107,10,FALSE))</f>
        <v/>
      </c>
      <c r="H613" t="str">
        <f>IF(ISNA(VLOOKUP($C613,results!$A$2:$CJ$107,11,FALSE)),"",VLOOKUP($C613,results!$A$2:$CJ$107,11,FALSE))</f>
        <v/>
      </c>
      <c r="I613" t="s">
        <v>127</v>
      </c>
      <c r="J613">
        <v>580</v>
      </c>
      <c r="K613">
        <v>6</v>
      </c>
      <c r="L613">
        <v>50</v>
      </c>
      <c r="N613">
        <v>3</v>
      </c>
      <c r="O613" s="7">
        <v>1</v>
      </c>
      <c r="P613" s="7">
        <v>6</v>
      </c>
      <c r="Q613" s="7">
        <v>22</v>
      </c>
      <c r="R613" s="7">
        <v>55</v>
      </c>
      <c r="AA613" t="s">
        <v>242</v>
      </c>
      <c r="AB613" s="8" t="str">
        <f t="shared" si="97"/>
        <v/>
      </c>
      <c r="AC613" s="8" t="str">
        <f t="shared" si="98"/>
        <v/>
      </c>
      <c r="AD613" s="32" t="str">
        <f t="shared" si="99"/>
        <v/>
      </c>
      <c r="AE613" s="32" t="str">
        <f>IF(J613&lt;900,IF(AND(VLOOKUP(C613,marv2012_trees!$A$2:$O$2023,11,FALSE)&lt;21,OR(Q613=21,Q613=22,Q613=23)),1,""),"")</f>
        <v/>
      </c>
      <c r="AF613" s="32" t="str">
        <f t="shared" si="100"/>
        <v/>
      </c>
      <c r="AG613" s="32">
        <f t="shared" si="101"/>
        <v>0</v>
      </c>
      <c r="AH613" s="32">
        <f t="shared" si="102"/>
        <v>0</v>
      </c>
      <c r="AI613" s="32" t="str">
        <f t="shared" si="103"/>
        <v/>
      </c>
      <c r="AJ613" s="32" t="str">
        <f t="shared" si="104"/>
        <v/>
      </c>
    </row>
    <row r="614" spans="1:36">
      <c r="A614">
        <v>131</v>
      </c>
      <c r="B614" s="1" t="str">
        <f t="shared" si="96"/>
        <v>131B_585</v>
      </c>
      <c r="C614" t="str">
        <f t="shared" si="105"/>
        <v>131B_585</v>
      </c>
      <c r="D614" t="str">
        <f>IF(ISNA(VLOOKUP(C614,omissio_vanha_vs_uusi!$A$2:$T$107,20,FALSE)),"",IF(VLOOKUP(C614,omissio_vanha_vs_uusi!$A$2:$T$107,20,FALSE)="OK",VLOOKUP(C614,omissio_vanha_vs_uusi!$A$2:$T$107,11,FALSE),""))</f>
        <v/>
      </c>
      <c r="E614">
        <f>VLOOKUP($C614,marv2012_trees!$A$2:$O$2023,5,FALSE)</f>
        <v>2516343.16</v>
      </c>
      <c r="F614">
        <f>VLOOKUP($C614,marv2012_trees!$A$2:$O$2023,6,FALSE)</f>
        <v>6860358.1200000001</v>
      </c>
      <c r="G614" t="str">
        <f>IF(ISNA(VLOOKUP($C614,results!$A$2:$CJ$107,10,FALSE)),"",VLOOKUP($C614,results!$A$2:$CJ$107,10,FALSE))</f>
        <v/>
      </c>
      <c r="H614" t="str">
        <f>IF(ISNA(VLOOKUP($C614,results!$A$2:$CJ$107,11,FALSE)),"",VLOOKUP($C614,results!$A$2:$CJ$107,11,FALSE))</f>
        <v/>
      </c>
      <c r="I614" t="s">
        <v>127</v>
      </c>
      <c r="J614">
        <v>585</v>
      </c>
      <c r="K614">
        <v>6</v>
      </c>
      <c r="L614">
        <v>75</v>
      </c>
      <c r="N614">
        <v>3</v>
      </c>
      <c r="O614" s="7">
        <v>1</v>
      </c>
      <c r="P614" s="7">
        <v>6</v>
      </c>
      <c r="Q614" s="7">
        <v>14</v>
      </c>
      <c r="R614" s="7">
        <v>84</v>
      </c>
      <c r="AA614" t="s">
        <v>243</v>
      </c>
      <c r="AB614" s="8">
        <f t="shared" si="97"/>
        <v>9</v>
      </c>
      <c r="AC614" s="8" t="str">
        <f t="shared" si="98"/>
        <v/>
      </c>
      <c r="AD614" s="32" t="str">
        <f t="shared" si="99"/>
        <v/>
      </c>
      <c r="AE614" s="32" t="str">
        <f>IF(J614&lt;900,IF(AND(VLOOKUP(C614,marv2012_trees!$A$2:$O$2023,11,FALSE)&lt;21,OR(Q614=21,Q614=22,Q614=23)),1,""),"")</f>
        <v/>
      </c>
      <c r="AF614" s="32" t="str">
        <f t="shared" si="100"/>
        <v/>
      </c>
      <c r="AG614" s="32">
        <f t="shared" si="101"/>
        <v>75</v>
      </c>
      <c r="AH614" s="32">
        <f t="shared" si="102"/>
        <v>84</v>
      </c>
      <c r="AI614" s="32">
        <f t="shared" si="103"/>
        <v>9</v>
      </c>
      <c r="AJ614" s="32" t="str">
        <f t="shared" si="104"/>
        <v/>
      </c>
    </row>
    <row r="615" spans="1:36">
      <c r="A615">
        <v>131</v>
      </c>
      <c r="B615" s="1" t="str">
        <f t="shared" si="96"/>
        <v>131B_586</v>
      </c>
      <c r="C615" t="str">
        <f t="shared" si="105"/>
        <v>131B_586</v>
      </c>
      <c r="D615" t="str">
        <f>IF(ISNA(VLOOKUP(C615,omissio_vanha_vs_uusi!$A$2:$T$107,20,FALSE)),"",IF(VLOOKUP(C615,omissio_vanha_vs_uusi!$A$2:$T$107,20,FALSE)="OK",VLOOKUP(C615,omissio_vanha_vs_uusi!$A$2:$T$107,11,FALSE),""))</f>
        <v/>
      </c>
      <c r="E615">
        <f>VLOOKUP($C615,marv2012_trees!$A$2:$O$2023,5,FALSE)</f>
        <v>2516343.16</v>
      </c>
      <c r="F615">
        <f>VLOOKUP($C615,marv2012_trees!$A$2:$O$2023,6,FALSE)</f>
        <v>6860358.1200000001</v>
      </c>
      <c r="G615" t="str">
        <f>IF(ISNA(VLOOKUP($C615,results!$A$2:$CJ$107,10,FALSE)),"",VLOOKUP($C615,results!$A$2:$CJ$107,10,FALSE))</f>
        <v/>
      </c>
      <c r="H615" t="str">
        <f>IF(ISNA(VLOOKUP($C615,results!$A$2:$CJ$107,11,FALSE)),"",VLOOKUP($C615,results!$A$2:$CJ$107,11,FALSE))</f>
        <v/>
      </c>
      <c r="I615" t="s">
        <v>127</v>
      </c>
      <c r="J615">
        <v>586</v>
      </c>
      <c r="K615">
        <v>6</v>
      </c>
      <c r="L615">
        <v>50</v>
      </c>
      <c r="N615">
        <v>3</v>
      </c>
      <c r="O615" s="7">
        <v>1</v>
      </c>
      <c r="P615" s="7">
        <v>6</v>
      </c>
      <c r="Q615" s="7">
        <v>23</v>
      </c>
      <c r="R615" s="7">
        <v>45</v>
      </c>
      <c r="AB615" s="8" t="str">
        <f t="shared" si="97"/>
        <v/>
      </c>
      <c r="AC615" s="8" t="str">
        <f t="shared" si="98"/>
        <v/>
      </c>
      <c r="AD615" s="32" t="str">
        <f t="shared" si="99"/>
        <v/>
      </c>
      <c r="AE615" s="32">
        <f>IF(J615&lt;900,IF(AND(VLOOKUP(C615,marv2012_trees!$A$2:$O$2023,11,FALSE)&lt;21,OR(Q615=21,Q615=22,Q615=23)),1,""),"")</f>
        <v>1</v>
      </c>
      <c r="AF615" s="32" t="str">
        <f t="shared" si="100"/>
        <v/>
      </c>
      <c r="AG615" s="32">
        <f t="shared" si="101"/>
        <v>0</v>
      </c>
      <c r="AH615" s="32">
        <f t="shared" si="102"/>
        <v>0</v>
      </c>
      <c r="AI615" s="32" t="str">
        <f t="shared" si="103"/>
        <v/>
      </c>
      <c r="AJ615" s="32" t="str">
        <f t="shared" si="104"/>
        <v/>
      </c>
    </row>
    <row r="616" spans="1:36">
      <c r="A616">
        <v>131</v>
      </c>
      <c r="B616" s="1" t="str">
        <f t="shared" si="96"/>
        <v>131B_584</v>
      </c>
      <c r="C616" t="str">
        <f t="shared" si="105"/>
        <v>131B_584</v>
      </c>
      <c r="D616" t="str">
        <f>IF(ISNA(VLOOKUP(C616,omissio_vanha_vs_uusi!$A$2:$T$107,20,FALSE)),"",IF(VLOOKUP(C616,omissio_vanha_vs_uusi!$A$2:$T$107,20,FALSE)="OK",VLOOKUP(C616,omissio_vanha_vs_uusi!$A$2:$T$107,11,FALSE),""))</f>
        <v/>
      </c>
      <c r="E616">
        <f>VLOOKUP($C616,marv2012_trees!$A$2:$O$2023,5,FALSE)</f>
        <v>2516344.9900000002</v>
      </c>
      <c r="F616">
        <f>VLOOKUP($C616,marv2012_trees!$A$2:$O$2023,6,FALSE)</f>
        <v>6860359.46</v>
      </c>
      <c r="G616" t="str">
        <f>IF(ISNA(VLOOKUP($C616,results!$A$2:$CJ$107,10,FALSE)),"",VLOOKUP($C616,results!$A$2:$CJ$107,10,FALSE))</f>
        <v/>
      </c>
      <c r="H616" t="str">
        <f>IF(ISNA(VLOOKUP($C616,results!$A$2:$CJ$107,11,FALSE)),"",VLOOKUP($C616,results!$A$2:$CJ$107,11,FALSE))</f>
        <v/>
      </c>
      <c r="I616" t="s">
        <v>127</v>
      </c>
      <c r="J616">
        <v>584</v>
      </c>
      <c r="K616">
        <v>6</v>
      </c>
      <c r="L616">
        <v>69</v>
      </c>
      <c r="N616">
        <v>3</v>
      </c>
      <c r="O616" s="7">
        <v>1</v>
      </c>
      <c r="P616" s="7">
        <v>6</v>
      </c>
      <c r="Q616" s="7">
        <v>14</v>
      </c>
      <c r="R616" s="7">
        <v>70</v>
      </c>
      <c r="AA616" t="s">
        <v>244</v>
      </c>
      <c r="AB616" s="8">
        <f t="shared" si="97"/>
        <v>1</v>
      </c>
      <c r="AC616" s="8" t="str">
        <f t="shared" si="98"/>
        <v/>
      </c>
      <c r="AD616" s="32" t="str">
        <f t="shared" si="99"/>
        <v/>
      </c>
      <c r="AE616" s="32" t="str">
        <f>IF(J616&lt;900,IF(AND(VLOOKUP(C616,marv2012_trees!$A$2:$O$2023,11,FALSE)&lt;21,OR(Q616=21,Q616=22,Q616=23)),1,""),"")</f>
        <v/>
      </c>
      <c r="AF616" s="32" t="str">
        <f t="shared" si="100"/>
        <v/>
      </c>
      <c r="AG616" s="32">
        <f t="shared" si="101"/>
        <v>69</v>
      </c>
      <c r="AH616" s="32">
        <f t="shared" si="102"/>
        <v>70</v>
      </c>
      <c r="AI616" s="32">
        <f t="shared" si="103"/>
        <v>1</v>
      </c>
      <c r="AJ616" s="32" t="str">
        <f t="shared" si="104"/>
        <v/>
      </c>
    </row>
    <row r="617" spans="1:36">
      <c r="A617">
        <v>131</v>
      </c>
      <c r="B617" s="1" t="str">
        <f t="shared" si="96"/>
        <v>131B_901</v>
      </c>
      <c r="C617" t="str">
        <f t="shared" si="105"/>
        <v>131B_901</v>
      </c>
      <c r="D617" t="str">
        <f>IF(ISNA(VLOOKUP(C617,omissio_vanha_vs_uusi!$A$2:$T$107,20,FALSE)),"",IF(VLOOKUP(C617,omissio_vanha_vs_uusi!$A$2:$T$107,20,FALSE)="OK",VLOOKUP(C617,omissio_vanha_vs_uusi!$A$2:$T$107,11,FALSE),""))</f>
        <v/>
      </c>
      <c r="G617">
        <f>IF(ISNA(VLOOKUP($C617,results!$A$2:$CJ$107,10,FALSE)),"",VLOOKUP($C617,results!$A$2:$CJ$107,10,FALSE))</f>
        <v>2516339.4700000002</v>
      </c>
      <c r="H617">
        <f>IF(ISNA(VLOOKUP($C617,results!$A$2:$CJ$107,11,FALSE)),"",VLOOKUP($C617,results!$A$2:$CJ$107,11,FALSE))</f>
        <v>6860348.7300000004</v>
      </c>
      <c r="I617" t="s">
        <v>127</v>
      </c>
      <c r="J617">
        <v>901</v>
      </c>
      <c r="N617">
        <v>4</v>
      </c>
      <c r="O617" s="7">
        <v>1</v>
      </c>
      <c r="P617" s="7">
        <v>4</v>
      </c>
      <c r="Q617" s="7">
        <v>12</v>
      </c>
      <c r="R617" s="7">
        <v>37</v>
      </c>
      <c r="AA617" t="s">
        <v>245</v>
      </c>
      <c r="AB617" s="8" t="str">
        <f t="shared" si="97"/>
        <v/>
      </c>
      <c r="AC617" s="8" t="str">
        <f t="shared" si="98"/>
        <v/>
      </c>
      <c r="AD617" s="32" t="str">
        <f t="shared" si="99"/>
        <v/>
      </c>
      <c r="AE617" s="32" t="str">
        <f>IF(J617&lt;900,IF(AND(VLOOKUP(C617,marv2012_trees!$A$2:$O$2023,11,FALSE)&lt;21,OR(Q617=21,Q617=22,Q617=23)),1,""),"")</f>
        <v/>
      </c>
      <c r="AF617" s="32" t="str">
        <f t="shared" si="100"/>
        <v/>
      </c>
      <c r="AG617" s="32">
        <f t="shared" si="101"/>
        <v>0</v>
      </c>
      <c r="AH617" s="32">
        <f t="shared" si="102"/>
        <v>0</v>
      </c>
      <c r="AI617" s="32" t="str">
        <f t="shared" si="103"/>
        <v/>
      </c>
      <c r="AJ617" s="32" t="str">
        <f t="shared" si="104"/>
        <v/>
      </c>
    </row>
    <row r="618" spans="1:36">
      <c r="A618">
        <v>131</v>
      </c>
      <c r="B618" s="1" t="str">
        <f t="shared" si="96"/>
        <v>131B_902</v>
      </c>
      <c r="C618" t="str">
        <f t="shared" si="105"/>
        <v>131B_902</v>
      </c>
      <c r="D618" t="str">
        <f>IF(ISNA(VLOOKUP(C618,omissio_vanha_vs_uusi!$A$2:$T$107,20,FALSE)),"",IF(VLOOKUP(C618,omissio_vanha_vs_uusi!$A$2:$T$107,20,FALSE)="OK",VLOOKUP(C618,omissio_vanha_vs_uusi!$A$2:$T$107,11,FALSE),""))</f>
        <v/>
      </c>
      <c r="G618">
        <f>IF(ISNA(VLOOKUP($C618,results!$A$2:$CJ$107,10,FALSE)),"",VLOOKUP($C618,results!$A$2:$CJ$107,10,FALSE))</f>
        <v>2516336.2999999998</v>
      </c>
      <c r="H618">
        <f>IF(ISNA(VLOOKUP($C618,results!$A$2:$CJ$107,11,FALSE)),"",VLOOKUP($C618,results!$A$2:$CJ$107,11,FALSE))</f>
        <v>6860349.6200000001</v>
      </c>
      <c r="I618" t="s">
        <v>127</v>
      </c>
      <c r="J618">
        <v>902</v>
      </c>
      <c r="N618">
        <v>4</v>
      </c>
      <c r="O618" s="7">
        <v>1</v>
      </c>
      <c r="P618" s="7">
        <v>2</v>
      </c>
      <c r="Q618" s="7">
        <v>22</v>
      </c>
      <c r="R618" s="7">
        <v>133</v>
      </c>
      <c r="AB618" s="8" t="str">
        <f t="shared" si="97"/>
        <v/>
      </c>
      <c r="AC618" s="8" t="str">
        <f t="shared" si="98"/>
        <v/>
      </c>
      <c r="AD618" s="32" t="str">
        <f t="shared" si="99"/>
        <v/>
      </c>
      <c r="AE618" s="32" t="str">
        <f>IF(J618&lt;900,IF(AND(VLOOKUP(C618,marv2012_trees!$A$2:$O$2023,11,FALSE)&lt;21,OR(Q618=21,Q618=22,Q618=23)),1,""),"")</f>
        <v/>
      </c>
      <c r="AF618" s="32" t="str">
        <f t="shared" si="100"/>
        <v/>
      </c>
      <c r="AG618" s="32">
        <f t="shared" si="101"/>
        <v>0</v>
      </c>
      <c r="AH618" s="32">
        <f t="shared" si="102"/>
        <v>0</v>
      </c>
      <c r="AI618" s="32" t="str">
        <f t="shared" si="103"/>
        <v/>
      </c>
      <c r="AJ618" s="32" t="str">
        <f t="shared" si="104"/>
        <v/>
      </c>
    </row>
    <row r="619" spans="1:36">
      <c r="A619">
        <v>131</v>
      </c>
      <c r="B619" s="1" t="str">
        <f t="shared" si="96"/>
        <v>131B_546</v>
      </c>
      <c r="C619" t="str">
        <f t="shared" si="105"/>
        <v>131B_903</v>
      </c>
      <c r="D619">
        <f>IF(ISNA(VLOOKUP(C619,omissio_vanha_vs_uusi!$A$2:$T$107,20,FALSE)),"",IF(VLOOKUP(C619,omissio_vanha_vs_uusi!$A$2:$T$107,20,FALSE)="OK",VLOOKUP(C619,omissio_vanha_vs_uusi!$A$2:$T$107,11,FALSE),""))</f>
        <v>546</v>
      </c>
      <c r="G619">
        <f>IF(ISNA(VLOOKUP($C619,results!$A$2:$CJ$107,10,FALSE)),"",VLOOKUP($C619,results!$A$2:$CJ$107,10,FALSE))</f>
        <v>2516354.7000000002</v>
      </c>
      <c r="H619">
        <f>IF(ISNA(VLOOKUP($C619,results!$A$2:$CJ$107,11,FALSE)),"",VLOOKUP($C619,results!$A$2:$CJ$107,11,FALSE))</f>
        <v>6860348.2300000004</v>
      </c>
      <c r="I619" t="s">
        <v>127</v>
      </c>
      <c r="J619">
        <v>903</v>
      </c>
      <c r="N619">
        <v>4</v>
      </c>
      <c r="O619" s="7">
        <v>1</v>
      </c>
      <c r="P619" s="7">
        <v>2</v>
      </c>
      <c r="Q619" s="7">
        <v>11</v>
      </c>
      <c r="R619" s="7">
        <v>42</v>
      </c>
      <c r="S619" s="7">
        <v>1</v>
      </c>
      <c r="U619" s="7">
        <v>4.5</v>
      </c>
      <c r="V619" s="7">
        <v>2.25</v>
      </c>
      <c r="AB619" s="8" t="str">
        <f t="shared" si="97"/>
        <v/>
      </c>
      <c r="AC619" s="8" t="str">
        <f t="shared" si="98"/>
        <v/>
      </c>
      <c r="AD619" s="32" t="str">
        <f t="shared" si="99"/>
        <v/>
      </c>
      <c r="AE619" s="32" t="str">
        <f>IF(J619&lt;900,IF(AND(VLOOKUP(C619,marv2012_trees!$A$2:$O$2023,11,FALSE)&lt;21,OR(Q619=21,Q619=22,Q619=23)),1,""),"")</f>
        <v/>
      </c>
      <c r="AF619" s="32" t="str">
        <f t="shared" si="100"/>
        <v/>
      </c>
      <c r="AG619" s="32">
        <f t="shared" si="101"/>
        <v>0</v>
      </c>
      <c r="AH619" s="32">
        <f t="shared" si="102"/>
        <v>0</v>
      </c>
      <c r="AI619" s="32" t="str">
        <f t="shared" si="103"/>
        <v/>
      </c>
      <c r="AJ619" s="32" t="str">
        <f t="shared" si="104"/>
        <v/>
      </c>
    </row>
    <row r="620" spans="1:36">
      <c r="A620">
        <v>131</v>
      </c>
      <c r="B620" s="1" t="str">
        <f t="shared" si="96"/>
        <v>131B_904</v>
      </c>
      <c r="C620" t="str">
        <f t="shared" si="105"/>
        <v>131B_904</v>
      </c>
      <c r="D620" t="str">
        <f>IF(ISNA(VLOOKUP(C620,omissio_vanha_vs_uusi!$A$2:$T$107,20,FALSE)),"",IF(VLOOKUP(C620,omissio_vanha_vs_uusi!$A$2:$T$107,20,FALSE)="OK",VLOOKUP(C620,omissio_vanha_vs_uusi!$A$2:$T$107,11,FALSE),""))</f>
        <v/>
      </c>
      <c r="G620">
        <f>IF(ISNA(VLOOKUP($C620,results!$A$2:$CJ$107,10,FALSE)),"",VLOOKUP($C620,results!$A$2:$CJ$107,10,FALSE))</f>
        <v>2516341.5099999998</v>
      </c>
      <c r="H620">
        <f>IF(ISNA(VLOOKUP($C620,results!$A$2:$CJ$107,11,FALSE)),"",VLOOKUP($C620,results!$A$2:$CJ$107,11,FALSE))</f>
        <v>6860359.0199999996</v>
      </c>
      <c r="I620" t="s">
        <v>127</v>
      </c>
      <c r="J620">
        <v>904</v>
      </c>
      <c r="N620">
        <v>4</v>
      </c>
      <c r="O620" s="7">
        <v>1</v>
      </c>
      <c r="P620" s="7">
        <v>6</v>
      </c>
      <c r="Q620" s="7">
        <v>11</v>
      </c>
      <c r="R620" s="7">
        <v>71</v>
      </c>
      <c r="AB620" s="8" t="str">
        <f t="shared" si="97"/>
        <v/>
      </c>
      <c r="AC620" s="8" t="str">
        <f t="shared" si="98"/>
        <v/>
      </c>
      <c r="AD620" s="32" t="str">
        <f t="shared" si="99"/>
        <v/>
      </c>
      <c r="AE620" s="32" t="str">
        <f>IF(J620&lt;900,IF(AND(VLOOKUP(C620,marv2012_trees!$A$2:$O$2023,11,FALSE)&lt;21,OR(Q620=21,Q620=22,Q620=23)),1,""),"")</f>
        <v/>
      </c>
      <c r="AF620" s="32" t="str">
        <f t="shared" si="100"/>
        <v/>
      </c>
      <c r="AG620" s="32">
        <f t="shared" si="101"/>
        <v>0</v>
      </c>
      <c r="AH620" s="32">
        <f t="shared" si="102"/>
        <v>0</v>
      </c>
      <c r="AI620" s="32" t="str">
        <f t="shared" si="103"/>
        <v/>
      </c>
      <c r="AJ620" s="32" t="str">
        <f t="shared" si="104"/>
        <v/>
      </c>
    </row>
    <row r="621" spans="1:36">
      <c r="A621">
        <v>2</v>
      </c>
      <c r="B621" s="1" t="str">
        <f t="shared" si="96"/>
        <v>2C_262</v>
      </c>
      <c r="C621" t="str">
        <f t="shared" ref="C621" si="106">CONCATENATE(I621,"_",J621)</f>
        <v>2C_262</v>
      </c>
      <c r="D621" t="str">
        <f>IF(ISNA(VLOOKUP(C621,omissio_vanha_vs_uusi!$A$2:$T$107,20,FALSE)),"",IF(VLOOKUP(C621,omissio_vanha_vs_uusi!$A$2:$T$107,20,FALSE)="OK",VLOOKUP(C621,omissio_vanha_vs_uusi!$A$2:$T$107,11,FALSE),""))</f>
        <v/>
      </c>
      <c r="E621">
        <f>VLOOKUP($C621,marv2012_trees!$A$2:$O$2023,5,FALSE)</f>
        <v>2515787.67</v>
      </c>
      <c r="F621">
        <f>VLOOKUP($C621,marv2012_trees!$A$2:$O$2023,6,FALSE)</f>
        <v>6860831.7300000004</v>
      </c>
      <c r="G621" t="str">
        <f>IF(ISNA(VLOOKUP($C621,results!$A$2:$CJ$107,10,FALSE)),"",VLOOKUP($C621,results!$A$2:$CJ$107,10,FALSE))</f>
        <v/>
      </c>
      <c r="H621" t="str">
        <f>IF(ISNA(VLOOKUP($C621,results!$A$2:$CJ$107,11,FALSE)),"",VLOOKUP($C621,results!$A$2:$CJ$107,11,FALSE))</f>
        <v/>
      </c>
      <c r="I621" t="s">
        <v>128</v>
      </c>
      <c r="J621">
        <v>262</v>
      </c>
      <c r="K621">
        <v>4</v>
      </c>
      <c r="L621">
        <v>184</v>
      </c>
      <c r="M621">
        <v>6.7290073242186796</v>
      </c>
      <c r="N621">
        <v>2</v>
      </c>
      <c r="O621" s="7">
        <v>1</v>
      </c>
      <c r="P621" s="7">
        <v>3</v>
      </c>
      <c r="Q621" s="7">
        <v>14</v>
      </c>
      <c r="R621" s="7">
        <v>172</v>
      </c>
      <c r="V621" s="7">
        <v>0</v>
      </c>
      <c r="AA621" t="s">
        <v>221</v>
      </c>
      <c r="AB621" s="8">
        <f t="shared" si="97"/>
        <v>-12</v>
      </c>
      <c r="AC621" s="8" t="str">
        <f t="shared" si="98"/>
        <v/>
      </c>
      <c r="AD621" s="32" t="str">
        <f t="shared" si="99"/>
        <v/>
      </c>
      <c r="AE621" s="32" t="str">
        <f>IF(J621&lt;900,IF(AND(VLOOKUP(C621,marv2012_trees!$A$2:$O$2023,11,FALSE)&lt;21,OR(Q621=21,Q621=22,Q621=23)),1,""),"")</f>
        <v/>
      </c>
      <c r="AF621" s="32" t="str">
        <f t="shared" si="100"/>
        <v/>
      </c>
      <c r="AG621" s="32">
        <f t="shared" si="101"/>
        <v>184</v>
      </c>
      <c r="AH621" s="32">
        <f t="shared" si="102"/>
        <v>172</v>
      </c>
      <c r="AI621" s="32">
        <f t="shared" si="103"/>
        <v>-12</v>
      </c>
      <c r="AJ621" s="32" t="str">
        <f t="shared" si="104"/>
        <v/>
      </c>
    </row>
    <row r="622" spans="1:36">
      <c r="A622">
        <v>2</v>
      </c>
      <c r="B622" s="1" t="str">
        <f t="shared" si="96"/>
        <v>2C_272</v>
      </c>
      <c r="C622" t="str">
        <f t="shared" ref="C622:C685" si="107">CONCATENATE(I622,"_",J622)</f>
        <v>2C_272</v>
      </c>
      <c r="D622" t="str">
        <f>IF(ISNA(VLOOKUP(C622,omissio_vanha_vs_uusi!$A$2:$T$107,20,FALSE)),"",IF(VLOOKUP(C622,omissio_vanha_vs_uusi!$A$2:$T$107,20,FALSE)="OK",VLOOKUP(C622,omissio_vanha_vs_uusi!$A$2:$T$107,11,FALSE),""))</f>
        <v/>
      </c>
      <c r="E622">
        <f>VLOOKUP($C622,marv2012_trees!$A$2:$O$2023,5,FALSE)</f>
        <v>2515787.27</v>
      </c>
      <c r="F622">
        <f>VLOOKUP($C622,marv2012_trees!$A$2:$O$2023,6,FALSE)</f>
        <v>6860834.8600000003</v>
      </c>
      <c r="G622" t="str">
        <f>IF(ISNA(VLOOKUP($C622,results!$A$2:$CJ$107,10,FALSE)),"",VLOOKUP($C622,results!$A$2:$CJ$107,10,FALSE))</f>
        <v/>
      </c>
      <c r="H622" t="str">
        <f>IF(ISNA(VLOOKUP($C622,results!$A$2:$CJ$107,11,FALSE)),"",VLOOKUP($C622,results!$A$2:$CJ$107,11,FALSE))</f>
        <v/>
      </c>
      <c r="I622" t="s">
        <v>128</v>
      </c>
      <c r="J622">
        <v>272</v>
      </c>
      <c r="K622">
        <v>2</v>
      </c>
      <c r="L622">
        <v>273</v>
      </c>
      <c r="M622">
        <v>25.698998779296801</v>
      </c>
      <c r="N622">
        <v>2</v>
      </c>
      <c r="O622" s="7">
        <v>1</v>
      </c>
      <c r="P622" s="7">
        <v>2</v>
      </c>
      <c r="Q622" s="7">
        <v>11</v>
      </c>
      <c r="R622" s="7">
        <v>290</v>
      </c>
      <c r="V622" s="7">
        <v>0</v>
      </c>
      <c r="AB622" s="8">
        <f t="shared" si="97"/>
        <v>17</v>
      </c>
      <c r="AC622" s="8" t="str">
        <f t="shared" si="98"/>
        <v/>
      </c>
      <c r="AD622" s="32" t="str">
        <f t="shared" si="99"/>
        <v/>
      </c>
      <c r="AE622" s="32" t="str">
        <f>IF(J622&lt;900,IF(AND(VLOOKUP(C622,marv2012_trees!$A$2:$O$2023,11,FALSE)&lt;21,OR(Q622=21,Q622=22,Q622=23)),1,""),"")</f>
        <v/>
      </c>
      <c r="AF622" s="32" t="str">
        <f t="shared" si="100"/>
        <v/>
      </c>
      <c r="AG622" s="32">
        <f t="shared" si="101"/>
        <v>273</v>
      </c>
      <c r="AH622" s="32">
        <f t="shared" si="102"/>
        <v>290</v>
      </c>
      <c r="AI622" s="32">
        <f t="shared" si="103"/>
        <v>17</v>
      </c>
      <c r="AJ622" s="32" t="str">
        <f t="shared" si="104"/>
        <v/>
      </c>
    </row>
    <row r="623" spans="1:36">
      <c r="A623">
        <v>2</v>
      </c>
      <c r="B623" s="1" t="str">
        <f t="shared" si="96"/>
        <v>2C_269</v>
      </c>
      <c r="C623" t="str">
        <f t="shared" si="107"/>
        <v>2C_269</v>
      </c>
      <c r="D623" t="str">
        <f>IF(ISNA(VLOOKUP(C623,omissio_vanha_vs_uusi!$A$2:$T$107,20,FALSE)),"",IF(VLOOKUP(C623,omissio_vanha_vs_uusi!$A$2:$T$107,20,FALSE)="OK",VLOOKUP(C623,omissio_vanha_vs_uusi!$A$2:$T$107,11,FALSE),""))</f>
        <v/>
      </c>
      <c r="E623">
        <f>VLOOKUP($C623,marv2012_trees!$A$2:$O$2023,5,FALSE)</f>
        <v>2515785.23</v>
      </c>
      <c r="F623">
        <f>VLOOKUP($C623,marv2012_trees!$A$2:$O$2023,6,FALSE)</f>
        <v>6860838.2000000002</v>
      </c>
      <c r="G623" t="str">
        <f>IF(ISNA(VLOOKUP($C623,results!$A$2:$CJ$107,10,FALSE)),"",VLOOKUP($C623,results!$A$2:$CJ$107,10,FALSE))</f>
        <v/>
      </c>
      <c r="H623" t="str">
        <f>IF(ISNA(VLOOKUP($C623,results!$A$2:$CJ$107,11,FALSE)),"",VLOOKUP($C623,results!$A$2:$CJ$107,11,FALSE))</f>
        <v/>
      </c>
      <c r="I623" t="s">
        <v>128</v>
      </c>
      <c r="J623">
        <v>269</v>
      </c>
      <c r="K623">
        <v>2</v>
      </c>
      <c r="L623">
        <v>273</v>
      </c>
      <c r="M623">
        <v>22.817004272460899</v>
      </c>
      <c r="N623">
        <v>2</v>
      </c>
      <c r="O623" s="7">
        <v>1</v>
      </c>
      <c r="P623" s="7">
        <v>2</v>
      </c>
      <c r="Q623" s="7">
        <v>11</v>
      </c>
      <c r="R623" s="7">
        <v>289</v>
      </c>
      <c r="S623" s="7" t="s">
        <v>180</v>
      </c>
      <c r="T623" s="7">
        <v>26</v>
      </c>
      <c r="U623" s="7">
        <v>23.5</v>
      </c>
      <c r="V623" s="7">
        <v>7</v>
      </c>
      <c r="Y623" s="7">
        <v>7</v>
      </c>
      <c r="AB623" s="8">
        <f t="shared" si="97"/>
        <v>16</v>
      </c>
      <c r="AC623" s="8" t="str">
        <f t="shared" si="98"/>
        <v/>
      </c>
      <c r="AD623" s="32" t="str">
        <f t="shared" si="99"/>
        <v/>
      </c>
      <c r="AE623" s="32" t="str">
        <f>IF(J623&lt;900,IF(AND(VLOOKUP(C623,marv2012_trees!$A$2:$O$2023,11,FALSE)&lt;21,OR(Q623=21,Q623=22,Q623=23)),1,""),"")</f>
        <v/>
      </c>
      <c r="AF623" s="32" t="str">
        <f t="shared" si="100"/>
        <v/>
      </c>
      <c r="AG623" s="32">
        <f t="shared" si="101"/>
        <v>273</v>
      </c>
      <c r="AH623" s="32">
        <f t="shared" si="102"/>
        <v>289</v>
      </c>
      <c r="AI623" s="32">
        <f t="shared" si="103"/>
        <v>16</v>
      </c>
      <c r="AJ623" s="32" t="str">
        <f t="shared" si="104"/>
        <v/>
      </c>
    </row>
    <row r="624" spans="1:36">
      <c r="A624">
        <v>2</v>
      </c>
      <c r="B624" s="1" t="str">
        <f t="shared" si="96"/>
        <v>2C_265</v>
      </c>
      <c r="C624" t="str">
        <f t="shared" si="107"/>
        <v>2C_265</v>
      </c>
      <c r="D624" t="str">
        <f>IF(ISNA(VLOOKUP(C624,omissio_vanha_vs_uusi!$A$2:$T$107,20,FALSE)),"",IF(VLOOKUP(C624,omissio_vanha_vs_uusi!$A$2:$T$107,20,FALSE)="OK",VLOOKUP(C624,omissio_vanha_vs_uusi!$A$2:$T$107,11,FALSE),""))</f>
        <v/>
      </c>
      <c r="E624">
        <f>VLOOKUP($C624,marv2012_trees!$A$2:$O$2023,5,FALSE)</f>
        <v>2515783.11</v>
      </c>
      <c r="F624">
        <f>VLOOKUP($C624,marv2012_trees!$A$2:$O$2023,6,FALSE)</f>
        <v>6860840.9500000002</v>
      </c>
      <c r="G624" t="str">
        <f>IF(ISNA(VLOOKUP($C624,results!$A$2:$CJ$107,10,FALSE)),"",VLOOKUP($C624,results!$A$2:$CJ$107,10,FALSE))</f>
        <v/>
      </c>
      <c r="H624" t="str">
        <f>IF(ISNA(VLOOKUP($C624,results!$A$2:$CJ$107,11,FALSE)),"",VLOOKUP($C624,results!$A$2:$CJ$107,11,FALSE))</f>
        <v/>
      </c>
      <c r="I624" t="s">
        <v>128</v>
      </c>
      <c r="J624">
        <v>265</v>
      </c>
      <c r="K624">
        <v>2</v>
      </c>
      <c r="L624">
        <v>330</v>
      </c>
      <c r="M624">
        <v>24.770003051757701</v>
      </c>
      <c r="N624">
        <v>2</v>
      </c>
      <c r="O624" s="7">
        <v>1</v>
      </c>
      <c r="P624" s="7">
        <v>2</v>
      </c>
      <c r="Q624" s="7">
        <v>11</v>
      </c>
      <c r="R624" s="7">
        <v>330</v>
      </c>
      <c r="S624" s="7" t="s">
        <v>180</v>
      </c>
      <c r="T624" s="7">
        <v>30</v>
      </c>
      <c r="U624" s="7">
        <v>25</v>
      </c>
      <c r="V624" s="7">
        <v>11</v>
      </c>
      <c r="Y624" s="7">
        <v>2</v>
      </c>
      <c r="AB624" s="8">
        <f t="shared" si="97"/>
        <v>0</v>
      </c>
      <c r="AC624" s="8" t="str">
        <f t="shared" si="98"/>
        <v/>
      </c>
      <c r="AD624" s="32" t="str">
        <f t="shared" si="99"/>
        <v/>
      </c>
      <c r="AE624" s="32" t="str">
        <f>IF(J624&lt;900,IF(AND(VLOOKUP(C624,marv2012_trees!$A$2:$O$2023,11,FALSE)&lt;21,OR(Q624=21,Q624=22,Q624=23)),1,""),"")</f>
        <v/>
      </c>
      <c r="AF624" s="32" t="str">
        <f t="shared" si="100"/>
        <v/>
      </c>
      <c r="AG624" s="32">
        <f t="shared" si="101"/>
        <v>330</v>
      </c>
      <c r="AH624" s="32">
        <f t="shared" si="102"/>
        <v>330</v>
      </c>
      <c r="AI624" s="32">
        <f t="shared" si="103"/>
        <v>0</v>
      </c>
      <c r="AJ624" s="32" t="str">
        <f t="shared" si="104"/>
        <v/>
      </c>
    </row>
    <row r="625" spans="1:36">
      <c r="A625">
        <v>2</v>
      </c>
      <c r="B625" s="1" t="str">
        <f t="shared" si="96"/>
        <v>2C_279</v>
      </c>
      <c r="C625" t="str">
        <f t="shared" si="107"/>
        <v>2C_279</v>
      </c>
      <c r="D625" t="str">
        <f>IF(ISNA(VLOOKUP(C625,omissio_vanha_vs_uusi!$A$2:$T$107,20,FALSE)),"",IF(VLOOKUP(C625,omissio_vanha_vs_uusi!$A$2:$T$107,20,FALSE)="OK",VLOOKUP(C625,omissio_vanha_vs_uusi!$A$2:$T$107,11,FALSE),""))</f>
        <v/>
      </c>
      <c r="E625">
        <f>VLOOKUP($C625,marv2012_trees!$A$2:$O$2023,5,FALSE)</f>
        <v>2515785.04</v>
      </c>
      <c r="F625">
        <f>VLOOKUP($C625,marv2012_trees!$A$2:$O$2023,6,FALSE)</f>
        <v>6860846.6399999997</v>
      </c>
      <c r="G625" t="str">
        <f>IF(ISNA(VLOOKUP($C625,results!$A$2:$CJ$107,10,FALSE)),"",VLOOKUP($C625,results!$A$2:$CJ$107,10,FALSE))</f>
        <v/>
      </c>
      <c r="H625" t="str">
        <f>IF(ISNA(VLOOKUP($C625,results!$A$2:$CJ$107,11,FALSE)),"",VLOOKUP($C625,results!$A$2:$CJ$107,11,FALSE))</f>
        <v/>
      </c>
      <c r="I625" t="s">
        <v>128</v>
      </c>
      <c r="J625">
        <v>279</v>
      </c>
      <c r="K625">
        <v>2</v>
      </c>
      <c r="L625">
        <v>273</v>
      </c>
      <c r="M625">
        <v>24.446006103515501</v>
      </c>
      <c r="N625">
        <v>2</v>
      </c>
      <c r="O625" s="7">
        <v>1</v>
      </c>
      <c r="P625" s="7">
        <v>2</v>
      </c>
      <c r="Q625" s="7">
        <v>11</v>
      </c>
      <c r="R625" s="7">
        <v>291</v>
      </c>
      <c r="V625" s="7">
        <v>0</v>
      </c>
      <c r="AB625" s="8">
        <f t="shared" si="97"/>
        <v>18</v>
      </c>
      <c r="AC625" s="8" t="str">
        <f t="shared" si="98"/>
        <v/>
      </c>
      <c r="AD625" s="32" t="str">
        <f t="shared" si="99"/>
        <v/>
      </c>
      <c r="AE625" s="32" t="str">
        <f>IF(J625&lt;900,IF(AND(VLOOKUP(C625,marv2012_trees!$A$2:$O$2023,11,FALSE)&lt;21,OR(Q625=21,Q625=22,Q625=23)),1,""),"")</f>
        <v/>
      </c>
      <c r="AF625" s="32" t="str">
        <f t="shared" si="100"/>
        <v/>
      </c>
      <c r="AG625" s="32">
        <f t="shared" si="101"/>
        <v>273</v>
      </c>
      <c r="AH625" s="32">
        <f t="shared" si="102"/>
        <v>291</v>
      </c>
      <c r="AI625" s="32">
        <f t="shared" si="103"/>
        <v>18</v>
      </c>
      <c r="AJ625" s="32" t="str">
        <f t="shared" si="104"/>
        <v/>
      </c>
    </row>
    <row r="626" spans="1:36">
      <c r="A626">
        <v>2</v>
      </c>
      <c r="B626" s="1" t="str">
        <f t="shared" si="96"/>
        <v>2C_263</v>
      </c>
      <c r="C626" t="str">
        <f t="shared" si="107"/>
        <v>2C_263</v>
      </c>
      <c r="D626" t="str">
        <f>IF(ISNA(VLOOKUP(C626,omissio_vanha_vs_uusi!$A$2:$T$107,20,FALSE)),"",IF(VLOOKUP(C626,omissio_vanha_vs_uusi!$A$2:$T$107,20,FALSE)="OK",VLOOKUP(C626,omissio_vanha_vs_uusi!$A$2:$T$107,11,FALSE),""))</f>
        <v/>
      </c>
      <c r="E626">
        <f>VLOOKUP($C626,marv2012_trees!$A$2:$O$2023,5,FALSE)</f>
        <v>2515779.62</v>
      </c>
      <c r="F626">
        <f>VLOOKUP($C626,marv2012_trees!$A$2:$O$2023,6,FALSE)</f>
        <v>6860846.6799999997</v>
      </c>
      <c r="G626" t="str">
        <f>IF(ISNA(VLOOKUP($C626,results!$A$2:$CJ$107,10,FALSE)),"",VLOOKUP($C626,results!$A$2:$CJ$107,10,FALSE))</f>
        <v/>
      </c>
      <c r="H626" t="str">
        <f>IF(ISNA(VLOOKUP($C626,results!$A$2:$CJ$107,11,FALSE)),"",VLOOKUP($C626,results!$A$2:$CJ$107,11,FALSE))</f>
        <v/>
      </c>
      <c r="I626" t="s">
        <v>128</v>
      </c>
      <c r="J626">
        <v>263</v>
      </c>
      <c r="K626">
        <v>1</v>
      </c>
      <c r="L626">
        <v>233</v>
      </c>
      <c r="M626">
        <v>14.4410103759765</v>
      </c>
      <c r="N626">
        <v>2</v>
      </c>
      <c r="O626" s="7">
        <v>1</v>
      </c>
      <c r="P626" s="7">
        <v>1</v>
      </c>
      <c r="Q626" s="7">
        <v>22</v>
      </c>
      <c r="R626" s="7">
        <v>234</v>
      </c>
      <c r="V626" s="7">
        <v>0</v>
      </c>
      <c r="AB626" s="8" t="str">
        <f t="shared" si="97"/>
        <v/>
      </c>
      <c r="AC626" s="8" t="str">
        <f t="shared" si="98"/>
        <v/>
      </c>
      <c r="AD626" s="32" t="str">
        <f t="shared" si="99"/>
        <v/>
      </c>
      <c r="AE626" s="32">
        <f>IF(J626&lt;900,IF(AND(VLOOKUP(C626,marv2012_trees!$A$2:$O$2023,11,FALSE)&lt;21,OR(Q626=21,Q626=22,Q626=23)),1,""),"")</f>
        <v>1</v>
      </c>
      <c r="AF626" s="32" t="str">
        <f t="shared" si="100"/>
        <v/>
      </c>
      <c r="AG626" s="32">
        <f t="shared" si="101"/>
        <v>0</v>
      </c>
      <c r="AH626" s="32">
        <f t="shared" si="102"/>
        <v>0</v>
      </c>
      <c r="AI626" s="32" t="str">
        <f t="shared" si="103"/>
        <v/>
      </c>
      <c r="AJ626" s="32" t="str">
        <f t="shared" si="104"/>
        <v/>
      </c>
    </row>
    <row r="627" spans="1:36">
      <c r="A627">
        <v>2</v>
      </c>
      <c r="B627" s="1" t="str">
        <f t="shared" si="96"/>
        <v>2C_274</v>
      </c>
      <c r="C627" t="str">
        <f t="shared" si="107"/>
        <v>2C_274</v>
      </c>
      <c r="D627" t="str">
        <f>IF(ISNA(VLOOKUP(C627,omissio_vanha_vs_uusi!$A$2:$T$107,20,FALSE)),"",IF(VLOOKUP(C627,omissio_vanha_vs_uusi!$A$2:$T$107,20,FALSE)="OK",VLOOKUP(C627,omissio_vanha_vs_uusi!$A$2:$T$107,11,FALSE),""))</f>
        <v/>
      </c>
      <c r="E627">
        <f>VLOOKUP($C627,marv2012_trees!$A$2:$O$2023,5,FALSE)</f>
        <v>2515783.4500000002</v>
      </c>
      <c r="F627">
        <f>VLOOKUP($C627,marv2012_trees!$A$2:$O$2023,6,FALSE)</f>
        <v>6860849.3600000003</v>
      </c>
      <c r="G627" t="str">
        <f>IF(ISNA(VLOOKUP($C627,results!$A$2:$CJ$107,10,FALSE)),"",VLOOKUP($C627,results!$A$2:$CJ$107,10,FALSE))</f>
        <v/>
      </c>
      <c r="H627" t="str">
        <f>IF(ISNA(VLOOKUP($C627,results!$A$2:$CJ$107,11,FALSE)),"",VLOOKUP($C627,results!$A$2:$CJ$107,11,FALSE))</f>
        <v/>
      </c>
      <c r="I627" t="s">
        <v>128</v>
      </c>
      <c r="J627">
        <v>274</v>
      </c>
      <c r="K627">
        <v>2</v>
      </c>
      <c r="L627">
        <v>198</v>
      </c>
      <c r="M627">
        <v>19.046999999999901</v>
      </c>
      <c r="N627">
        <v>2</v>
      </c>
      <c r="O627" s="7">
        <v>1</v>
      </c>
      <c r="P627" s="7">
        <v>2</v>
      </c>
      <c r="Q627" s="7">
        <v>11</v>
      </c>
      <c r="R627" s="7">
        <v>216</v>
      </c>
      <c r="V627" s="7">
        <v>0</v>
      </c>
      <c r="AB627" s="8">
        <f t="shared" si="97"/>
        <v>18</v>
      </c>
      <c r="AC627" s="8" t="str">
        <f t="shared" si="98"/>
        <v/>
      </c>
      <c r="AD627" s="32" t="str">
        <f t="shared" si="99"/>
        <v/>
      </c>
      <c r="AE627" s="32" t="str">
        <f>IF(J627&lt;900,IF(AND(VLOOKUP(C627,marv2012_trees!$A$2:$O$2023,11,FALSE)&lt;21,OR(Q627=21,Q627=22,Q627=23)),1,""),"")</f>
        <v/>
      </c>
      <c r="AF627" s="32" t="str">
        <f t="shared" si="100"/>
        <v/>
      </c>
      <c r="AG627" s="32">
        <f t="shared" si="101"/>
        <v>198</v>
      </c>
      <c r="AH627" s="32">
        <f t="shared" si="102"/>
        <v>216</v>
      </c>
      <c r="AI627" s="32">
        <f t="shared" si="103"/>
        <v>18</v>
      </c>
      <c r="AJ627" s="32" t="str">
        <f t="shared" si="104"/>
        <v/>
      </c>
    </row>
    <row r="628" spans="1:36">
      <c r="A628">
        <v>2</v>
      </c>
      <c r="B628" s="1" t="str">
        <f t="shared" si="96"/>
        <v>2C_273</v>
      </c>
      <c r="C628" t="str">
        <f t="shared" si="107"/>
        <v>2C_273</v>
      </c>
      <c r="D628" t="str">
        <f>IF(ISNA(VLOOKUP(C628,omissio_vanha_vs_uusi!$A$2:$T$107,20,FALSE)),"",IF(VLOOKUP(C628,omissio_vanha_vs_uusi!$A$2:$T$107,20,FALSE)="OK",VLOOKUP(C628,omissio_vanha_vs_uusi!$A$2:$T$107,11,FALSE),""))</f>
        <v/>
      </c>
      <c r="E628">
        <f>VLOOKUP($C628,marv2012_trees!$A$2:$O$2023,5,FALSE)</f>
        <v>2515781.84</v>
      </c>
      <c r="F628">
        <f>VLOOKUP($C628,marv2012_trees!$A$2:$O$2023,6,FALSE)</f>
        <v>6860851.96</v>
      </c>
      <c r="G628" t="str">
        <f>IF(ISNA(VLOOKUP($C628,results!$A$2:$CJ$107,10,FALSE)),"",VLOOKUP($C628,results!$A$2:$CJ$107,10,FALSE))</f>
        <v/>
      </c>
      <c r="H628" t="str">
        <f>IF(ISNA(VLOOKUP($C628,results!$A$2:$CJ$107,11,FALSE)),"",VLOOKUP($C628,results!$A$2:$CJ$107,11,FALSE))</f>
        <v/>
      </c>
      <c r="I628" t="s">
        <v>128</v>
      </c>
      <c r="J628">
        <v>273</v>
      </c>
      <c r="K628">
        <v>2</v>
      </c>
      <c r="L628">
        <v>298</v>
      </c>
      <c r="M628">
        <v>22.726006103515601</v>
      </c>
      <c r="N628">
        <v>2</v>
      </c>
      <c r="O628" s="7">
        <v>1</v>
      </c>
      <c r="P628" s="7">
        <v>2</v>
      </c>
      <c r="Q628" s="7">
        <v>11</v>
      </c>
      <c r="R628" s="7">
        <v>370</v>
      </c>
      <c r="S628" s="7" t="s">
        <v>179</v>
      </c>
      <c r="T628" s="7">
        <v>25</v>
      </c>
      <c r="U628" s="7">
        <v>23</v>
      </c>
      <c r="V628" s="7">
        <v>4</v>
      </c>
      <c r="W628" s="7">
        <v>10</v>
      </c>
      <c r="X628" s="7">
        <v>8</v>
      </c>
      <c r="Y628" s="7">
        <v>20</v>
      </c>
      <c r="Z628" s="7">
        <v>69</v>
      </c>
      <c r="AB628" s="8" t="str">
        <f t="shared" si="97"/>
        <v/>
      </c>
      <c r="AC628" s="8" t="str">
        <f t="shared" si="98"/>
        <v/>
      </c>
      <c r="AD628" s="32" t="str">
        <f t="shared" si="99"/>
        <v/>
      </c>
      <c r="AE628" s="32" t="str">
        <f>IF(J628&lt;900,IF(AND(VLOOKUP(C628,marv2012_trees!$A$2:$O$2023,11,FALSE)&lt;21,OR(Q628=21,Q628=22,Q628=23)),1,""),"")</f>
        <v/>
      </c>
      <c r="AF628" s="32" t="str">
        <f t="shared" si="100"/>
        <v/>
      </c>
      <c r="AG628" s="32">
        <f t="shared" si="101"/>
        <v>298</v>
      </c>
      <c r="AH628" s="32">
        <f t="shared" si="102"/>
        <v>370</v>
      </c>
      <c r="AI628" s="32">
        <f t="shared" si="103"/>
        <v>72</v>
      </c>
      <c r="AJ628" s="32">
        <f t="shared" si="104"/>
        <v>1</v>
      </c>
    </row>
    <row r="629" spans="1:36">
      <c r="A629">
        <v>2</v>
      </c>
      <c r="B629" s="1" t="str">
        <f t="shared" si="96"/>
        <v>2C_267</v>
      </c>
      <c r="C629" t="str">
        <f t="shared" si="107"/>
        <v>2C_267</v>
      </c>
      <c r="D629" t="str">
        <f>IF(ISNA(VLOOKUP(C629,omissio_vanha_vs_uusi!$A$2:$T$107,20,FALSE)),"",IF(VLOOKUP(C629,omissio_vanha_vs_uusi!$A$2:$T$107,20,FALSE)="OK",VLOOKUP(C629,omissio_vanha_vs_uusi!$A$2:$T$107,11,FALSE),""))</f>
        <v/>
      </c>
      <c r="E629">
        <f>VLOOKUP($C629,marv2012_trees!$A$2:$O$2023,5,FALSE)</f>
        <v>2515776.34</v>
      </c>
      <c r="F629">
        <f>VLOOKUP($C629,marv2012_trees!$A$2:$O$2023,6,FALSE)</f>
        <v>6860856.8399999999</v>
      </c>
      <c r="G629" t="str">
        <f>IF(ISNA(VLOOKUP($C629,results!$A$2:$CJ$107,10,FALSE)),"",VLOOKUP($C629,results!$A$2:$CJ$107,10,FALSE))</f>
        <v/>
      </c>
      <c r="H629" t="str">
        <f>IF(ISNA(VLOOKUP($C629,results!$A$2:$CJ$107,11,FALSE)),"",VLOOKUP($C629,results!$A$2:$CJ$107,11,FALSE))</f>
        <v/>
      </c>
      <c r="I629" t="s">
        <v>128</v>
      </c>
      <c r="J629">
        <v>267</v>
      </c>
      <c r="K629">
        <v>2</v>
      </c>
      <c r="L629">
        <v>201</v>
      </c>
      <c r="M629">
        <v>17.559008544921799</v>
      </c>
      <c r="N629">
        <v>2</v>
      </c>
      <c r="O629" s="7">
        <v>1</v>
      </c>
      <c r="P629" s="7">
        <v>2</v>
      </c>
      <c r="Q629" s="7">
        <v>21</v>
      </c>
      <c r="R629" s="7">
        <v>222</v>
      </c>
      <c r="S629" s="7" t="s">
        <v>180</v>
      </c>
      <c r="T629" s="7">
        <v>19</v>
      </c>
      <c r="U629" s="7">
        <v>18.5</v>
      </c>
      <c r="V629" s="7">
        <v>18.5</v>
      </c>
      <c r="Y629" s="7">
        <v>0</v>
      </c>
      <c r="AB629" s="8" t="str">
        <f t="shared" si="97"/>
        <v/>
      </c>
      <c r="AC629" s="8" t="str">
        <f t="shared" si="98"/>
        <v/>
      </c>
      <c r="AD629" s="32" t="str">
        <f t="shared" si="99"/>
        <v/>
      </c>
      <c r="AE629" s="32" t="str">
        <f>IF(J629&lt;900,IF(AND(VLOOKUP(C629,marv2012_trees!$A$2:$O$2023,11,FALSE)&lt;21,OR(Q629=21,Q629=22,Q629=23)),1,""),"")</f>
        <v/>
      </c>
      <c r="AF629" s="32" t="str">
        <f t="shared" si="100"/>
        <v/>
      </c>
      <c r="AG629" s="32">
        <f t="shared" si="101"/>
        <v>0</v>
      </c>
      <c r="AH629" s="32">
        <f t="shared" si="102"/>
        <v>0</v>
      </c>
      <c r="AI629" s="32" t="str">
        <f t="shared" si="103"/>
        <v/>
      </c>
      <c r="AJ629" s="32" t="str">
        <f t="shared" si="104"/>
        <v/>
      </c>
    </row>
    <row r="630" spans="1:36">
      <c r="A630">
        <v>2</v>
      </c>
      <c r="B630" s="1" t="str">
        <f t="shared" si="96"/>
        <v>2C_268</v>
      </c>
      <c r="C630" t="str">
        <f t="shared" si="107"/>
        <v>2C_268</v>
      </c>
      <c r="D630" t="str">
        <f>IF(ISNA(VLOOKUP(C630,omissio_vanha_vs_uusi!$A$2:$T$107,20,FALSE)),"",IF(VLOOKUP(C630,omissio_vanha_vs_uusi!$A$2:$T$107,20,FALSE)="OK",VLOOKUP(C630,omissio_vanha_vs_uusi!$A$2:$T$107,11,FALSE),""))</f>
        <v/>
      </c>
      <c r="E630">
        <f>VLOOKUP($C630,marv2012_trees!$A$2:$O$2023,5,FALSE)</f>
        <v>2515774.7799999998</v>
      </c>
      <c r="F630">
        <f>VLOOKUP($C630,marv2012_trees!$A$2:$O$2023,6,FALSE)</f>
        <v>6860860.1600000001</v>
      </c>
      <c r="G630" t="str">
        <f>IF(ISNA(VLOOKUP($C630,results!$A$2:$CJ$107,10,FALSE)),"",VLOOKUP($C630,results!$A$2:$CJ$107,10,FALSE))</f>
        <v/>
      </c>
      <c r="H630" t="str">
        <f>IF(ISNA(VLOOKUP($C630,results!$A$2:$CJ$107,11,FALSE)),"",VLOOKUP($C630,results!$A$2:$CJ$107,11,FALSE))</f>
        <v/>
      </c>
      <c r="I630" t="s">
        <v>128</v>
      </c>
      <c r="J630">
        <v>268</v>
      </c>
      <c r="K630">
        <v>2</v>
      </c>
      <c r="L630">
        <v>227</v>
      </c>
      <c r="M630">
        <v>19.328999999999901</v>
      </c>
      <c r="N630">
        <v>2</v>
      </c>
      <c r="O630" s="7">
        <v>1</v>
      </c>
      <c r="P630" s="7">
        <v>2</v>
      </c>
      <c r="Q630" s="7">
        <v>11</v>
      </c>
      <c r="R630" s="7">
        <v>245</v>
      </c>
      <c r="V630" s="7">
        <v>0</v>
      </c>
      <c r="AB630" s="8">
        <f t="shared" si="97"/>
        <v>18</v>
      </c>
      <c r="AC630" s="8" t="str">
        <f t="shared" si="98"/>
        <v/>
      </c>
      <c r="AD630" s="32" t="str">
        <f t="shared" si="99"/>
        <v/>
      </c>
      <c r="AE630" s="32" t="str">
        <f>IF(J630&lt;900,IF(AND(VLOOKUP(C630,marv2012_trees!$A$2:$O$2023,11,FALSE)&lt;21,OR(Q630=21,Q630=22,Q630=23)),1,""),"")</f>
        <v/>
      </c>
      <c r="AF630" s="32" t="str">
        <f t="shared" si="100"/>
        <v/>
      </c>
      <c r="AG630" s="32">
        <f t="shared" si="101"/>
        <v>227</v>
      </c>
      <c r="AH630" s="32">
        <f t="shared" si="102"/>
        <v>245</v>
      </c>
      <c r="AI630" s="32">
        <f t="shared" si="103"/>
        <v>18</v>
      </c>
      <c r="AJ630" s="32" t="str">
        <f t="shared" si="104"/>
        <v/>
      </c>
    </row>
    <row r="631" spans="1:36">
      <c r="A631">
        <v>2</v>
      </c>
      <c r="B631" s="1" t="str">
        <f t="shared" si="96"/>
        <v>2C_271</v>
      </c>
      <c r="C631" t="str">
        <f t="shared" si="107"/>
        <v>2C_271</v>
      </c>
      <c r="D631" t="str">
        <f>IF(ISNA(VLOOKUP(C631,omissio_vanha_vs_uusi!$A$2:$T$107,20,FALSE)),"",IF(VLOOKUP(C631,omissio_vanha_vs_uusi!$A$2:$T$107,20,FALSE)="OK",VLOOKUP(C631,omissio_vanha_vs_uusi!$A$2:$T$107,11,FALSE),""))</f>
        <v/>
      </c>
      <c r="E631">
        <f>VLOOKUP($C631,marv2012_trees!$A$2:$O$2023,5,FALSE)</f>
        <v>2515775.98</v>
      </c>
      <c r="F631">
        <f>VLOOKUP($C631,marv2012_trees!$A$2:$O$2023,6,FALSE)</f>
        <v>6860862.5999999996</v>
      </c>
      <c r="G631" t="str">
        <f>IF(ISNA(VLOOKUP($C631,results!$A$2:$CJ$107,10,FALSE)),"",VLOOKUP($C631,results!$A$2:$CJ$107,10,FALSE))</f>
        <v/>
      </c>
      <c r="H631" t="str">
        <f>IF(ISNA(VLOOKUP($C631,results!$A$2:$CJ$107,11,FALSE)),"",VLOOKUP($C631,results!$A$2:$CJ$107,11,FALSE))</f>
        <v/>
      </c>
      <c r="I631" t="s">
        <v>128</v>
      </c>
      <c r="J631">
        <v>271</v>
      </c>
      <c r="K631">
        <v>2</v>
      </c>
      <c r="L631">
        <v>282</v>
      </c>
      <c r="M631">
        <v>22.200000610351498</v>
      </c>
      <c r="N631">
        <v>2</v>
      </c>
      <c r="O631" s="7">
        <v>1</v>
      </c>
      <c r="P631" s="7">
        <v>2</v>
      </c>
      <c r="Q631" s="7">
        <v>11</v>
      </c>
      <c r="R631" s="7">
        <v>300</v>
      </c>
      <c r="V631" s="7">
        <v>0</v>
      </c>
      <c r="AB631" s="8">
        <f t="shared" si="97"/>
        <v>18</v>
      </c>
      <c r="AC631" s="8" t="str">
        <f t="shared" si="98"/>
        <v/>
      </c>
      <c r="AD631" s="32" t="str">
        <f t="shared" si="99"/>
        <v/>
      </c>
      <c r="AE631" s="32" t="str">
        <f>IF(J631&lt;900,IF(AND(VLOOKUP(C631,marv2012_trees!$A$2:$O$2023,11,FALSE)&lt;21,OR(Q631=21,Q631=22,Q631=23)),1,""),"")</f>
        <v/>
      </c>
      <c r="AF631" s="32" t="str">
        <f t="shared" si="100"/>
        <v/>
      </c>
      <c r="AG631" s="32">
        <f t="shared" si="101"/>
        <v>282</v>
      </c>
      <c r="AH631" s="32">
        <f t="shared" si="102"/>
        <v>300</v>
      </c>
      <c r="AI631" s="32">
        <f t="shared" si="103"/>
        <v>18</v>
      </c>
      <c r="AJ631" s="32" t="str">
        <f t="shared" si="104"/>
        <v/>
      </c>
    </row>
    <row r="632" spans="1:36">
      <c r="A632">
        <v>2</v>
      </c>
      <c r="B632" s="1" t="str">
        <f t="shared" si="96"/>
        <v>2C_266</v>
      </c>
      <c r="C632" t="str">
        <f t="shared" si="107"/>
        <v>2C_266</v>
      </c>
      <c r="D632" t="str">
        <f>IF(ISNA(VLOOKUP(C632,omissio_vanha_vs_uusi!$A$2:$T$107,20,FALSE)),"",IF(VLOOKUP(C632,omissio_vanha_vs_uusi!$A$2:$T$107,20,FALSE)="OK",VLOOKUP(C632,omissio_vanha_vs_uusi!$A$2:$T$107,11,FALSE),""))</f>
        <v/>
      </c>
      <c r="E632">
        <f>VLOOKUP($C632,marv2012_trees!$A$2:$O$2023,5,FALSE)</f>
        <v>2515772.86</v>
      </c>
      <c r="F632">
        <f>VLOOKUP($C632,marv2012_trees!$A$2:$O$2023,6,FALSE)</f>
        <v>6860862.3799999999</v>
      </c>
      <c r="G632" t="str">
        <f>IF(ISNA(VLOOKUP($C632,results!$A$2:$CJ$107,10,FALSE)),"",VLOOKUP($C632,results!$A$2:$CJ$107,10,FALSE))</f>
        <v/>
      </c>
      <c r="H632" t="str">
        <f>IF(ISNA(VLOOKUP($C632,results!$A$2:$CJ$107,11,FALSE)),"",VLOOKUP($C632,results!$A$2:$CJ$107,11,FALSE))</f>
        <v/>
      </c>
      <c r="I632" t="s">
        <v>128</v>
      </c>
      <c r="J632">
        <v>266</v>
      </c>
      <c r="K632">
        <v>2</v>
      </c>
      <c r="L632">
        <v>169</v>
      </c>
      <c r="M632">
        <v>18.1949987792968</v>
      </c>
      <c r="N632">
        <v>2</v>
      </c>
      <c r="O632" s="7">
        <v>1</v>
      </c>
      <c r="P632" s="7">
        <v>2</v>
      </c>
      <c r="Q632" s="7">
        <v>11</v>
      </c>
      <c r="R632" s="7">
        <v>183</v>
      </c>
      <c r="S632" s="7" t="s">
        <v>180</v>
      </c>
      <c r="T632" s="7">
        <v>14</v>
      </c>
      <c r="U632" s="7">
        <v>20.399999999999999</v>
      </c>
      <c r="V632" s="7">
        <v>4.9999999999999982</v>
      </c>
      <c r="Y632" s="7">
        <v>4</v>
      </c>
      <c r="AB632" s="8">
        <f t="shared" si="97"/>
        <v>14</v>
      </c>
      <c r="AC632" s="8" t="str">
        <f t="shared" si="98"/>
        <v/>
      </c>
      <c r="AD632" s="32" t="str">
        <f t="shared" si="99"/>
        <v/>
      </c>
      <c r="AE632" s="32" t="str">
        <f>IF(J632&lt;900,IF(AND(VLOOKUP(C632,marv2012_trees!$A$2:$O$2023,11,FALSE)&lt;21,OR(Q632=21,Q632=22,Q632=23)),1,""),"")</f>
        <v/>
      </c>
      <c r="AF632" s="32" t="str">
        <f t="shared" si="100"/>
        <v/>
      </c>
      <c r="AG632" s="32">
        <f t="shared" si="101"/>
        <v>169</v>
      </c>
      <c r="AH632" s="32">
        <f t="shared" si="102"/>
        <v>183</v>
      </c>
      <c r="AI632" s="32">
        <f t="shared" si="103"/>
        <v>14</v>
      </c>
      <c r="AJ632" s="32" t="str">
        <f t="shared" si="104"/>
        <v/>
      </c>
    </row>
    <row r="633" spans="1:36">
      <c r="A633">
        <v>2</v>
      </c>
      <c r="B633" s="1" t="str">
        <f t="shared" si="96"/>
        <v>2C_251</v>
      </c>
      <c r="C633" t="str">
        <f t="shared" si="107"/>
        <v>2C_251</v>
      </c>
      <c r="D633" t="str">
        <f>IF(ISNA(VLOOKUP(C633,omissio_vanha_vs_uusi!$A$2:$T$107,20,FALSE)),"",IF(VLOOKUP(C633,omissio_vanha_vs_uusi!$A$2:$T$107,20,FALSE)="OK",VLOOKUP(C633,omissio_vanha_vs_uusi!$A$2:$T$107,11,FALSE),""))</f>
        <v/>
      </c>
      <c r="E633">
        <f>VLOOKUP($C633,marv2012_trees!$A$2:$O$2023,5,FALSE)</f>
        <v>2515800.9700000002</v>
      </c>
      <c r="F633">
        <f>VLOOKUP($C633,marv2012_trees!$A$2:$O$2023,6,FALSE)</f>
        <v>6860836.6900000004</v>
      </c>
      <c r="G633" t="str">
        <f>IF(ISNA(VLOOKUP($C633,results!$A$2:$CJ$107,10,FALSE)),"",VLOOKUP($C633,results!$A$2:$CJ$107,10,FALSE))</f>
        <v/>
      </c>
      <c r="H633" t="str">
        <f>IF(ISNA(VLOOKUP($C633,results!$A$2:$CJ$107,11,FALSE)),"",VLOOKUP($C633,results!$A$2:$CJ$107,11,FALSE))</f>
        <v/>
      </c>
      <c r="I633" t="s">
        <v>128</v>
      </c>
      <c r="J633">
        <v>251</v>
      </c>
      <c r="K633">
        <v>2</v>
      </c>
      <c r="L633">
        <v>228</v>
      </c>
      <c r="M633">
        <v>18.760003662109298</v>
      </c>
      <c r="N633">
        <v>2</v>
      </c>
      <c r="O633" s="7">
        <v>1</v>
      </c>
      <c r="P633" s="7">
        <v>2</v>
      </c>
      <c r="Q633" s="7">
        <v>12</v>
      </c>
      <c r="R633" s="7">
        <v>229</v>
      </c>
      <c r="V633" s="7">
        <v>0</v>
      </c>
      <c r="AA633" t="s">
        <v>222</v>
      </c>
      <c r="AB633" s="8">
        <f t="shared" si="97"/>
        <v>1</v>
      </c>
      <c r="AC633" s="8" t="str">
        <f t="shared" si="98"/>
        <v/>
      </c>
      <c r="AD633" s="32" t="str">
        <f t="shared" si="99"/>
        <v/>
      </c>
      <c r="AE633" s="32" t="str">
        <f>IF(J633&lt;900,IF(AND(VLOOKUP(C633,marv2012_trees!$A$2:$O$2023,11,FALSE)&lt;21,OR(Q633=21,Q633=22,Q633=23)),1,""),"")</f>
        <v/>
      </c>
      <c r="AF633" s="32" t="str">
        <f t="shared" si="100"/>
        <v/>
      </c>
      <c r="AG633" s="32">
        <f t="shared" si="101"/>
        <v>228</v>
      </c>
      <c r="AH633" s="32">
        <f t="shared" si="102"/>
        <v>229</v>
      </c>
      <c r="AI633" s="32">
        <f t="shared" si="103"/>
        <v>1</v>
      </c>
      <c r="AJ633" s="32" t="str">
        <f t="shared" si="104"/>
        <v/>
      </c>
    </row>
    <row r="634" spans="1:36">
      <c r="A634">
        <v>2</v>
      </c>
      <c r="B634" s="1" t="str">
        <f t="shared" si="96"/>
        <v>2C_230</v>
      </c>
      <c r="C634" t="str">
        <f t="shared" si="107"/>
        <v>2C_230</v>
      </c>
      <c r="D634" t="str">
        <f>IF(ISNA(VLOOKUP(C634,omissio_vanha_vs_uusi!$A$2:$T$107,20,FALSE)),"",IF(VLOOKUP(C634,omissio_vanha_vs_uusi!$A$2:$T$107,20,FALSE)="OK",VLOOKUP(C634,omissio_vanha_vs_uusi!$A$2:$T$107,11,FALSE),""))</f>
        <v/>
      </c>
      <c r="E634">
        <f>VLOOKUP($C634,marv2012_trees!$A$2:$O$2023,5,FALSE)</f>
        <v>2515795.29</v>
      </c>
      <c r="F634">
        <f>VLOOKUP($C634,marv2012_trees!$A$2:$O$2023,6,FALSE)</f>
        <v>6860835.8399999999</v>
      </c>
      <c r="G634" t="str">
        <f>IF(ISNA(VLOOKUP($C634,results!$A$2:$CJ$107,10,FALSE)),"",VLOOKUP($C634,results!$A$2:$CJ$107,10,FALSE))</f>
        <v/>
      </c>
      <c r="H634" t="str">
        <f>IF(ISNA(VLOOKUP($C634,results!$A$2:$CJ$107,11,FALSE)),"",VLOOKUP($C634,results!$A$2:$CJ$107,11,FALSE))</f>
        <v/>
      </c>
      <c r="I634" t="s">
        <v>128</v>
      </c>
      <c r="J634">
        <v>230</v>
      </c>
      <c r="K634">
        <v>2</v>
      </c>
      <c r="L634">
        <v>243</v>
      </c>
      <c r="M634">
        <v>22.726001220703001</v>
      </c>
      <c r="N634">
        <v>2</v>
      </c>
      <c r="O634" s="7">
        <v>1</v>
      </c>
      <c r="P634" s="7">
        <v>2</v>
      </c>
      <c r="Q634" s="7">
        <v>11</v>
      </c>
      <c r="R634" s="7">
        <v>265</v>
      </c>
      <c r="S634" s="7" t="s">
        <v>180</v>
      </c>
      <c r="T634" s="7">
        <v>22</v>
      </c>
      <c r="U634" s="7">
        <v>23.5</v>
      </c>
      <c r="V634" s="7">
        <v>7.5</v>
      </c>
      <c r="Y634" s="7">
        <v>8</v>
      </c>
      <c r="AB634" s="8">
        <f t="shared" si="97"/>
        <v>22</v>
      </c>
      <c r="AC634" s="8" t="str">
        <f t="shared" si="98"/>
        <v/>
      </c>
      <c r="AD634" s="32" t="str">
        <f t="shared" si="99"/>
        <v/>
      </c>
      <c r="AE634" s="32" t="str">
        <f>IF(J634&lt;900,IF(AND(VLOOKUP(C634,marv2012_trees!$A$2:$O$2023,11,FALSE)&lt;21,OR(Q634=21,Q634=22,Q634=23)),1,""),"")</f>
        <v/>
      </c>
      <c r="AF634" s="32" t="str">
        <f t="shared" si="100"/>
        <v/>
      </c>
      <c r="AG634" s="32">
        <f t="shared" si="101"/>
        <v>243</v>
      </c>
      <c r="AH634" s="32">
        <f t="shared" si="102"/>
        <v>265</v>
      </c>
      <c r="AI634" s="32">
        <f t="shared" si="103"/>
        <v>22</v>
      </c>
      <c r="AJ634" s="32" t="str">
        <f t="shared" si="104"/>
        <v/>
      </c>
    </row>
    <row r="635" spans="1:36">
      <c r="A635">
        <v>2</v>
      </c>
      <c r="B635" s="1" t="str">
        <f t="shared" si="96"/>
        <v>2C_233</v>
      </c>
      <c r="C635" t="str">
        <f t="shared" si="107"/>
        <v>2C_233</v>
      </c>
      <c r="D635" t="str">
        <f>IF(ISNA(VLOOKUP(C635,omissio_vanha_vs_uusi!$A$2:$T$107,20,FALSE)),"",IF(VLOOKUP(C635,omissio_vanha_vs_uusi!$A$2:$T$107,20,FALSE)="OK",VLOOKUP(C635,omissio_vanha_vs_uusi!$A$2:$T$107,11,FALSE),""))</f>
        <v/>
      </c>
      <c r="E635">
        <f>VLOOKUP($C635,marv2012_trees!$A$2:$O$2023,5,FALSE)</f>
        <v>2515797.2599999998</v>
      </c>
      <c r="F635">
        <f>VLOOKUP($C635,marv2012_trees!$A$2:$O$2023,6,FALSE)</f>
        <v>6860837.8499999996</v>
      </c>
      <c r="G635" t="str">
        <f>IF(ISNA(VLOOKUP($C635,results!$A$2:$CJ$107,10,FALSE)),"",VLOOKUP($C635,results!$A$2:$CJ$107,10,FALSE))</f>
        <v/>
      </c>
      <c r="H635" t="str">
        <f>IF(ISNA(VLOOKUP($C635,results!$A$2:$CJ$107,11,FALSE)),"",VLOOKUP($C635,results!$A$2:$CJ$107,11,FALSE))</f>
        <v/>
      </c>
      <c r="I635" t="s">
        <v>128</v>
      </c>
      <c r="J635">
        <v>233</v>
      </c>
      <c r="K635">
        <v>2</v>
      </c>
      <c r="L635">
        <v>204</v>
      </c>
      <c r="M635">
        <v>21.373001220702999</v>
      </c>
      <c r="N635">
        <v>2</v>
      </c>
      <c r="O635" s="7">
        <v>1</v>
      </c>
      <c r="P635" s="7">
        <v>2</v>
      </c>
      <c r="Q635" s="7">
        <v>11</v>
      </c>
      <c r="R635" s="7">
        <v>230</v>
      </c>
      <c r="S635" s="7" t="s">
        <v>179</v>
      </c>
      <c r="T635" s="7">
        <v>21</v>
      </c>
      <c r="U635" s="7">
        <v>22.5</v>
      </c>
      <c r="V635" s="7">
        <v>5.5</v>
      </c>
      <c r="W635" s="7">
        <v>24</v>
      </c>
      <c r="X635" s="7">
        <v>18</v>
      </c>
      <c r="Y635" s="7">
        <v>9</v>
      </c>
      <c r="Z635" s="7">
        <v>70</v>
      </c>
      <c r="AB635" s="8">
        <f t="shared" si="97"/>
        <v>26</v>
      </c>
      <c r="AC635" s="8" t="str">
        <f t="shared" si="98"/>
        <v/>
      </c>
      <c r="AD635" s="32" t="str">
        <f t="shared" si="99"/>
        <v/>
      </c>
      <c r="AE635" s="32" t="str">
        <f>IF(J635&lt;900,IF(AND(VLOOKUP(C635,marv2012_trees!$A$2:$O$2023,11,FALSE)&lt;21,OR(Q635=21,Q635=22,Q635=23)),1,""),"")</f>
        <v/>
      </c>
      <c r="AF635" s="32" t="str">
        <f t="shared" si="100"/>
        <v/>
      </c>
      <c r="AG635" s="32">
        <f t="shared" si="101"/>
        <v>204</v>
      </c>
      <c r="AH635" s="32">
        <f t="shared" si="102"/>
        <v>230</v>
      </c>
      <c r="AI635" s="32">
        <f t="shared" si="103"/>
        <v>26</v>
      </c>
      <c r="AJ635" s="32" t="str">
        <f t="shared" si="104"/>
        <v/>
      </c>
    </row>
    <row r="636" spans="1:36">
      <c r="A636">
        <v>2</v>
      </c>
      <c r="B636" s="1" t="str">
        <f t="shared" si="96"/>
        <v>2C_238</v>
      </c>
      <c r="C636" t="str">
        <f t="shared" si="107"/>
        <v>2C_238</v>
      </c>
      <c r="D636" t="str">
        <f>IF(ISNA(VLOOKUP(C636,omissio_vanha_vs_uusi!$A$2:$T$107,20,FALSE)),"",IF(VLOOKUP(C636,omissio_vanha_vs_uusi!$A$2:$T$107,20,FALSE)="OK",VLOOKUP(C636,omissio_vanha_vs_uusi!$A$2:$T$107,11,FALSE),""))</f>
        <v/>
      </c>
      <c r="E636">
        <f>VLOOKUP($C636,marv2012_trees!$A$2:$O$2023,5,FALSE)</f>
        <v>2515800.36</v>
      </c>
      <c r="F636">
        <f>VLOOKUP($C636,marv2012_trees!$A$2:$O$2023,6,FALSE)</f>
        <v>6860840.5300000003</v>
      </c>
      <c r="G636" t="str">
        <f>IF(ISNA(VLOOKUP($C636,results!$A$2:$CJ$107,10,FALSE)),"",VLOOKUP($C636,results!$A$2:$CJ$107,10,FALSE))</f>
        <v/>
      </c>
      <c r="H636" t="str">
        <f>IF(ISNA(VLOOKUP($C636,results!$A$2:$CJ$107,11,FALSE)),"",VLOOKUP($C636,results!$A$2:$CJ$107,11,FALSE))</f>
        <v/>
      </c>
      <c r="I636" t="s">
        <v>128</v>
      </c>
      <c r="J636">
        <v>238</v>
      </c>
      <c r="K636">
        <v>2</v>
      </c>
      <c r="L636">
        <v>273</v>
      </c>
      <c r="M636">
        <v>25.135999389648401</v>
      </c>
      <c r="N636">
        <v>2</v>
      </c>
      <c r="O636" s="7">
        <v>1</v>
      </c>
      <c r="P636" s="7">
        <v>2</v>
      </c>
      <c r="Q636" s="7">
        <v>11</v>
      </c>
      <c r="R636" s="7">
        <v>300</v>
      </c>
      <c r="V636" s="7">
        <v>0</v>
      </c>
      <c r="AB636" s="8">
        <f t="shared" si="97"/>
        <v>27</v>
      </c>
      <c r="AC636" s="8" t="str">
        <f t="shared" si="98"/>
        <v/>
      </c>
      <c r="AD636" s="32" t="str">
        <f t="shared" si="99"/>
        <v/>
      </c>
      <c r="AE636" s="32" t="str">
        <f>IF(J636&lt;900,IF(AND(VLOOKUP(C636,marv2012_trees!$A$2:$O$2023,11,FALSE)&lt;21,OR(Q636=21,Q636=22,Q636=23)),1,""),"")</f>
        <v/>
      </c>
      <c r="AF636" s="32" t="str">
        <f t="shared" si="100"/>
        <v/>
      </c>
      <c r="AG636" s="32">
        <f t="shared" si="101"/>
        <v>273</v>
      </c>
      <c r="AH636" s="32">
        <f t="shared" si="102"/>
        <v>300</v>
      </c>
      <c r="AI636" s="32">
        <f t="shared" si="103"/>
        <v>27</v>
      </c>
      <c r="AJ636" s="32" t="str">
        <f t="shared" si="104"/>
        <v/>
      </c>
    </row>
    <row r="637" spans="1:36">
      <c r="A637">
        <v>2</v>
      </c>
      <c r="B637" s="1" t="str">
        <f t="shared" si="96"/>
        <v>2C_221</v>
      </c>
      <c r="C637" t="str">
        <f t="shared" si="107"/>
        <v>2C_221</v>
      </c>
      <c r="D637" t="str">
        <f>IF(ISNA(VLOOKUP(C637,omissio_vanha_vs_uusi!$A$2:$T$107,20,FALSE)),"",IF(VLOOKUP(C637,omissio_vanha_vs_uusi!$A$2:$T$107,20,FALSE)="OK",VLOOKUP(C637,omissio_vanha_vs_uusi!$A$2:$T$107,11,FALSE),""))</f>
        <v/>
      </c>
      <c r="E637">
        <f>VLOOKUP($C637,marv2012_trees!$A$2:$O$2023,5,FALSE)</f>
        <v>2515795.0099999998</v>
      </c>
      <c r="F637">
        <f>VLOOKUP($C637,marv2012_trees!$A$2:$O$2023,6,FALSE)</f>
        <v>6860840.2300000004</v>
      </c>
      <c r="G637" t="str">
        <f>IF(ISNA(VLOOKUP($C637,results!$A$2:$CJ$107,10,FALSE)),"",VLOOKUP($C637,results!$A$2:$CJ$107,10,FALSE))</f>
        <v/>
      </c>
      <c r="H637" t="str">
        <f>IF(ISNA(VLOOKUP($C637,results!$A$2:$CJ$107,11,FALSE)),"",VLOOKUP($C637,results!$A$2:$CJ$107,11,FALSE))</f>
        <v/>
      </c>
      <c r="I637" t="s">
        <v>128</v>
      </c>
      <c r="J637">
        <v>221</v>
      </c>
      <c r="K637">
        <v>2</v>
      </c>
      <c r="L637">
        <v>238</v>
      </c>
      <c r="M637">
        <v>13.2210012207031</v>
      </c>
      <c r="N637">
        <v>2</v>
      </c>
      <c r="O637" s="7">
        <v>1</v>
      </c>
      <c r="P637" s="7">
        <v>2</v>
      </c>
      <c r="Q637" s="7">
        <v>12</v>
      </c>
      <c r="R637" s="7">
        <v>267</v>
      </c>
      <c r="V637" s="7">
        <v>0</v>
      </c>
      <c r="AA637" t="s">
        <v>223</v>
      </c>
      <c r="AB637" s="8">
        <f t="shared" si="97"/>
        <v>29</v>
      </c>
      <c r="AC637" s="8" t="str">
        <f t="shared" si="98"/>
        <v/>
      </c>
      <c r="AD637" s="32" t="str">
        <f t="shared" si="99"/>
        <v/>
      </c>
      <c r="AE637" s="32" t="str">
        <f>IF(J637&lt;900,IF(AND(VLOOKUP(C637,marv2012_trees!$A$2:$O$2023,11,FALSE)&lt;21,OR(Q637=21,Q637=22,Q637=23)),1,""),"")</f>
        <v/>
      </c>
      <c r="AF637" s="32" t="str">
        <f t="shared" si="100"/>
        <v/>
      </c>
      <c r="AG637" s="32">
        <f t="shared" si="101"/>
        <v>238</v>
      </c>
      <c r="AH637" s="32">
        <f t="shared" si="102"/>
        <v>267</v>
      </c>
      <c r="AI637" s="32">
        <f t="shared" si="103"/>
        <v>29</v>
      </c>
      <c r="AJ637" s="32" t="str">
        <f t="shared" si="104"/>
        <v/>
      </c>
    </row>
    <row r="638" spans="1:36">
      <c r="A638">
        <v>2</v>
      </c>
      <c r="B638" s="1" t="str">
        <f t="shared" si="96"/>
        <v>2C_306</v>
      </c>
      <c r="C638" t="str">
        <f t="shared" si="107"/>
        <v>2C_306</v>
      </c>
      <c r="D638" t="str">
        <f>IF(ISNA(VLOOKUP(C638,omissio_vanha_vs_uusi!$A$2:$T$107,20,FALSE)),"",IF(VLOOKUP(C638,omissio_vanha_vs_uusi!$A$2:$T$107,20,FALSE)="OK",VLOOKUP(C638,omissio_vanha_vs_uusi!$A$2:$T$107,11,FALSE),""))</f>
        <v/>
      </c>
      <c r="E638">
        <f>VLOOKUP($C638,marv2012_trees!$A$2:$O$2023,5,FALSE)</f>
        <v>2515790.71</v>
      </c>
      <c r="F638">
        <f>VLOOKUP($C638,marv2012_trees!$A$2:$O$2023,6,FALSE)</f>
        <v>6860839.5199999996</v>
      </c>
      <c r="G638" t="str">
        <f>IF(ISNA(VLOOKUP($C638,results!$A$2:$CJ$107,10,FALSE)),"",VLOOKUP($C638,results!$A$2:$CJ$107,10,FALSE))</f>
        <v/>
      </c>
      <c r="H638" t="str">
        <f>IF(ISNA(VLOOKUP($C638,results!$A$2:$CJ$107,11,FALSE)),"",VLOOKUP($C638,results!$A$2:$CJ$107,11,FALSE))</f>
        <v/>
      </c>
      <c r="I638" t="s">
        <v>128</v>
      </c>
      <c r="J638">
        <v>306</v>
      </c>
      <c r="K638">
        <v>2</v>
      </c>
      <c r="L638">
        <v>270</v>
      </c>
      <c r="M638">
        <v>21.640010375976502</v>
      </c>
      <c r="N638">
        <v>2</v>
      </c>
      <c r="O638" s="7">
        <v>1</v>
      </c>
      <c r="P638" s="7">
        <v>2</v>
      </c>
      <c r="Q638" s="7">
        <v>11</v>
      </c>
      <c r="R638" s="7">
        <v>278</v>
      </c>
      <c r="V638" s="7">
        <v>0</v>
      </c>
      <c r="AB638" s="8">
        <f t="shared" si="97"/>
        <v>8</v>
      </c>
      <c r="AC638" s="8" t="str">
        <f t="shared" si="98"/>
        <v/>
      </c>
      <c r="AD638" s="32" t="str">
        <f t="shared" si="99"/>
        <v/>
      </c>
      <c r="AE638" s="32" t="str">
        <f>IF(J638&lt;900,IF(AND(VLOOKUP(C638,marv2012_trees!$A$2:$O$2023,11,FALSE)&lt;21,OR(Q638=21,Q638=22,Q638=23)),1,""),"")</f>
        <v/>
      </c>
      <c r="AF638" s="32" t="str">
        <f t="shared" si="100"/>
        <v/>
      </c>
      <c r="AG638" s="32">
        <f t="shared" si="101"/>
        <v>270</v>
      </c>
      <c r="AH638" s="32">
        <f t="shared" si="102"/>
        <v>278</v>
      </c>
      <c r="AI638" s="32">
        <f t="shared" si="103"/>
        <v>8</v>
      </c>
      <c r="AJ638" s="32" t="str">
        <f t="shared" si="104"/>
        <v/>
      </c>
    </row>
    <row r="639" spans="1:36">
      <c r="A639">
        <v>2</v>
      </c>
      <c r="B639" s="1" t="str">
        <f t="shared" si="96"/>
        <v>2C_200</v>
      </c>
      <c r="C639" t="str">
        <f t="shared" si="107"/>
        <v>2C_200</v>
      </c>
      <c r="D639" t="str">
        <f>IF(ISNA(VLOOKUP(C639,omissio_vanha_vs_uusi!$A$2:$T$107,20,FALSE)),"",IF(VLOOKUP(C639,omissio_vanha_vs_uusi!$A$2:$T$107,20,FALSE)="OK",VLOOKUP(C639,omissio_vanha_vs_uusi!$A$2:$T$107,11,FALSE),""))</f>
        <v/>
      </c>
      <c r="E639">
        <f>VLOOKUP($C639,marv2012_trees!$A$2:$O$2023,5,FALSE)</f>
        <v>2515793.34</v>
      </c>
      <c r="F639">
        <f>VLOOKUP($C639,marv2012_trees!$A$2:$O$2023,6,FALSE)</f>
        <v>6860845.1399999997</v>
      </c>
      <c r="G639" t="str">
        <f>IF(ISNA(VLOOKUP($C639,results!$A$2:$CJ$107,10,FALSE)),"",VLOOKUP($C639,results!$A$2:$CJ$107,10,FALSE))</f>
        <v/>
      </c>
      <c r="H639" t="str">
        <f>IF(ISNA(VLOOKUP($C639,results!$A$2:$CJ$107,11,FALSE)),"",VLOOKUP($C639,results!$A$2:$CJ$107,11,FALSE))</f>
        <v/>
      </c>
      <c r="I639" t="s">
        <v>128</v>
      </c>
      <c r="J639">
        <v>200</v>
      </c>
      <c r="K639">
        <v>2</v>
      </c>
      <c r="L639">
        <v>273</v>
      </c>
      <c r="M639">
        <v>22.643998168945298</v>
      </c>
      <c r="N639">
        <v>2</v>
      </c>
      <c r="O639" s="7">
        <v>1</v>
      </c>
      <c r="P639" s="7">
        <v>2</v>
      </c>
      <c r="Q639" s="7">
        <v>11</v>
      </c>
      <c r="R639" s="7">
        <v>293</v>
      </c>
      <c r="S639" s="7" t="s">
        <v>180</v>
      </c>
      <c r="T639" s="7">
        <v>24</v>
      </c>
      <c r="U639" s="7">
        <v>25</v>
      </c>
      <c r="V639" s="7">
        <v>8</v>
      </c>
      <c r="Y639" s="7">
        <v>24</v>
      </c>
      <c r="AB639" s="8">
        <f t="shared" si="97"/>
        <v>20</v>
      </c>
      <c r="AC639" s="8" t="str">
        <f t="shared" si="98"/>
        <v/>
      </c>
      <c r="AD639" s="32" t="str">
        <f t="shared" si="99"/>
        <v/>
      </c>
      <c r="AE639" s="32" t="str">
        <f>IF(J639&lt;900,IF(AND(VLOOKUP(C639,marv2012_trees!$A$2:$O$2023,11,FALSE)&lt;21,OR(Q639=21,Q639=22,Q639=23)),1,""),"")</f>
        <v/>
      </c>
      <c r="AF639" s="32" t="str">
        <f t="shared" si="100"/>
        <v/>
      </c>
      <c r="AG639" s="32">
        <f t="shared" si="101"/>
        <v>273</v>
      </c>
      <c r="AH639" s="32">
        <f t="shared" si="102"/>
        <v>293</v>
      </c>
      <c r="AI639" s="32">
        <f t="shared" si="103"/>
        <v>20</v>
      </c>
      <c r="AJ639" s="32" t="str">
        <f t="shared" si="104"/>
        <v/>
      </c>
    </row>
    <row r="640" spans="1:36">
      <c r="A640">
        <v>2</v>
      </c>
      <c r="B640" s="1" t="str">
        <f t="shared" si="96"/>
        <v>2C_301</v>
      </c>
      <c r="C640" t="str">
        <f t="shared" si="107"/>
        <v>2C_301</v>
      </c>
      <c r="D640" t="str">
        <f>IF(ISNA(VLOOKUP(C640,omissio_vanha_vs_uusi!$A$2:$T$107,20,FALSE)),"",IF(VLOOKUP(C640,omissio_vanha_vs_uusi!$A$2:$T$107,20,FALSE)="OK",VLOOKUP(C640,omissio_vanha_vs_uusi!$A$2:$T$107,11,FALSE),""))</f>
        <v/>
      </c>
      <c r="E640">
        <f>VLOOKUP($C640,marv2012_trees!$A$2:$O$2023,5,FALSE)</f>
        <v>2515790.1</v>
      </c>
      <c r="F640">
        <f>VLOOKUP($C640,marv2012_trees!$A$2:$O$2023,6,FALSE)</f>
        <v>6860844.2599999998</v>
      </c>
      <c r="G640" t="str">
        <f>IF(ISNA(VLOOKUP($C640,results!$A$2:$CJ$107,10,FALSE)),"",VLOOKUP($C640,results!$A$2:$CJ$107,10,FALSE))</f>
        <v/>
      </c>
      <c r="H640" t="str">
        <f>IF(ISNA(VLOOKUP($C640,results!$A$2:$CJ$107,11,FALSE)),"",VLOOKUP($C640,results!$A$2:$CJ$107,11,FALSE))</f>
        <v/>
      </c>
      <c r="I640" t="s">
        <v>128</v>
      </c>
      <c r="J640">
        <v>301</v>
      </c>
      <c r="K640">
        <v>2</v>
      </c>
      <c r="L640">
        <v>239</v>
      </c>
      <c r="M640">
        <v>19.3950073242187</v>
      </c>
      <c r="N640">
        <v>2</v>
      </c>
      <c r="O640" s="7">
        <v>1</v>
      </c>
      <c r="P640" s="7">
        <v>2</v>
      </c>
      <c r="Q640" s="7">
        <v>11</v>
      </c>
      <c r="R640" s="7">
        <v>257</v>
      </c>
      <c r="S640" s="7" t="s">
        <v>180</v>
      </c>
      <c r="T640" s="7">
        <v>21</v>
      </c>
      <c r="U640" s="7">
        <v>21</v>
      </c>
      <c r="V640" s="7">
        <v>6</v>
      </c>
      <c r="Y640" s="7">
        <v>16</v>
      </c>
      <c r="AB640" s="8">
        <f t="shared" si="97"/>
        <v>18</v>
      </c>
      <c r="AC640" s="8" t="str">
        <f t="shared" si="98"/>
        <v/>
      </c>
      <c r="AD640" s="32" t="str">
        <f t="shared" si="99"/>
        <v/>
      </c>
      <c r="AE640" s="32" t="str">
        <f>IF(J640&lt;900,IF(AND(VLOOKUP(C640,marv2012_trees!$A$2:$O$2023,11,FALSE)&lt;21,OR(Q640=21,Q640=22,Q640=23)),1,""),"")</f>
        <v/>
      </c>
      <c r="AF640" s="32" t="str">
        <f t="shared" si="100"/>
        <v/>
      </c>
      <c r="AG640" s="32">
        <f t="shared" si="101"/>
        <v>239</v>
      </c>
      <c r="AH640" s="32">
        <f t="shared" si="102"/>
        <v>257</v>
      </c>
      <c r="AI640" s="32">
        <f t="shared" si="103"/>
        <v>18</v>
      </c>
      <c r="AJ640" s="32" t="str">
        <f t="shared" si="104"/>
        <v/>
      </c>
    </row>
    <row r="641" spans="1:36">
      <c r="A641">
        <v>2</v>
      </c>
      <c r="B641" s="1" t="str">
        <f t="shared" si="96"/>
        <v>2C_312</v>
      </c>
      <c r="C641" t="str">
        <f t="shared" si="107"/>
        <v>2C_312</v>
      </c>
      <c r="D641" t="str">
        <f>IF(ISNA(VLOOKUP(C641,omissio_vanha_vs_uusi!$A$2:$T$107,20,FALSE)),"",IF(VLOOKUP(C641,omissio_vanha_vs_uusi!$A$2:$T$107,20,FALSE)="OK",VLOOKUP(C641,omissio_vanha_vs_uusi!$A$2:$T$107,11,FALSE),""))</f>
        <v/>
      </c>
      <c r="E641">
        <f>VLOOKUP($C641,marv2012_trees!$A$2:$O$2023,5,FALSE)</f>
        <v>2515791.88</v>
      </c>
      <c r="F641">
        <f>VLOOKUP($C641,marv2012_trees!$A$2:$O$2023,6,FALSE)</f>
        <v>6860847.8700000001</v>
      </c>
      <c r="G641" t="str">
        <f>IF(ISNA(VLOOKUP($C641,results!$A$2:$CJ$107,10,FALSE)),"",VLOOKUP($C641,results!$A$2:$CJ$107,10,FALSE))</f>
        <v/>
      </c>
      <c r="H641" t="str">
        <f>IF(ISNA(VLOOKUP($C641,results!$A$2:$CJ$107,11,FALSE)),"",VLOOKUP($C641,results!$A$2:$CJ$107,11,FALSE))</f>
        <v/>
      </c>
      <c r="I641" t="s">
        <v>128</v>
      </c>
      <c r="J641">
        <v>312</v>
      </c>
      <c r="K641">
        <v>2</v>
      </c>
      <c r="L641">
        <v>274</v>
      </c>
      <c r="M641">
        <v>22.375007934570199</v>
      </c>
      <c r="N641">
        <v>2</v>
      </c>
      <c r="O641" s="7">
        <v>1</v>
      </c>
      <c r="P641" s="7">
        <v>2</v>
      </c>
      <c r="Q641" s="7">
        <v>11</v>
      </c>
      <c r="R641" s="7">
        <v>274</v>
      </c>
      <c r="V641" s="7">
        <v>0</v>
      </c>
      <c r="AB641" s="8">
        <f t="shared" si="97"/>
        <v>0</v>
      </c>
      <c r="AC641" s="8" t="str">
        <f t="shared" si="98"/>
        <v/>
      </c>
      <c r="AD641" s="32" t="str">
        <f t="shared" si="99"/>
        <v/>
      </c>
      <c r="AE641" s="32" t="str">
        <f>IF(J641&lt;900,IF(AND(VLOOKUP(C641,marv2012_trees!$A$2:$O$2023,11,FALSE)&lt;21,OR(Q641=21,Q641=22,Q641=23)),1,""),"")</f>
        <v/>
      </c>
      <c r="AF641" s="32" t="str">
        <f t="shared" si="100"/>
        <v/>
      </c>
      <c r="AG641" s="32">
        <f t="shared" si="101"/>
        <v>274</v>
      </c>
      <c r="AH641" s="32">
        <f t="shared" si="102"/>
        <v>274</v>
      </c>
      <c r="AI641" s="32">
        <f t="shared" si="103"/>
        <v>0</v>
      </c>
      <c r="AJ641" s="32" t="str">
        <f t="shared" si="104"/>
        <v/>
      </c>
    </row>
    <row r="642" spans="1:36">
      <c r="A642">
        <v>2</v>
      </c>
      <c r="B642" s="1" t="str">
        <f t="shared" si="96"/>
        <v>2C_302</v>
      </c>
      <c r="C642" t="str">
        <f t="shared" si="107"/>
        <v>2C_302</v>
      </c>
      <c r="D642" t="str">
        <f>IF(ISNA(VLOOKUP(C642,omissio_vanha_vs_uusi!$A$2:$T$107,20,FALSE)),"",IF(VLOOKUP(C642,omissio_vanha_vs_uusi!$A$2:$T$107,20,FALSE)="OK",VLOOKUP(C642,omissio_vanha_vs_uusi!$A$2:$T$107,11,FALSE),""))</f>
        <v/>
      </c>
      <c r="E642">
        <f>VLOOKUP($C642,marv2012_trees!$A$2:$O$2023,5,FALSE)</f>
        <v>2515790.04</v>
      </c>
      <c r="F642">
        <f>VLOOKUP($C642,marv2012_trees!$A$2:$O$2023,6,FALSE)</f>
        <v>6860849.2199999997</v>
      </c>
      <c r="G642" t="str">
        <f>IF(ISNA(VLOOKUP($C642,results!$A$2:$CJ$107,10,FALSE)),"",VLOOKUP($C642,results!$A$2:$CJ$107,10,FALSE))</f>
        <v/>
      </c>
      <c r="H642" t="str">
        <f>IF(ISNA(VLOOKUP($C642,results!$A$2:$CJ$107,11,FALSE)),"",VLOOKUP($C642,results!$A$2:$CJ$107,11,FALSE))</f>
        <v/>
      </c>
      <c r="I642" t="s">
        <v>128</v>
      </c>
      <c r="J642">
        <v>302</v>
      </c>
      <c r="K642">
        <v>2</v>
      </c>
      <c r="L642">
        <v>276</v>
      </c>
      <c r="M642">
        <v>24.908998779296802</v>
      </c>
      <c r="N642">
        <v>2</v>
      </c>
      <c r="O642" s="7">
        <v>1</v>
      </c>
      <c r="P642" s="7">
        <v>2</v>
      </c>
      <c r="Q642" s="7">
        <v>11</v>
      </c>
      <c r="R642" s="7">
        <v>285</v>
      </c>
      <c r="S642" s="7" t="s">
        <v>179</v>
      </c>
      <c r="T642" s="7">
        <v>25</v>
      </c>
      <c r="U642" s="7">
        <v>25.5</v>
      </c>
      <c r="V642" s="7">
        <v>4.5</v>
      </c>
      <c r="W642" s="7">
        <v>15</v>
      </c>
      <c r="X642" s="7">
        <v>16</v>
      </c>
      <c r="Y642" s="7">
        <v>6</v>
      </c>
      <c r="Z642" s="7">
        <v>72</v>
      </c>
      <c r="AB642" s="8">
        <f t="shared" si="97"/>
        <v>9</v>
      </c>
      <c r="AC642" s="8" t="str">
        <f t="shared" si="98"/>
        <v/>
      </c>
      <c r="AD642" s="32" t="str">
        <f t="shared" si="99"/>
        <v/>
      </c>
      <c r="AE642" s="32" t="str">
        <f>IF(J642&lt;900,IF(AND(VLOOKUP(C642,marv2012_trees!$A$2:$O$2023,11,FALSE)&lt;21,OR(Q642=21,Q642=22,Q642=23)),1,""),"")</f>
        <v/>
      </c>
      <c r="AF642" s="32" t="str">
        <f t="shared" si="100"/>
        <v/>
      </c>
      <c r="AG642" s="32">
        <f t="shared" si="101"/>
        <v>276</v>
      </c>
      <c r="AH642" s="32">
        <f t="shared" si="102"/>
        <v>285</v>
      </c>
      <c r="AI642" s="32">
        <f t="shared" si="103"/>
        <v>9</v>
      </c>
      <c r="AJ642" s="32" t="str">
        <f t="shared" si="104"/>
        <v/>
      </c>
    </row>
    <row r="643" spans="1:36">
      <c r="A643">
        <v>2</v>
      </c>
      <c r="B643" s="1" t="str">
        <f t="shared" ref="B643:B706" si="108">IF(D643&lt;&gt;"",CONCATENATE(I643,"_",D643),C643)</f>
        <v>2C_316</v>
      </c>
      <c r="C643" t="str">
        <f t="shared" si="107"/>
        <v>2C_316</v>
      </c>
      <c r="D643" t="str">
        <f>IF(ISNA(VLOOKUP(C643,omissio_vanha_vs_uusi!$A$2:$T$107,20,FALSE)),"",IF(VLOOKUP(C643,omissio_vanha_vs_uusi!$A$2:$T$107,20,FALSE)="OK",VLOOKUP(C643,omissio_vanha_vs_uusi!$A$2:$T$107,11,FALSE),""))</f>
        <v/>
      </c>
      <c r="E643">
        <f>VLOOKUP($C643,marv2012_trees!$A$2:$O$2023,5,FALSE)</f>
        <v>2515792.64</v>
      </c>
      <c r="F643">
        <f>VLOOKUP($C643,marv2012_trees!$A$2:$O$2023,6,FALSE)</f>
        <v>6860851.6799999997</v>
      </c>
      <c r="G643" t="str">
        <f>IF(ISNA(VLOOKUP($C643,results!$A$2:$CJ$107,10,FALSE)),"",VLOOKUP($C643,results!$A$2:$CJ$107,10,FALSE))</f>
        <v/>
      </c>
      <c r="H643" t="str">
        <f>IF(ISNA(VLOOKUP($C643,results!$A$2:$CJ$107,11,FALSE)),"",VLOOKUP($C643,results!$A$2:$CJ$107,11,FALSE))</f>
        <v/>
      </c>
      <c r="I643" t="s">
        <v>128</v>
      </c>
      <c r="J643">
        <v>316</v>
      </c>
      <c r="K643">
        <v>1</v>
      </c>
      <c r="L643">
        <v>270</v>
      </c>
      <c r="N643">
        <v>2</v>
      </c>
      <c r="O643" s="7">
        <v>1</v>
      </c>
      <c r="P643" s="7">
        <v>1</v>
      </c>
      <c r="Q643" s="7">
        <v>22</v>
      </c>
      <c r="R643" s="7">
        <v>249</v>
      </c>
      <c r="V643" s="7">
        <v>0</v>
      </c>
      <c r="AB643" s="8" t="str">
        <f t="shared" ref="AB643:AB706" si="109">IF(OR(L643=0,Q643&gt;14,ABS(R643-L643)&gt;50),"",R643-L643)</f>
        <v/>
      </c>
      <c r="AC643" s="8" t="str">
        <f t="shared" ref="AC643:AC706" si="110">IF(P643-K643&lt;&gt;0,IF(OR(Q643&gt;14,Q643&lt;11),"",IF(OR(AND(K643=3,P643=4),AND(K643=4,P643=3)),"",IF(J643&gt;899,"",1))),"")</f>
        <v/>
      </c>
      <c r="AD643" s="32" t="str">
        <f t="shared" ref="AD643:AD706" si="111">IF(Q643=41,1,"")</f>
        <v/>
      </c>
      <c r="AE643" s="32">
        <f>IF(J643&lt;900,IF(AND(VLOOKUP(C643,marv2012_trees!$A$2:$O$2023,11,FALSE)&lt;21,OR(Q643=21,Q643=22,Q643=23)),1,""),"")</f>
        <v>1</v>
      </c>
      <c r="AF643" s="32" t="str">
        <f t="shared" ref="AF643:AF706" si="112">IF(Q643=31,1,"")</f>
        <v/>
      </c>
      <c r="AG643" s="32">
        <f t="shared" ref="AG643:AG706" si="113">IF(AND(Q643&lt;21,Q643&lt;&gt;0,J643&lt;900),L643,0)</f>
        <v>0</v>
      </c>
      <c r="AH643" s="32">
        <f t="shared" ref="AH643:AH706" si="114">IF(AND(Q643&lt;21,Q643&lt;&gt;0,J643&lt;900),R643,0)</f>
        <v>0</v>
      </c>
      <c r="AI643" s="32" t="str">
        <f t="shared" ref="AI643:AI706" si="115">IF(AND(Q643&lt;21,J643&lt;900),AH643-AG643,"")</f>
        <v/>
      </c>
      <c r="AJ643" s="32" t="str">
        <f t="shared" ref="AJ643:AJ706" si="116">IF(AI643&lt;&gt;"",IF(ABS(AI643&gt;50),1,""),"")</f>
        <v/>
      </c>
    </row>
    <row r="644" spans="1:36">
      <c r="A644">
        <v>2</v>
      </c>
      <c r="B644" s="1" t="str">
        <f t="shared" si="108"/>
        <v>2C_305</v>
      </c>
      <c r="C644" t="str">
        <f t="shared" si="107"/>
        <v>2C_305</v>
      </c>
      <c r="D644" t="str">
        <f>IF(ISNA(VLOOKUP(C644,omissio_vanha_vs_uusi!$A$2:$T$107,20,FALSE)),"",IF(VLOOKUP(C644,omissio_vanha_vs_uusi!$A$2:$T$107,20,FALSE)="OK",VLOOKUP(C644,omissio_vanha_vs_uusi!$A$2:$T$107,11,FALSE),""))</f>
        <v/>
      </c>
      <c r="E644">
        <f>VLOOKUP($C644,marv2012_trees!$A$2:$O$2023,5,FALSE)</f>
        <v>2515790.91</v>
      </c>
      <c r="F644">
        <f>VLOOKUP($C644,marv2012_trees!$A$2:$O$2023,6,FALSE)</f>
        <v>6860852.1100000003</v>
      </c>
      <c r="G644" t="str">
        <f>IF(ISNA(VLOOKUP($C644,results!$A$2:$CJ$107,10,FALSE)),"",VLOOKUP($C644,results!$A$2:$CJ$107,10,FALSE))</f>
        <v/>
      </c>
      <c r="H644" t="str">
        <f>IF(ISNA(VLOOKUP($C644,results!$A$2:$CJ$107,11,FALSE)),"",VLOOKUP($C644,results!$A$2:$CJ$107,11,FALSE))</f>
        <v/>
      </c>
      <c r="I644" t="s">
        <v>128</v>
      </c>
      <c r="J644">
        <v>305</v>
      </c>
      <c r="K644">
        <v>2</v>
      </c>
      <c r="L644">
        <v>304</v>
      </c>
      <c r="M644">
        <v>25.452999389648401</v>
      </c>
      <c r="N644">
        <v>2</v>
      </c>
      <c r="O644" s="7">
        <v>1</v>
      </c>
      <c r="P644" s="7">
        <v>2</v>
      </c>
      <c r="Q644" s="7">
        <v>11</v>
      </c>
      <c r="R644" s="7">
        <v>305</v>
      </c>
      <c r="V644" s="7">
        <v>0</v>
      </c>
      <c r="AB644" s="8">
        <f t="shared" si="109"/>
        <v>1</v>
      </c>
      <c r="AC644" s="8" t="str">
        <f t="shared" si="110"/>
        <v/>
      </c>
      <c r="AD644" s="32" t="str">
        <f t="shared" si="111"/>
        <v/>
      </c>
      <c r="AE644" s="32" t="str">
        <f>IF(J644&lt;900,IF(AND(VLOOKUP(C644,marv2012_trees!$A$2:$O$2023,11,FALSE)&lt;21,OR(Q644=21,Q644=22,Q644=23)),1,""),"")</f>
        <v/>
      </c>
      <c r="AF644" s="32" t="str">
        <f t="shared" si="112"/>
        <v/>
      </c>
      <c r="AG644" s="32">
        <f t="shared" si="113"/>
        <v>304</v>
      </c>
      <c r="AH644" s="32">
        <f t="shared" si="114"/>
        <v>305</v>
      </c>
      <c r="AI644" s="32">
        <f t="shared" si="115"/>
        <v>1</v>
      </c>
      <c r="AJ644" s="32" t="str">
        <f t="shared" si="116"/>
        <v/>
      </c>
    </row>
    <row r="645" spans="1:36">
      <c r="A645">
        <v>2</v>
      </c>
      <c r="B645" s="1" t="str">
        <f t="shared" si="108"/>
        <v>2C_282</v>
      </c>
      <c r="C645" t="str">
        <f t="shared" si="107"/>
        <v>2C_282</v>
      </c>
      <c r="D645" t="str">
        <f>IF(ISNA(VLOOKUP(C645,omissio_vanha_vs_uusi!$A$2:$T$107,20,FALSE)),"",IF(VLOOKUP(C645,omissio_vanha_vs_uusi!$A$2:$T$107,20,FALSE)="OK",VLOOKUP(C645,omissio_vanha_vs_uusi!$A$2:$T$107,11,FALSE),""))</f>
        <v/>
      </c>
      <c r="E645">
        <f>VLOOKUP($C645,marv2012_trees!$A$2:$O$2023,5,FALSE)</f>
        <v>2515785.0099999998</v>
      </c>
      <c r="F645">
        <f>VLOOKUP($C645,marv2012_trees!$A$2:$O$2023,6,FALSE)</f>
        <v>6860852.1900000004</v>
      </c>
      <c r="G645" t="str">
        <f>IF(ISNA(VLOOKUP($C645,results!$A$2:$CJ$107,10,FALSE)),"",VLOOKUP($C645,results!$A$2:$CJ$107,10,FALSE))</f>
        <v/>
      </c>
      <c r="H645" t="str">
        <f>IF(ISNA(VLOOKUP($C645,results!$A$2:$CJ$107,11,FALSE)),"",VLOOKUP($C645,results!$A$2:$CJ$107,11,FALSE))</f>
        <v/>
      </c>
      <c r="I645" t="s">
        <v>128</v>
      </c>
      <c r="J645">
        <v>282</v>
      </c>
      <c r="K645">
        <v>2</v>
      </c>
      <c r="L645">
        <v>189</v>
      </c>
      <c r="M645">
        <v>18.151008544921801</v>
      </c>
      <c r="N645">
        <v>2</v>
      </c>
      <c r="O645" s="7">
        <v>1</v>
      </c>
      <c r="P645" s="7">
        <v>2</v>
      </c>
      <c r="Q645" s="7">
        <v>11</v>
      </c>
      <c r="R645" s="7">
        <v>193</v>
      </c>
      <c r="S645" s="7" t="s">
        <v>180</v>
      </c>
      <c r="T645" s="7">
        <v>17</v>
      </c>
      <c r="U645" s="7">
        <v>19.600000000000001</v>
      </c>
      <c r="V645" s="7">
        <v>2.1000000000000014</v>
      </c>
      <c r="Y645" s="7">
        <v>14</v>
      </c>
      <c r="AB645" s="8">
        <f t="shared" si="109"/>
        <v>4</v>
      </c>
      <c r="AC645" s="8" t="str">
        <f t="shared" si="110"/>
        <v/>
      </c>
      <c r="AD645" s="32" t="str">
        <f t="shared" si="111"/>
        <v/>
      </c>
      <c r="AE645" s="32" t="str">
        <f>IF(J645&lt;900,IF(AND(VLOOKUP(C645,marv2012_trees!$A$2:$O$2023,11,FALSE)&lt;21,OR(Q645=21,Q645=22,Q645=23)),1,""),"")</f>
        <v/>
      </c>
      <c r="AF645" s="32" t="str">
        <f t="shared" si="112"/>
        <v/>
      </c>
      <c r="AG645" s="32">
        <f t="shared" si="113"/>
        <v>189</v>
      </c>
      <c r="AH645" s="32">
        <f t="shared" si="114"/>
        <v>193</v>
      </c>
      <c r="AI645" s="32">
        <f t="shared" si="115"/>
        <v>4</v>
      </c>
      <c r="AJ645" s="32" t="str">
        <f t="shared" si="116"/>
        <v/>
      </c>
    </row>
    <row r="646" spans="1:36">
      <c r="A646">
        <v>2</v>
      </c>
      <c r="B646" s="1" t="str">
        <f t="shared" si="108"/>
        <v>2C_288</v>
      </c>
      <c r="C646" t="str">
        <f t="shared" si="107"/>
        <v>2C_288</v>
      </c>
      <c r="D646" t="str">
        <f>IF(ISNA(VLOOKUP(C646,omissio_vanha_vs_uusi!$A$2:$T$107,20,FALSE)),"",IF(VLOOKUP(C646,omissio_vanha_vs_uusi!$A$2:$T$107,20,FALSE)="OK",VLOOKUP(C646,omissio_vanha_vs_uusi!$A$2:$T$107,11,FALSE),""))</f>
        <v/>
      </c>
      <c r="E646">
        <f>VLOOKUP($C646,marv2012_trees!$A$2:$O$2023,5,FALSE)</f>
        <v>2515785.19</v>
      </c>
      <c r="F646">
        <f>VLOOKUP($C646,marv2012_trees!$A$2:$O$2023,6,FALSE)</f>
        <v>6860856.0300000003</v>
      </c>
      <c r="G646" t="str">
        <f>IF(ISNA(VLOOKUP($C646,results!$A$2:$CJ$107,10,FALSE)),"",VLOOKUP($C646,results!$A$2:$CJ$107,10,FALSE))</f>
        <v/>
      </c>
      <c r="H646" t="str">
        <f>IF(ISNA(VLOOKUP($C646,results!$A$2:$CJ$107,11,FALSE)),"",VLOOKUP($C646,results!$A$2:$CJ$107,11,FALSE))</f>
        <v/>
      </c>
      <c r="I646" t="s">
        <v>128</v>
      </c>
      <c r="J646">
        <v>288</v>
      </c>
      <c r="K646">
        <v>2</v>
      </c>
      <c r="L646">
        <v>262</v>
      </c>
      <c r="M646">
        <v>23.554004272460801</v>
      </c>
      <c r="N646">
        <v>2</v>
      </c>
      <c r="O646" s="7">
        <v>1</v>
      </c>
      <c r="P646" s="7">
        <v>2</v>
      </c>
      <c r="Q646" s="7">
        <v>11</v>
      </c>
      <c r="R646" s="7">
        <v>280</v>
      </c>
      <c r="V646" s="7">
        <v>0</v>
      </c>
      <c r="AB646" s="8">
        <f t="shared" si="109"/>
        <v>18</v>
      </c>
      <c r="AC646" s="8" t="str">
        <f t="shared" si="110"/>
        <v/>
      </c>
      <c r="AD646" s="32" t="str">
        <f t="shared" si="111"/>
        <v/>
      </c>
      <c r="AE646" s="32" t="str">
        <f>IF(J646&lt;900,IF(AND(VLOOKUP(C646,marv2012_trees!$A$2:$O$2023,11,FALSE)&lt;21,OR(Q646=21,Q646=22,Q646=23)),1,""),"")</f>
        <v/>
      </c>
      <c r="AF646" s="32" t="str">
        <f t="shared" si="112"/>
        <v/>
      </c>
      <c r="AG646" s="32">
        <f t="shared" si="113"/>
        <v>262</v>
      </c>
      <c r="AH646" s="32">
        <f t="shared" si="114"/>
        <v>280</v>
      </c>
      <c r="AI646" s="32">
        <f t="shared" si="115"/>
        <v>18</v>
      </c>
      <c r="AJ646" s="32" t="str">
        <f t="shared" si="116"/>
        <v/>
      </c>
    </row>
    <row r="647" spans="1:36">
      <c r="A647">
        <v>2</v>
      </c>
      <c r="B647" s="1" t="str">
        <f t="shared" si="108"/>
        <v>2C_278</v>
      </c>
      <c r="C647" t="str">
        <f t="shared" si="107"/>
        <v>2C_278</v>
      </c>
      <c r="D647" t="str">
        <f>IF(ISNA(VLOOKUP(C647,omissio_vanha_vs_uusi!$A$2:$T$107,20,FALSE)),"",IF(VLOOKUP(C647,omissio_vanha_vs_uusi!$A$2:$T$107,20,FALSE)="OK",VLOOKUP(C647,omissio_vanha_vs_uusi!$A$2:$T$107,11,FALSE),""))</f>
        <v/>
      </c>
      <c r="E647">
        <f>VLOOKUP($C647,marv2012_trees!$A$2:$O$2023,5,FALSE)</f>
        <v>2515782.4500000002</v>
      </c>
      <c r="F647">
        <f>VLOOKUP($C647,marv2012_trees!$A$2:$O$2023,6,FALSE)</f>
        <v>6860854.96</v>
      </c>
      <c r="G647" t="str">
        <f>IF(ISNA(VLOOKUP($C647,results!$A$2:$CJ$107,10,FALSE)),"",VLOOKUP($C647,results!$A$2:$CJ$107,10,FALSE))</f>
        <v/>
      </c>
      <c r="H647" t="str">
        <f>IF(ISNA(VLOOKUP($C647,results!$A$2:$CJ$107,11,FALSE)),"",VLOOKUP($C647,results!$A$2:$CJ$107,11,FALSE))</f>
        <v/>
      </c>
      <c r="I647" t="s">
        <v>128</v>
      </c>
      <c r="J647">
        <v>278</v>
      </c>
      <c r="K647">
        <v>2</v>
      </c>
      <c r="L647">
        <v>197</v>
      </c>
      <c r="M647">
        <v>12.796004272460801</v>
      </c>
      <c r="N647">
        <v>2</v>
      </c>
      <c r="O647" s="7">
        <v>1</v>
      </c>
      <c r="P647" s="7">
        <v>2</v>
      </c>
      <c r="Q647" s="7">
        <v>12</v>
      </c>
      <c r="R647" s="7">
        <v>190</v>
      </c>
      <c r="V647" s="7">
        <v>0</v>
      </c>
      <c r="AA647" t="s">
        <v>223</v>
      </c>
      <c r="AB647" s="8">
        <f t="shared" si="109"/>
        <v>-7</v>
      </c>
      <c r="AC647" s="8" t="str">
        <f t="shared" si="110"/>
        <v/>
      </c>
      <c r="AD647" s="32" t="str">
        <f t="shared" si="111"/>
        <v/>
      </c>
      <c r="AE647" s="32" t="str">
        <f>IF(J647&lt;900,IF(AND(VLOOKUP(C647,marv2012_trees!$A$2:$O$2023,11,FALSE)&lt;21,OR(Q647=21,Q647=22,Q647=23)),1,""),"")</f>
        <v/>
      </c>
      <c r="AF647" s="32" t="str">
        <f t="shared" si="112"/>
        <v/>
      </c>
      <c r="AG647" s="32">
        <f t="shared" si="113"/>
        <v>197</v>
      </c>
      <c r="AH647" s="32">
        <f t="shared" si="114"/>
        <v>190</v>
      </c>
      <c r="AI647" s="32">
        <f t="shared" si="115"/>
        <v>-7</v>
      </c>
      <c r="AJ647" s="32" t="str">
        <f t="shared" si="116"/>
        <v/>
      </c>
    </row>
    <row r="648" spans="1:36">
      <c r="A648">
        <v>2</v>
      </c>
      <c r="B648" s="1" t="str">
        <f t="shared" si="108"/>
        <v>2C_286</v>
      </c>
      <c r="C648" t="str">
        <f t="shared" si="107"/>
        <v>2C_286</v>
      </c>
      <c r="D648" t="str">
        <f>IF(ISNA(VLOOKUP(C648,omissio_vanha_vs_uusi!$A$2:$T$107,20,FALSE)),"",IF(VLOOKUP(C648,omissio_vanha_vs_uusi!$A$2:$T$107,20,FALSE)="OK",VLOOKUP(C648,omissio_vanha_vs_uusi!$A$2:$T$107,11,FALSE),""))</f>
        <v/>
      </c>
      <c r="E648">
        <f>VLOOKUP($C648,marv2012_trees!$A$2:$O$2023,5,FALSE)</f>
        <v>2515784.38</v>
      </c>
      <c r="F648">
        <f>VLOOKUP($C648,marv2012_trees!$A$2:$O$2023,6,FALSE)</f>
        <v>6860859.8799999999</v>
      </c>
      <c r="G648" t="str">
        <f>IF(ISNA(VLOOKUP($C648,results!$A$2:$CJ$107,10,FALSE)),"",VLOOKUP($C648,results!$A$2:$CJ$107,10,FALSE))</f>
        <v/>
      </c>
      <c r="H648" t="str">
        <f>IF(ISNA(VLOOKUP($C648,results!$A$2:$CJ$107,11,FALSE)),"",VLOOKUP($C648,results!$A$2:$CJ$107,11,FALSE))</f>
        <v/>
      </c>
      <c r="I648" t="s">
        <v>128</v>
      </c>
      <c r="J648">
        <v>286</v>
      </c>
      <c r="K648">
        <v>2</v>
      </c>
      <c r="L648">
        <v>235</v>
      </c>
      <c r="M648">
        <v>20.685009765624901</v>
      </c>
      <c r="N648">
        <v>2</v>
      </c>
      <c r="O648" s="7">
        <v>1</v>
      </c>
      <c r="P648" s="7">
        <v>2</v>
      </c>
      <c r="Q648" s="7">
        <v>11</v>
      </c>
      <c r="R648" s="7">
        <v>243</v>
      </c>
      <c r="V648" s="7">
        <v>0</v>
      </c>
      <c r="AB648" s="8">
        <f t="shared" si="109"/>
        <v>8</v>
      </c>
      <c r="AC648" s="8" t="str">
        <f t="shared" si="110"/>
        <v/>
      </c>
      <c r="AD648" s="32" t="str">
        <f t="shared" si="111"/>
        <v/>
      </c>
      <c r="AE648" s="32" t="str">
        <f>IF(J648&lt;900,IF(AND(VLOOKUP(C648,marv2012_trees!$A$2:$O$2023,11,FALSE)&lt;21,OR(Q648=21,Q648=22,Q648=23)),1,""),"")</f>
        <v/>
      </c>
      <c r="AF648" s="32" t="str">
        <f t="shared" si="112"/>
        <v/>
      </c>
      <c r="AG648" s="32">
        <f t="shared" si="113"/>
        <v>235</v>
      </c>
      <c r="AH648" s="32">
        <f t="shared" si="114"/>
        <v>243</v>
      </c>
      <c r="AI648" s="32">
        <f t="shared" si="115"/>
        <v>8</v>
      </c>
      <c r="AJ648" s="32" t="str">
        <f t="shared" si="116"/>
        <v/>
      </c>
    </row>
    <row r="649" spans="1:36">
      <c r="A649">
        <v>2</v>
      </c>
      <c r="B649" s="1" t="str">
        <f t="shared" si="108"/>
        <v>2C_277</v>
      </c>
      <c r="C649" t="str">
        <f t="shared" si="107"/>
        <v>2C_277</v>
      </c>
      <c r="D649" t="str">
        <f>IF(ISNA(VLOOKUP(C649,omissio_vanha_vs_uusi!$A$2:$T$107,20,FALSE)),"",IF(VLOOKUP(C649,omissio_vanha_vs_uusi!$A$2:$T$107,20,FALSE)="OK",VLOOKUP(C649,omissio_vanha_vs_uusi!$A$2:$T$107,11,FALSE),""))</f>
        <v/>
      </c>
      <c r="E649">
        <f>VLOOKUP($C649,marv2012_trees!$A$2:$O$2023,5,FALSE)</f>
        <v>2515781.37</v>
      </c>
      <c r="F649">
        <f>VLOOKUP($C649,marv2012_trees!$A$2:$O$2023,6,FALSE)</f>
        <v>6860858.4800000004</v>
      </c>
      <c r="G649" t="str">
        <f>IF(ISNA(VLOOKUP($C649,results!$A$2:$CJ$107,10,FALSE)),"",VLOOKUP($C649,results!$A$2:$CJ$107,10,FALSE))</f>
        <v/>
      </c>
      <c r="H649" t="str">
        <f>IF(ISNA(VLOOKUP($C649,results!$A$2:$CJ$107,11,FALSE)),"",VLOOKUP($C649,results!$A$2:$CJ$107,11,FALSE))</f>
        <v/>
      </c>
      <c r="I649" t="s">
        <v>128</v>
      </c>
      <c r="J649">
        <v>277</v>
      </c>
      <c r="K649">
        <v>2</v>
      </c>
      <c r="L649">
        <v>218</v>
      </c>
      <c r="M649">
        <v>19.551005493163998</v>
      </c>
      <c r="N649">
        <v>2</v>
      </c>
      <c r="O649" s="7">
        <v>1</v>
      </c>
      <c r="P649" s="7">
        <v>2</v>
      </c>
      <c r="Q649" s="7">
        <v>11</v>
      </c>
      <c r="R649" s="7">
        <v>235</v>
      </c>
      <c r="S649" s="7" t="s">
        <v>179</v>
      </c>
      <c r="T649" s="7">
        <v>20</v>
      </c>
      <c r="U649" s="7">
        <v>20.5</v>
      </c>
      <c r="V649" s="7">
        <v>2</v>
      </c>
      <c r="W649" s="7">
        <v>14</v>
      </c>
      <c r="X649" s="7">
        <v>12</v>
      </c>
      <c r="Y649" s="7">
        <v>9</v>
      </c>
      <c r="Z649" s="7">
        <v>71</v>
      </c>
      <c r="AB649" s="8">
        <f t="shared" si="109"/>
        <v>17</v>
      </c>
      <c r="AC649" s="8" t="str">
        <f t="shared" si="110"/>
        <v/>
      </c>
      <c r="AD649" s="32" t="str">
        <f t="shared" si="111"/>
        <v/>
      </c>
      <c r="AE649" s="32" t="str">
        <f>IF(J649&lt;900,IF(AND(VLOOKUP(C649,marv2012_trees!$A$2:$O$2023,11,FALSE)&lt;21,OR(Q649=21,Q649=22,Q649=23)),1,""),"")</f>
        <v/>
      </c>
      <c r="AF649" s="32" t="str">
        <f t="shared" si="112"/>
        <v/>
      </c>
      <c r="AG649" s="32">
        <f t="shared" si="113"/>
        <v>218</v>
      </c>
      <c r="AH649" s="32">
        <f t="shared" si="114"/>
        <v>235</v>
      </c>
      <c r="AI649" s="32">
        <f t="shared" si="115"/>
        <v>17</v>
      </c>
      <c r="AJ649" s="32" t="str">
        <f t="shared" si="116"/>
        <v/>
      </c>
    </row>
    <row r="650" spans="1:36">
      <c r="A650">
        <v>2</v>
      </c>
      <c r="B650" s="1" t="str">
        <f t="shared" si="108"/>
        <v>2C_293</v>
      </c>
      <c r="C650" t="str">
        <f t="shared" si="107"/>
        <v>2C_293</v>
      </c>
      <c r="D650" t="str">
        <f>IF(ISNA(VLOOKUP(C650,omissio_vanha_vs_uusi!$A$2:$T$107,20,FALSE)),"",IF(VLOOKUP(C650,omissio_vanha_vs_uusi!$A$2:$T$107,20,FALSE)="OK",VLOOKUP(C650,omissio_vanha_vs_uusi!$A$2:$T$107,11,FALSE),""))</f>
        <v/>
      </c>
      <c r="E650">
        <f>VLOOKUP($C650,marv2012_trees!$A$2:$O$2023,5,FALSE)</f>
        <v>2515786.81</v>
      </c>
      <c r="F650">
        <f>VLOOKUP($C650,marv2012_trees!$A$2:$O$2023,6,FALSE)</f>
        <v>6860861.7599999998</v>
      </c>
      <c r="G650" t="str">
        <f>IF(ISNA(VLOOKUP($C650,results!$A$2:$CJ$107,10,FALSE)),"",VLOOKUP($C650,results!$A$2:$CJ$107,10,FALSE))</f>
        <v/>
      </c>
      <c r="H650" t="str">
        <f>IF(ISNA(VLOOKUP($C650,results!$A$2:$CJ$107,11,FALSE)),"",VLOOKUP($C650,results!$A$2:$CJ$107,11,FALSE))</f>
        <v/>
      </c>
      <c r="I650" t="s">
        <v>128</v>
      </c>
      <c r="J650">
        <v>293</v>
      </c>
      <c r="K650">
        <v>2</v>
      </c>
      <c r="L650">
        <v>232</v>
      </c>
      <c r="M650">
        <v>21.6409975585937</v>
      </c>
      <c r="N650">
        <v>2</v>
      </c>
      <c r="O650" s="7">
        <v>1</v>
      </c>
      <c r="P650" s="7">
        <v>2</v>
      </c>
      <c r="Q650" s="7">
        <v>11</v>
      </c>
      <c r="R650" s="7">
        <v>246</v>
      </c>
      <c r="V650" s="7">
        <v>0</v>
      </c>
      <c r="AB650" s="8">
        <f t="shared" si="109"/>
        <v>14</v>
      </c>
      <c r="AC650" s="8" t="str">
        <f t="shared" si="110"/>
        <v/>
      </c>
      <c r="AD650" s="32" t="str">
        <f t="shared" si="111"/>
        <v/>
      </c>
      <c r="AE650" s="32" t="str">
        <f>IF(J650&lt;900,IF(AND(VLOOKUP(C650,marv2012_trees!$A$2:$O$2023,11,FALSE)&lt;21,OR(Q650=21,Q650=22,Q650=23)),1,""),"")</f>
        <v/>
      </c>
      <c r="AF650" s="32" t="str">
        <f t="shared" si="112"/>
        <v/>
      </c>
      <c r="AG650" s="32">
        <f t="shared" si="113"/>
        <v>232</v>
      </c>
      <c r="AH650" s="32">
        <f t="shared" si="114"/>
        <v>246</v>
      </c>
      <c r="AI650" s="32">
        <f t="shared" si="115"/>
        <v>14</v>
      </c>
      <c r="AJ650" s="32" t="str">
        <f t="shared" si="116"/>
        <v/>
      </c>
    </row>
    <row r="651" spans="1:36">
      <c r="A651">
        <v>2</v>
      </c>
      <c r="B651" s="1" t="str">
        <f t="shared" si="108"/>
        <v>2C_281</v>
      </c>
      <c r="C651" t="str">
        <f t="shared" si="107"/>
        <v>2C_281</v>
      </c>
      <c r="D651" t="str">
        <f>IF(ISNA(VLOOKUP(C651,omissio_vanha_vs_uusi!$A$2:$T$107,20,FALSE)),"",IF(VLOOKUP(C651,omissio_vanha_vs_uusi!$A$2:$T$107,20,FALSE)="OK",VLOOKUP(C651,omissio_vanha_vs_uusi!$A$2:$T$107,11,FALSE),""))</f>
        <v/>
      </c>
      <c r="E651">
        <f>VLOOKUP($C651,marv2012_trees!$A$2:$O$2023,5,FALSE)</f>
        <v>2515782.35</v>
      </c>
      <c r="F651">
        <f>VLOOKUP($C651,marv2012_trees!$A$2:$O$2023,6,FALSE)</f>
        <v>6860861.46</v>
      </c>
      <c r="G651" t="str">
        <f>IF(ISNA(VLOOKUP($C651,results!$A$2:$CJ$107,10,FALSE)),"",VLOOKUP($C651,results!$A$2:$CJ$107,10,FALSE))</f>
        <v/>
      </c>
      <c r="H651" t="str">
        <f>IF(ISNA(VLOOKUP($C651,results!$A$2:$CJ$107,11,FALSE)),"",VLOOKUP($C651,results!$A$2:$CJ$107,11,FALSE))</f>
        <v/>
      </c>
      <c r="I651" t="s">
        <v>128</v>
      </c>
      <c r="J651">
        <v>281</v>
      </c>
      <c r="K651">
        <v>2</v>
      </c>
      <c r="L651">
        <v>176</v>
      </c>
      <c r="M651">
        <v>10.0179969482421</v>
      </c>
      <c r="N651">
        <v>2</v>
      </c>
      <c r="O651" s="7">
        <v>1</v>
      </c>
      <c r="P651" s="7">
        <v>2</v>
      </c>
      <c r="Q651" s="7">
        <v>12</v>
      </c>
      <c r="R651" s="7">
        <v>181</v>
      </c>
      <c r="V651" s="7">
        <v>0</v>
      </c>
      <c r="AA651" t="s">
        <v>224</v>
      </c>
      <c r="AB651" s="8">
        <f t="shared" si="109"/>
        <v>5</v>
      </c>
      <c r="AC651" s="8" t="str">
        <f t="shared" si="110"/>
        <v/>
      </c>
      <c r="AD651" s="32" t="str">
        <f t="shared" si="111"/>
        <v/>
      </c>
      <c r="AE651" s="32" t="str">
        <f>IF(J651&lt;900,IF(AND(VLOOKUP(C651,marv2012_trees!$A$2:$O$2023,11,FALSE)&lt;21,OR(Q651=21,Q651=22,Q651=23)),1,""),"")</f>
        <v/>
      </c>
      <c r="AF651" s="32" t="str">
        <f t="shared" si="112"/>
        <v/>
      </c>
      <c r="AG651" s="32">
        <f t="shared" si="113"/>
        <v>176</v>
      </c>
      <c r="AH651" s="32">
        <f t="shared" si="114"/>
        <v>181</v>
      </c>
      <c r="AI651" s="32">
        <f t="shared" si="115"/>
        <v>5</v>
      </c>
      <c r="AJ651" s="32" t="str">
        <f t="shared" si="116"/>
        <v/>
      </c>
    </row>
    <row r="652" spans="1:36">
      <c r="A652">
        <v>2</v>
      </c>
      <c r="B652" s="1" t="str">
        <f t="shared" si="108"/>
        <v>2C_291</v>
      </c>
      <c r="C652" t="str">
        <f t="shared" si="107"/>
        <v>2C_291</v>
      </c>
      <c r="D652" t="str">
        <f>IF(ISNA(VLOOKUP(C652,omissio_vanha_vs_uusi!$A$2:$T$107,20,FALSE)),"",IF(VLOOKUP(C652,omissio_vanha_vs_uusi!$A$2:$T$107,20,FALSE)="OK",VLOOKUP(C652,omissio_vanha_vs_uusi!$A$2:$T$107,11,FALSE),""))</f>
        <v/>
      </c>
      <c r="E652">
        <f>VLOOKUP($C652,marv2012_trees!$A$2:$O$2023,5,FALSE)</f>
        <v>2515785.9</v>
      </c>
      <c r="F652">
        <f>VLOOKUP($C652,marv2012_trees!$A$2:$O$2023,6,FALSE)</f>
        <v>6860864.2599999998</v>
      </c>
      <c r="G652" t="str">
        <f>IF(ISNA(VLOOKUP($C652,results!$A$2:$CJ$107,10,FALSE)),"",VLOOKUP($C652,results!$A$2:$CJ$107,10,FALSE))</f>
        <v/>
      </c>
      <c r="H652" t="str">
        <f>IF(ISNA(VLOOKUP($C652,results!$A$2:$CJ$107,11,FALSE)),"",VLOOKUP($C652,results!$A$2:$CJ$107,11,FALSE))</f>
        <v/>
      </c>
      <c r="I652" t="s">
        <v>128</v>
      </c>
      <c r="J652">
        <v>291</v>
      </c>
      <c r="K652">
        <v>2</v>
      </c>
      <c r="L652">
        <v>110</v>
      </c>
      <c r="M652">
        <v>10.146003662109299</v>
      </c>
      <c r="N652">
        <v>2</v>
      </c>
      <c r="O652" s="7">
        <v>1</v>
      </c>
      <c r="P652" s="7">
        <v>2</v>
      </c>
      <c r="Q652" s="7">
        <v>12</v>
      </c>
      <c r="R652" s="7">
        <v>116</v>
      </c>
      <c r="V652" s="7">
        <v>0</v>
      </c>
      <c r="AA652" t="s">
        <v>223</v>
      </c>
      <c r="AB652" s="8">
        <f t="shared" si="109"/>
        <v>6</v>
      </c>
      <c r="AC652" s="8" t="str">
        <f t="shared" si="110"/>
        <v/>
      </c>
      <c r="AD652" s="32" t="str">
        <f t="shared" si="111"/>
        <v/>
      </c>
      <c r="AE652" s="32" t="str">
        <f>IF(J652&lt;900,IF(AND(VLOOKUP(C652,marv2012_trees!$A$2:$O$2023,11,FALSE)&lt;21,OR(Q652=21,Q652=22,Q652=23)),1,""),"")</f>
        <v/>
      </c>
      <c r="AF652" s="32" t="str">
        <f t="shared" si="112"/>
        <v/>
      </c>
      <c r="AG652" s="32">
        <f t="shared" si="113"/>
        <v>110</v>
      </c>
      <c r="AH652" s="32">
        <f t="shared" si="114"/>
        <v>116</v>
      </c>
      <c r="AI652" s="32">
        <f t="shared" si="115"/>
        <v>6</v>
      </c>
      <c r="AJ652" s="32" t="str">
        <f t="shared" si="116"/>
        <v/>
      </c>
    </row>
    <row r="653" spans="1:36">
      <c r="A653">
        <v>2</v>
      </c>
      <c r="B653" s="1" t="str">
        <f t="shared" si="108"/>
        <v>2C_284</v>
      </c>
      <c r="C653" t="str">
        <f t="shared" si="107"/>
        <v>2C_284</v>
      </c>
      <c r="D653" t="str">
        <f>IF(ISNA(VLOOKUP(C653,omissio_vanha_vs_uusi!$A$2:$T$107,20,FALSE)),"",IF(VLOOKUP(C653,omissio_vanha_vs_uusi!$A$2:$T$107,20,FALSE)="OK",VLOOKUP(C653,omissio_vanha_vs_uusi!$A$2:$T$107,11,FALSE),""))</f>
        <v/>
      </c>
      <c r="E653">
        <f>VLOOKUP($C653,marv2012_trees!$A$2:$O$2023,5,FALSE)</f>
        <v>2515782.9700000002</v>
      </c>
      <c r="F653">
        <f>VLOOKUP($C653,marv2012_trees!$A$2:$O$2023,6,FALSE)</f>
        <v>6860864.7599999998</v>
      </c>
      <c r="G653" t="str">
        <f>IF(ISNA(VLOOKUP($C653,results!$A$2:$CJ$107,10,FALSE)),"",VLOOKUP($C653,results!$A$2:$CJ$107,10,FALSE))</f>
        <v/>
      </c>
      <c r="H653" t="str">
        <f>IF(ISNA(VLOOKUP($C653,results!$A$2:$CJ$107,11,FALSE)),"",VLOOKUP($C653,results!$A$2:$CJ$107,11,FALSE))</f>
        <v/>
      </c>
      <c r="I653" t="s">
        <v>128</v>
      </c>
      <c r="J653">
        <v>284</v>
      </c>
      <c r="K653">
        <v>2</v>
      </c>
      <c r="L653">
        <v>178</v>
      </c>
      <c r="M653">
        <v>18.299000610351499</v>
      </c>
      <c r="N653">
        <v>2</v>
      </c>
      <c r="O653" s="7">
        <v>1</v>
      </c>
      <c r="P653" s="7">
        <v>2</v>
      </c>
      <c r="Q653" s="7">
        <v>12</v>
      </c>
      <c r="R653" s="7">
        <v>186</v>
      </c>
      <c r="V653" s="7">
        <v>0</v>
      </c>
      <c r="AA653" t="s">
        <v>223</v>
      </c>
      <c r="AB653" s="8">
        <f t="shared" si="109"/>
        <v>8</v>
      </c>
      <c r="AC653" s="8" t="str">
        <f t="shared" si="110"/>
        <v/>
      </c>
      <c r="AD653" s="32" t="str">
        <f t="shared" si="111"/>
        <v/>
      </c>
      <c r="AE653" s="32" t="str">
        <f>IF(J653&lt;900,IF(AND(VLOOKUP(C653,marv2012_trees!$A$2:$O$2023,11,FALSE)&lt;21,OR(Q653=21,Q653=22,Q653=23)),1,""),"")</f>
        <v/>
      </c>
      <c r="AF653" s="32" t="str">
        <f t="shared" si="112"/>
        <v/>
      </c>
      <c r="AG653" s="32">
        <f t="shared" si="113"/>
        <v>178</v>
      </c>
      <c r="AH653" s="32">
        <f t="shared" si="114"/>
        <v>186</v>
      </c>
      <c r="AI653" s="32">
        <f t="shared" si="115"/>
        <v>8</v>
      </c>
      <c r="AJ653" s="32" t="str">
        <f t="shared" si="116"/>
        <v/>
      </c>
    </row>
    <row r="654" spans="1:36">
      <c r="A654">
        <v>2</v>
      </c>
      <c r="B654" s="1" t="str">
        <f t="shared" si="108"/>
        <v>2C_290</v>
      </c>
      <c r="C654" t="str">
        <f t="shared" si="107"/>
        <v>2C_290</v>
      </c>
      <c r="D654" t="str">
        <f>IF(ISNA(VLOOKUP(C654,omissio_vanha_vs_uusi!$A$2:$T$107,20,FALSE)),"",IF(VLOOKUP(C654,omissio_vanha_vs_uusi!$A$2:$T$107,20,FALSE)="OK",VLOOKUP(C654,omissio_vanha_vs_uusi!$A$2:$T$107,11,FALSE),""))</f>
        <v/>
      </c>
      <c r="E654">
        <f>VLOOKUP($C654,marv2012_trees!$A$2:$O$2023,5,FALSE)</f>
        <v>2515784.89</v>
      </c>
      <c r="F654">
        <f>VLOOKUP($C654,marv2012_trees!$A$2:$O$2023,6,FALSE)</f>
        <v>6860866.8200000003</v>
      </c>
      <c r="G654" t="str">
        <f>IF(ISNA(VLOOKUP($C654,results!$A$2:$CJ$107,10,FALSE)),"",VLOOKUP($C654,results!$A$2:$CJ$107,10,FALSE))</f>
        <v/>
      </c>
      <c r="H654" t="str">
        <f>IF(ISNA(VLOOKUP($C654,results!$A$2:$CJ$107,11,FALSE)),"",VLOOKUP($C654,results!$A$2:$CJ$107,11,FALSE))</f>
        <v/>
      </c>
      <c r="I654" t="s">
        <v>128</v>
      </c>
      <c r="J654">
        <v>290</v>
      </c>
      <c r="K654">
        <v>2</v>
      </c>
      <c r="L654">
        <v>110</v>
      </c>
      <c r="M654">
        <v>13.057004272460899</v>
      </c>
      <c r="N654">
        <v>2</v>
      </c>
      <c r="O654" s="7">
        <v>1</v>
      </c>
      <c r="P654" s="7">
        <v>2</v>
      </c>
      <c r="Q654" s="7">
        <v>11</v>
      </c>
      <c r="R654" s="7">
        <v>113</v>
      </c>
      <c r="V654" s="7">
        <v>0</v>
      </c>
      <c r="AB654" s="8">
        <f t="shared" si="109"/>
        <v>3</v>
      </c>
      <c r="AC654" s="8" t="str">
        <f t="shared" si="110"/>
        <v/>
      </c>
      <c r="AD654" s="32" t="str">
        <f t="shared" si="111"/>
        <v/>
      </c>
      <c r="AE654" s="32" t="str">
        <f>IF(J654&lt;900,IF(AND(VLOOKUP(C654,marv2012_trees!$A$2:$O$2023,11,FALSE)&lt;21,OR(Q654=21,Q654=22,Q654=23)),1,""),"")</f>
        <v/>
      </c>
      <c r="AF654" s="32" t="str">
        <f t="shared" si="112"/>
        <v/>
      </c>
      <c r="AG654" s="32">
        <f t="shared" si="113"/>
        <v>110</v>
      </c>
      <c r="AH654" s="32">
        <f t="shared" si="114"/>
        <v>113</v>
      </c>
      <c r="AI654" s="32">
        <f t="shared" si="115"/>
        <v>3</v>
      </c>
      <c r="AJ654" s="32" t="str">
        <f t="shared" si="116"/>
        <v/>
      </c>
    </row>
    <row r="655" spans="1:36">
      <c r="A655">
        <v>2</v>
      </c>
      <c r="B655" s="1" t="str">
        <f t="shared" si="108"/>
        <v>2C_283</v>
      </c>
      <c r="C655" t="str">
        <f t="shared" si="107"/>
        <v>2C_283</v>
      </c>
      <c r="D655" t="str">
        <f>IF(ISNA(VLOOKUP(C655,omissio_vanha_vs_uusi!$A$2:$T$107,20,FALSE)),"",IF(VLOOKUP(C655,omissio_vanha_vs_uusi!$A$2:$T$107,20,FALSE)="OK",VLOOKUP(C655,omissio_vanha_vs_uusi!$A$2:$T$107,11,FALSE),""))</f>
        <v/>
      </c>
      <c r="E655">
        <f>VLOOKUP($C655,marv2012_trees!$A$2:$O$2023,5,FALSE)</f>
        <v>2515782.2400000002</v>
      </c>
      <c r="F655">
        <f>VLOOKUP($C655,marv2012_trees!$A$2:$O$2023,6,FALSE)</f>
        <v>6860866.3300000001</v>
      </c>
      <c r="G655" t="str">
        <f>IF(ISNA(VLOOKUP($C655,results!$A$2:$CJ$107,10,FALSE)),"",VLOOKUP($C655,results!$A$2:$CJ$107,10,FALSE))</f>
        <v/>
      </c>
      <c r="H655" t="str">
        <f>IF(ISNA(VLOOKUP($C655,results!$A$2:$CJ$107,11,FALSE)),"",VLOOKUP($C655,results!$A$2:$CJ$107,11,FALSE))</f>
        <v/>
      </c>
      <c r="I655" t="s">
        <v>128</v>
      </c>
      <c r="J655">
        <v>283</v>
      </c>
      <c r="K655">
        <v>2</v>
      </c>
      <c r="L655">
        <v>142</v>
      </c>
      <c r="M655">
        <v>16.598007934570202</v>
      </c>
      <c r="N655">
        <v>2</v>
      </c>
      <c r="O655" s="7">
        <v>1</v>
      </c>
      <c r="P655" s="7">
        <v>2</v>
      </c>
      <c r="Q655" s="7">
        <v>11</v>
      </c>
      <c r="R655" s="7">
        <v>160</v>
      </c>
      <c r="V655" s="7">
        <v>0</v>
      </c>
      <c r="AB655" s="8">
        <f t="shared" si="109"/>
        <v>18</v>
      </c>
      <c r="AC655" s="8" t="str">
        <f t="shared" si="110"/>
        <v/>
      </c>
      <c r="AD655" s="32" t="str">
        <f t="shared" si="111"/>
        <v/>
      </c>
      <c r="AE655" s="32" t="str">
        <f>IF(J655&lt;900,IF(AND(VLOOKUP(C655,marv2012_trees!$A$2:$O$2023,11,FALSE)&lt;21,OR(Q655=21,Q655=22,Q655=23)),1,""),"")</f>
        <v/>
      </c>
      <c r="AF655" s="32" t="str">
        <f t="shared" si="112"/>
        <v/>
      </c>
      <c r="AG655" s="32">
        <f t="shared" si="113"/>
        <v>142</v>
      </c>
      <c r="AH655" s="32">
        <f t="shared" si="114"/>
        <v>160</v>
      </c>
      <c r="AI655" s="32">
        <f t="shared" si="115"/>
        <v>18</v>
      </c>
      <c r="AJ655" s="32" t="str">
        <f t="shared" si="116"/>
        <v/>
      </c>
    </row>
    <row r="656" spans="1:36">
      <c r="A656">
        <v>2</v>
      </c>
      <c r="B656" s="1" t="str">
        <f t="shared" si="108"/>
        <v>2C_287</v>
      </c>
      <c r="C656" t="str">
        <f t="shared" si="107"/>
        <v>2C_287</v>
      </c>
      <c r="D656" t="str">
        <f>IF(ISNA(VLOOKUP(C656,omissio_vanha_vs_uusi!$A$2:$T$107,20,FALSE)),"",IF(VLOOKUP(C656,omissio_vanha_vs_uusi!$A$2:$T$107,20,FALSE)="OK",VLOOKUP(C656,omissio_vanha_vs_uusi!$A$2:$T$107,11,FALSE),""))</f>
        <v/>
      </c>
      <c r="E656">
        <f>VLOOKUP($C656,marv2012_trees!$A$2:$O$2023,5,FALSE)</f>
        <v>2515782.9500000002</v>
      </c>
      <c r="F656">
        <f>VLOOKUP($C656,marv2012_trees!$A$2:$O$2023,6,FALSE)</f>
        <v>6860868.4699999997</v>
      </c>
      <c r="G656" t="str">
        <f>IF(ISNA(VLOOKUP($C656,results!$A$2:$CJ$107,10,FALSE)),"",VLOOKUP($C656,results!$A$2:$CJ$107,10,FALSE))</f>
        <v/>
      </c>
      <c r="H656" t="str">
        <f>IF(ISNA(VLOOKUP($C656,results!$A$2:$CJ$107,11,FALSE)),"",VLOOKUP($C656,results!$A$2:$CJ$107,11,FALSE))</f>
        <v/>
      </c>
      <c r="I656" t="s">
        <v>128</v>
      </c>
      <c r="J656">
        <v>287</v>
      </c>
      <c r="K656">
        <v>2</v>
      </c>
      <c r="L656">
        <v>205</v>
      </c>
      <c r="M656">
        <v>14.497000610351501</v>
      </c>
      <c r="N656">
        <v>2</v>
      </c>
      <c r="O656" s="7">
        <v>1</v>
      </c>
      <c r="P656" s="7">
        <v>2</v>
      </c>
      <c r="Q656" s="7">
        <v>12</v>
      </c>
      <c r="R656" s="7">
        <v>224</v>
      </c>
      <c r="V656" s="7">
        <v>0</v>
      </c>
      <c r="AA656" t="s">
        <v>225</v>
      </c>
      <c r="AB656" s="8">
        <f t="shared" si="109"/>
        <v>19</v>
      </c>
      <c r="AC656" s="8" t="str">
        <f t="shared" si="110"/>
        <v/>
      </c>
      <c r="AD656" s="32" t="str">
        <f t="shared" si="111"/>
        <v/>
      </c>
      <c r="AE656" s="32" t="str">
        <f>IF(J656&lt;900,IF(AND(VLOOKUP(C656,marv2012_trees!$A$2:$O$2023,11,FALSE)&lt;21,OR(Q656=21,Q656=22,Q656=23)),1,""),"")</f>
        <v/>
      </c>
      <c r="AF656" s="32" t="str">
        <f t="shared" si="112"/>
        <v/>
      </c>
      <c r="AG656" s="32">
        <f t="shared" si="113"/>
        <v>205</v>
      </c>
      <c r="AH656" s="32">
        <f t="shared" si="114"/>
        <v>224</v>
      </c>
      <c r="AI656" s="32">
        <f t="shared" si="115"/>
        <v>19</v>
      </c>
      <c r="AJ656" s="32" t="str">
        <f t="shared" si="116"/>
        <v/>
      </c>
    </row>
    <row r="657" spans="1:36">
      <c r="A657">
        <v>2</v>
      </c>
      <c r="B657" s="1" t="str">
        <f t="shared" si="108"/>
        <v>2C_276</v>
      </c>
      <c r="C657" t="str">
        <f t="shared" si="107"/>
        <v>2C_276</v>
      </c>
      <c r="D657" t="str">
        <f>IF(ISNA(VLOOKUP(C657,omissio_vanha_vs_uusi!$A$2:$T$107,20,FALSE)),"",IF(VLOOKUP(C657,omissio_vanha_vs_uusi!$A$2:$T$107,20,FALSE)="OK",VLOOKUP(C657,omissio_vanha_vs_uusi!$A$2:$T$107,11,FALSE),""))</f>
        <v/>
      </c>
      <c r="E657">
        <f>VLOOKUP($C657,marv2012_trees!$A$2:$O$2023,5,FALSE)</f>
        <v>2515778.88</v>
      </c>
      <c r="F657">
        <f>VLOOKUP($C657,marv2012_trees!$A$2:$O$2023,6,FALSE)</f>
        <v>6860867.0599999996</v>
      </c>
      <c r="G657" t="str">
        <f>IF(ISNA(VLOOKUP($C657,results!$A$2:$CJ$107,10,FALSE)),"",VLOOKUP($C657,results!$A$2:$CJ$107,10,FALSE))</f>
        <v/>
      </c>
      <c r="H657" t="str">
        <f>IF(ISNA(VLOOKUP($C657,results!$A$2:$CJ$107,11,FALSE)),"",VLOOKUP($C657,results!$A$2:$CJ$107,11,FALSE))</f>
        <v/>
      </c>
      <c r="I657" t="s">
        <v>128</v>
      </c>
      <c r="J657">
        <v>276</v>
      </c>
      <c r="K657">
        <v>2</v>
      </c>
      <c r="L657">
        <v>162</v>
      </c>
      <c r="M657">
        <v>17.278003662109299</v>
      </c>
      <c r="N657">
        <v>2</v>
      </c>
      <c r="O657" s="7">
        <v>1</v>
      </c>
      <c r="P657" s="7">
        <v>2</v>
      </c>
      <c r="Q657" s="7">
        <v>12</v>
      </c>
      <c r="R657" s="7">
        <v>174</v>
      </c>
      <c r="V657" s="7">
        <v>0</v>
      </c>
      <c r="AA657" t="s">
        <v>226</v>
      </c>
      <c r="AB657" s="8">
        <f t="shared" si="109"/>
        <v>12</v>
      </c>
      <c r="AC657" s="8" t="str">
        <f t="shared" si="110"/>
        <v/>
      </c>
      <c r="AD657" s="32" t="str">
        <f t="shared" si="111"/>
        <v/>
      </c>
      <c r="AE657" s="32" t="str">
        <f>IF(J657&lt;900,IF(AND(VLOOKUP(C657,marv2012_trees!$A$2:$O$2023,11,FALSE)&lt;21,OR(Q657=21,Q657=22,Q657=23)),1,""),"")</f>
        <v/>
      </c>
      <c r="AF657" s="32" t="str">
        <f t="shared" si="112"/>
        <v/>
      </c>
      <c r="AG657" s="32">
        <f t="shared" si="113"/>
        <v>162</v>
      </c>
      <c r="AH657" s="32">
        <f t="shared" si="114"/>
        <v>174</v>
      </c>
      <c r="AI657" s="32">
        <f t="shared" si="115"/>
        <v>12</v>
      </c>
      <c r="AJ657" s="32" t="str">
        <f t="shared" si="116"/>
        <v/>
      </c>
    </row>
    <row r="658" spans="1:36">
      <c r="A658">
        <v>2</v>
      </c>
      <c r="B658" s="1" t="str">
        <f t="shared" si="108"/>
        <v>2C_258</v>
      </c>
      <c r="C658" t="str">
        <f t="shared" si="107"/>
        <v>2C_258</v>
      </c>
      <c r="D658" t="str">
        <f>IF(ISNA(VLOOKUP(C658,omissio_vanha_vs_uusi!$A$2:$T$107,20,FALSE)),"",IF(VLOOKUP(C658,omissio_vanha_vs_uusi!$A$2:$T$107,20,FALSE)="OK",VLOOKUP(C658,omissio_vanha_vs_uusi!$A$2:$T$107,11,FALSE),""))</f>
        <v/>
      </c>
      <c r="E658">
        <f>VLOOKUP($C658,marv2012_trees!$A$2:$O$2023,5,FALSE)</f>
        <v>2515807.98</v>
      </c>
      <c r="F658">
        <f>VLOOKUP($C658,marv2012_trees!$A$2:$O$2023,6,FALSE)</f>
        <v>6860837.9100000001</v>
      </c>
      <c r="G658" t="str">
        <f>IF(ISNA(VLOOKUP($C658,results!$A$2:$CJ$107,10,FALSE)),"",VLOOKUP($C658,results!$A$2:$CJ$107,10,FALSE))</f>
        <v/>
      </c>
      <c r="H658" t="str">
        <f>IF(ISNA(VLOOKUP($C658,results!$A$2:$CJ$107,11,FALSE)),"",VLOOKUP($C658,results!$A$2:$CJ$107,11,FALSE))</f>
        <v/>
      </c>
      <c r="I658" t="s">
        <v>128</v>
      </c>
      <c r="J658">
        <v>258</v>
      </c>
      <c r="K658">
        <v>1</v>
      </c>
      <c r="L658">
        <v>262</v>
      </c>
      <c r="M658">
        <v>21.085001831054601</v>
      </c>
      <c r="N658">
        <v>2</v>
      </c>
      <c r="O658" s="7">
        <v>1</v>
      </c>
      <c r="P658" s="7">
        <v>1</v>
      </c>
      <c r="Q658" s="7">
        <v>11</v>
      </c>
      <c r="R658" s="7">
        <v>270</v>
      </c>
      <c r="V658" s="7">
        <v>0</v>
      </c>
      <c r="AB658" s="8">
        <f t="shared" si="109"/>
        <v>8</v>
      </c>
      <c r="AC658" s="8" t="str">
        <f t="shared" si="110"/>
        <v/>
      </c>
      <c r="AD658" s="32" t="str">
        <f t="shared" si="111"/>
        <v/>
      </c>
      <c r="AE658" s="32" t="str">
        <f>IF(J658&lt;900,IF(AND(VLOOKUP(C658,marv2012_trees!$A$2:$O$2023,11,FALSE)&lt;21,OR(Q658=21,Q658=22,Q658=23)),1,""),"")</f>
        <v/>
      </c>
      <c r="AF658" s="32" t="str">
        <f t="shared" si="112"/>
        <v/>
      </c>
      <c r="AG658" s="32">
        <f t="shared" si="113"/>
        <v>262</v>
      </c>
      <c r="AH658" s="32">
        <f t="shared" si="114"/>
        <v>270</v>
      </c>
      <c r="AI658" s="32">
        <f t="shared" si="115"/>
        <v>8</v>
      </c>
      <c r="AJ658" s="32" t="str">
        <f t="shared" si="116"/>
        <v/>
      </c>
    </row>
    <row r="659" spans="1:36">
      <c r="A659">
        <v>2</v>
      </c>
      <c r="B659" s="1" t="str">
        <f t="shared" si="108"/>
        <v>2C_256</v>
      </c>
      <c r="C659" t="str">
        <f t="shared" si="107"/>
        <v>2C_256</v>
      </c>
      <c r="D659" t="str">
        <f>IF(ISNA(VLOOKUP(C659,omissio_vanha_vs_uusi!$A$2:$T$107,20,FALSE)),"",IF(VLOOKUP(C659,omissio_vanha_vs_uusi!$A$2:$T$107,20,FALSE)="OK",VLOOKUP(C659,omissio_vanha_vs_uusi!$A$2:$T$107,11,FALSE),""))</f>
        <v/>
      </c>
      <c r="E659">
        <f>VLOOKUP($C659,marv2012_trees!$A$2:$O$2023,5,FALSE)</f>
        <v>2515803.65</v>
      </c>
      <c r="F659">
        <f>VLOOKUP($C659,marv2012_trees!$A$2:$O$2023,6,FALSE)</f>
        <v>6860836.9699999997</v>
      </c>
      <c r="G659" t="str">
        <f>IF(ISNA(VLOOKUP($C659,results!$A$2:$CJ$107,10,FALSE)),"",VLOOKUP($C659,results!$A$2:$CJ$107,10,FALSE))</f>
        <v/>
      </c>
      <c r="H659" t="str">
        <f>IF(ISNA(VLOOKUP($C659,results!$A$2:$CJ$107,11,FALSE)),"",VLOOKUP($C659,results!$A$2:$CJ$107,11,FALSE))</f>
        <v/>
      </c>
      <c r="I659" t="s">
        <v>128</v>
      </c>
      <c r="J659">
        <v>256</v>
      </c>
      <c r="K659">
        <v>2</v>
      </c>
      <c r="L659">
        <v>166</v>
      </c>
      <c r="M659">
        <v>14.0050067138671</v>
      </c>
      <c r="N659">
        <v>2</v>
      </c>
      <c r="O659" s="7">
        <v>1</v>
      </c>
      <c r="P659" s="7">
        <v>2</v>
      </c>
      <c r="Q659" s="7">
        <v>12</v>
      </c>
      <c r="R659" s="7">
        <v>163</v>
      </c>
      <c r="V659" s="7">
        <v>0</v>
      </c>
      <c r="AA659" t="s">
        <v>227</v>
      </c>
      <c r="AB659" s="8">
        <f t="shared" si="109"/>
        <v>-3</v>
      </c>
      <c r="AC659" s="8" t="str">
        <f t="shared" si="110"/>
        <v/>
      </c>
      <c r="AD659" s="32" t="str">
        <f t="shared" si="111"/>
        <v/>
      </c>
      <c r="AE659" s="32" t="str">
        <f>IF(J659&lt;900,IF(AND(VLOOKUP(C659,marv2012_trees!$A$2:$O$2023,11,FALSE)&lt;21,OR(Q659=21,Q659=22,Q659=23)),1,""),"")</f>
        <v/>
      </c>
      <c r="AF659" s="32" t="str">
        <f t="shared" si="112"/>
        <v/>
      </c>
      <c r="AG659" s="32">
        <f t="shared" si="113"/>
        <v>166</v>
      </c>
      <c r="AH659" s="32">
        <f t="shared" si="114"/>
        <v>163</v>
      </c>
      <c r="AI659" s="32">
        <f t="shared" si="115"/>
        <v>-3</v>
      </c>
      <c r="AJ659" s="32" t="str">
        <f t="shared" si="116"/>
        <v/>
      </c>
    </row>
    <row r="660" spans="1:36">
      <c r="A660">
        <v>2</v>
      </c>
      <c r="B660" s="1" t="str">
        <f t="shared" si="108"/>
        <v>2C_254</v>
      </c>
      <c r="C660" t="str">
        <f t="shared" si="107"/>
        <v>2C_254</v>
      </c>
      <c r="D660" t="str">
        <f>IF(ISNA(VLOOKUP(C660,omissio_vanha_vs_uusi!$A$2:$T$107,20,FALSE)),"",IF(VLOOKUP(C660,omissio_vanha_vs_uusi!$A$2:$T$107,20,FALSE)="OK",VLOOKUP(C660,omissio_vanha_vs_uusi!$A$2:$T$107,11,FALSE),""))</f>
        <v/>
      </c>
      <c r="E660">
        <f>VLOOKUP($C660,marv2012_trees!$A$2:$O$2023,5,FALSE)</f>
        <v>2515809.21</v>
      </c>
      <c r="F660">
        <f>VLOOKUP($C660,marv2012_trees!$A$2:$O$2023,6,FALSE)</f>
        <v>6860841.7999999998</v>
      </c>
      <c r="G660" t="str">
        <f>IF(ISNA(VLOOKUP($C660,results!$A$2:$CJ$107,10,FALSE)),"",VLOOKUP($C660,results!$A$2:$CJ$107,10,FALSE))</f>
        <v/>
      </c>
      <c r="H660" t="str">
        <f>IF(ISNA(VLOOKUP($C660,results!$A$2:$CJ$107,11,FALSE)),"",VLOOKUP($C660,results!$A$2:$CJ$107,11,FALSE))</f>
        <v/>
      </c>
      <c r="I660" t="s">
        <v>128</v>
      </c>
      <c r="J660">
        <v>254</v>
      </c>
      <c r="K660">
        <v>1</v>
      </c>
      <c r="L660">
        <v>237</v>
      </c>
      <c r="M660">
        <v>20.417008544921799</v>
      </c>
      <c r="N660">
        <v>2</v>
      </c>
      <c r="O660" s="7">
        <v>1</v>
      </c>
      <c r="P660" s="7">
        <v>1</v>
      </c>
      <c r="Q660" s="7">
        <v>11</v>
      </c>
      <c r="R660" s="7">
        <v>246</v>
      </c>
      <c r="S660" s="7" t="s">
        <v>179</v>
      </c>
      <c r="T660" s="7">
        <v>20.5</v>
      </c>
      <c r="U660" s="7">
        <v>21</v>
      </c>
      <c r="V660" s="7">
        <v>15</v>
      </c>
      <c r="W660" s="7">
        <v>10</v>
      </c>
      <c r="X660" s="7">
        <v>28</v>
      </c>
      <c r="Y660" s="7">
        <v>6</v>
      </c>
      <c r="Z660" s="7">
        <v>69</v>
      </c>
      <c r="AB660" s="8">
        <f t="shared" si="109"/>
        <v>9</v>
      </c>
      <c r="AC660" s="8" t="str">
        <f t="shared" si="110"/>
        <v/>
      </c>
      <c r="AD660" s="32" t="str">
        <f t="shared" si="111"/>
        <v/>
      </c>
      <c r="AE660" s="32" t="str">
        <f>IF(J660&lt;900,IF(AND(VLOOKUP(C660,marv2012_trees!$A$2:$O$2023,11,FALSE)&lt;21,OR(Q660=21,Q660=22,Q660=23)),1,""),"")</f>
        <v/>
      </c>
      <c r="AF660" s="32" t="str">
        <f t="shared" si="112"/>
        <v/>
      </c>
      <c r="AG660" s="32">
        <f t="shared" si="113"/>
        <v>237</v>
      </c>
      <c r="AH660" s="32">
        <f t="shared" si="114"/>
        <v>246</v>
      </c>
      <c r="AI660" s="32">
        <f t="shared" si="115"/>
        <v>9</v>
      </c>
      <c r="AJ660" s="32" t="str">
        <f t="shared" si="116"/>
        <v/>
      </c>
    </row>
    <row r="661" spans="1:36">
      <c r="A661">
        <v>2</v>
      </c>
      <c r="B661" s="1" t="str">
        <f t="shared" si="108"/>
        <v>2C_248</v>
      </c>
      <c r="C661" t="str">
        <f t="shared" si="107"/>
        <v>2C_248</v>
      </c>
      <c r="D661" t="str">
        <f>IF(ISNA(VLOOKUP(C661,omissio_vanha_vs_uusi!$A$2:$T$107,20,FALSE)),"",IF(VLOOKUP(C661,omissio_vanha_vs_uusi!$A$2:$T$107,20,FALSE)="OK",VLOOKUP(C661,omissio_vanha_vs_uusi!$A$2:$T$107,11,FALSE),""))</f>
        <v/>
      </c>
      <c r="E661">
        <f>VLOOKUP($C661,marv2012_trees!$A$2:$O$2023,5,FALSE)</f>
        <v>2515803.5099999998</v>
      </c>
      <c r="F661">
        <f>VLOOKUP($C661,marv2012_trees!$A$2:$O$2023,6,FALSE)</f>
        <v>6860839.6600000001</v>
      </c>
      <c r="G661" t="str">
        <f>IF(ISNA(VLOOKUP($C661,results!$A$2:$CJ$107,10,FALSE)),"",VLOOKUP($C661,results!$A$2:$CJ$107,10,FALSE))</f>
        <v/>
      </c>
      <c r="H661" t="str">
        <f>IF(ISNA(VLOOKUP($C661,results!$A$2:$CJ$107,11,FALSE)),"",VLOOKUP($C661,results!$A$2:$CJ$107,11,FALSE))</f>
        <v/>
      </c>
      <c r="I661" t="s">
        <v>128</v>
      </c>
      <c r="J661">
        <v>248</v>
      </c>
      <c r="K661">
        <v>1</v>
      </c>
      <c r="L661">
        <v>238</v>
      </c>
      <c r="M661">
        <v>13.037001831054599</v>
      </c>
      <c r="N661">
        <v>2</v>
      </c>
      <c r="O661" s="7">
        <v>1</v>
      </c>
      <c r="P661" s="7">
        <v>1</v>
      </c>
      <c r="Q661" s="7">
        <v>22</v>
      </c>
      <c r="R661" s="7">
        <v>230</v>
      </c>
      <c r="V661" s="7">
        <v>0</v>
      </c>
      <c r="AB661" s="8" t="str">
        <f t="shared" si="109"/>
        <v/>
      </c>
      <c r="AC661" s="8" t="str">
        <f t="shared" si="110"/>
        <v/>
      </c>
      <c r="AD661" s="32" t="str">
        <f t="shared" si="111"/>
        <v/>
      </c>
      <c r="AE661" s="32">
        <f>IF(J661&lt;900,IF(AND(VLOOKUP(C661,marv2012_trees!$A$2:$O$2023,11,FALSE)&lt;21,OR(Q661=21,Q661=22,Q661=23)),1,""),"")</f>
        <v>1</v>
      </c>
      <c r="AF661" s="32" t="str">
        <f t="shared" si="112"/>
        <v/>
      </c>
      <c r="AG661" s="32">
        <f t="shared" si="113"/>
        <v>0</v>
      </c>
      <c r="AH661" s="32">
        <f t="shared" si="114"/>
        <v>0</v>
      </c>
      <c r="AI661" s="32" t="str">
        <f t="shared" si="115"/>
        <v/>
      </c>
      <c r="AJ661" s="32" t="str">
        <f t="shared" si="116"/>
        <v/>
      </c>
    </row>
    <row r="662" spans="1:36">
      <c r="A662">
        <v>2</v>
      </c>
      <c r="B662" s="1" t="str">
        <f t="shared" si="108"/>
        <v>2C_250</v>
      </c>
      <c r="C662" t="str">
        <f t="shared" si="107"/>
        <v>2C_250</v>
      </c>
      <c r="D662" t="str">
        <f>IF(ISNA(VLOOKUP(C662,omissio_vanha_vs_uusi!$A$2:$T$107,20,FALSE)),"",IF(VLOOKUP(C662,omissio_vanha_vs_uusi!$A$2:$T$107,20,FALSE)="OK",VLOOKUP(C662,omissio_vanha_vs_uusi!$A$2:$T$107,11,FALSE),""))</f>
        <v/>
      </c>
      <c r="E662">
        <f>VLOOKUP($C662,marv2012_trees!$A$2:$O$2023,5,FALSE)</f>
        <v>2515806.42</v>
      </c>
      <c r="F662">
        <f>VLOOKUP($C662,marv2012_trees!$A$2:$O$2023,6,FALSE)</f>
        <v>6860842.2800000003</v>
      </c>
      <c r="G662" t="str">
        <f>IF(ISNA(VLOOKUP($C662,results!$A$2:$CJ$107,10,FALSE)),"",VLOOKUP($C662,results!$A$2:$CJ$107,10,FALSE))</f>
        <v/>
      </c>
      <c r="H662" t="str">
        <f>IF(ISNA(VLOOKUP($C662,results!$A$2:$CJ$107,11,FALSE)),"",VLOOKUP($C662,results!$A$2:$CJ$107,11,FALSE))</f>
        <v/>
      </c>
      <c r="I662" t="s">
        <v>128</v>
      </c>
      <c r="J662">
        <v>250</v>
      </c>
      <c r="K662">
        <v>2</v>
      </c>
      <c r="L662">
        <v>171</v>
      </c>
      <c r="M662">
        <v>18.451011596679599</v>
      </c>
      <c r="N662">
        <v>2</v>
      </c>
      <c r="O662" s="7">
        <v>1</v>
      </c>
      <c r="P662" s="7">
        <v>2</v>
      </c>
      <c r="Q662" s="7">
        <v>11</v>
      </c>
      <c r="R662" s="7">
        <v>176</v>
      </c>
      <c r="S662" s="7" t="s">
        <v>179</v>
      </c>
      <c r="T662" s="7">
        <v>13</v>
      </c>
      <c r="U662" s="7">
        <v>19.399999999999999</v>
      </c>
      <c r="V662" s="7">
        <v>14.999999999999998</v>
      </c>
      <c r="W662" s="7">
        <v>14</v>
      </c>
      <c r="X662" s="7">
        <v>10</v>
      </c>
      <c r="Y662" s="7">
        <v>9</v>
      </c>
      <c r="Z662" s="7">
        <v>69</v>
      </c>
      <c r="AB662" s="8">
        <f t="shared" si="109"/>
        <v>5</v>
      </c>
      <c r="AC662" s="8" t="str">
        <f t="shared" si="110"/>
        <v/>
      </c>
      <c r="AD662" s="32" t="str">
        <f t="shared" si="111"/>
        <v/>
      </c>
      <c r="AE662" s="32" t="str">
        <f>IF(J662&lt;900,IF(AND(VLOOKUP(C662,marv2012_trees!$A$2:$O$2023,11,FALSE)&lt;21,OR(Q662=21,Q662=22,Q662=23)),1,""),"")</f>
        <v/>
      </c>
      <c r="AF662" s="32" t="str">
        <f t="shared" si="112"/>
        <v/>
      </c>
      <c r="AG662" s="32">
        <f t="shared" si="113"/>
        <v>171</v>
      </c>
      <c r="AH662" s="32">
        <f t="shared" si="114"/>
        <v>176</v>
      </c>
      <c r="AI662" s="32">
        <f t="shared" si="115"/>
        <v>5</v>
      </c>
      <c r="AJ662" s="32" t="str">
        <f t="shared" si="116"/>
        <v/>
      </c>
    </row>
    <row r="663" spans="1:36">
      <c r="A663">
        <v>2</v>
      </c>
      <c r="B663" s="1" t="str">
        <f t="shared" si="108"/>
        <v>2C_245</v>
      </c>
      <c r="C663" t="str">
        <f t="shared" si="107"/>
        <v>2C_245</v>
      </c>
      <c r="D663" t="str">
        <f>IF(ISNA(VLOOKUP(C663,omissio_vanha_vs_uusi!$A$2:$T$107,20,FALSE)),"",IF(VLOOKUP(C663,omissio_vanha_vs_uusi!$A$2:$T$107,20,FALSE)="OK",VLOOKUP(C663,omissio_vanha_vs_uusi!$A$2:$T$107,11,FALSE),""))</f>
        <v/>
      </c>
      <c r="E663">
        <f>VLOOKUP($C663,marv2012_trees!$A$2:$O$2023,5,FALSE)</f>
        <v>2515808.3199999998</v>
      </c>
      <c r="F663">
        <f>VLOOKUP($C663,marv2012_trees!$A$2:$O$2023,6,FALSE)</f>
        <v>6860845.0199999996</v>
      </c>
      <c r="G663" t="str">
        <f>IF(ISNA(VLOOKUP($C663,results!$A$2:$CJ$107,10,FALSE)),"",VLOOKUP($C663,results!$A$2:$CJ$107,10,FALSE))</f>
        <v/>
      </c>
      <c r="H663" t="str">
        <f>IF(ISNA(VLOOKUP($C663,results!$A$2:$CJ$107,11,FALSE)),"",VLOOKUP($C663,results!$A$2:$CJ$107,11,FALSE))</f>
        <v/>
      </c>
      <c r="I663" t="s">
        <v>128</v>
      </c>
      <c r="J663">
        <v>245</v>
      </c>
      <c r="K663">
        <v>2</v>
      </c>
      <c r="L663">
        <v>290</v>
      </c>
      <c r="M663">
        <v>22.9449969482421</v>
      </c>
      <c r="N663">
        <v>2</v>
      </c>
      <c r="O663" s="7">
        <v>1</v>
      </c>
      <c r="P663" s="7">
        <v>2</v>
      </c>
      <c r="Q663" s="7">
        <v>11</v>
      </c>
      <c r="R663" s="7">
        <v>305</v>
      </c>
      <c r="V663" s="7">
        <v>0</v>
      </c>
      <c r="AB663" s="8">
        <f t="shared" si="109"/>
        <v>15</v>
      </c>
      <c r="AC663" s="8" t="str">
        <f t="shared" si="110"/>
        <v/>
      </c>
      <c r="AD663" s="32" t="str">
        <f t="shared" si="111"/>
        <v/>
      </c>
      <c r="AE663" s="32" t="str">
        <f>IF(J663&lt;900,IF(AND(VLOOKUP(C663,marv2012_trees!$A$2:$O$2023,11,FALSE)&lt;21,OR(Q663=21,Q663=22,Q663=23)),1,""),"")</f>
        <v/>
      </c>
      <c r="AF663" s="32" t="str">
        <f t="shared" si="112"/>
        <v/>
      </c>
      <c r="AG663" s="32">
        <f t="shared" si="113"/>
        <v>290</v>
      </c>
      <c r="AH663" s="32">
        <f t="shared" si="114"/>
        <v>305</v>
      </c>
      <c r="AI663" s="32">
        <f t="shared" si="115"/>
        <v>15</v>
      </c>
      <c r="AJ663" s="32" t="str">
        <f t="shared" si="116"/>
        <v/>
      </c>
    </row>
    <row r="664" spans="1:36">
      <c r="A664">
        <v>2</v>
      </c>
      <c r="B664" s="1" t="str">
        <f t="shared" si="108"/>
        <v>2C_243</v>
      </c>
      <c r="C664" t="str">
        <f t="shared" si="107"/>
        <v>2C_243</v>
      </c>
      <c r="D664" t="str">
        <f>IF(ISNA(VLOOKUP(C664,omissio_vanha_vs_uusi!$A$2:$T$107,20,FALSE)),"",IF(VLOOKUP(C664,omissio_vanha_vs_uusi!$A$2:$T$107,20,FALSE)="OK",VLOOKUP(C664,omissio_vanha_vs_uusi!$A$2:$T$107,11,FALSE),""))</f>
        <v/>
      </c>
      <c r="E664">
        <f>VLOOKUP($C664,marv2012_trees!$A$2:$O$2023,5,FALSE)</f>
        <v>2515804.5099999998</v>
      </c>
      <c r="F664">
        <f>VLOOKUP($C664,marv2012_trees!$A$2:$O$2023,6,FALSE)</f>
        <v>6860843.0899999999</v>
      </c>
      <c r="G664" t="str">
        <f>IF(ISNA(VLOOKUP($C664,results!$A$2:$CJ$107,10,FALSE)),"",VLOOKUP($C664,results!$A$2:$CJ$107,10,FALSE))</f>
        <v/>
      </c>
      <c r="H664" t="str">
        <f>IF(ISNA(VLOOKUP($C664,results!$A$2:$CJ$107,11,FALSE)),"",VLOOKUP($C664,results!$A$2:$CJ$107,11,FALSE))</f>
        <v/>
      </c>
      <c r="I664" t="s">
        <v>128</v>
      </c>
      <c r="J664">
        <v>243</v>
      </c>
      <c r="K664">
        <v>2</v>
      </c>
      <c r="L664">
        <v>255</v>
      </c>
      <c r="M664">
        <v>22.212011596679599</v>
      </c>
      <c r="N664">
        <v>2</v>
      </c>
      <c r="O664" s="7">
        <v>1</v>
      </c>
      <c r="P664" s="7">
        <v>2</v>
      </c>
      <c r="Q664" s="7">
        <v>11</v>
      </c>
      <c r="R664" s="7">
        <v>270</v>
      </c>
      <c r="S664" s="7" t="s">
        <v>180</v>
      </c>
      <c r="T664" s="7">
        <v>24</v>
      </c>
      <c r="U664" s="7">
        <v>22.5</v>
      </c>
      <c r="V664" s="7">
        <v>4</v>
      </c>
      <c r="Y664" s="7">
        <v>3</v>
      </c>
      <c r="AB664" s="8">
        <f t="shared" si="109"/>
        <v>15</v>
      </c>
      <c r="AC664" s="8" t="str">
        <f t="shared" si="110"/>
        <v/>
      </c>
      <c r="AD664" s="32" t="str">
        <f t="shared" si="111"/>
        <v/>
      </c>
      <c r="AE664" s="32" t="str">
        <f>IF(J664&lt;900,IF(AND(VLOOKUP(C664,marv2012_trees!$A$2:$O$2023,11,FALSE)&lt;21,OR(Q664=21,Q664=22,Q664=23)),1,""),"")</f>
        <v/>
      </c>
      <c r="AF664" s="32" t="str">
        <f t="shared" si="112"/>
        <v/>
      </c>
      <c r="AG664" s="32">
        <f t="shared" si="113"/>
        <v>255</v>
      </c>
      <c r="AH664" s="32">
        <f t="shared" si="114"/>
        <v>270</v>
      </c>
      <c r="AI664" s="32">
        <f t="shared" si="115"/>
        <v>15</v>
      </c>
      <c r="AJ664" s="32" t="str">
        <f t="shared" si="116"/>
        <v/>
      </c>
    </row>
    <row r="665" spans="1:36">
      <c r="A665">
        <v>2</v>
      </c>
      <c r="B665" s="1" t="str">
        <f t="shared" si="108"/>
        <v>2C_236</v>
      </c>
      <c r="C665" t="str">
        <f t="shared" si="107"/>
        <v>2C_236</v>
      </c>
      <c r="D665" t="str">
        <f>IF(ISNA(VLOOKUP(C665,omissio_vanha_vs_uusi!$A$2:$T$107,20,FALSE)),"",IF(VLOOKUP(C665,omissio_vanha_vs_uusi!$A$2:$T$107,20,FALSE)="OK",VLOOKUP(C665,omissio_vanha_vs_uusi!$A$2:$T$107,11,FALSE),""))</f>
        <v/>
      </c>
      <c r="E665">
        <f>VLOOKUP($C665,marv2012_trees!$A$2:$O$2023,5,FALSE)</f>
        <v>2515803.5299999998</v>
      </c>
      <c r="F665">
        <f>VLOOKUP($C665,marv2012_trees!$A$2:$O$2023,6,FALSE)</f>
        <v>6860845.6500000004</v>
      </c>
      <c r="G665" t="str">
        <f>IF(ISNA(VLOOKUP($C665,results!$A$2:$CJ$107,10,FALSE)),"",VLOOKUP($C665,results!$A$2:$CJ$107,10,FALSE))</f>
        <v/>
      </c>
      <c r="H665" t="str">
        <f>IF(ISNA(VLOOKUP($C665,results!$A$2:$CJ$107,11,FALSE)),"",VLOOKUP($C665,results!$A$2:$CJ$107,11,FALSE))</f>
        <v/>
      </c>
      <c r="I665" t="s">
        <v>128</v>
      </c>
      <c r="J665">
        <v>236</v>
      </c>
      <c r="K665">
        <v>2</v>
      </c>
      <c r="L665">
        <v>236</v>
      </c>
      <c r="M665">
        <v>17.327996948242099</v>
      </c>
      <c r="N665">
        <v>2</v>
      </c>
      <c r="O665" s="7">
        <v>1</v>
      </c>
      <c r="P665" s="7">
        <v>2</v>
      </c>
      <c r="Q665" s="7">
        <v>12</v>
      </c>
      <c r="R665" s="7">
        <v>240</v>
      </c>
      <c r="V665" s="7">
        <v>0</v>
      </c>
      <c r="AA665" t="s">
        <v>225</v>
      </c>
      <c r="AB665" s="8">
        <f t="shared" si="109"/>
        <v>4</v>
      </c>
      <c r="AC665" s="8" t="str">
        <f t="shared" si="110"/>
        <v/>
      </c>
      <c r="AD665" s="32" t="str">
        <f t="shared" si="111"/>
        <v/>
      </c>
      <c r="AE665" s="32" t="str">
        <f>IF(J665&lt;900,IF(AND(VLOOKUP(C665,marv2012_trees!$A$2:$O$2023,11,FALSE)&lt;21,OR(Q665=21,Q665=22,Q665=23)),1,""),"")</f>
        <v/>
      </c>
      <c r="AF665" s="32" t="str">
        <f t="shared" si="112"/>
        <v/>
      </c>
      <c r="AG665" s="32">
        <f t="shared" si="113"/>
        <v>236</v>
      </c>
      <c r="AH665" s="32">
        <f t="shared" si="114"/>
        <v>240</v>
      </c>
      <c r="AI665" s="32">
        <f t="shared" si="115"/>
        <v>4</v>
      </c>
      <c r="AJ665" s="32" t="str">
        <f t="shared" si="116"/>
        <v/>
      </c>
    </row>
    <row r="666" spans="1:36">
      <c r="A666">
        <v>2</v>
      </c>
      <c r="B666" s="1" t="str">
        <f t="shared" si="108"/>
        <v>2C_228</v>
      </c>
      <c r="C666" t="str">
        <f t="shared" si="107"/>
        <v>2C_228</v>
      </c>
      <c r="D666" t="str">
        <f>IF(ISNA(VLOOKUP(C666,omissio_vanha_vs_uusi!$A$2:$T$107,20,FALSE)),"",IF(VLOOKUP(C666,omissio_vanha_vs_uusi!$A$2:$T$107,20,FALSE)="OK",VLOOKUP(C666,omissio_vanha_vs_uusi!$A$2:$T$107,11,FALSE),""))</f>
        <v/>
      </c>
      <c r="E666">
        <f>VLOOKUP($C666,marv2012_trees!$A$2:$O$2023,5,FALSE)</f>
        <v>2515799.4900000002</v>
      </c>
      <c r="F666">
        <f>VLOOKUP($C666,marv2012_trees!$A$2:$O$2023,6,FALSE)</f>
        <v>6860844.2400000002</v>
      </c>
      <c r="G666" t="str">
        <f>IF(ISNA(VLOOKUP($C666,results!$A$2:$CJ$107,10,FALSE)),"",VLOOKUP($C666,results!$A$2:$CJ$107,10,FALSE))</f>
        <v/>
      </c>
      <c r="H666" t="str">
        <f>IF(ISNA(VLOOKUP($C666,results!$A$2:$CJ$107,11,FALSE)),"",VLOOKUP($C666,results!$A$2:$CJ$107,11,FALSE))</f>
        <v/>
      </c>
      <c r="I666" t="s">
        <v>128</v>
      </c>
      <c r="J666">
        <v>228</v>
      </c>
      <c r="K666">
        <v>2</v>
      </c>
      <c r="L666">
        <v>240</v>
      </c>
      <c r="M666">
        <v>22.811011596679599</v>
      </c>
      <c r="N666">
        <v>2</v>
      </c>
      <c r="O666" s="7">
        <v>1</v>
      </c>
      <c r="P666" s="7">
        <v>2</v>
      </c>
      <c r="Q666" s="7">
        <v>13</v>
      </c>
      <c r="R666" s="7">
        <v>235</v>
      </c>
      <c r="S666" s="7" t="s">
        <v>180</v>
      </c>
      <c r="T666" s="7">
        <v>21</v>
      </c>
      <c r="U666" s="7">
        <v>22</v>
      </c>
      <c r="V666" s="7">
        <v>18.5</v>
      </c>
      <c r="Y666" s="7">
        <v>3</v>
      </c>
      <c r="AA666" t="s">
        <v>200</v>
      </c>
      <c r="AB666" s="8">
        <f t="shared" si="109"/>
        <v>-5</v>
      </c>
      <c r="AC666" s="8" t="str">
        <f t="shared" si="110"/>
        <v/>
      </c>
      <c r="AD666" s="32" t="str">
        <f t="shared" si="111"/>
        <v/>
      </c>
      <c r="AE666" s="32" t="str">
        <f>IF(J666&lt;900,IF(AND(VLOOKUP(C666,marv2012_trees!$A$2:$O$2023,11,FALSE)&lt;21,OR(Q666=21,Q666=22,Q666=23)),1,""),"")</f>
        <v/>
      </c>
      <c r="AF666" s="32" t="str">
        <f t="shared" si="112"/>
        <v/>
      </c>
      <c r="AG666" s="32">
        <f t="shared" si="113"/>
        <v>240</v>
      </c>
      <c r="AH666" s="32">
        <f t="shared" si="114"/>
        <v>235</v>
      </c>
      <c r="AI666" s="32">
        <f t="shared" si="115"/>
        <v>-5</v>
      </c>
      <c r="AJ666" s="32" t="str">
        <f t="shared" si="116"/>
        <v/>
      </c>
    </row>
    <row r="667" spans="1:36">
      <c r="A667">
        <v>2</v>
      </c>
      <c r="B667" s="1" t="str">
        <f t="shared" si="108"/>
        <v>2C_229</v>
      </c>
      <c r="C667" t="str">
        <f t="shared" si="107"/>
        <v>2C_229</v>
      </c>
      <c r="D667" t="str">
        <f>IF(ISNA(VLOOKUP(C667,omissio_vanha_vs_uusi!$A$2:$T$107,20,FALSE)),"",IF(VLOOKUP(C667,omissio_vanha_vs_uusi!$A$2:$T$107,20,FALSE)="OK",VLOOKUP(C667,omissio_vanha_vs_uusi!$A$2:$T$107,11,FALSE),""))</f>
        <v/>
      </c>
      <c r="E667">
        <f>VLOOKUP($C667,marv2012_trees!$A$2:$O$2023,5,FALSE)</f>
        <v>2515801.2200000002</v>
      </c>
      <c r="F667">
        <f>VLOOKUP($C667,marv2012_trees!$A$2:$O$2023,6,FALSE)</f>
        <v>6860846.9199999999</v>
      </c>
      <c r="G667" t="str">
        <f>IF(ISNA(VLOOKUP($C667,results!$A$2:$CJ$107,10,FALSE)),"",VLOOKUP($C667,results!$A$2:$CJ$107,10,FALSE))</f>
        <v/>
      </c>
      <c r="H667" t="str">
        <f>IF(ISNA(VLOOKUP($C667,results!$A$2:$CJ$107,11,FALSE)),"",VLOOKUP($C667,results!$A$2:$CJ$107,11,FALSE))</f>
        <v/>
      </c>
      <c r="I667" t="s">
        <v>128</v>
      </c>
      <c r="J667">
        <v>229</v>
      </c>
      <c r="K667">
        <v>2</v>
      </c>
      <c r="L667">
        <v>210</v>
      </c>
      <c r="M667">
        <v>18.835999999999899</v>
      </c>
      <c r="N667">
        <v>2</v>
      </c>
      <c r="O667" s="7">
        <v>1</v>
      </c>
      <c r="P667" s="7">
        <v>2</v>
      </c>
      <c r="Q667" s="7">
        <v>12</v>
      </c>
      <c r="R667" s="7">
        <v>217</v>
      </c>
      <c r="V667" s="7">
        <v>0</v>
      </c>
      <c r="AA667" t="s">
        <v>223</v>
      </c>
      <c r="AB667" s="8">
        <f t="shared" si="109"/>
        <v>7</v>
      </c>
      <c r="AC667" s="8" t="str">
        <f t="shared" si="110"/>
        <v/>
      </c>
      <c r="AD667" s="32" t="str">
        <f t="shared" si="111"/>
        <v/>
      </c>
      <c r="AE667" s="32" t="str">
        <f>IF(J667&lt;900,IF(AND(VLOOKUP(C667,marv2012_trees!$A$2:$O$2023,11,FALSE)&lt;21,OR(Q667=21,Q667=22,Q667=23)),1,""),"")</f>
        <v/>
      </c>
      <c r="AF667" s="32" t="str">
        <f t="shared" si="112"/>
        <v/>
      </c>
      <c r="AG667" s="32">
        <f t="shared" si="113"/>
        <v>210</v>
      </c>
      <c r="AH667" s="32">
        <f t="shared" si="114"/>
        <v>217</v>
      </c>
      <c r="AI667" s="32">
        <f t="shared" si="115"/>
        <v>7</v>
      </c>
      <c r="AJ667" s="32" t="str">
        <f t="shared" si="116"/>
        <v/>
      </c>
    </row>
    <row r="668" spans="1:36">
      <c r="A668">
        <v>2</v>
      </c>
      <c r="B668" s="1" t="str">
        <f t="shared" si="108"/>
        <v>2C_222</v>
      </c>
      <c r="C668" t="str">
        <f t="shared" si="107"/>
        <v>2C_222</v>
      </c>
      <c r="D668" t="str">
        <f>IF(ISNA(VLOOKUP(C668,omissio_vanha_vs_uusi!$A$2:$T$107,20,FALSE)),"",IF(VLOOKUP(C668,omissio_vanha_vs_uusi!$A$2:$T$107,20,FALSE)="OK",VLOOKUP(C668,omissio_vanha_vs_uusi!$A$2:$T$107,11,FALSE),""))</f>
        <v/>
      </c>
      <c r="E668">
        <f>VLOOKUP($C668,marv2012_trees!$A$2:$O$2023,5,FALSE)</f>
        <v>2515797.6</v>
      </c>
      <c r="F668">
        <f>VLOOKUP($C668,marv2012_trees!$A$2:$O$2023,6,FALSE)</f>
        <v>6860846.5199999996</v>
      </c>
      <c r="G668" t="str">
        <f>IF(ISNA(VLOOKUP($C668,results!$A$2:$CJ$107,10,FALSE)),"",VLOOKUP($C668,results!$A$2:$CJ$107,10,FALSE))</f>
        <v/>
      </c>
      <c r="H668" t="str">
        <f>IF(ISNA(VLOOKUP($C668,results!$A$2:$CJ$107,11,FALSE)),"",VLOOKUP($C668,results!$A$2:$CJ$107,11,FALSE))</f>
        <v/>
      </c>
      <c r="I668" t="s">
        <v>128</v>
      </c>
      <c r="J668">
        <v>222</v>
      </c>
      <c r="K668">
        <v>2</v>
      </c>
      <c r="L668">
        <v>264</v>
      </c>
      <c r="M668">
        <v>23.7720067138671</v>
      </c>
      <c r="N668">
        <v>2</v>
      </c>
      <c r="O668" s="7">
        <v>1</v>
      </c>
      <c r="P668" s="7">
        <v>2</v>
      </c>
      <c r="Q668" s="7">
        <v>11</v>
      </c>
      <c r="R668" s="7">
        <v>275</v>
      </c>
      <c r="V668" s="7">
        <v>0</v>
      </c>
      <c r="AB668" s="8">
        <f t="shared" si="109"/>
        <v>11</v>
      </c>
      <c r="AC668" s="8" t="str">
        <f t="shared" si="110"/>
        <v/>
      </c>
      <c r="AD668" s="32" t="str">
        <f t="shared" si="111"/>
        <v/>
      </c>
      <c r="AE668" s="32" t="str">
        <f>IF(J668&lt;900,IF(AND(VLOOKUP(C668,marv2012_trees!$A$2:$O$2023,11,FALSE)&lt;21,OR(Q668=21,Q668=22,Q668=23)),1,""),"")</f>
        <v/>
      </c>
      <c r="AF668" s="32" t="str">
        <f t="shared" si="112"/>
        <v/>
      </c>
      <c r="AG668" s="32">
        <f t="shared" si="113"/>
        <v>264</v>
      </c>
      <c r="AH668" s="32">
        <f t="shared" si="114"/>
        <v>275</v>
      </c>
      <c r="AI668" s="32">
        <f t="shared" si="115"/>
        <v>11</v>
      </c>
      <c r="AJ668" s="32" t="str">
        <f t="shared" si="116"/>
        <v/>
      </c>
    </row>
    <row r="669" spans="1:36">
      <c r="A669">
        <v>2</v>
      </c>
      <c r="B669" s="1" t="str">
        <f t="shared" si="108"/>
        <v>2C_227</v>
      </c>
      <c r="C669" t="str">
        <f t="shared" si="107"/>
        <v>2C_227</v>
      </c>
      <c r="D669" t="str">
        <f>IF(ISNA(VLOOKUP(C669,omissio_vanha_vs_uusi!$A$2:$T$107,20,FALSE)),"",IF(VLOOKUP(C669,omissio_vanha_vs_uusi!$A$2:$T$107,20,FALSE)="OK",VLOOKUP(C669,omissio_vanha_vs_uusi!$A$2:$T$107,11,FALSE),""))</f>
        <v/>
      </c>
      <c r="E669">
        <f>VLOOKUP($C669,marv2012_trees!$A$2:$O$2023,5,FALSE)</f>
        <v>2515802.13</v>
      </c>
      <c r="F669">
        <f>VLOOKUP($C669,marv2012_trees!$A$2:$O$2023,6,FALSE)</f>
        <v>6860849.6699999999</v>
      </c>
      <c r="G669" t="str">
        <f>IF(ISNA(VLOOKUP($C669,results!$A$2:$CJ$107,10,FALSE)),"",VLOOKUP($C669,results!$A$2:$CJ$107,10,FALSE))</f>
        <v/>
      </c>
      <c r="H669" t="str">
        <f>IF(ISNA(VLOOKUP($C669,results!$A$2:$CJ$107,11,FALSE)),"",VLOOKUP($C669,results!$A$2:$CJ$107,11,FALSE))</f>
        <v/>
      </c>
      <c r="I669" t="s">
        <v>128</v>
      </c>
      <c r="J669">
        <v>227</v>
      </c>
      <c r="K669">
        <v>2</v>
      </c>
      <c r="L669">
        <v>154</v>
      </c>
      <c r="M669">
        <v>9.2070012207030896</v>
      </c>
      <c r="N669">
        <v>2</v>
      </c>
      <c r="O669" s="7">
        <v>1</v>
      </c>
      <c r="P669" s="7">
        <v>2</v>
      </c>
      <c r="Q669" s="7">
        <v>12</v>
      </c>
      <c r="R669" s="7">
        <v>160</v>
      </c>
      <c r="V669" s="7">
        <v>0</v>
      </c>
      <c r="AA669" t="s">
        <v>228</v>
      </c>
      <c r="AB669" s="8">
        <f t="shared" si="109"/>
        <v>6</v>
      </c>
      <c r="AC669" s="8" t="str">
        <f t="shared" si="110"/>
        <v/>
      </c>
      <c r="AD669" s="32" t="str">
        <f t="shared" si="111"/>
        <v/>
      </c>
      <c r="AE669" s="32" t="str">
        <f>IF(J669&lt;900,IF(AND(VLOOKUP(C669,marv2012_trees!$A$2:$O$2023,11,FALSE)&lt;21,OR(Q669=21,Q669=22,Q669=23)),1,""),"")</f>
        <v/>
      </c>
      <c r="AF669" s="32" t="str">
        <f t="shared" si="112"/>
        <v/>
      </c>
      <c r="AG669" s="32">
        <f t="shared" si="113"/>
        <v>154</v>
      </c>
      <c r="AH669" s="32">
        <f t="shared" si="114"/>
        <v>160</v>
      </c>
      <c r="AI669" s="32">
        <f t="shared" si="115"/>
        <v>6</v>
      </c>
      <c r="AJ669" s="32" t="str">
        <f t="shared" si="116"/>
        <v/>
      </c>
    </row>
    <row r="670" spans="1:36">
      <c r="A670">
        <v>2</v>
      </c>
      <c r="B670" s="1" t="str">
        <f t="shared" si="108"/>
        <v>2C_215</v>
      </c>
      <c r="C670" t="str">
        <f t="shared" si="107"/>
        <v>2C_215</v>
      </c>
      <c r="D670" t="str">
        <f>IF(ISNA(VLOOKUP(C670,omissio_vanha_vs_uusi!$A$2:$T$107,20,FALSE)),"",IF(VLOOKUP(C670,omissio_vanha_vs_uusi!$A$2:$T$107,20,FALSE)="OK",VLOOKUP(C670,omissio_vanha_vs_uusi!$A$2:$T$107,11,FALSE),""))</f>
        <v/>
      </c>
      <c r="E670">
        <f>VLOOKUP($C670,marv2012_trees!$A$2:$O$2023,5,FALSE)</f>
        <v>2515796.38</v>
      </c>
      <c r="F670">
        <f>VLOOKUP($C670,marv2012_trees!$A$2:$O$2023,6,FALSE)</f>
        <v>6860849.3899999997</v>
      </c>
      <c r="G670" t="str">
        <f>IF(ISNA(VLOOKUP($C670,results!$A$2:$CJ$107,10,FALSE)),"",VLOOKUP($C670,results!$A$2:$CJ$107,10,FALSE))</f>
        <v/>
      </c>
      <c r="H670" t="str">
        <f>IF(ISNA(VLOOKUP($C670,results!$A$2:$CJ$107,11,FALSE)),"",VLOOKUP($C670,results!$A$2:$CJ$107,11,FALSE))</f>
        <v/>
      </c>
      <c r="I670" t="s">
        <v>128</v>
      </c>
      <c r="J670">
        <v>215</v>
      </c>
      <c r="K670">
        <v>1</v>
      </c>
      <c r="L670">
        <v>261</v>
      </c>
      <c r="M670">
        <v>15.0270042724608</v>
      </c>
      <c r="N670">
        <v>2</v>
      </c>
      <c r="O670" s="7">
        <v>1</v>
      </c>
      <c r="P670" s="7">
        <v>1</v>
      </c>
      <c r="Q670" s="7">
        <v>22</v>
      </c>
      <c r="R670" s="7">
        <v>247</v>
      </c>
      <c r="V670" s="7">
        <v>0</v>
      </c>
      <c r="AB670" s="8" t="str">
        <f t="shared" si="109"/>
        <v/>
      </c>
      <c r="AC670" s="8" t="str">
        <f t="shared" si="110"/>
        <v/>
      </c>
      <c r="AD670" s="32" t="str">
        <f t="shared" si="111"/>
        <v/>
      </c>
      <c r="AE670" s="32">
        <f>IF(J670&lt;900,IF(AND(VLOOKUP(C670,marv2012_trees!$A$2:$O$2023,11,FALSE)&lt;21,OR(Q670=21,Q670=22,Q670=23)),1,""),"")</f>
        <v>1</v>
      </c>
      <c r="AF670" s="32" t="str">
        <f t="shared" si="112"/>
        <v/>
      </c>
      <c r="AG670" s="32">
        <f t="shared" si="113"/>
        <v>0</v>
      </c>
      <c r="AH670" s="32">
        <f t="shared" si="114"/>
        <v>0</v>
      </c>
      <c r="AI670" s="32" t="str">
        <f t="shared" si="115"/>
        <v/>
      </c>
      <c r="AJ670" s="32" t="str">
        <f t="shared" si="116"/>
        <v/>
      </c>
    </row>
    <row r="671" spans="1:36">
      <c r="A671">
        <v>2</v>
      </c>
      <c r="B671" s="1" t="str">
        <f t="shared" si="108"/>
        <v>2C_220</v>
      </c>
      <c r="C671" t="str">
        <f t="shared" si="107"/>
        <v>2C_220</v>
      </c>
      <c r="D671" t="str">
        <f>IF(ISNA(VLOOKUP(C671,omissio_vanha_vs_uusi!$A$2:$T$107,20,FALSE)),"",IF(VLOOKUP(C671,omissio_vanha_vs_uusi!$A$2:$T$107,20,FALSE)="OK",VLOOKUP(C671,omissio_vanha_vs_uusi!$A$2:$T$107,11,FALSE),""))</f>
        <v/>
      </c>
      <c r="E671">
        <f>VLOOKUP($C671,marv2012_trees!$A$2:$O$2023,5,FALSE)</f>
        <v>2515800.9</v>
      </c>
      <c r="F671">
        <f>VLOOKUP($C671,marv2012_trees!$A$2:$O$2023,6,FALSE)</f>
        <v>6860856.9900000002</v>
      </c>
      <c r="G671" t="str">
        <f>IF(ISNA(VLOOKUP($C671,results!$A$2:$CJ$107,10,FALSE)),"",VLOOKUP($C671,results!$A$2:$CJ$107,10,FALSE))</f>
        <v/>
      </c>
      <c r="H671" t="str">
        <f>IF(ISNA(VLOOKUP($C671,results!$A$2:$CJ$107,11,FALSE)),"",VLOOKUP($C671,results!$A$2:$CJ$107,11,FALSE))</f>
        <v/>
      </c>
      <c r="I671" t="s">
        <v>128</v>
      </c>
      <c r="J671">
        <v>220</v>
      </c>
      <c r="K671">
        <v>1</v>
      </c>
      <c r="L671">
        <v>274</v>
      </c>
      <c r="M671">
        <v>23.651011596679599</v>
      </c>
      <c r="N671">
        <v>2</v>
      </c>
      <c r="O671" s="7">
        <v>1</v>
      </c>
      <c r="P671" s="7">
        <v>1</v>
      </c>
      <c r="Q671" s="7">
        <v>11</v>
      </c>
      <c r="R671" s="7">
        <v>306</v>
      </c>
      <c r="V671" s="7">
        <v>0</v>
      </c>
      <c r="AB671" s="8">
        <f t="shared" si="109"/>
        <v>32</v>
      </c>
      <c r="AC671" s="8" t="str">
        <f t="shared" si="110"/>
        <v/>
      </c>
      <c r="AD671" s="32" t="str">
        <f t="shared" si="111"/>
        <v/>
      </c>
      <c r="AE671" s="32" t="str">
        <f>IF(J671&lt;900,IF(AND(VLOOKUP(C671,marv2012_trees!$A$2:$O$2023,11,FALSE)&lt;21,OR(Q671=21,Q671=22,Q671=23)),1,""),"")</f>
        <v/>
      </c>
      <c r="AF671" s="32" t="str">
        <f t="shared" si="112"/>
        <v/>
      </c>
      <c r="AG671" s="32">
        <f t="shared" si="113"/>
        <v>274</v>
      </c>
      <c r="AH671" s="32">
        <f t="shared" si="114"/>
        <v>306</v>
      </c>
      <c r="AI671" s="32">
        <f t="shared" si="115"/>
        <v>32</v>
      </c>
      <c r="AJ671" s="32" t="str">
        <f t="shared" si="116"/>
        <v/>
      </c>
    </row>
    <row r="672" spans="1:36">
      <c r="A672">
        <v>2</v>
      </c>
      <c r="B672" s="1" t="str">
        <f t="shared" si="108"/>
        <v>2C_203</v>
      </c>
      <c r="C672" t="str">
        <f t="shared" si="107"/>
        <v>2C_203</v>
      </c>
      <c r="D672" t="str">
        <f>IF(ISNA(VLOOKUP(C672,omissio_vanha_vs_uusi!$A$2:$T$107,20,FALSE)),"",IF(VLOOKUP(C672,omissio_vanha_vs_uusi!$A$2:$T$107,20,FALSE)="OK",VLOOKUP(C672,omissio_vanha_vs_uusi!$A$2:$T$107,11,FALSE),""))</f>
        <v/>
      </c>
      <c r="E672">
        <f>VLOOKUP($C672,marv2012_trees!$A$2:$O$2023,5,FALSE)</f>
        <v>2515795.83</v>
      </c>
      <c r="F672">
        <f>VLOOKUP($C672,marv2012_trees!$A$2:$O$2023,6,FALSE)</f>
        <v>6860854.6299999999</v>
      </c>
      <c r="G672" t="str">
        <f>IF(ISNA(VLOOKUP($C672,results!$A$2:$CJ$107,10,FALSE)),"",VLOOKUP($C672,results!$A$2:$CJ$107,10,FALSE))</f>
        <v/>
      </c>
      <c r="H672" t="str">
        <f>IF(ISNA(VLOOKUP($C672,results!$A$2:$CJ$107,11,FALSE)),"",VLOOKUP($C672,results!$A$2:$CJ$107,11,FALSE))</f>
        <v/>
      </c>
      <c r="I672" t="s">
        <v>128</v>
      </c>
      <c r="J672">
        <v>203</v>
      </c>
      <c r="K672">
        <v>2</v>
      </c>
      <c r="L672">
        <v>369</v>
      </c>
      <c r="M672">
        <v>25.222008544921799</v>
      </c>
      <c r="N672">
        <v>2</v>
      </c>
      <c r="O672" s="7">
        <v>1</v>
      </c>
      <c r="P672" s="7">
        <v>2</v>
      </c>
      <c r="Q672" s="7">
        <v>11</v>
      </c>
      <c r="R672" s="7">
        <v>385</v>
      </c>
      <c r="S672" s="7" t="s">
        <v>180</v>
      </c>
      <c r="T672" s="7">
        <v>33</v>
      </c>
      <c r="U672" s="7">
        <v>26.1</v>
      </c>
      <c r="V672" s="7">
        <v>9</v>
      </c>
      <c r="Y672" s="7">
        <v>9</v>
      </c>
      <c r="AB672" s="8">
        <f t="shared" si="109"/>
        <v>16</v>
      </c>
      <c r="AC672" s="8" t="str">
        <f t="shared" si="110"/>
        <v/>
      </c>
      <c r="AD672" s="32" t="str">
        <f t="shared" si="111"/>
        <v/>
      </c>
      <c r="AE672" s="32" t="str">
        <f>IF(J672&lt;900,IF(AND(VLOOKUP(C672,marv2012_trees!$A$2:$O$2023,11,FALSE)&lt;21,OR(Q672=21,Q672=22,Q672=23)),1,""),"")</f>
        <v/>
      </c>
      <c r="AF672" s="32" t="str">
        <f t="shared" si="112"/>
        <v/>
      </c>
      <c r="AG672" s="32">
        <f t="shared" si="113"/>
        <v>369</v>
      </c>
      <c r="AH672" s="32">
        <f t="shared" si="114"/>
        <v>385</v>
      </c>
      <c r="AI672" s="32">
        <f t="shared" si="115"/>
        <v>16</v>
      </c>
      <c r="AJ672" s="32" t="str">
        <f t="shared" si="116"/>
        <v/>
      </c>
    </row>
    <row r="673" spans="1:36">
      <c r="A673">
        <v>2</v>
      </c>
      <c r="B673" s="1" t="str">
        <f t="shared" si="108"/>
        <v>2C_213</v>
      </c>
      <c r="C673" t="str">
        <f t="shared" si="107"/>
        <v>2C_213</v>
      </c>
      <c r="D673" t="str">
        <f>IF(ISNA(VLOOKUP(C673,omissio_vanha_vs_uusi!$A$2:$T$107,20,FALSE)),"",IF(VLOOKUP(C673,omissio_vanha_vs_uusi!$A$2:$T$107,20,FALSE)="OK",VLOOKUP(C673,omissio_vanha_vs_uusi!$A$2:$T$107,11,FALSE),""))</f>
        <v/>
      </c>
      <c r="E673">
        <f>VLOOKUP($C673,marv2012_trees!$A$2:$O$2023,5,FALSE)</f>
        <v>2515798.0299999998</v>
      </c>
      <c r="F673">
        <f>VLOOKUP($C673,marv2012_trees!$A$2:$O$2023,6,FALSE)</f>
        <v>6860855.9400000004</v>
      </c>
      <c r="G673" t="str">
        <f>IF(ISNA(VLOOKUP($C673,results!$A$2:$CJ$107,10,FALSE)),"",VLOOKUP($C673,results!$A$2:$CJ$107,10,FALSE))</f>
        <v/>
      </c>
      <c r="H673" t="str">
        <f>IF(ISNA(VLOOKUP($C673,results!$A$2:$CJ$107,11,FALSE)),"",VLOOKUP($C673,results!$A$2:$CJ$107,11,FALSE))</f>
        <v/>
      </c>
      <c r="I673" t="s">
        <v>128</v>
      </c>
      <c r="J673">
        <v>213</v>
      </c>
      <c r="K673">
        <v>2</v>
      </c>
      <c r="L673">
        <v>204</v>
      </c>
      <c r="M673">
        <v>20.2869999999999</v>
      </c>
      <c r="N673">
        <v>2</v>
      </c>
      <c r="O673" s="7">
        <v>1</v>
      </c>
      <c r="P673" s="7">
        <v>2</v>
      </c>
      <c r="Q673" s="7">
        <v>11</v>
      </c>
      <c r="R673" s="7">
        <v>204</v>
      </c>
      <c r="S673" s="7" t="s">
        <v>180</v>
      </c>
      <c r="T673" s="7">
        <v>18</v>
      </c>
      <c r="U673" s="7">
        <v>20.100000000000001</v>
      </c>
      <c r="V673" s="7">
        <v>7.0000000000000018</v>
      </c>
      <c r="Y673" s="7">
        <v>2</v>
      </c>
      <c r="AB673" s="8">
        <f t="shared" si="109"/>
        <v>0</v>
      </c>
      <c r="AC673" s="8" t="str">
        <f t="shared" si="110"/>
        <v/>
      </c>
      <c r="AD673" s="32" t="str">
        <f t="shared" si="111"/>
        <v/>
      </c>
      <c r="AE673" s="32" t="str">
        <f>IF(J673&lt;900,IF(AND(VLOOKUP(C673,marv2012_trees!$A$2:$O$2023,11,FALSE)&lt;21,OR(Q673=21,Q673=22,Q673=23)),1,""),"")</f>
        <v/>
      </c>
      <c r="AF673" s="32" t="str">
        <f t="shared" si="112"/>
        <v/>
      </c>
      <c r="AG673" s="32">
        <f t="shared" si="113"/>
        <v>204</v>
      </c>
      <c r="AH673" s="32">
        <f t="shared" si="114"/>
        <v>204</v>
      </c>
      <c r="AI673" s="32">
        <f t="shared" si="115"/>
        <v>0</v>
      </c>
      <c r="AJ673" s="32" t="str">
        <f t="shared" si="116"/>
        <v/>
      </c>
    </row>
    <row r="674" spans="1:36">
      <c r="A674">
        <v>2</v>
      </c>
      <c r="B674" s="1" t="str">
        <f t="shared" si="108"/>
        <v>2C_313</v>
      </c>
      <c r="C674" t="str">
        <f t="shared" si="107"/>
        <v>2C_313</v>
      </c>
      <c r="D674" t="str">
        <f>IF(ISNA(VLOOKUP(C674,omissio_vanha_vs_uusi!$A$2:$T$107,20,FALSE)),"",IF(VLOOKUP(C674,omissio_vanha_vs_uusi!$A$2:$T$107,20,FALSE)="OK",VLOOKUP(C674,omissio_vanha_vs_uusi!$A$2:$T$107,11,FALSE),""))</f>
        <v/>
      </c>
      <c r="E674">
        <f>VLOOKUP($C674,marv2012_trees!$A$2:$O$2023,5,FALSE)</f>
        <v>2515792.61</v>
      </c>
      <c r="F674">
        <f>VLOOKUP($C674,marv2012_trees!$A$2:$O$2023,6,FALSE)</f>
        <v>6860857.1200000001</v>
      </c>
      <c r="G674" t="str">
        <f>IF(ISNA(VLOOKUP($C674,results!$A$2:$CJ$107,10,FALSE)),"",VLOOKUP($C674,results!$A$2:$CJ$107,10,FALSE))</f>
        <v/>
      </c>
      <c r="H674" t="str">
        <f>IF(ISNA(VLOOKUP($C674,results!$A$2:$CJ$107,11,FALSE)),"",VLOOKUP($C674,results!$A$2:$CJ$107,11,FALSE))</f>
        <v/>
      </c>
      <c r="I674" t="s">
        <v>128</v>
      </c>
      <c r="J674">
        <v>313</v>
      </c>
      <c r="K674">
        <v>3</v>
      </c>
      <c r="L674">
        <v>298</v>
      </c>
      <c r="M674">
        <v>23.778002441406201</v>
      </c>
      <c r="N674">
        <v>2</v>
      </c>
      <c r="O674" s="7">
        <v>1</v>
      </c>
      <c r="P674" s="7">
        <v>3</v>
      </c>
      <c r="Q674" s="7">
        <v>11</v>
      </c>
      <c r="R674" s="7">
        <v>306</v>
      </c>
      <c r="V674" s="7">
        <v>0</v>
      </c>
      <c r="AB674" s="8">
        <f t="shared" si="109"/>
        <v>8</v>
      </c>
      <c r="AC674" s="8" t="str">
        <f t="shared" si="110"/>
        <v/>
      </c>
      <c r="AD674" s="32" t="str">
        <f t="shared" si="111"/>
        <v/>
      </c>
      <c r="AE674" s="32" t="str">
        <f>IF(J674&lt;900,IF(AND(VLOOKUP(C674,marv2012_trees!$A$2:$O$2023,11,FALSE)&lt;21,OR(Q674=21,Q674=22,Q674=23)),1,""),"")</f>
        <v/>
      </c>
      <c r="AF674" s="32" t="str">
        <f t="shared" si="112"/>
        <v/>
      </c>
      <c r="AG674" s="32">
        <f t="shared" si="113"/>
        <v>298</v>
      </c>
      <c r="AH674" s="32">
        <f t="shared" si="114"/>
        <v>306</v>
      </c>
      <c r="AI674" s="32">
        <f t="shared" si="115"/>
        <v>8</v>
      </c>
      <c r="AJ674" s="32" t="str">
        <f t="shared" si="116"/>
        <v/>
      </c>
    </row>
    <row r="675" spans="1:36">
      <c r="A675">
        <v>2</v>
      </c>
      <c r="B675" s="1" t="str">
        <f t="shared" si="108"/>
        <v>2C_206</v>
      </c>
      <c r="C675" t="str">
        <f t="shared" si="107"/>
        <v>2C_206</v>
      </c>
      <c r="D675" t="str">
        <f>IF(ISNA(VLOOKUP(C675,omissio_vanha_vs_uusi!$A$2:$T$107,20,FALSE)),"",IF(VLOOKUP(C675,omissio_vanha_vs_uusi!$A$2:$T$107,20,FALSE)="OK",VLOOKUP(C675,omissio_vanha_vs_uusi!$A$2:$T$107,11,FALSE),""))</f>
        <v/>
      </c>
      <c r="E675">
        <f>VLOOKUP($C675,marv2012_trees!$A$2:$O$2023,5,FALSE)</f>
        <v>2515797.9</v>
      </c>
      <c r="F675">
        <f>VLOOKUP($C675,marv2012_trees!$A$2:$O$2023,6,FALSE)</f>
        <v>6860862.2000000002</v>
      </c>
      <c r="G675" t="str">
        <f>IF(ISNA(VLOOKUP($C675,results!$A$2:$CJ$107,10,FALSE)),"",VLOOKUP($C675,results!$A$2:$CJ$107,10,FALSE))</f>
        <v/>
      </c>
      <c r="H675" t="str">
        <f>IF(ISNA(VLOOKUP($C675,results!$A$2:$CJ$107,11,FALSE)),"",VLOOKUP($C675,results!$A$2:$CJ$107,11,FALSE))</f>
        <v/>
      </c>
      <c r="I675" t="s">
        <v>128</v>
      </c>
      <c r="J675">
        <v>206</v>
      </c>
      <c r="K675">
        <v>2</v>
      </c>
      <c r="L675">
        <v>167</v>
      </c>
      <c r="M675">
        <v>12.999003662109301</v>
      </c>
      <c r="N675">
        <v>2</v>
      </c>
      <c r="O675" s="7">
        <v>1</v>
      </c>
      <c r="P675" s="7">
        <v>2</v>
      </c>
      <c r="Q675" s="7">
        <v>12</v>
      </c>
      <c r="R675" s="7">
        <v>176</v>
      </c>
      <c r="V675" s="7">
        <v>0</v>
      </c>
      <c r="AA675" t="s">
        <v>229</v>
      </c>
      <c r="AB675" s="8">
        <f t="shared" si="109"/>
        <v>9</v>
      </c>
      <c r="AC675" s="8" t="str">
        <f t="shared" si="110"/>
        <v/>
      </c>
      <c r="AD675" s="32" t="str">
        <f t="shared" si="111"/>
        <v/>
      </c>
      <c r="AE675" s="32" t="str">
        <f>IF(J675&lt;900,IF(AND(VLOOKUP(C675,marv2012_trees!$A$2:$O$2023,11,FALSE)&lt;21,OR(Q675=21,Q675=22,Q675=23)),1,""),"")</f>
        <v/>
      </c>
      <c r="AF675" s="32" t="str">
        <f t="shared" si="112"/>
        <v/>
      </c>
      <c r="AG675" s="32">
        <f t="shared" si="113"/>
        <v>167</v>
      </c>
      <c r="AH675" s="32">
        <f t="shared" si="114"/>
        <v>176</v>
      </c>
      <c r="AI675" s="32">
        <f t="shared" si="115"/>
        <v>9</v>
      </c>
      <c r="AJ675" s="32" t="str">
        <f t="shared" si="116"/>
        <v/>
      </c>
    </row>
    <row r="676" spans="1:36">
      <c r="A676">
        <v>2</v>
      </c>
      <c r="B676" s="1" t="str">
        <f t="shared" si="108"/>
        <v>2C_317</v>
      </c>
      <c r="C676" t="str">
        <f t="shared" si="107"/>
        <v>2C_317</v>
      </c>
      <c r="D676" t="str">
        <f>IF(ISNA(VLOOKUP(C676,omissio_vanha_vs_uusi!$A$2:$T$107,20,FALSE)),"",IF(VLOOKUP(C676,omissio_vanha_vs_uusi!$A$2:$T$107,20,FALSE)="OK",VLOOKUP(C676,omissio_vanha_vs_uusi!$A$2:$T$107,11,FALSE),""))</f>
        <v/>
      </c>
      <c r="E676">
        <f>VLOOKUP($C676,marv2012_trees!$A$2:$O$2023,5,FALSE)</f>
        <v>2515793.48</v>
      </c>
      <c r="F676">
        <f>VLOOKUP($C676,marv2012_trees!$A$2:$O$2023,6,FALSE)</f>
        <v>6860859.6699999999</v>
      </c>
      <c r="G676" t="str">
        <f>IF(ISNA(VLOOKUP($C676,results!$A$2:$CJ$107,10,FALSE)),"",VLOOKUP($C676,results!$A$2:$CJ$107,10,FALSE))</f>
        <v/>
      </c>
      <c r="H676" t="str">
        <f>IF(ISNA(VLOOKUP($C676,results!$A$2:$CJ$107,11,FALSE)),"",VLOOKUP($C676,results!$A$2:$CJ$107,11,FALSE))</f>
        <v/>
      </c>
      <c r="I676" t="s">
        <v>128</v>
      </c>
      <c r="J676">
        <v>317</v>
      </c>
      <c r="K676">
        <v>2</v>
      </c>
      <c r="L676">
        <v>252</v>
      </c>
      <c r="M676">
        <v>20.1220091552734</v>
      </c>
      <c r="N676">
        <v>2</v>
      </c>
      <c r="O676" s="7">
        <v>1</v>
      </c>
      <c r="P676" s="7">
        <v>2</v>
      </c>
      <c r="Q676" s="7">
        <v>12</v>
      </c>
      <c r="R676" s="7">
        <v>251</v>
      </c>
      <c r="V676" s="7">
        <v>0</v>
      </c>
      <c r="AA676" t="s">
        <v>230</v>
      </c>
      <c r="AB676" s="8">
        <f t="shared" si="109"/>
        <v>-1</v>
      </c>
      <c r="AC676" s="8" t="str">
        <f t="shared" si="110"/>
        <v/>
      </c>
      <c r="AD676" s="32" t="str">
        <f t="shared" si="111"/>
        <v/>
      </c>
      <c r="AE676" s="32" t="str">
        <f>IF(J676&lt;900,IF(AND(VLOOKUP(C676,marv2012_trees!$A$2:$O$2023,11,FALSE)&lt;21,OR(Q676=21,Q676=22,Q676=23)),1,""),"")</f>
        <v/>
      </c>
      <c r="AF676" s="32" t="str">
        <f t="shared" si="112"/>
        <v/>
      </c>
      <c r="AG676" s="32">
        <f t="shared" si="113"/>
        <v>252</v>
      </c>
      <c r="AH676" s="32">
        <f t="shared" si="114"/>
        <v>251</v>
      </c>
      <c r="AI676" s="32">
        <f t="shared" si="115"/>
        <v>-1</v>
      </c>
      <c r="AJ676" s="32" t="str">
        <f t="shared" si="116"/>
        <v/>
      </c>
    </row>
    <row r="677" spans="1:36">
      <c r="A677">
        <v>2</v>
      </c>
      <c r="B677" s="1" t="str">
        <f t="shared" si="108"/>
        <v>2C_198</v>
      </c>
      <c r="C677" t="str">
        <f t="shared" si="107"/>
        <v>2C_198</v>
      </c>
      <c r="D677" t="str">
        <f>IF(ISNA(VLOOKUP(C677,omissio_vanha_vs_uusi!$A$2:$T$107,20,FALSE)),"",IF(VLOOKUP(C677,omissio_vanha_vs_uusi!$A$2:$T$107,20,FALSE)="OK",VLOOKUP(C677,omissio_vanha_vs_uusi!$A$2:$T$107,11,FALSE),""))</f>
        <v/>
      </c>
      <c r="E677">
        <f>VLOOKUP($C677,marv2012_trees!$A$2:$O$2023,5,FALSE)</f>
        <v>2515795.08</v>
      </c>
      <c r="F677">
        <f>VLOOKUP($C677,marv2012_trees!$A$2:$O$2023,6,FALSE)</f>
        <v>6860861.8099999996</v>
      </c>
      <c r="G677" t="str">
        <f>IF(ISNA(VLOOKUP($C677,results!$A$2:$CJ$107,10,FALSE)),"",VLOOKUP($C677,results!$A$2:$CJ$107,10,FALSE))</f>
        <v/>
      </c>
      <c r="H677" t="str">
        <f>IF(ISNA(VLOOKUP($C677,results!$A$2:$CJ$107,11,FALSE)),"",VLOOKUP($C677,results!$A$2:$CJ$107,11,FALSE))</f>
        <v/>
      </c>
      <c r="I677" t="s">
        <v>128</v>
      </c>
      <c r="J677">
        <v>198</v>
      </c>
      <c r="K677">
        <v>2</v>
      </c>
      <c r="L677">
        <v>219</v>
      </c>
      <c r="M677">
        <v>19.042006103515501</v>
      </c>
      <c r="N677">
        <v>2</v>
      </c>
      <c r="O677" s="7">
        <v>1</v>
      </c>
      <c r="P677" s="7">
        <v>2</v>
      </c>
      <c r="Q677" s="7">
        <v>11</v>
      </c>
      <c r="R677" s="7">
        <v>240</v>
      </c>
      <c r="S677" s="7" t="s">
        <v>179</v>
      </c>
      <c r="T677" s="7">
        <v>20</v>
      </c>
      <c r="U677" s="7">
        <v>22</v>
      </c>
      <c r="V677" s="7">
        <v>6</v>
      </c>
      <c r="W677" s="7">
        <v>24</v>
      </c>
      <c r="X677" s="7">
        <v>12</v>
      </c>
      <c r="Y677" s="7">
        <v>30</v>
      </c>
      <c r="Z677" s="7">
        <v>48</v>
      </c>
      <c r="AB677" s="8">
        <f t="shared" si="109"/>
        <v>21</v>
      </c>
      <c r="AC677" s="8" t="str">
        <f t="shared" si="110"/>
        <v/>
      </c>
      <c r="AD677" s="32" t="str">
        <f t="shared" si="111"/>
        <v/>
      </c>
      <c r="AE677" s="32" t="str">
        <f>IF(J677&lt;900,IF(AND(VLOOKUP(C677,marv2012_trees!$A$2:$O$2023,11,FALSE)&lt;21,OR(Q677=21,Q677=22,Q677=23)),1,""),"")</f>
        <v/>
      </c>
      <c r="AF677" s="32" t="str">
        <f t="shared" si="112"/>
        <v/>
      </c>
      <c r="AG677" s="32">
        <f t="shared" si="113"/>
        <v>219</v>
      </c>
      <c r="AH677" s="32">
        <f t="shared" si="114"/>
        <v>240</v>
      </c>
      <c r="AI677" s="32">
        <f t="shared" si="115"/>
        <v>21</v>
      </c>
      <c r="AJ677" s="32" t="str">
        <f t="shared" si="116"/>
        <v/>
      </c>
    </row>
    <row r="678" spans="1:36">
      <c r="A678">
        <v>2</v>
      </c>
      <c r="B678" s="1" t="str">
        <f t="shared" si="108"/>
        <v>2C_298</v>
      </c>
      <c r="C678" t="str">
        <f t="shared" si="107"/>
        <v>2C_298</v>
      </c>
      <c r="D678" t="str">
        <f>IF(ISNA(VLOOKUP(C678,omissio_vanha_vs_uusi!$A$2:$T$107,20,FALSE)),"",IF(VLOOKUP(C678,omissio_vanha_vs_uusi!$A$2:$T$107,20,FALSE)="OK",VLOOKUP(C678,omissio_vanha_vs_uusi!$A$2:$T$107,11,FALSE),""))</f>
        <v/>
      </c>
      <c r="E678">
        <f>VLOOKUP($C678,marv2012_trees!$A$2:$O$2023,5,FALSE)</f>
        <v>2515789.0099999998</v>
      </c>
      <c r="F678">
        <f>VLOOKUP($C678,marv2012_trees!$A$2:$O$2023,6,FALSE)</f>
        <v>6860862.8600000003</v>
      </c>
      <c r="G678" t="str">
        <f>IF(ISNA(VLOOKUP($C678,results!$A$2:$CJ$107,10,FALSE)),"",VLOOKUP($C678,results!$A$2:$CJ$107,10,FALSE))</f>
        <v/>
      </c>
      <c r="H678" t="str">
        <f>IF(ISNA(VLOOKUP($C678,results!$A$2:$CJ$107,11,FALSE)),"",VLOOKUP($C678,results!$A$2:$CJ$107,11,FALSE))</f>
        <v/>
      </c>
      <c r="I678" t="s">
        <v>128</v>
      </c>
      <c r="J678">
        <v>298</v>
      </c>
      <c r="K678">
        <v>2</v>
      </c>
      <c r="L678">
        <v>131</v>
      </c>
      <c r="M678">
        <v>6.3049981689452999</v>
      </c>
      <c r="N678">
        <v>2</v>
      </c>
      <c r="O678" s="7">
        <v>1</v>
      </c>
      <c r="P678" s="7">
        <v>2</v>
      </c>
      <c r="Q678" s="7">
        <v>22</v>
      </c>
      <c r="R678" s="7">
        <v>136</v>
      </c>
      <c r="V678" s="7">
        <v>0</v>
      </c>
      <c r="AB678" s="8" t="str">
        <f t="shared" si="109"/>
        <v/>
      </c>
      <c r="AC678" s="8" t="str">
        <f t="shared" si="110"/>
        <v/>
      </c>
      <c r="AD678" s="32" t="str">
        <f t="shared" si="111"/>
        <v/>
      </c>
      <c r="AE678" s="32">
        <f>IF(J678&lt;900,IF(AND(VLOOKUP(C678,marv2012_trees!$A$2:$O$2023,11,FALSE)&lt;21,OR(Q678=21,Q678=22,Q678=23)),1,""),"")</f>
        <v>1</v>
      </c>
      <c r="AF678" s="32" t="str">
        <f t="shared" si="112"/>
        <v/>
      </c>
      <c r="AG678" s="32">
        <f t="shared" si="113"/>
        <v>0</v>
      </c>
      <c r="AH678" s="32">
        <f t="shared" si="114"/>
        <v>0</v>
      </c>
      <c r="AI678" s="32" t="str">
        <f t="shared" si="115"/>
        <v/>
      </c>
      <c r="AJ678" s="32" t="str">
        <f t="shared" si="116"/>
        <v/>
      </c>
    </row>
    <row r="679" spans="1:36">
      <c r="A679">
        <v>2</v>
      </c>
      <c r="B679" s="1" t="str">
        <f t="shared" si="108"/>
        <v>2C_303</v>
      </c>
      <c r="C679" t="str">
        <f t="shared" si="107"/>
        <v>2C_303</v>
      </c>
      <c r="D679" t="str">
        <f>IF(ISNA(VLOOKUP(C679,omissio_vanha_vs_uusi!$A$2:$T$107,20,FALSE)),"",IF(VLOOKUP(C679,omissio_vanha_vs_uusi!$A$2:$T$107,20,FALSE)="OK",VLOOKUP(C679,omissio_vanha_vs_uusi!$A$2:$T$107,11,FALSE),""))</f>
        <v/>
      </c>
      <c r="E679">
        <f>VLOOKUP($C679,marv2012_trees!$A$2:$O$2023,5,FALSE)</f>
        <v>2515789.9500000002</v>
      </c>
      <c r="F679">
        <f>VLOOKUP($C679,marv2012_trees!$A$2:$O$2023,6,FALSE)</f>
        <v>6860865.0499999998</v>
      </c>
      <c r="G679" t="str">
        <f>IF(ISNA(VLOOKUP($C679,results!$A$2:$CJ$107,10,FALSE)),"",VLOOKUP($C679,results!$A$2:$CJ$107,10,FALSE))</f>
        <v/>
      </c>
      <c r="H679" t="str">
        <f>IF(ISNA(VLOOKUP($C679,results!$A$2:$CJ$107,11,FALSE)),"",VLOOKUP($C679,results!$A$2:$CJ$107,11,FALSE))</f>
        <v/>
      </c>
      <c r="I679" t="s">
        <v>128</v>
      </c>
      <c r="J679">
        <v>303</v>
      </c>
      <c r="K679">
        <v>2</v>
      </c>
      <c r="L679">
        <v>101</v>
      </c>
      <c r="M679">
        <v>5.8130061035155904</v>
      </c>
      <c r="N679">
        <v>2</v>
      </c>
      <c r="O679" s="7">
        <v>1</v>
      </c>
      <c r="P679" s="7">
        <v>2</v>
      </c>
      <c r="Q679" s="7">
        <v>12</v>
      </c>
      <c r="R679" s="7">
        <v>105</v>
      </c>
      <c r="V679" s="7">
        <v>0</v>
      </c>
      <c r="AA679" t="s">
        <v>231</v>
      </c>
      <c r="AB679" s="8">
        <f t="shared" si="109"/>
        <v>4</v>
      </c>
      <c r="AC679" s="8" t="str">
        <f t="shared" si="110"/>
        <v/>
      </c>
      <c r="AD679" s="32" t="str">
        <f t="shared" si="111"/>
        <v/>
      </c>
      <c r="AE679" s="32" t="str">
        <f>IF(J679&lt;900,IF(AND(VLOOKUP(C679,marv2012_trees!$A$2:$O$2023,11,FALSE)&lt;21,OR(Q679=21,Q679=22,Q679=23)),1,""),"")</f>
        <v/>
      </c>
      <c r="AF679" s="32" t="str">
        <f t="shared" si="112"/>
        <v/>
      </c>
      <c r="AG679" s="32">
        <f t="shared" si="113"/>
        <v>101</v>
      </c>
      <c r="AH679" s="32">
        <f t="shared" si="114"/>
        <v>105</v>
      </c>
      <c r="AI679" s="32">
        <f t="shared" si="115"/>
        <v>4</v>
      </c>
      <c r="AJ679" s="32" t="str">
        <f t="shared" si="116"/>
        <v/>
      </c>
    </row>
    <row r="680" spans="1:36">
      <c r="A680">
        <v>2</v>
      </c>
      <c r="B680" s="1" t="str">
        <f t="shared" si="108"/>
        <v>2C_311</v>
      </c>
      <c r="C680" t="str">
        <f t="shared" si="107"/>
        <v>2C_311</v>
      </c>
      <c r="D680" t="str">
        <f>IF(ISNA(VLOOKUP(C680,omissio_vanha_vs_uusi!$A$2:$T$107,20,FALSE)),"",IF(VLOOKUP(C680,omissio_vanha_vs_uusi!$A$2:$T$107,20,FALSE)="OK",VLOOKUP(C680,omissio_vanha_vs_uusi!$A$2:$T$107,11,FALSE),""))</f>
        <v/>
      </c>
      <c r="E680">
        <f>VLOOKUP($C680,marv2012_trees!$A$2:$O$2023,5,FALSE)</f>
        <v>2515792.9900000002</v>
      </c>
      <c r="F680">
        <f>VLOOKUP($C680,marv2012_trees!$A$2:$O$2023,6,FALSE)</f>
        <v>6860867.1799999997</v>
      </c>
      <c r="G680" t="str">
        <f>IF(ISNA(VLOOKUP($C680,results!$A$2:$CJ$107,10,FALSE)),"",VLOOKUP($C680,results!$A$2:$CJ$107,10,FALSE))</f>
        <v/>
      </c>
      <c r="H680" t="str">
        <f>IF(ISNA(VLOOKUP($C680,results!$A$2:$CJ$107,11,FALSE)),"",VLOOKUP($C680,results!$A$2:$CJ$107,11,FALSE))</f>
        <v/>
      </c>
      <c r="I680" t="s">
        <v>128</v>
      </c>
      <c r="J680">
        <v>311</v>
      </c>
      <c r="K680">
        <v>2</v>
      </c>
      <c r="L680">
        <v>208</v>
      </c>
      <c r="M680">
        <v>17.760007934570201</v>
      </c>
      <c r="N680">
        <v>2</v>
      </c>
      <c r="O680" s="7">
        <v>1</v>
      </c>
      <c r="P680" s="7">
        <v>2</v>
      </c>
      <c r="Q680" s="7">
        <v>11</v>
      </c>
      <c r="R680" s="7">
        <v>220</v>
      </c>
      <c r="V680" s="7">
        <v>0</v>
      </c>
      <c r="AB680" s="8">
        <f t="shared" si="109"/>
        <v>12</v>
      </c>
      <c r="AC680" s="8" t="str">
        <f t="shared" si="110"/>
        <v/>
      </c>
      <c r="AD680" s="32" t="str">
        <f t="shared" si="111"/>
        <v/>
      </c>
      <c r="AE680" s="32" t="str">
        <f>IF(J680&lt;900,IF(AND(VLOOKUP(C680,marv2012_trees!$A$2:$O$2023,11,FALSE)&lt;21,OR(Q680=21,Q680=22,Q680=23)),1,""),"")</f>
        <v/>
      </c>
      <c r="AF680" s="32" t="str">
        <f t="shared" si="112"/>
        <v/>
      </c>
      <c r="AG680" s="32">
        <f t="shared" si="113"/>
        <v>208</v>
      </c>
      <c r="AH680" s="32">
        <f t="shared" si="114"/>
        <v>220</v>
      </c>
      <c r="AI680" s="32">
        <f t="shared" si="115"/>
        <v>12</v>
      </c>
      <c r="AJ680" s="32" t="str">
        <f t="shared" si="116"/>
        <v/>
      </c>
    </row>
    <row r="681" spans="1:36">
      <c r="A681">
        <v>2</v>
      </c>
      <c r="B681" s="1" t="str">
        <f t="shared" si="108"/>
        <v>2C_318</v>
      </c>
      <c r="C681" t="str">
        <f t="shared" si="107"/>
        <v>2C_318</v>
      </c>
      <c r="D681" t="str">
        <f>IF(ISNA(VLOOKUP(C681,omissio_vanha_vs_uusi!$A$2:$T$107,20,FALSE)),"",IF(VLOOKUP(C681,omissio_vanha_vs_uusi!$A$2:$T$107,20,FALSE)="OK",VLOOKUP(C681,omissio_vanha_vs_uusi!$A$2:$T$107,11,FALSE),""))</f>
        <v/>
      </c>
      <c r="E681">
        <f>VLOOKUP($C681,marv2012_trees!$A$2:$O$2023,5,FALSE)</f>
        <v>2515794.8199999998</v>
      </c>
      <c r="F681">
        <f>VLOOKUP($C681,marv2012_trees!$A$2:$O$2023,6,FALSE)</f>
        <v>6860870.1900000004</v>
      </c>
      <c r="G681" t="str">
        <f>IF(ISNA(VLOOKUP($C681,results!$A$2:$CJ$107,10,FALSE)),"",VLOOKUP($C681,results!$A$2:$CJ$107,10,FALSE))</f>
        <v/>
      </c>
      <c r="H681" t="str">
        <f>IF(ISNA(VLOOKUP($C681,results!$A$2:$CJ$107,11,FALSE)),"",VLOOKUP($C681,results!$A$2:$CJ$107,11,FALSE))</f>
        <v/>
      </c>
      <c r="I681" t="s">
        <v>128</v>
      </c>
      <c r="J681">
        <v>318</v>
      </c>
      <c r="K681">
        <v>2</v>
      </c>
      <c r="L681">
        <v>158</v>
      </c>
      <c r="M681">
        <v>16.284006103515502</v>
      </c>
      <c r="N681">
        <v>2</v>
      </c>
      <c r="O681" s="7">
        <v>1</v>
      </c>
      <c r="P681" s="7">
        <v>2</v>
      </c>
      <c r="Q681" s="7">
        <v>11</v>
      </c>
      <c r="R681" s="7">
        <v>165</v>
      </c>
      <c r="V681" s="7">
        <v>0</v>
      </c>
      <c r="AB681" s="8">
        <f t="shared" si="109"/>
        <v>7</v>
      </c>
      <c r="AC681" s="8" t="str">
        <f t="shared" si="110"/>
        <v/>
      </c>
      <c r="AD681" s="32" t="str">
        <f t="shared" si="111"/>
        <v/>
      </c>
      <c r="AE681" s="32" t="str">
        <f>IF(J681&lt;900,IF(AND(VLOOKUP(C681,marv2012_trees!$A$2:$O$2023,11,FALSE)&lt;21,OR(Q681=21,Q681=22,Q681=23)),1,""),"")</f>
        <v/>
      </c>
      <c r="AF681" s="32" t="str">
        <f t="shared" si="112"/>
        <v/>
      </c>
      <c r="AG681" s="32">
        <f t="shared" si="113"/>
        <v>158</v>
      </c>
      <c r="AH681" s="32">
        <f t="shared" si="114"/>
        <v>165</v>
      </c>
      <c r="AI681" s="32">
        <f t="shared" si="115"/>
        <v>7</v>
      </c>
      <c r="AJ681" s="32" t="str">
        <f t="shared" si="116"/>
        <v/>
      </c>
    </row>
    <row r="682" spans="1:36">
      <c r="A682">
        <v>2</v>
      </c>
      <c r="B682" s="1" t="str">
        <f t="shared" si="108"/>
        <v>2C_308</v>
      </c>
      <c r="C682" t="str">
        <f t="shared" si="107"/>
        <v>2C_308</v>
      </c>
      <c r="D682" t="str">
        <f>IF(ISNA(VLOOKUP(C682,omissio_vanha_vs_uusi!$A$2:$T$107,20,FALSE)),"",IF(VLOOKUP(C682,omissio_vanha_vs_uusi!$A$2:$T$107,20,FALSE)="OK",VLOOKUP(C682,omissio_vanha_vs_uusi!$A$2:$T$107,11,FALSE),""))</f>
        <v/>
      </c>
      <c r="E682">
        <f>VLOOKUP($C682,marv2012_trees!$A$2:$O$2023,5,FALSE)</f>
        <v>2515791.98</v>
      </c>
      <c r="F682">
        <f>VLOOKUP($C682,marv2012_trees!$A$2:$O$2023,6,FALSE)</f>
        <v>6860870.1100000003</v>
      </c>
      <c r="G682" t="str">
        <f>IF(ISNA(VLOOKUP($C682,results!$A$2:$CJ$107,10,FALSE)),"",VLOOKUP($C682,results!$A$2:$CJ$107,10,FALSE))</f>
        <v/>
      </c>
      <c r="H682" t="str">
        <f>IF(ISNA(VLOOKUP($C682,results!$A$2:$CJ$107,11,FALSE)),"",VLOOKUP($C682,results!$A$2:$CJ$107,11,FALSE))</f>
        <v/>
      </c>
      <c r="I682" t="s">
        <v>128</v>
      </c>
      <c r="J682">
        <v>308</v>
      </c>
      <c r="K682">
        <v>2</v>
      </c>
      <c r="L682">
        <v>145</v>
      </c>
      <c r="M682">
        <v>14.550998168945201</v>
      </c>
      <c r="N682">
        <v>2</v>
      </c>
      <c r="O682" s="7">
        <v>1</v>
      </c>
      <c r="P682" s="7">
        <v>2</v>
      </c>
      <c r="Q682" s="7">
        <v>11</v>
      </c>
      <c r="R682" s="7">
        <v>157</v>
      </c>
      <c r="S682" s="7" t="s">
        <v>179</v>
      </c>
      <c r="T682" s="7">
        <v>15</v>
      </c>
      <c r="U682" s="7">
        <v>16</v>
      </c>
      <c r="V682" s="7">
        <v>6</v>
      </c>
      <c r="W682" s="7">
        <v>14</v>
      </c>
      <c r="X682" s="7">
        <v>19</v>
      </c>
      <c r="Y682" s="7">
        <v>14</v>
      </c>
      <c r="Z682" s="7">
        <v>39</v>
      </c>
      <c r="AB682" s="8">
        <f t="shared" si="109"/>
        <v>12</v>
      </c>
      <c r="AC682" s="8" t="str">
        <f t="shared" si="110"/>
        <v/>
      </c>
      <c r="AD682" s="32" t="str">
        <f t="shared" si="111"/>
        <v/>
      </c>
      <c r="AE682" s="32" t="str">
        <f>IF(J682&lt;900,IF(AND(VLOOKUP(C682,marv2012_trees!$A$2:$O$2023,11,FALSE)&lt;21,OR(Q682=21,Q682=22,Q682=23)),1,""),"")</f>
        <v/>
      </c>
      <c r="AF682" s="32" t="str">
        <f t="shared" si="112"/>
        <v/>
      </c>
      <c r="AG682" s="32">
        <f t="shared" si="113"/>
        <v>145</v>
      </c>
      <c r="AH682" s="32">
        <f t="shared" si="114"/>
        <v>157</v>
      </c>
      <c r="AI682" s="32">
        <f t="shared" si="115"/>
        <v>12</v>
      </c>
      <c r="AJ682" s="32" t="str">
        <f t="shared" si="116"/>
        <v/>
      </c>
    </row>
    <row r="683" spans="1:36">
      <c r="A683">
        <v>2</v>
      </c>
      <c r="B683" s="1" t="str">
        <f t="shared" si="108"/>
        <v>2C_297</v>
      </c>
      <c r="C683" t="str">
        <f t="shared" si="107"/>
        <v>2C_297</v>
      </c>
      <c r="D683" t="str">
        <f>IF(ISNA(VLOOKUP(C683,omissio_vanha_vs_uusi!$A$2:$T$107,20,FALSE)),"",IF(VLOOKUP(C683,omissio_vanha_vs_uusi!$A$2:$T$107,20,FALSE)="OK",VLOOKUP(C683,omissio_vanha_vs_uusi!$A$2:$T$107,11,FALSE),""))</f>
        <v/>
      </c>
      <c r="E683">
        <f>VLOOKUP($C683,marv2012_trees!$A$2:$O$2023,5,FALSE)</f>
        <v>2515787.64</v>
      </c>
      <c r="F683">
        <f>VLOOKUP($C683,marv2012_trees!$A$2:$O$2023,6,FALSE)</f>
        <v>6860867.7400000002</v>
      </c>
      <c r="G683" t="str">
        <f>IF(ISNA(VLOOKUP($C683,results!$A$2:$CJ$107,10,FALSE)),"",VLOOKUP($C683,results!$A$2:$CJ$107,10,FALSE))</f>
        <v/>
      </c>
      <c r="H683" t="str">
        <f>IF(ISNA(VLOOKUP($C683,results!$A$2:$CJ$107,11,FALSE)),"",VLOOKUP($C683,results!$A$2:$CJ$107,11,FALSE))</f>
        <v/>
      </c>
      <c r="I683" t="s">
        <v>128</v>
      </c>
      <c r="J683">
        <v>297</v>
      </c>
      <c r="K683">
        <v>2</v>
      </c>
      <c r="L683">
        <v>226</v>
      </c>
      <c r="M683">
        <v>18.516010375976499</v>
      </c>
      <c r="N683">
        <v>2</v>
      </c>
      <c r="O683" s="7">
        <v>1</v>
      </c>
      <c r="P683" s="7">
        <v>2</v>
      </c>
      <c r="Q683" s="7">
        <v>11</v>
      </c>
      <c r="R683" s="7">
        <v>232</v>
      </c>
      <c r="S683" s="7" t="s">
        <v>180</v>
      </c>
      <c r="T683" s="7">
        <v>21</v>
      </c>
      <c r="U683" s="7">
        <v>22</v>
      </c>
      <c r="V683" s="7">
        <v>6</v>
      </c>
      <c r="Y683" s="7">
        <v>35</v>
      </c>
      <c r="AB683" s="8">
        <f t="shared" si="109"/>
        <v>6</v>
      </c>
      <c r="AC683" s="8" t="str">
        <f t="shared" si="110"/>
        <v/>
      </c>
      <c r="AD683" s="32" t="str">
        <f t="shared" si="111"/>
        <v/>
      </c>
      <c r="AE683" s="32" t="str">
        <f>IF(J683&lt;900,IF(AND(VLOOKUP(C683,marv2012_trees!$A$2:$O$2023,11,FALSE)&lt;21,OR(Q683=21,Q683=22,Q683=23)),1,""),"")</f>
        <v/>
      </c>
      <c r="AF683" s="32" t="str">
        <f t="shared" si="112"/>
        <v/>
      </c>
      <c r="AG683" s="32">
        <f t="shared" si="113"/>
        <v>226</v>
      </c>
      <c r="AH683" s="32">
        <f t="shared" si="114"/>
        <v>232</v>
      </c>
      <c r="AI683" s="32">
        <f t="shared" si="115"/>
        <v>6</v>
      </c>
      <c r="AJ683" s="32" t="str">
        <f t="shared" si="116"/>
        <v/>
      </c>
    </row>
    <row r="684" spans="1:36">
      <c r="A684">
        <v>2</v>
      </c>
      <c r="B684" s="1" t="str">
        <f t="shared" si="108"/>
        <v>2C_294</v>
      </c>
      <c r="C684" t="str">
        <f t="shared" si="107"/>
        <v>2C_294</v>
      </c>
      <c r="D684" t="str">
        <f>IF(ISNA(VLOOKUP(C684,omissio_vanha_vs_uusi!$A$2:$T$107,20,FALSE)),"",IF(VLOOKUP(C684,omissio_vanha_vs_uusi!$A$2:$T$107,20,FALSE)="OK",VLOOKUP(C684,omissio_vanha_vs_uusi!$A$2:$T$107,11,FALSE),""))</f>
        <v/>
      </c>
      <c r="E684">
        <f>VLOOKUP($C684,marv2012_trees!$A$2:$O$2023,5,FALSE)</f>
        <v>2515785.98</v>
      </c>
      <c r="F684">
        <f>VLOOKUP($C684,marv2012_trees!$A$2:$O$2023,6,FALSE)</f>
        <v>6860870.4400000004</v>
      </c>
      <c r="G684" t="str">
        <f>IF(ISNA(VLOOKUP($C684,results!$A$2:$CJ$107,10,FALSE)),"",VLOOKUP($C684,results!$A$2:$CJ$107,10,FALSE))</f>
        <v/>
      </c>
      <c r="H684" t="str">
        <f>IF(ISNA(VLOOKUP($C684,results!$A$2:$CJ$107,11,FALSE)),"",VLOOKUP($C684,results!$A$2:$CJ$107,11,FALSE))</f>
        <v/>
      </c>
      <c r="I684" t="s">
        <v>128</v>
      </c>
      <c r="J684">
        <v>294</v>
      </c>
      <c r="K684">
        <v>2</v>
      </c>
      <c r="L684">
        <v>174</v>
      </c>
      <c r="M684">
        <v>14.908007324218699</v>
      </c>
      <c r="N684">
        <v>2</v>
      </c>
      <c r="O684" s="7">
        <v>1</v>
      </c>
      <c r="P684" s="7">
        <v>2</v>
      </c>
      <c r="Q684" s="7">
        <v>12</v>
      </c>
      <c r="R684" s="7">
        <v>175</v>
      </c>
      <c r="V684" s="7">
        <v>0</v>
      </c>
      <c r="AA684" t="s">
        <v>232</v>
      </c>
      <c r="AB684" s="8">
        <f t="shared" si="109"/>
        <v>1</v>
      </c>
      <c r="AC684" s="8" t="str">
        <f t="shared" si="110"/>
        <v/>
      </c>
      <c r="AD684" s="32" t="str">
        <f t="shared" si="111"/>
        <v/>
      </c>
      <c r="AE684" s="32" t="str">
        <f>IF(J684&lt;900,IF(AND(VLOOKUP(C684,marv2012_trees!$A$2:$O$2023,11,FALSE)&lt;21,OR(Q684=21,Q684=22,Q684=23)),1,""),"")</f>
        <v/>
      </c>
      <c r="AF684" s="32" t="str">
        <f t="shared" si="112"/>
        <v/>
      </c>
      <c r="AG684" s="32">
        <f t="shared" si="113"/>
        <v>174</v>
      </c>
      <c r="AH684" s="32">
        <f t="shared" si="114"/>
        <v>175</v>
      </c>
      <c r="AI684" s="32">
        <f t="shared" si="115"/>
        <v>1</v>
      </c>
      <c r="AJ684" s="32" t="str">
        <f t="shared" si="116"/>
        <v/>
      </c>
    </row>
    <row r="685" spans="1:36">
      <c r="A685">
        <v>2</v>
      </c>
      <c r="B685" s="1" t="str">
        <f t="shared" si="108"/>
        <v>2C_300</v>
      </c>
      <c r="C685" t="str">
        <f t="shared" si="107"/>
        <v>2C_300</v>
      </c>
      <c r="D685" t="str">
        <f>IF(ISNA(VLOOKUP(C685,omissio_vanha_vs_uusi!$A$2:$T$107,20,FALSE)),"",IF(VLOOKUP(C685,omissio_vanha_vs_uusi!$A$2:$T$107,20,FALSE)="OK",VLOOKUP(C685,omissio_vanha_vs_uusi!$A$2:$T$107,11,FALSE),""))</f>
        <v/>
      </c>
      <c r="E685">
        <f>VLOOKUP($C685,marv2012_trees!$A$2:$O$2023,5,FALSE)</f>
        <v>2515789.5299999998</v>
      </c>
      <c r="F685">
        <f>VLOOKUP($C685,marv2012_trees!$A$2:$O$2023,6,FALSE)</f>
        <v>6860872.8600000003</v>
      </c>
      <c r="G685" t="str">
        <f>IF(ISNA(VLOOKUP($C685,results!$A$2:$CJ$107,10,FALSE)),"",VLOOKUP($C685,results!$A$2:$CJ$107,10,FALSE))</f>
        <v/>
      </c>
      <c r="H685" t="str">
        <f>IF(ISNA(VLOOKUP($C685,results!$A$2:$CJ$107,11,FALSE)),"",VLOOKUP($C685,results!$A$2:$CJ$107,11,FALSE))</f>
        <v/>
      </c>
      <c r="I685" t="s">
        <v>128</v>
      </c>
      <c r="J685">
        <v>300</v>
      </c>
      <c r="K685">
        <v>1</v>
      </c>
      <c r="L685">
        <v>205</v>
      </c>
      <c r="M685">
        <v>12.674003051757699</v>
      </c>
      <c r="N685">
        <v>2</v>
      </c>
      <c r="O685" s="7">
        <v>1</v>
      </c>
      <c r="P685" s="7">
        <v>1</v>
      </c>
      <c r="Q685" s="7">
        <v>22</v>
      </c>
      <c r="R685" s="7">
        <v>210</v>
      </c>
      <c r="V685" s="7">
        <v>0</v>
      </c>
      <c r="AB685" s="8" t="str">
        <f t="shared" si="109"/>
        <v/>
      </c>
      <c r="AC685" s="8" t="str">
        <f t="shared" si="110"/>
        <v/>
      </c>
      <c r="AD685" s="32" t="str">
        <f t="shared" si="111"/>
        <v/>
      </c>
      <c r="AE685" s="32">
        <f>IF(J685&lt;900,IF(AND(VLOOKUP(C685,marv2012_trees!$A$2:$O$2023,11,FALSE)&lt;21,OR(Q685=21,Q685=22,Q685=23)),1,""),"")</f>
        <v>1</v>
      </c>
      <c r="AF685" s="32" t="str">
        <f t="shared" si="112"/>
        <v/>
      </c>
      <c r="AG685" s="32">
        <f t="shared" si="113"/>
        <v>0</v>
      </c>
      <c r="AH685" s="32">
        <f t="shared" si="114"/>
        <v>0</v>
      </c>
      <c r="AI685" s="32" t="str">
        <f t="shared" si="115"/>
        <v/>
      </c>
      <c r="AJ685" s="32" t="str">
        <f t="shared" si="116"/>
        <v/>
      </c>
    </row>
    <row r="686" spans="1:36">
      <c r="A686">
        <v>2</v>
      </c>
      <c r="B686" s="1" t="str">
        <f t="shared" si="108"/>
        <v>2C_296</v>
      </c>
      <c r="C686" t="str">
        <f t="shared" ref="C686:C726" si="117">CONCATENATE(I686,"_",J686)</f>
        <v>2C_296</v>
      </c>
      <c r="D686" t="str">
        <f>IF(ISNA(VLOOKUP(C686,omissio_vanha_vs_uusi!$A$2:$T$107,20,FALSE)),"",IF(VLOOKUP(C686,omissio_vanha_vs_uusi!$A$2:$T$107,20,FALSE)="OK",VLOOKUP(C686,omissio_vanha_vs_uusi!$A$2:$T$107,11,FALSE),""))</f>
        <v/>
      </c>
      <c r="E686">
        <f>VLOOKUP($C686,marv2012_trees!$A$2:$O$2023,5,FALSE)</f>
        <v>2515787.2999999998</v>
      </c>
      <c r="F686">
        <f>VLOOKUP($C686,marv2012_trees!$A$2:$O$2023,6,FALSE)</f>
        <v>6860871.96</v>
      </c>
      <c r="G686" t="str">
        <f>IF(ISNA(VLOOKUP($C686,results!$A$2:$CJ$107,10,FALSE)),"",VLOOKUP($C686,results!$A$2:$CJ$107,10,FALSE))</f>
        <v/>
      </c>
      <c r="H686" t="str">
        <f>IF(ISNA(VLOOKUP($C686,results!$A$2:$CJ$107,11,FALSE)),"",VLOOKUP($C686,results!$A$2:$CJ$107,11,FALSE))</f>
        <v/>
      </c>
      <c r="I686" t="s">
        <v>128</v>
      </c>
      <c r="J686">
        <v>296</v>
      </c>
      <c r="K686">
        <v>2</v>
      </c>
      <c r="L686">
        <v>168</v>
      </c>
      <c r="M686">
        <v>16.353002441406201</v>
      </c>
      <c r="N686">
        <v>2</v>
      </c>
      <c r="O686" s="7">
        <v>1</v>
      </c>
      <c r="P686" s="7">
        <v>2</v>
      </c>
      <c r="Q686" s="7">
        <v>11</v>
      </c>
      <c r="R686" s="7">
        <v>172</v>
      </c>
      <c r="S686" s="7" t="s">
        <v>180</v>
      </c>
      <c r="T686" s="7">
        <v>16.5</v>
      </c>
      <c r="U686" s="7">
        <v>18</v>
      </c>
      <c r="V686" s="7">
        <v>7</v>
      </c>
      <c r="Y686" s="7">
        <v>16</v>
      </c>
      <c r="AB686" s="8">
        <f t="shared" si="109"/>
        <v>4</v>
      </c>
      <c r="AC686" s="8" t="str">
        <f t="shared" si="110"/>
        <v/>
      </c>
      <c r="AD686" s="32" t="str">
        <f t="shared" si="111"/>
        <v/>
      </c>
      <c r="AE686" s="32" t="str">
        <f>IF(J686&lt;900,IF(AND(VLOOKUP(C686,marv2012_trees!$A$2:$O$2023,11,FALSE)&lt;21,OR(Q686=21,Q686=22,Q686=23)),1,""),"")</f>
        <v/>
      </c>
      <c r="AF686" s="32" t="str">
        <f t="shared" si="112"/>
        <v/>
      </c>
      <c r="AG686" s="32">
        <f t="shared" si="113"/>
        <v>168</v>
      </c>
      <c r="AH686" s="32">
        <f t="shared" si="114"/>
        <v>172</v>
      </c>
      <c r="AI686" s="32">
        <f t="shared" si="115"/>
        <v>4</v>
      </c>
      <c r="AJ686" s="32" t="str">
        <f t="shared" si="116"/>
        <v/>
      </c>
    </row>
    <row r="687" spans="1:36">
      <c r="A687">
        <v>2</v>
      </c>
      <c r="B687" s="1" t="str">
        <f t="shared" si="108"/>
        <v>2C_255</v>
      </c>
      <c r="C687" t="str">
        <f t="shared" si="117"/>
        <v>2C_255</v>
      </c>
      <c r="D687" t="str">
        <f>IF(ISNA(VLOOKUP(C687,omissio_vanha_vs_uusi!$A$2:$T$107,20,FALSE)),"",IF(VLOOKUP(C687,omissio_vanha_vs_uusi!$A$2:$T$107,20,FALSE)="OK",VLOOKUP(C687,omissio_vanha_vs_uusi!$A$2:$T$107,11,FALSE),""))</f>
        <v/>
      </c>
      <c r="E687">
        <f>VLOOKUP($C687,marv2012_trees!$A$2:$O$2023,5,FALSE)</f>
        <v>2515816.4300000002</v>
      </c>
      <c r="F687">
        <f>VLOOKUP($C687,marv2012_trees!$A$2:$O$2023,6,FALSE)</f>
        <v>6860847.25</v>
      </c>
      <c r="G687" t="str">
        <f>IF(ISNA(VLOOKUP($C687,results!$A$2:$CJ$107,10,FALSE)),"",VLOOKUP($C687,results!$A$2:$CJ$107,10,FALSE))</f>
        <v/>
      </c>
      <c r="H687" t="str">
        <f>IF(ISNA(VLOOKUP($C687,results!$A$2:$CJ$107,11,FALSE)),"",VLOOKUP($C687,results!$A$2:$CJ$107,11,FALSE))</f>
        <v/>
      </c>
      <c r="I687" t="s">
        <v>128</v>
      </c>
      <c r="J687">
        <v>255</v>
      </c>
      <c r="K687">
        <v>2</v>
      </c>
      <c r="L687">
        <v>280</v>
      </c>
      <c r="M687">
        <v>22.493000610351501</v>
      </c>
      <c r="N687">
        <v>2</v>
      </c>
      <c r="O687" s="7">
        <v>1</v>
      </c>
      <c r="P687" s="7">
        <v>2</v>
      </c>
      <c r="Q687" s="7">
        <v>11</v>
      </c>
      <c r="R687" s="7">
        <v>305</v>
      </c>
      <c r="S687" s="7" t="s">
        <v>180</v>
      </c>
      <c r="T687" s="7">
        <v>27</v>
      </c>
      <c r="U687" s="7">
        <v>23.5</v>
      </c>
      <c r="V687" s="7">
        <v>5</v>
      </c>
      <c r="Y687" s="7">
        <v>10</v>
      </c>
      <c r="AB687" s="8">
        <f t="shared" si="109"/>
        <v>25</v>
      </c>
      <c r="AC687" s="8" t="str">
        <f t="shared" si="110"/>
        <v/>
      </c>
      <c r="AD687" s="32" t="str">
        <f t="shared" si="111"/>
        <v/>
      </c>
      <c r="AE687" s="32" t="str">
        <f>IF(J687&lt;900,IF(AND(VLOOKUP(C687,marv2012_trees!$A$2:$O$2023,11,FALSE)&lt;21,OR(Q687=21,Q687=22,Q687=23)),1,""),"")</f>
        <v/>
      </c>
      <c r="AF687" s="32" t="str">
        <f t="shared" si="112"/>
        <v/>
      </c>
      <c r="AG687" s="32">
        <f t="shared" si="113"/>
        <v>280</v>
      </c>
      <c r="AH687" s="32">
        <f t="shared" si="114"/>
        <v>305</v>
      </c>
      <c r="AI687" s="32">
        <f t="shared" si="115"/>
        <v>25</v>
      </c>
      <c r="AJ687" s="32" t="str">
        <f t="shared" si="116"/>
        <v/>
      </c>
    </row>
    <row r="688" spans="1:36">
      <c r="A688">
        <v>2</v>
      </c>
      <c r="B688" s="1" t="str">
        <f t="shared" si="108"/>
        <v>2C_249</v>
      </c>
      <c r="C688" t="str">
        <f t="shared" si="117"/>
        <v>2C_249</v>
      </c>
      <c r="D688" t="str">
        <f>IF(ISNA(VLOOKUP(C688,omissio_vanha_vs_uusi!$A$2:$T$107,20,FALSE)),"",IF(VLOOKUP(C688,omissio_vanha_vs_uusi!$A$2:$T$107,20,FALSE)="OK",VLOOKUP(C688,omissio_vanha_vs_uusi!$A$2:$T$107,11,FALSE),""))</f>
        <v/>
      </c>
      <c r="E688">
        <f>VLOOKUP($C688,marv2012_trees!$A$2:$O$2023,5,FALSE)</f>
        <v>2515811.5699999998</v>
      </c>
      <c r="F688">
        <f>VLOOKUP($C688,marv2012_trees!$A$2:$O$2023,6,FALSE)</f>
        <v>6860847.25</v>
      </c>
      <c r="G688" t="str">
        <f>IF(ISNA(VLOOKUP($C688,results!$A$2:$CJ$107,10,FALSE)),"",VLOOKUP($C688,results!$A$2:$CJ$107,10,FALSE))</f>
        <v/>
      </c>
      <c r="H688" t="str">
        <f>IF(ISNA(VLOOKUP($C688,results!$A$2:$CJ$107,11,FALSE)),"",VLOOKUP($C688,results!$A$2:$CJ$107,11,FALSE))</f>
        <v/>
      </c>
      <c r="I688" t="s">
        <v>128</v>
      </c>
      <c r="J688">
        <v>249</v>
      </c>
      <c r="K688">
        <v>2</v>
      </c>
      <c r="L688">
        <v>232</v>
      </c>
      <c r="M688">
        <v>20.7140085449218</v>
      </c>
      <c r="N688">
        <v>2</v>
      </c>
      <c r="O688" s="7">
        <v>1</v>
      </c>
      <c r="P688" s="7">
        <v>2</v>
      </c>
      <c r="Q688" s="7">
        <v>11</v>
      </c>
      <c r="R688" s="7">
        <v>240</v>
      </c>
      <c r="S688" s="7" t="s">
        <v>180</v>
      </c>
      <c r="T688" s="7">
        <v>21</v>
      </c>
      <c r="U688" s="7">
        <v>23.5</v>
      </c>
      <c r="V688" s="7">
        <v>7.5</v>
      </c>
      <c r="Y688" s="7">
        <v>28</v>
      </c>
      <c r="AB688" s="8">
        <f t="shared" si="109"/>
        <v>8</v>
      </c>
      <c r="AC688" s="8" t="str">
        <f t="shared" si="110"/>
        <v/>
      </c>
      <c r="AD688" s="32" t="str">
        <f t="shared" si="111"/>
        <v/>
      </c>
      <c r="AE688" s="32" t="str">
        <f>IF(J688&lt;900,IF(AND(VLOOKUP(C688,marv2012_trees!$A$2:$O$2023,11,FALSE)&lt;21,OR(Q688=21,Q688=22,Q688=23)),1,""),"")</f>
        <v/>
      </c>
      <c r="AF688" s="32" t="str">
        <f t="shared" si="112"/>
        <v/>
      </c>
      <c r="AG688" s="32">
        <f t="shared" si="113"/>
        <v>232</v>
      </c>
      <c r="AH688" s="32">
        <f t="shared" si="114"/>
        <v>240</v>
      </c>
      <c r="AI688" s="32">
        <f t="shared" si="115"/>
        <v>8</v>
      </c>
      <c r="AJ688" s="32" t="str">
        <f t="shared" si="116"/>
        <v/>
      </c>
    </row>
    <row r="689" spans="1:36">
      <c r="A689">
        <v>2</v>
      </c>
      <c r="B689" s="1" t="str">
        <f t="shared" si="108"/>
        <v>2C_247</v>
      </c>
      <c r="C689" t="str">
        <f t="shared" si="117"/>
        <v>2C_247</v>
      </c>
      <c r="D689" t="str">
        <f>IF(ISNA(VLOOKUP(C689,omissio_vanha_vs_uusi!$A$2:$T$107,20,FALSE)),"",IF(VLOOKUP(C689,omissio_vanha_vs_uusi!$A$2:$T$107,20,FALSE)="OK",VLOOKUP(C689,omissio_vanha_vs_uusi!$A$2:$T$107,11,FALSE),""))</f>
        <v/>
      </c>
      <c r="E689">
        <f>VLOOKUP($C689,marv2012_trees!$A$2:$O$2023,5,FALSE)</f>
        <v>2515815.9500000002</v>
      </c>
      <c r="F689">
        <f>VLOOKUP($C689,marv2012_trees!$A$2:$O$2023,6,FALSE)</f>
        <v>6860851.4900000002</v>
      </c>
      <c r="G689" t="str">
        <f>IF(ISNA(VLOOKUP($C689,results!$A$2:$CJ$107,10,FALSE)),"",VLOOKUP($C689,results!$A$2:$CJ$107,10,FALSE))</f>
        <v/>
      </c>
      <c r="H689" t="str">
        <f>IF(ISNA(VLOOKUP($C689,results!$A$2:$CJ$107,11,FALSE)),"",VLOOKUP($C689,results!$A$2:$CJ$107,11,FALSE))</f>
        <v/>
      </c>
      <c r="I689" t="s">
        <v>128</v>
      </c>
      <c r="J689">
        <v>247</v>
      </c>
      <c r="K689">
        <v>2</v>
      </c>
      <c r="L689">
        <v>273</v>
      </c>
      <c r="M689">
        <v>22.4960030517577</v>
      </c>
      <c r="N689">
        <v>2</v>
      </c>
      <c r="O689" s="7">
        <v>1</v>
      </c>
      <c r="P689" s="7">
        <v>2</v>
      </c>
      <c r="Q689" s="7">
        <v>11</v>
      </c>
      <c r="R689" s="7">
        <v>280</v>
      </c>
      <c r="V689" s="7">
        <v>0</v>
      </c>
      <c r="AB689" s="8">
        <f t="shared" si="109"/>
        <v>7</v>
      </c>
      <c r="AC689" s="8" t="str">
        <f t="shared" si="110"/>
        <v/>
      </c>
      <c r="AD689" s="32" t="str">
        <f t="shared" si="111"/>
        <v/>
      </c>
      <c r="AE689" s="32" t="str">
        <f>IF(J689&lt;900,IF(AND(VLOOKUP(C689,marv2012_trees!$A$2:$O$2023,11,FALSE)&lt;21,OR(Q689=21,Q689=22,Q689=23)),1,""),"")</f>
        <v/>
      </c>
      <c r="AF689" s="32" t="str">
        <f t="shared" si="112"/>
        <v/>
      </c>
      <c r="AG689" s="32">
        <f t="shared" si="113"/>
        <v>273</v>
      </c>
      <c r="AH689" s="32">
        <f t="shared" si="114"/>
        <v>280</v>
      </c>
      <c r="AI689" s="32">
        <f t="shared" si="115"/>
        <v>7</v>
      </c>
      <c r="AJ689" s="32" t="str">
        <f t="shared" si="116"/>
        <v/>
      </c>
    </row>
    <row r="690" spans="1:36">
      <c r="A690">
        <v>2</v>
      </c>
      <c r="B690" s="1" t="str">
        <f t="shared" si="108"/>
        <v>2C_242</v>
      </c>
      <c r="C690" t="str">
        <f t="shared" si="117"/>
        <v>2C_242</v>
      </c>
      <c r="D690" t="str">
        <f>IF(ISNA(VLOOKUP(C690,omissio_vanha_vs_uusi!$A$2:$T$107,20,FALSE)),"",IF(VLOOKUP(C690,omissio_vanha_vs_uusi!$A$2:$T$107,20,FALSE)="OK",VLOOKUP(C690,omissio_vanha_vs_uusi!$A$2:$T$107,11,FALSE),""))</f>
        <v/>
      </c>
      <c r="E690">
        <f>VLOOKUP($C690,marv2012_trees!$A$2:$O$2023,5,FALSE)</f>
        <v>2515809.9700000002</v>
      </c>
      <c r="F690">
        <f>VLOOKUP($C690,marv2012_trees!$A$2:$O$2023,6,FALSE)</f>
        <v>6860849.7800000003</v>
      </c>
      <c r="G690" t="str">
        <f>IF(ISNA(VLOOKUP($C690,results!$A$2:$CJ$107,10,FALSE)),"",VLOOKUP($C690,results!$A$2:$CJ$107,10,FALSE))</f>
        <v/>
      </c>
      <c r="H690" t="str">
        <f>IF(ISNA(VLOOKUP($C690,results!$A$2:$CJ$107,11,FALSE)),"",VLOOKUP($C690,results!$A$2:$CJ$107,11,FALSE))</f>
        <v/>
      </c>
      <c r="I690" t="s">
        <v>128</v>
      </c>
      <c r="J690">
        <v>242</v>
      </c>
      <c r="K690">
        <v>1</v>
      </c>
      <c r="L690">
        <v>234</v>
      </c>
      <c r="M690">
        <v>21.941005493163999</v>
      </c>
      <c r="N690">
        <v>2</v>
      </c>
      <c r="O690" s="7">
        <v>1</v>
      </c>
      <c r="P690" s="7">
        <v>1</v>
      </c>
      <c r="Q690" s="7">
        <v>11</v>
      </c>
      <c r="R690" s="7">
        <v>240</v>
      </c>
      <c r="S690" s="7" t="s">
        <v>180</v>
      </c>
      <c r="T690" s="7">
        <v>19</v>
      </c>
      <c r="U690" s="7">
        <v>24.1</v>
      </c>
      <c r="V690" s="7">
        <v>20.700000000000003</v>
      </c>
      <c r="Y690" s="7">
        <v>32</v>
      </c>
      <c r="AB690" s="8">
        <f t="shared" si="109"/>
        <v>6</v>
      </c>
      <c r="AC690" s="8" t="str">
        <f t="shared" si="110"/>
        <v/>
      </c>
      <c r="AD690" s="32" t="str">
        <f t="shared" si="111"/>
        <v/>
      </c>
      <c r="AE690" s="32" t="str">
        <f>IF(J690&lt;900,IF(AND(VLOOKUP(C690,marv2012_trees!$A$2:$O$2023,11,FALSE)&lt;21,OR(Q690=21,Q690=22,Q690=23)),1,""),"")</f>
        <v/>
      </c>
      <c r="AF690" s="32" t="str">
        <f t="shared" si="112"/>
        <v/>
      </c>
      <c r="AG690" s="32">
        <f t="shared" si="113"/>
        <v>234</v>
      </c>
      <c r="AH690" s="32">
        <f t="shared" si="114"/>
        <v>240</v>
      </c>
      <c r="AI690" s="32">
        <f t="shared" si="115"/>
        <v>6</v>
      </c>
      <c r="AJ690" s="32" t="str">
        <f t="shared" si="116"/>
        <v/>
      </c>
    </row>
    <row r="691" spans="1:36">
      <c r="A691">
        <v>2</v>
      </c>
      <c r="B691" s="1" t="str">
        <f t="shared" si="108"/>
        <v>2C_239</v>
      </c>
      <c r="C691" t="str">
        <f t="shared" si="117"/>
        <v>2C_239</v>
      </c>
      <c r="D691" t="str">
        <f>IF(ISNA(VLOOKUP(C691,omissio_vanha_vs_uusi!$A$2:$T$107,20,FALSE)),"",IF(VLOOKUP(C691,omissio_vanha_vs_uusi!$A$2:$T$107,20,FALSE)="OK",VLOOKUP(C691,omissio_vanha_vs_uusi!$A$2:$T$107,11,FALSE),""))</f>
        <v/>
      </c>
      <c r="E691">
        <f>VLOOKUP($C691,marv2012_trees!$A$2:$O$2023,5,FALSE)</f>
        <v>2515807.48</v>
      </c>
      <c r="F691">
        <f>VLOOKUP($C691,marv2012_trees!$A$2:$O$2023,6,FALSE)</f>
        <v>6860849.4900000002</v>
      </c>
      <c r="G691" t="str">
        <f>IF(ISNA(VLOOKUP($C691,results!$A$2:$CJ$107,10,FALSE)),"",VLOOKUP($C691,results!$A$2:$CJ$107,10,FALSE))</f>
        <v/>
      </c>
      <c r="H691" t="str">
        <f>IF(ISNA(VLOOKUP($C691,results!$A$2:$CJ$107,11,FALSE)),"",VLOOKUP($C691,results!$A$2:$CJ$107,11,FALSE))</f>
        <v/>
      </c>
      <c r="I691" t="s">
        <v>128</v>
      </c>
      <c r="J691">
        <v>239</v>
      </c>
      <c r="K691">
        <v>2</v>
      </c>
      <c r="L691">
        <v>204</v>
      </c>
      <c r="M691">
        <v>21.187001831054602</v>
      </c>
      <c r="N691">
        <v>2</v>
      </c>
      <c r="O691" s="7">
        <v>1</v>
      </c>
      <c r="P691" s="7">
        <v>2</v>
      </c>
      <c r="Q691" s="7">
        <v>21</v>
      </c>
      <c r="R691" s="7">
        <v>211</v>
      </c>
      <c r="V691" s="7">
        <v>0</v>
      </c>
      <c r="AB691" s="8" t="str">
        <f t="shared" si="109"/>
        <v/>
      </c>
      <c r="AC691" s="8" t="str">
        <f t="shared" si="110"/>
        <v/>
      </c>
      <c r="AD691" s="32" t="str">
        <f t="shared" si="111"/>
        <v/>
      </c>
      <c r="AE691" s="32">
        <f>IF(J691&lt;900,IF(AND(VLOOKUP(C691,marv2012_trees!$A$2:$O$2023,11,FALSE)&lt;21,OR(Q691=21,Q691=22,Q691=23)),1,""),"")</f>
        <v>1</v>
      </c>
      <c r="AF691" s="32" t="str">
        <f t="shared" si="112"/>
        <v/>
      </c>
      <c r="AG691" s="32">
        <f t="shared" si="113"/>
        <v>0</v>
      </c>
      <c r="AH691" s="32">
        <f t="shared" si="114"/>
        <v>0</v>
      </c>
      <c r="AI691" s="32" t="str">
        <f t="shared" si="115"/>
        <v/>
      </c>
      <c r="AJ691" s="32" t="str">
        <f t="shared" si="116"/>
        <v/>
      </c>
    </row>
    <row r="692" spans="1:36">
      <c r="A692">
        <v>2</v>
      </c>
      <c r="B692" s="1" t="str">
        <f t="shared" si="108"/>
        <v>2C_235</v>
      </c>
      <c r="C692" t="str">
        <f t="shared" si="117"/>
        <v>2C_235</v>
      </c>
      <c r="D692" t="str">
        <f>IF(ISNA(VLOOKUP(C692,omissio_vanha_vs_uusi!$A$2:$T$107,20,FALSE)),"",IF(VLOOKUP(C692,omissio_vanha_vs_uusi!$A$2:$T$107,20,FALSE)="OK",VLOOKUP(C692,omissio_vanha_vs_uusi!$A$2:$T$107,11,FALSE),""))</f>
        <v/>
      </c>
      <c r="E692">
        <f>VLOOKUP($C692,marv2012_trees!$A$2:$O$2023,5,FALSE)</f>
        <v>2515808.14</v>
      </c>
      <c r="F692">
        <f>VLOOKUP($C692,marv2012_trees!$A$2:$O$2023,6,FALSE)</f>
        <v>6860852.9299999997</v>
      </c>
      <c r="G692" t="str">
        <f>IF(ISNA(VLOOKUP($C692,results!$A$2:$CJ$107,10,FALSE)),"",VLOOKUP($C692,results!$A$2:$CJ$107,10,FALSE))</f>
        <v/>
      </c>
      <c r="H692" t="str">
        <f>IF(ISNA(VLOOKUP($C692,results!$A$2:$CJ$107,11,FALSE)),"",VLOOKUP($C692,results!$A$2:$CJ$107,11,FALSE))</f>
        <v/>
      </c>
      <c r="I692" t="s">
        <v>128</v>
      </c>
      <c r="J692">
        <v>235</v>
      </c>
      <c r="K692">
        <v>1</v>
      </c>
      <c r="L692">
        <v>280</v>
      </c>
      <c r="M692">
        <v>23.704998168945199</v>
      </c>
      <c r="N692">
        <v>2</v>
      </c>
      <c r="O692" s="7">
        <v>1</v>
      </c>
      <c r="P692" s="7">
        <v>1</v>
      </c>
      <c r="Q692" s="7">
        <v>11</v>
      </c>
      <c r="R692" s="7">
        <v>292</v>
      </c>
      <c r="V692" s="7">
        <v>0</v>
      </c>
      <c r="AB692" s="8">
        <f t="shared" si="109"/>
        <v>12</v>
      </c>
      <c r="AC692" s="8" t="str">
        <f t="shared" si="110"/>
        <v/>
      </c>
      <c r="AD692" s="32" t="str">
        <f t="shared" si="111"/>
        <v/>
      </c>
      <c r="AE692" s="32" t="str">
        <f>IF(J692&lt;900,IF(AND(VLOOKUP(C692,marv2012_trees!$A$2:$O$2023,11,FALSE)&lt;21,OR(Q692=21,Q692=22,Q692=23)),1,""),"")</f>
        <v/>
      </c>
      <c r="AF692" s="32" t="str">
        <f t="shared" si="112"/>
        <v/>
      </c>
      <c r="AG692" s="32">
        <f t="shared" si="113"/>
        <v>280</v>
      </c>
      <c r="AH692" s="32">
        <f t="shared" si="114"/>
        <v>292</v>
      </c>
      <c r="AI692" s="32">
        <f t="shared" si="115"/>
        <v>12</v>
      </c>
      <c r="AJ692" s="32" t="str">
        <f t="shared" si="116"/>
        <v/>
      </c>
    </row>
    <row r="693" spans="1:36">
      <c r="A693">
        <v>2</v>
      </c>
      <c r="B693" s="1" t="str">
        <f t="shared" si="108"/>
        <v>2C_234</v>
      </c>
      <c r="C693" t="str">
        <f t="shared" si="117"/>
        <v>2C_234</v>
      </c>
      <c r="D693" t="str">
        <f>IF(ISNA(VLOOKUP(C693,omissio_vanha_vs_uusi!$A$2:$T$107,20,FALSE)),"",IF(VLOOKUP(C693,omissio_vanha_vs_uusi!$A$2:$T$107,20,FALSE)="OK",VLOOKUP(C693,omissio_vanha_vs_uusi!$A$2:$T$107,11,FALSE),""))</f>
        <v/>
      </c>
      <c r="E693">
        <f>VLOOKUP($C693,marv2012_trees!$A$2:$O$2023,5,FALSE)</f>
        <v>2515811.2000000002</v>
      </c>
      <c r="F693">
        <f>VLOOKUP($C693,marv2012_trees!$A$2:$O$2023,6,FALSE)</f>
        <v>6860858.2999999998</v>
      </c>
      <c r="G693" t="str">
        <f>IF(ISNA(VLOOKUP($C693,results!$A$2:$CJ$107,10,FALSE)),"",VLOOKUP($C693,results!$A$2:$CJ$107,10,FALSE))</f>
        <v/>
      </c>
      <c r="H693" t="str">
        <f>IF(ISNA(VLOOKUP($C693,results!$A$2:$CJ$107,11,FALSE)),"",VLOOKUP($C693,results!$A$2:$CJ$107,11,FALSE))</f>
        <v/>
      </c>
      <c r="I693" t="s">
        <v>128</v>
      </c>
      <c r="J693">
        <v>234</v>
      </c>
      <c r="K693">
        <v>2</v>
      </c>
      <c r="L693">
        <v>234</v>
      </c>
      <c r="M693">
        <v>21.383999999999901</v>
      </c>
      <c r="N693">
        <v>2</v>
      </c>
      <c r="O693" s="7">
        <v>1</v>
      </c>
      <c r="P693" s="7">
        <v>2</v>
      </c>
      <c r="Q693" s="7">
        <v>11</v>
      </c>
      <c r="R693" s="7">
        <v>226</v>
      </c>
      <c r="V693" s="7">
        <v>0</v>
      </c>
      <c r="AB693" s="8">
        <f t="shared" si="109"/>
        <v>-8</v>
      </c>
      <c r="AC693" s="8" t="str">
        <f t="shared" si="110"/>
        <v/>
      </c>
      <c r="AD693" s="32" t="str">
        <f t="shared" si="111"/>
        <v/>
      </c>
      <c r="AE693" s="32" t="str">
        <f>IF(J693&lt;900,IF(AND(VLOOKUP(C693,marv2012_trees!$A$2:$O$2023,11,FALSE)&lt;21,OR(Q693=21,Q693=22,Q693=23)),1,""),"")</f>
        <v/>
      </c>
      <c r="AF693" s="32" t="str">
        <f t="shared" si="112"/>
        <v/>
      </c>
      <c r="AG693" s="32">
        <f t="shared" si="113"/>
        <v>234</v>
      </c>
      <c r="AH693" s="32">
        <f t="shared" si="114"/>
        <v>226</v>
      </c>
      <c r="AI693" s="32">
        <f t="shared" si="115"/>
        <v>-8</v>
      </c>
      <c r="AJ693" s="32" t="str">
        <f t="shared" si="116"/>
        <v/>
      </c>
    </row>
    <row r="694" spans="1:36">
      <c r="A694">
        <v>2</v>
      </c>
      <c r="B694" s="1" t="str">
        <f t="shared" si="108"/>
        <v>2C_232</v>
      </c>
      <c r="C694" t="str">
        <f t="shared" si="117"/>
        <v>2C_232</v>
      </c>
      <c r="D694" t="str">
        <f>IF(ISNA(VLOOKUP(C694,omissio_vanha_vs_uusi!$A$2:$T$107,20,FALSE)),"",IF(VLOOKUP(C694,omissio_vanha_vs_uusi!$A$2:$T$107,20,FALSE)="OK",VLOOKUP(C694,omissio_vanha_vs_uusi!$A$2:$T$107,11,FALSE),""))</f>
        <v/>
      </c>
      <c r="E694">
        <f>VLOOKUP($C694,marv2012_trees!$A$2:$O$2023,5,FALSE)</f>
        <v>2515808.23</v>
      </c>
      <c r="F694">
        <f>VLOOKUP($C694,marv2012_trees!$A$2:$O$2023,6,FALSE)</f>
        <v>6860856.8799999999</v>
      </c>
      <c r="G694" t="str">
        <f>IF(ISNA(VLOOKUP($C694,results!$A$2:$CJ$107,10,FALSE)),"",VLOOKUP($C694,results!$A$2:$CJ$107,10,FALSE))</f>
        <v/>
      </c>
      <c r="H694" t="str">
        <f>IF(ISNA(VLOOKUP($C694,results!$A$2:$CJ$107,11,FALSE)),"",VLOOKUP($C694,results!$A$2:$CJ$107,11,FALSE))</f>
        <v/>
      </c>
      <c r="I694" t="s">
        <v>128</v>
      </c>
      <c r="J694">
        <v>232</v>
      </c>
      <c r="K694">
        <v>1</v>
      </c>
      <c r="L694">
        <v>257</v>
      </c>
      <c r="M694">
        <v>22.323009765624899</v>
      </c>
      <c r="N694">
        <v>2</v>
      </c>
      <c r="O694" s="7">
        <v>1</v>
      </c>
      <c r="P694" s="7">
        <v>1</v>
      </c>
      <c r="Q694" s="7">
        <v>11</v>
      </c>
      <c r="R694" s="7">
        <v>275</v>
      </c>
      <c r="S694" s="7" t="s">
        <v>180</v>
      </c>
      <c r="T694" s="7">
        <v>21</v>
      </c>
      <c r="U694" s="7">
        <v>23</v>
      </c>
      <c r="V694" s="7">
        <v>17</v>
      </c>
      <c r="Y694" s="7">
        <v>7</v>
      </c>
      <c r="AB694" s="8">
        <f t="shared" si="109"/>
        <v>18</v>
      </c>
      <c r="AC694" s="8" t="str">
        <f t="shared" si="110"/>
        <v/>
      </c>
      <c r="AD694" s="32" t="str">
        <f t="shared" si="111"/>
        <v/>
      </c>
      <c r="AE694" s="32" t="str">
        <f>IF(J694&lt;900,IF(AND(VLOOKUP(C694,marv2012_trees!$A$2:$O$2023,11,FALSE)&lt;21,OR(Q694=21,Q694=22,Q694=23)),1,""),"")</f>
        <v/>
      </c>
      <c r="AF694" s="32" t="str">
        <f t="shared" si="112"/>
        <v/>
      </c>
      <c r="AG694" s="32">
        <f t="shared" si="113"/>
        <v>257</v>
      </c>
      <c r="AH694" s="32">
        <f t="shared" si="114"/>
        <v>275</v>
      </c>
      <c r="AI694" s="32">
        <f t="shared" si="115"/>
        <v>18</v>
      </c>
      <c r="AJ694" s="32" t="str">
        <f t="shared" si="116"/>
        <v/>
      </c>
    </row>
    <row r="695" spans="1:36">
      <c r="A695">
        <v>2</v>
      </c>
      <c r="B695" s="1" t="str">
        <f t="shared" si="108"/>
        <v>2C_225</v>
      </c>
      <c r="C695" t="str">
        <f t="shared" si="117"/>
        <v>2C_225</v>
      </c>
      <c r="D695" t="str">
        <f>IF(ISNA(VLOOKUP(C695,omissio_vanha_vs_uusi!$A$2:$T$107,20,FALSE)),"",IF(VLOOKUP(C695,omissio_vanha_vs_uusi!$A$2:$T$107,20,FALSE)="OK",VLOOKUP(C695,omissio_vanha_vs_uusi!$A$2:$T$107,11,FALSE),""))</f>
        <v/>
      </c>
      <c r="E695">
        <f>VLOOKUP($C695,marv2012_trees!$A$2:$O$2023,5,FALSE)</f>
        <v>2515804.11</v>
      </c>
      <c r="F695">
        <f>VLOOKUP($C695,marv2012_trees!$A$2:$O$2023,6,FALSE)</f>
        <v>6860856.6500000004</v>
      </c>
      <c r="G695" t="str">
        <f>IF(ISNA(VLOOKUP($C695,results!$A$2:$CJ$107,10,FALSE)),"",VLOOKUP($C695,results!$A$2:$CJ$107,10,FALSE))</f>
        <v/>
      </c>
      <c r="H695" t="str">
        <f>IF(ISNA(VLOOKUP($C695,results!$A$2:$CJ$107,11,FALSE)),"",VLOOKUP($C695,results!$A$2:$CJ$107,11,FALSE))</f>
        <v/>
      </c>
      <c r="I695" t="s">
        <v>128</v>
      </c>
      <c r="J695">
        <v>225</v>
      </c>
      <c r="K695">
        <v>1</v>
      </c>
      <c r="L695">
        <v>328</v>
      </c>
      <c r="M695">
        <v>23.454007324218701</v>
      </c>
      <c r="N695">
        <v>2</v>
      </c>
      <c r="O695" s="7">
        <v>1</v>
      </c>
      <c r="P695" s="7">
        <v>1</v>
      </c>
      <c r="Q695" s="7">
        <v>11</v>
      </c>
      <c r="R695" s="7">
        <v>330</v>
      </c>
      <c r="V695" s="7">
        <v>0</v>
      </c>
      <c r="AB695" s="8">
        <f t="shared" si="109"/>
        <v>2</v>
      </c>
      <c r="AC695" s="8" t="str">
        <f t="shared" si="110"/>
        <v/>
      </c>
      <c r="AD695" s="32" t="str">
        <f t="shared" si="111"/>
        <v/>
      </c>
      <c r="AE695" s="32" t="str">
        <f>IF(J695&lt;900,IF(AND(VLOOKUP(C695,marv2012_trees!$A$2:$O$2023,11,FALSE)&lt;21,OR(Q695=21,Q695=22,Q695=23)),1,""),"")</f>
        <v/>
      </c>
      <c r="AF695" s="32" t="str">
        <f t="shared" si="112"/>
        <v/>
      </c>
      <c r="AG695" s="32">
        <f t="shared" si="113"/>
        <v>328</v>
      </c>
      <c r="AH695" s="32">
        <f t="shared" si="114"/>
        <v>330</v>
      </c>
      <c r="AI695" s="32">
        <f t="shared" si="115"/>
        <v>2</v>
      </c>
      <c r="AJ695" s="32" t="str">
        <f t="shared" si="116"/>
        <v/>
      </c>
    </row>
    <row r="696" spans="1:36">
      <c r="A696">
        <v>2</v>
      </c>
      <c r="B696" s="1" t="str">
        <f t="shared" si="108"/>
        <v>2C_224</v>
      </c>
      <c r="C696" t="str">
        <f t="shared" si="117"/>
        <v>2C_224</v>
      </c>
      <c r="D696" t="str">
        <f>IF(ISNA(VLOOKUP(C696,omissio_vanha_vs_uusi!$A$2:$T$107,20,FALSE)),"",IF(VLOOKUP(C696,omissio_vanha_vs_uusi!$A$2:$T$107,20,FALSE)="OK",VLOOKUP(C696,omissio_vanha_vs_uusi!$A$2:$T$107,11,FALSE),""))</f>
        <v/>
      </c>
      <c r="E696">
        <f>VLOOKUP($C696,marv2012_trees!$A$2:$O$2023,5,FALSE)</f>
        <v>2515804.5499999998</v>
      </c>
      <c r="F696">
        <f>VLOOKUP($C696,marv2012_trees!$A$2:$O$2023,6,FALSE)</f>
        <v>6860859.6600000001</v>
      </c>
      <c r="G696" t="str">
        <f>IF(ISNA(VLOOKUP($C696,results!$A$2:$CJ$107,10,FALSE)),"",VLOOKUP($C696,results!$A$2:$CJ$107,10,FALSE))</f>
        <v/>
      </c>
      <c r="H696" t="str">
        <f>IF(ISNA(VLOOKUP($C696,results!$A$2:$CJ$107,11,FALSE)),"",VLOOKUP($C696,results!$A$2:$CJ$107,11,FALSE))</f>
        <v/>
      </c>
      <c r="I696" t="s">
        <v>128</v>
      </c>
      <c r="J696">
        <v>224</v>
      </c>
      <c r="K696">
        <v>2</v>
      </c>
      <c r="L696">
        <v>221</v>
      </c>
      <c r="M696">
        <v>20.033001220703099</v>
      </c>
      <c r="N696">
        <v>2</v>
      </c>
      <c r="O696" s="7">
        <v>1</v>
      </c>
      <c r="P696" s="7">
        <v>2</v>
      </c>
      <c r="Q696" s="7">
        <v>11</v>
      </c>
      <c r="R696" s="7">
        <v>218</v>
      </c>
      <c r="V696" s="7">
        <v>0</v>
      </c>
      <c r="AB696" s="8">
        <f t="shared" si="109"/>
        <v>-3</v>
      </c>
      <c r="AC696" s="8" t="str">
        <f t="shared" si="110"/>
        <v/>
      </c>
      <c r="AD696" s="32" t="str">
        <f t="shared" si="111"/>
        <v/>
      </c>
      <c r="AE696" s="32" t="str">
        <f>IF(J696&lt;900,IF(AND(VLOOKUP(C696,marv2012_trees!$A$2:$O$2023,11,FALSE)&lt;21,OR(Q696=21,Q696=22,Q696=23)),1,""),"")</f>
        <v/>
      </c>
      <c r="AF696" s="32" t="str">
        <f t="shared" si="112"/>
        <v/>
      </c>
      <c r="AG696" s="32">
        <f t="shared" si="113"/>
        <v>221</v>
      </c>
      <c r="AH696" s="32">
        <f t="shared" si="114"/>
        <v>218</v>
      </c>
      <c r="AI696" s="32">
        <f t="shared" si="115"/>
        <v>-3</v>
      </c>
      <c r="AJ696" s="32" t="str">
        <f t="shared" si="116"/>
        <v/>
      </c>
    </row>
    <row r="697" spans="1:36">
      <c r="A697">
        <v>2</v>
      </c>
      <c r="B697" s="1" t="str">
        <f t="shared" si="108"/>
        <v>2C_226</v>
      </c>
      <c r="C697" t="str">
        <f t="shared" si="117"/>
        <v>2C_226</v>
      </c>
      <c r="D697" t="str">
        <f>IF(ISNA(VLOOKUP(C697,omissio_vanha_vs_uusi!$A$2:$T$107,20,FALSE)),"",IF(VLOOKUP(C697,omissio_vanha_vs_uusi!$A$2:$T$107,20,FALSE)="OK",VLOOKUP(C697,omissio_vanha_vs_uusi!$A$2:$T$107,11,FALSE),""))</f>
        <v/>
      </c>
      <c r="E697">
        <f>VLOOKUP($C697,marv2012_trees!$A$2:$O$2023,5,FALSE)</f>
        <v>2515808.2999999998</v>
      </c>
      <c r="F697">
        <f>VLOOKUP($C697,marv2012_trees!$A$2:$O$2023,6,FALSE)</f>
        <v>6860863.8499999996</v>
      </c>
      <c r="G697" t="str">
        <f>IF(ISNA(VLOOKUP($C697,results!$A$2:$CJ$107,10,FALSE)),"",VLOOKUP($C697,results!$A$2:$CJ$107,10,FALSE))</f>
        <v/>
      </c>
      <c r="H697" t="str">
        <f>IF(ISNA(VLOOKUP($C697,results!$A$2:$CJ$107,11,FALSE)),"",VLOOKUP($C697,results!$A$2:$CJ$107,11,FALSE))</f>
        <v/>
      </c>
      <c r="I697" t="s">
        <v>128</v>
      </c>
      <c r="J697">
        <v>226</v>
      </c>
      <c r="K697">
        <v>2</v>
      </c>
      <c r="L697">
        <v>176</v>
      </c>
      <c r="M697">
        <v>11.7360024414061</v>
      </c>
      <c r="N697">
        <v>2</v>
      </c>
      <c r="O697" s="7">
        <v>1</v>
      </c>
      <c r="P697" s="7">
        <v>2</v>
      </c>
      <c r="Q697" s="7">
        <v>12</v>
      </c>
      <c r="R697" s="7">
        <v>180</v>
      </c>
      <c r="V697" s="7">
        <v>0</v>
      </c>
      <c r="AA697" t="s">
        <v>229</v>
      </c>
      <c r="AB697" s="8">
        <f t="shared" si="109"/>
        <v>4</v>
      </c>
      <c r="AC697" s="8" t="str">
        <f t="shared" si="110"/>
        <v/>
      </c>
      <c r="AD697" s="32" t="str">
        <f t="shared" si="111"/>
        <v/>
      </c>
      <c r="AE697" s="32" t="str">
        <f>IF(J697&lt;900,IF(AND(VLOOKUP(C697,marv2012_trees!$A$2:$O$2023,11,FALSE)&lt;21,OR(Q697=21,Q697=22,Q697=23)),1,""),"")</f>
        <v/>
      </c>
      <c r="AF697" s="32" t="str">
        <f t="shared" si="112"/>
        <v/>
      </c>
      <c r="AG697" s="32">
        <f t="shared" si="113"/>
        <v>176</v>
      </c>
      <c r="AH697" s="32">
        <f t="shared" si="114"/>
        <v>180</v>
      </c>
      <c r="AI697" s="32">
        <f t="shared" si="115"/>
        <v>4</v>
      </c>
      <c r="AJ697" s="32" t="str">
        <f t="shared" si="116"/>
        <v/>
      </c>
    </row>
    <row r="698" spans="1:36">
      <c r="A698">
        <v>2</v>
      </c>
      <c r="B698" s="1" t="str">
        <f t="shared" si="108"/>
        <v>2C_219</v>
      </c>
      <c r="C698" t="str">
        <f t="shared" si="117"/>
        <v>2C_219</v>
      </c>
      <c r="D698" t="str">
        <f>IF(ISNA(VLOOKUP(C698,omissio_vanha_vs_uusi!$A$2:$T$107,20,FALSE)),"",IF(VLOOKUP(C698,omissio_vanha_vs_uusi!$A$2:$T$107,20,FALSE)="OK",VLOOKUP(C698,omissio_vanha_vs_uusi!$A$2:$T$107,11,FALSE),""))</f>
        <v/>
      </c>
      <c r="E698">
        <f>VLOOKUP($C698,marv2012_trees!$A$2:$O$2023,5,FALSE)</f>
        <v>2515802.2999999998</v>
      </c>
      <c r="F698">
        <f>VLOOKUP($C698,marv2012_trees!$A$2:$O$2023,6,FALSE)</f>
        <v>6860861.8399999999</v>
      </c>
      <c r="G698" t="str">
        <f>IF(ISNA(VLOOKUP($C698,results!$A$2:$CJ$107,10,FALSE)),"",VLOOKUP($C698,results!$A$2:$CJ$107,10,FALSE))</f>
        <v/>
      </c>
      <c r="H698" t="str">
        <f>IF(ISNA(VLOOKUP($C698,results!$A$2:$CJ$107,11,FALSE)),"",VLOOKUP($C698,results!$A$2:$CJ$107,11,FALSE))</f>
        <v/>
      </c>
      <c r="I698" t="s">
        <v>128</v>
      </c>
      <c r="J698">
        <v>219</v>
      </c>
      <c r="K698">
        <v>2</v>
      </c>
      <c r="L698">
        <v>248</v>
      </c>
      <c r="M698">
        <v>19.8180079345702</v>
      </c>
      <c r="N698">
        <v>2</v>
      </c>
      <c r="O698" s="7">
        <v>1</v>
      </c>
      <c r="P698" s="7">
        <v>2</v>
      </c>
      <c r="Q698" s="7">
        <v>12</v>
      </c>
      <c r="R698" s="7">
        <v>266</v>
      </c>
      <c r="V698" s="7">
        <v>0</v>
      </c>
      <c r="AA698" t="s">
        <v>233</v>
      </c>
      <c r="AB698" s="8">
        <f t="shared" si="109"/>
        <v>18</v>
      </c>
      <c r="AC698" s="8" t="str">
        <f t="shared" si="110"/>
        <v/>
      </c>
      <c r="AD698" s="32" t="str">
        <f t="shared" si="111"/>
        <v/>
      </c>
      <c r="AE698" s="32" t="str">
        <f>IF(J698&lt;900,IF(AND(VLOOKUP(C698,marv2012_trees!$A$2:$O$2023,11,FALSE)&lt;21,OR(Q698=21,Q698=22,Q698=23)),1,""),"")</f>
        <v/>
      </c>
      <c r="AF698" s="32" t="str">
        <f t="shared" si="112"/>
        <v/>
      </c>
      <c r="AG698" s="32">
        <f t="shared" si="113"/>
        <v>248</v>
      </c>
      <c r="AH698" s="32">
        <f t="shared" si="114"/>
        <v>266</v>
      </c>
      <c r="AI698" s="32">
        <f t="shared" si="115"/>
        <v>18</v>
      </c>
      <c r="AJ698" s="32" t="str">
        <f t="shared" si="116"/>
        <v/>
      </c>
    </row>
    <row r="699" spans="1:36">
      <c r="A699">
        <v>2</v>
      </c>
      <c r="B699" s="1" t="str">
        <f t="shared" si="108"/>
        <v>2C_214</v>
      </c>
      <c r="C699" t="str">
        <f t="shared" si="117"/>
        <v>2C_214</v>
      </c>
      <c r="D699" t="str">
        <f>IF(ISNA(VLOOKUP(C699,omissio_vanha_vs_uusi!$A$2:$T$107,20,FALSE)),"",IF(VLOOKUP(C699,omissio_vanha_vs_uusi!$A$2:$T$107,20,FALSE)="OK",VLOOKUP(C699,omissio_vanha_vs_uusi!$A$2:$T$107,11,FALSE),""))</f>
        <v/>
      </c>
      <c r="E699">
        <f>VLOOKUP($C699,marv2012_trees!$A$2:$O$2023,5,FALSE)</f>
        <v>2515799.9900000002</v>
      </c>
      <c r="F699">
        <f>VLOOKUP($C699,marv2012_trees!$A$2:$O$2023,6,FALSE)</f>
        <v>6860862.7699999996</v>
      </c>
      <c r="G699" t="str">
        <f>IF(ISNA(VLOOKUP($C699,results!$A$2:$CJ$107,10,FALSE)),"",VLOOKUP($C699,results!$A$2:$CJ$107,10,FALSE))</f>
        <v/>
      </c>
      <c r="H699" t="str">
        <f>IF(ISNA(VLOOKUP($C699,results!$A$2:$CJ$107,11,FALSE)),"",VLOOKUP($C699,results!$A$2:$CJ$107,11,FALSE))</f>
        <v/>
      </c>
      <c r="I699" t="s">
        <v>128</v>
      </c>
      <c r="J699">
        <v>214</v>
      </c>
      <c r="K699">
        <v>2</v>
      </c>
      <c r="L699">
        <v>198</v>
      </c>
      <c r="M699">
        <v>15.927006713867099</v>
      </c>
      <c r="N699">
        <v>2</v>
      </c>
      <c r="O699" s="7">
        <v>1</v>
      </c>
      <c r="P699" s="7">
        <v>2</v>
      </c>
      <c r="Q699" s="7">
        <v>23</v>
      </c>
      <c r="V699" s="7">
        <v>0</v>
      </c>
      <c r="AB699" s="8" t="str">
        <f t="shared" si="109"/>
        <v/>
      </c>
      <c r="AC699" s="8" t="str">
        <f t="shared" si="110"/>
        <v/>
      </c>
      <c r="AD699" s="32" t="str">
        <f t="shared" si="111"/>
        <v/>
      </c>
      <c r="AE699" s="32" t="str">
        <f>IF(J699&lt;900,IF(AND(VLOOKUP(C699,marv2012_trees!$A$2:$O$2023,11,FALSE)&lt;21,OR(Q699=21,Q699=22,Q699=23)),1,""),"")</f>
        <v/>
      </c>
      <c r="AF699" s="32" t="str">
        <f t="shared" si="112"/>
        <v/>
      </c>
      <c r="AG699" s="32">
        <f t="shared" si="113"/>
        <v>0</v>
      </c>
      <c r="AH699" s="32">
        <f t="shared" si="114"/>
        <v>0</v>
      </c>
      <c r="AI699" s="32" t="str">
        <f t="shared" si="115"/>
        <v/>
      </c>
      <c r="AJ699" s="32" t="str">
        <f t="shared" si="116"/>
        <v/>
      </c>
    </row>
    <row r="700" spans="1:36">
      <c r="A700">
        <v>2</v>
      </c>
      <c r="B700" s="1" t="str">
        <f t="shared" si="108"/>
        <v>2C_223</v>
      </c>
      <c r="C700" t="str">
        <f t="shared" si="117"/>
        <v>2C_223</v>
      </c>
      <c r="D700" t="str">
        <f>IF(ISNA(VLOOKUP(C700,omissio_vanha_vs_uusi!$A$2:$T$107,20,FALSE)),"",IF(VLOOKUP(C700,omissio_vanha_vs_uusi!$A$2:$T$107,20,FALSE)="OK",VLOOKUP(C700,omissio_vanha_vs_uusi!$A$2:$T$107,11,FALSE),""))</f>
        <v/>
      </c>
      <c r="E700">
        <f>VLOOKUP($C700,marv2012_trees!$A$2:$O$2023,5,FALSE)</f>
        <v>2515806.81</v>
      </c>
      <c r="F700">
        <f>VLOOKUP($C700,marv2012_trees!$A$2:$O$2023,6,FALSE)</f>
        <v>6860867.25</v>
      </c>
      <c r="G700" t="str">
        <f>IF(ISNA(VLOOKUP($C700,results!$A$2:$CJ$107,10,FALSE)),"",VLOOKUP($C700,results!$A$2:$CJ$107,10,FALSE))</f>
        <v/>
      </c>
      <c r="H700" t="str">
        <f>IF(ISNA(VLOOKUP($C700,results!$A$2:$CJ$107,11,FALSE)),"",VLOOKUP($C700,results!$A$2:$CJ$107,11,FALSE))</f>
        <v/>
      </c>
      <c r="I700" t="s">
        <v>128</v>
      </c>
      <c r="J700">
        <v>223</v>
      </c>
      <c r="K700">
        <v>2</v>
      </c>
      <c r="L700">
        <v>175</v>
      </c>
      <c r="M700">
        <v>15.523000610351501</v>
      </c>
      <c r="N700">
        <v>2</v>
      </c>
      <c r="O700" s="7">
        <v>1</v>
      </c>
      <c r="P700" s="7">
        <v>2</v>
      </c>
      <c r="Q700" s="7">
        <v>21</v>
      </c>
      <c r="R700" s="7">
        <v>178</v>
      </c>
      <c r="V700" s="7">
        <v>0</v>
      </c>
      <c r="AB700" s="8" t="str">
        <f t="shared" si="109"/>
        <v/>
      </c>
      <c r="AC700" s="8" t="str">
        <f t="shared" si="110"/>
        <v/>
      </c>
      <c r="AD700" s="32" t="str">
        <f t="shared" si="111"/>
        <v/>
      </c>
      <c r="AE700" s="32">
        <f>IF(J700&lt;900,IF(AND(VLOOKUP(C700,marv2012_trees!$A$2:$O$2023,11,FALSE)&lt;21,OR(Q700=21,Q700=22,Q700=23)),1,""),"")</f>
        <v>1</v>
      </c>
      <c r="AF700" s="32" t="str">
        <f t="shared" si="112"/>
        <v/>
      </c>
      <c r="AG700" s="32">
        <f t="shared" si="113"/>
        <v>0</v>
      </c>
      <c r="AH700" s="32">
        <f t="shared" si="114"/>
        <v>0</v>
      </c>
      <c r="AI700" s="32" t="str">
        <f t="shared" si="115"/>
        <v/>
      </c>
      <c r="AJ700" s="32" t="str">
        <f t="shared" si="116"/>
        <v/>
      </c>
    </row>
    <row r="701" spans="1:36">
      <c r="A701">
        <v>2</v>
      </c>
      <c r="B701" s="1" t="str">
        <f t="shared" si="108"/>
        <v>2C_211</v>
      </c>
      <c r="C701" t="str">
        <f t="shared" si="117"/>
        <v>2C_211</v>
      </c>
      <c r="D701" t="str">
        <f>IF(ISNA(VLOOKUP(C701,omissio_vanha_vs_uusi!$A$2:$T$107,20,FALSE)),"",IF(VLOOKUP(C701,omissio_vanha_vs_uusi!$A$2:$T$107,20,FALSE)="OK",VLOOKUP(C701,omissio_vanha_vs_uusi!$A$2:$T$107,11,FALSE),""))</f>
        <v/>
      </c>
      <c r="E701">
        <f>VLOOKUP($C701,marv2012_trees!$A$2:$O$2023,5,FALSE)</f>
        <v>2515799.67</v>
      </c>
      <c r="F701">
        <f>VLOOKUP($C701,marv2012_trees!$A$2:$O$2023,6,FALSE)</f>
        <v>6860864.2599999998</v>
      </c>
      <c r="G701" t="str">
        <f>IF(ISNA(VLOOKUP($C701,results!$A$2:$CJ$107,10,FALSE)),"",VLOOKUP($C701,results!$A$2:$CJ$107,10,FALSE))</f>
        <v/>
      </c>
      <c r="H701" t="str">
        <f>IF(ISNA(VLOOKUP($C701,results!$A$2:$CJ$107,11,FALSE)),"",VLOOKUP($C701,results!$A$2:$CJ$107,11,FALSE))</f>
        <v/>
      </c>
      <c r="I701" t="s">
        <v>128</v>
      </c>
      <c r="J701">
        <v>211</v>
      </c>
      <c r="K701">
        <v>2</v>
      </c>
      <c r="L701">
        <v>175</v>
      </c>
      <c r="M701">
        <v>13.7199975585937</v>
      </c>
      <c r="N701">
        <v>2</v>
      </c>
      <c r="O701" s="7">
        <v>1</v>
      </c>
      <c r="P701" s="7">
        <v>2</v>
      </c>
      <c r="Q701" s="7">
        <v>12</v>
      </c>
      <c r="R701" s="7">
        <v>182</v>
      </c>
      <c r="V701" s="7">
        <v>0</v>
      </c>
      <c r="AA701" t="s">
        <v>229</v>
      </c>
      <c r="AB701" s="8">
        <f t="shared" si="109"/>
        <v>7</v>
      </c>
      <c r="AC701" s="8" t="str">
        <f t="shared" si="110"/>
        <v/>
      </c>
      <c r="AD701" s="32" t="str">
        <f t="shared" si="111"/>
        <v/>
      </c>
      <c r="AE701" s="32" t="str">
        <f>IF(J701&lt;900,IF(AND(VLOOKUP(C701,marv2012_trees!$A$2:$O$2023,11,FALSE)&lt;21,OR(Q701=21,Q701=22,Q701=23)),1,""),"")</f>
        <v/>
      </c>
      <c r="AF701" s="32" t="str">
        <f t="shared" si="112"/>
        <v/>
      </c>
      <c r="AG701" s="32">
        <f t="shared" si="113"/>
        <v>175</v>
      </c>
      <c r="AH701" s="32">
        <f t="shared" si="114"/>
        <v>182</v>
      </c>
      <c r="AI701" s="32">
        <f t="shared" si="115"/>
        <v>7</v>
      </c>
      <c r="AJ701" s="32" t="str">
        <f t="shared" si="116"/>
        <v/>
      </c>
    </row>
    <row r="702" spans="1:36">
      <c r="A702">
        <v>2</v>
      </c>
      <c r="B702" s="1" t="str">
        <f t="shared" si="108"/>
        <v>2C_217</v>
      </c>
      <c r="C702" t="str">
        <f t="shared" si="117"/>
        <v>2C_217</v>
      </c>
      <c r="D702" t="str">
        <f>IF(ISNA(VLOOKUP(C702,omissio_vanha_vs_uusi!$A$2:$T$107,20,FALSE)),"",IF(VLOOKUP(C702,omissio_vanha_vs_uusi!$A$2:$T$107,20,FALSE)="OK",VLOOKUP(C702,omissio_vanha_vs_uusi!$A$2:$T$107,11,FALSE),""))</f>
        <v/>
      </c>
      <c r="E702">
        <f>VLOOKUP($C702,marv2012_trees!$A$2:$O$2023,5,FALSE)</f>
        <v>2515802.38</v>
      </c>
      <c r="F702">
        <f>VLOOKUP($C702,marv2012_trees!$A$2:$O$2023,6,FALSE)</f>
        <v>6860866.1100000003</v>
      </c>
      <c r="G702" t="str">
        <f>IF(ISNA(VLOOKUP($C702,results!$A$2:$CJ$107,10,FALSE)),"",VLOOKUP($C702,results!$A$2:$CJ$107,10,FALSE))</f>
        <v/>
      </c>
      <c r="H702" t="str">
        <f>IF(ISNA(VLOOKUP($C702,results!$A$2:$CJ$107,11,FALSE)),"",VLOOKUP($C702,results!$A$2:$CJ$107,11,FALSE))</f>
        <v/>
      </c>
      <c r="I702" t="s">
        <v>128</v>
      </c>
      <c r="J702">
        <v>217</v>
      </c>
      <c r="K702">
        <v>2</v>
      </c>
      <c r="L702">
        <v>220</v>
      </c>
      <c r="M702">
        <v>13.3929993896484</v>
      </c>
      <c r="N702">
        <v>2</v>
      </c>
      <c r="O702" s="7">
        <v>1</v>
      </c>
      <c r="P702" s="7">
        <v>2</v>
      </c>
      <c r="Q702" s="7">
        <v>12</v>
      </c>
      <c r="R702" s="7">
        <v>237</v>
      </c>
      <c r="V702" s="7">
        <v>0</v>
      </c>
      <c r="AA702" t="s">
        <v>223</v>
      </c>
      <c r="AB702" s="8">
        <f t="shared" si="109"/>
        <v>17</v>
      </c>
      <c r="AC702" s="8" t="str">
        <f t="shared" si="110"/>
        <v/>
      </c>
      <c r="AD702" s="32" t="str">
        <f t="shared" si="111"/>
        <v/>
      </c>
      <c r="AE702" s="32" t="str">
        <f>IF(J702&lt;900,IF(AND(VLOOKUP(C702,marv2012_trees!$A$2:$O$2023,11,FALSE)&lt;21,OR(Q702=21,Q702=22,Q702=23)),1,""),"")</f>
        <v/>
      </c>
      <c r="AF702" s="32" t="str">
        <f t="shared" si="112"/>
        <v/>
      </c>
      <c r="AG702" s="32">
        <f t="shared" si="113"/>
        <v>220</v>
      </c>
      <c r="AH702" s="32">
        <f t="shared" si="114"/>
        <v>237</v>
      </c>
      <c r="AI702" s="32">
        <f t="shared" si="115"/>
        <v>17</v>
      </c>
      <c r="AJ702" s="32" t="str">
        <f t="shared" si="116"/>
        <v/>
      </c>
    </row>
    <row r="703" spans="1:36">
      <c r="A703">
        <v>2</v>
      </c>
      <c r="B703" s="1" t="str">
        <f t="shared" si="108"/>
        <v>2C_216</v>
      </c>
      <c r="C703" t="str">
        <f t="shared" si="117"/>
        <v>2C_216</v>
      </c>
      <c r="D703" t="str">
        <f>IF(ISNA(VLOOKUP(C703,omissio_vanha_vs_uusi!$A$2:$T$107,20,FALSE)),"",IF(VLOOKUP(C703,omissio_vanha_vs_uusi!$A$2:$T$107,20,FALSE)="OK",VLOOKUP(C703,omissio_vanha_vs_uusi!$A$2:$T$107,11,FALSE),""))</f>
        <v/>
      </c>
      <c r="E703">
        <f>VLOOKUP($C703,marv2012_trees!$A$2:$O$2023,5,FALSE)</f>
        <v>2515803.4500000002</v>
      </c>
      <c r="F703">
        <f>VLOOKUP($C703,marv2012_trees!$A$2:$O$2023,6,FALSE)</f>
        <v>6860871</v>
      </c>
      <c r="G703" t="str">
        <f>IF(ISNA(VLOOKUP($C703,results!$A$2:$CJ$107,10,FALSE)),"",VLOOKUP($C703,results!$A$2:$CJ$107,10,FALSE))</f>
        <v/>
      </c>
      <c r="H703" t="str">
        <f>IF(ISNA(VLOOKUP($C703,results!$A$2:$CJ$107,11,FALSE)),"",VLOOKUP($C703,results!$A$2:$CJ$107,11,FALSE))</f>
        <v/>
      </c>
      <c r="I703" t="s">
        <v>128</v>
      </c>
      <c r="J703">
        <v>216</v>
      </c>
      <c r="K703">
        <v>2</v>
      </c>
      <c r="L703">
        <v>226</v>
      </c>
      <c r="M703">
        <v>16.221001220703101</v>
      </c>
      <c r="N703">
        <v>2</v>
      </c>
      <c r="O703" s="7">
        <v>1</v>
      </c>
      <c r="P703" s="7">
        <v>2</v>
      </c>
      <c r="Q703" s="7">
        <v>12</v>
      </c>
      <c r="R703" s="7">
        <v>230</v>
      </c>
      <c r="V703" s="7">
        <v>0</v>
      </c>
      <c r="AA703" t="s">
        <v>232</v>
      </c>
      <c r="AB703" s="8">
        <f t="shared" si="109"/>
        <v>4</v>
      </c>
      <c r="AC703" s="8" t="str">
        <f t="shared" si="110"/>
        <v/>
      </c>
      <c r="AD703" s="32" t="str">
        <f t="shared" si="111"/>
        <v/>
      </c>
      <c r="AE703" s="32" t="str">
        <f>IF(J703&lt;900,IF(AND(VLOOKUP(C703,marv2012_trees!$A$2:$O$2023,11,FALSE)&lt;21,OR(Q703=21,Q703=22,Q703=23)),1,""),"")</f>
        <v/>
      </c>
      <c r="AF703" s="32" t="str">
        <f t="shared" si="112"/>
        <v/>
      </c>
      <c r="AG703" s="32">
        <f t="shared" si="113"/>
        <v>226</v>
      </c>
      <c r="AH703" s="32">
        <f t="shared" si="114"/>
        <v>230</v>
      </c>
      <c r="AI703" s="32">
        <f t="shared" si="115"/>
        <v>4</v>
      </c>
      <c r="AJ703" s="32" t="str">
        <f t="shared" si="116"/>
        <v/>
      </c>
    </row>
    <row r="704" spans="1:36">
      <c r="A704">
        <v>2</v>
      </c>
      <c r="B704" s="1" t="str">
        <f t="shared" si="108"/>
        <v>2C_209</v>
      </c>
      <c r="C704" t="str">
        <f t="shared" si="117"/>
        <v>2C_209</v>
      </c>
      <c r="D704" t="str">
        <f>IF(ISNA(VLOOKUP(C704,omissio_vanha_vs_uusi!$A$2:$T$107,20,FALSE)),"",IF(VLOOKUP(C704,omissio_vanha_vs_uusi!$A$2:$T$107,20,FALSE)="OK",VLOOKUP(C704,omissio_vanha_vs_uusi!$A$2:$T$107,11,FALSE),""))</f>
        <v/>
      </c>
      <c r="E704">
        <f>VLOOKUP($C704,marv2012_trees!$A$2:$O$2023,5,FALSE)</f>
        <v>2515800.61</v>
      </c>
      <c r="F704">
        <f>VLOOKUP($C704,marv2012_trees!$A$2:$O$2023,6,FALSE)</f>
        <v>6860869.9500000002</v>
      </c>
      <c r="G704" t="str">
        <f>IF(ISNA(VLOOKUP($C704,results!$A$2:$CJ$107,10,FALSE)),"",VLOOKUP($C704,results!$A$2:$CJ$107,10,FALSE))</f>
        <v/>
      </c>
      <c r="H704" t="str">
        <f>IF(ISNA(VLOOKUP($C704,results!$A$2:$CJ$107,11,FALSE)),"",VLOOKUP($C704,results!$A$2:$CJ$107,11,FALSE))</f>
        <v/>
      </c>
      <c r="I704" t="s">
        <v>128</v>
      </c>
      <c r="J704">
        <v>209</v>
      </c>
      <c r="K704">
        <v>2</v>
      </c>
      <c r="L704">
        <v>169</v>
      </c>
      <c r="M704">
        <v>16.413003051757698</v>
      </c>
      <c r="N704">
        <v>2</v>
      </c>
      <c r="O704" s="7">
        <v>1</v>
      </c>
      <c r="P704" s="7">
        <v>2</v>
      </c>
      <c r="Q704" s="7">
        <v>12</v>
      </c>
      <c r="R704" s="7">
        <v>180</v>
      </c>
      <c r="V704" s="7">
        <v>0</v>
      </c>
      <c r="AA704" t="s">
        <v>232</v>
      </c>
      <c r="AB704" s="8">
        <f t="shared" si="109"/>
        <v>11</v>
      </c>
      <c r="AC704" s="8" t="str">
        <f t="shared" si="110"/>
        <v/>
      </c>
      <c r="AD704" s="32" t="str">
        <f t="shared" si="111"/>
        <v/>
      </c>
      <c r="AE704" s="32" t="str">
        <f>IF(J704&lt;900,IF(AND(VLOOKUP(C704,marv2012_trees!$A$2:$O$2023,11,FALSE)&lt;21,OR(Q704=21,Q704=22,Q704=23)),1,""),"")</f>
        <v/>
      </c>
      <c r="AF704" s="32" t="str">
        <f t="shared" si="112"/>
        <v/>
      </c>
      <c r="AG704" s="32">
        <f t="shared" si="113"/>
        <v>169</v>
      </c>
      <c r="AH704" s="32">
        <f t="shared" si="114"/>
        <v>180</v>
      </c>
      <c r="AI704" s="32">
        <f t="shared" si="115"/>
        <v>11</v>
      </c>
      <c r="AJ704" s="32" t="str">
        <f t="shared" si="116"/>
        <v/>
      </c>
    </row>
    <row r="705" spans="1:36">
      <c r="A705">
        <v>2</v>
      </c>
      <c r="B705" s="1" t="str">
        <f t="shared" si="108"/>
        <v>2C_199</v>
      </c>
      <c r="C705" t="str">
        <f t="shared" si="117"/>
        <v>2C_199</v>
      </c>
      <c r="D705" t="str">
        <f>IF(ISNA(VLOOKUP(C705,omissio_vanha_vs_uusi!$A$2:$T$107,20,FALSE)),"",IF(VLOOKUP(C705,omissio_vanha_vs_uusi!$A$2:$T$107,20,FALSE)="OK",VLOOKUP(C705,omissio_vanha_vs_uusi!$A$2:$T$107,11,FALSE),""))</f>
        <v/>
      </c>
      <c r="E705">
        <f>VLOOKUP($C705,marv2012_trees!$A$2:$O$2023,5,FALSE)</f>
        <v>2515796.87</v>
      </c>
      <c r="F705">
        <f>VLOOKUP($C705,marv2012_trees!$A$2:$O$2023,6,FALSE)</f>
        <v>6860869.71</v>
      </c>
      <c r="G705" t="str">
        <f>IF(ISNA(VLOOKUP($C705,results!$A$2:$CJ$107,10,FALSE)),"",VLOOKUP($C705,results!$A$2:$CJ$107,10,FALSE))</f>
        <v/>
      </c>
      <c r="H705" t="str">
        <f>IF(ISNA(VLOOKUP($C705,results!$A$2:$CJ$107,11,FALSE)),"",VLOOKUP($C705,results!$A$2:$CJ$107,11,FALSE))</f>
        <v/>
      </c>
      <c r="I705" t="s">
        <v>128</v>
      </c>
      <c r="J705">
        <v>199</v>
      </c>
      <c r="K705">
        <v>2</v>
      </c>
      <c r="L705">
        <v>173</v>
      </c>
      <c r="M705">
        <v>16.963008544921799</v>
      </c>
      <c r="N705">
        <v>2</v>
      </c>
      <c r="O705" s="7">
        <v>1</v>
      </c>
      <c r="P705" s="7">
        <v>2</v>
      </c>
      <c r="Q705" s="7">
        <v>11</v>
      </c>
      <c r="R705" s="7">
        <v>182</v>
      </c>
      <c r="V705" s="7">
        <v>0</v>
      </c>
      <c r="AB705" s="8">
        <f t="shared" si="109"/>
        <v>9</v>
      </c>
      <c r="AC705" s="8" t="str">
        <f t="shared" si="110"/>
        <v/>
      </c>
      <c r="AD705" s="32" t="str">
        <f t="shared" si="111"/>
        <v/>
      </c>
      <c r="AE705" s="32" t="str">
        <f>IF(J705&lt;900,IF(AND(VLOOKUP(C705,marv2012_trees!$A$2:$O$2023,11,FALSE)&lt;21,OR(Q705=21,Q705=22,Q705=23)),1,""),"")</f>
        <v/>
      </c>
      <c r="AF705" s="32" t="str">
        <f t="shared" si="112"/>
        <v/>
      </c>
      <c r="AG705" s="32">
        <f t="shared" si="113"/>
        <v>173</v>
      </c>
      <c r="AH705" s="32">
        <f t="shared" si="114"/>
        <v>182</v>
      </c>
      <c r="AI705" s="32">
        <f t="shared" si="115"/>
        <v>9</v>
      </c>
      <c r="AJ705" s="32" t="str">
        <f t="shared" si="116"/>
        <v/>
      </c>
    </row>
    <row r="706" spans="1:36">
      <c r="A706">
        <v>2</v>
      </c>
      <c r="B706" s="1" t="str">
        <f t="shared" si="108"/>
        <v>2C_208</v>
      </c>
      <c r="C706" t="str">
        <f t="shared" si="117"/>
        <v>2C_208</v>
      </c>
      <c r="D706" t="str">
        <f>IF(ISNA(VLOOKUP(C706,omissio_vanha_vs_uusi!$A$2:$T$107,20,FALSE)),"",IF(VLOOKUP(C706,omissio_vanha_vs_uusi!$A$2:$T$107,20,FALSE)="OK",VLOOKUP(C706,omissio_vanha_vs_uusi!$A$2:$T$107,11,FALSE),""))</f>
        <v/>
      </c>
      <c r="E706">
        <f>VLOOKUP($C706,marv2012_trees!$A$2:$O$2023,5,FALSE)</f>
        <v>2515800.56</v>
      </c>
      <c r="F706">
        <f>VLOOKUP($C706,marv2012_trees!$A$2:$O$2023,6,FALSE)</f>
        <v>6860872.0599999996</v>
      </c>
      <c r="G706" t="str">
        <f>IF(ISNA(VLOOKUP($C706,results!$A$2:$CJ$107,10,FALSE)),"",VLOOKUP($C706,results!$A$2:$CJ$107,10,FALSE))</f>
        <v/>
      </c>
      <c r="H706" t="str">
        <f>IF(ISNA(VLOOKUP($C706,results!$A$2:$CJ$107,11,FALSE)),"",VLOOKUP($C706,results!$A$2:$CJ$107,11,FALSE))</f>
        <v/>
      </c>
      <c r="I706" t="s">
        <v>128</v>
      </c>
      <c r="J706">
        <v>208</v>
      </c>
      <c r="K706">
        <v>2</v>
      </c>
      <c r="L706">
        <v>184</v>
      </c>
      <c r="M706">
        <v>17.276001220703101</v>
      </c>
      <c r="N706">
        <v>2</v>
      </c>
      <c r="O706" s="7">
        <v>1</v>
      </c>
      <c r="P706" s="7">
        <v>2</v>
      </c>
      <c r="Q706" s="7">
        <v>12</v>
      </c>
      <c r="R706" s="7">
        <v>192</v>
      </c>
      <c r="V706" s="7">
        <v>0</v>
      </c>
      <c r="AA706" t="s">
        <v>232</v>
      </c>
      <c r="AB706" s="8">
        <f t="shared" si="109"/>
        <v>8</v>
      </c>
      <c r="AC706" s="8" t="str">
        <f t="shared" si="110"/>
        <v/>
      </c>
      <c r="AD706" s="32" t="str">
        <f t="shared" si="111"/>
        <v/>
      </c>
      <c r="AE706" s="32" t="str">
        <f>IF(J706&lt;900,IF(AND(VLOOKUP(C706,marv2012_trees!$A$2:$O$2023,11,FALSE)&lt;21,OR(Q706=21,Q706=22,Q706=23)),1,""),"")</f>
        <v/>
      </c>
      <c r="AF706" s="32" t="str">
        <f t="shared" si="112"/>
        <v/>
      </c>
      <c r="AG706" s="32">
        <f t="shared" si="113"/>
        <v>184</v>
      </c>
      <c r="AH706" s="32">
        <f t="shared" si="114"/>
        <v>192</v>
      </c>
      <c r="AI706" s="32">
        <f t="shared" si="115"/>
        <v>8</v>
      </c>
      <c r="AJ706" s="32" t="str">
        <f t="shared" si="116"/>
        <v/>
      </c>
    </row>
    <row r="707" spans="1:36">
      <c r="A707">
        <v>2</v>
      </c>
      <c r="B707" s="1" t="str">
        <f t="shared" ref="B707:B770" si="118">IF(D707&lt;&gt;"",CONCATENATE(I707,"_",D707),C707)</f>
        <v>2C_205</v>
      </c>
      <c r="C707" t="str">
        <f t="shared" si="117"/>
        <v>2C_205</v>
      </c>
      <c r="D707" t="str">
        <f>IF(ISNA(VLOOKUP(C707,omissio_vanha_vs_uusi!$A$2:$T$107,20,FALSE)),"",IF(VLOOKUP(C707,omissio_vanha_vs_uusi!$A$2:$T$107,20,FALSE)="OK",VLOOKUP(C707,omissio_vanha_vs_uusi!$A$2:$T$107,11,FALSE),""))</f>
        <v/>
      </c>
      <c r="E707">
        <f>VLOOKUP($C707,marv2012_trees!$A$2:$O$2023,5,FALSE)</f>
        <v>2515800.06</v>
      </c>
      <c r="F707">
        <f>VLOOKUP($C707,marv2012_trees!$A$2:$O$2023,6,FALSE)</f>
        <v>6860873.2800000003</v>
      </c>
      <c r="G707" t="str">
        <f>IF(ISNA(VLOOKUP($C707,results!$A$2:$CJ$107,10,FALSE)),"",VLOOKUP($C707,results!$A$2:$CJ$107,10,FALSE))</f>
        <v/>
      </c>
      <c r="H707" t="str">
        <f>IF(ISNA(VLOOKUP($C707,results!$A$2:$CJ$107,11,FALSE)),"",VLOOKUP($C707,results!$A$2:$CJ$107,11,FALSE))</f>
        <v/>
      </c>
      <c r="I707" t="s">
        <v>128</v>
      </c>
      <c r="J707">
        <v>205</v>
      </c>
      <c r="K707">
        <v>2</v>
      </c>
      <c r="L707">
        <v>154</v>
      </c>
      <c r="M707">
        <v>15.4830067138671</v>
      </c>
      <c r="N707">
        <v>2</v>
      </c>
      <c r="O707" s="7">
        <v>1</v>
      </c>
      <c r="P707" s="7">
        <v>2</v>
      </c>
      <c r="Q707" s="7">
        <v>12</v>
      </c>
      <c r="R707" s="7">
        <v>160</v>
      </c>
      <c r="V707" s="7">
        <v>0</v>
      </c>
      <c r="AA707" t="s">
        <v>232</v>
      </c>
      <c r="AB707" s="8">
        <f t="shared" ref="AB707:AB770" si="119">IF(OR(L707=0,Q707&gt;14,ABS(R707-L707)&gt;50),"",R707-L707)</f>
        <v>6</v>
      </c>
      <c r="AC707" s="8" t="str">
        <f t="shared" ref="AC707:AC770" si="120">IF(P707-K707&lt;&gt;0,IF(OR(Q707&gt;14,Q707&lt;11),"",IF(OR(AND(K707=3,P707=4),AND(K707=4,P707=3)),"",IF(J707&gt;899,"",1))),"")</f>
        <v/>
      </c>
      <c r="AD707" s="32" t="str">
        <f t="shared" ref="AD707:AD770" si="121">IF(Q707=41,1,"")</f>
        <v/>
      </c>
      <c r="AE707" s="32" t="str">
        <f>IF(J707&lt;900,IF(AND(VLOOKUP(C707,marv2012_trees!$A$2:$O$2023,11,FALSE)&lt;21,OR(Q707=21,Q707=22,Q707=23)),1,""),"")</f>
        <v/>
      </c>
      <c r="AF707" s="32" t="str">
        <f t="shared" ref="AF707:AF770" si="122">IF(Q707=31,1,"")</f>
        <v/>
      </c>
      <c r="AG707" s="32">
        <f t="shared" ref="AG707:AG770" si="123">IF(AND(Q707&lt;21,Q707&lt;&gt;0,J707&lt;900),L707,0)</f>
        <v>154</v>
      </c>
      <c r="AH707" s="32">
        <f t="shared" ref="AH707:AH770" si="124">IF(AND(Q707&lt;21,Q707&lt;&gt;0,J707&lt;900),R707,0)</f>
        <v>160</v>
      </c>
      <c r="AI707" s="32">
        <f t="shared" ref="AI707:AI770" si="125">IF(AND(Q707&lt;21,J707&lt;900),AH707-AG707,"")</f>
        <v>6</v>
      </c>
      <c r="AJ707" s="32" t="str">
        <f t="shared" ref="AJ707:AJ770" si="126">IF(AI707&lt;&gt;"",IF(ABS(AI707&gt;50),1,""),"")</f>
        <v/>
      </c>
    </row>
    <row r="708" spans="1:36">
      <c r="A708">
        <v>2</v>
      </c>
      <c r="B708" s="1" t="str">
        <f t="shared" si="118"/>
        <v>2C_202</v>
      </c>
      <c r="C708" t="str">
        <f t="shared" si="117"/>
        <v>2C_202</v>
      </c>
      <c r="D708" t="str">
        <f>IF(ISNA(VLOOKUP(C708,omissio_vanha_vs_uusi!$A$2:$T$107,20,FALSE)),"",IF(VLOOKUP(C708,omissio_vanha_vs_uusi!$A$2:$T$107,20,FALSE)="OK",VLOOKUP(C708,omissio_vanha_vs_uusi!$A$2:$T$107,11,FALSE),""))</f>
        <v/>
      </c>
      <c r="E708">
        <f>VLOOKUP($C708,marv2012_trees!$A$2:$O$2023,5,FALSE)</f>
        <v>2515798.8199999998</v>
      </c>
      <c r="F708">
        <f>VLOOKUP($C708,marv2012_trees!$A$2:$O$2023,6,FALSE)</f>
        <v>6860873.9800000004</v>
      </c>
      <c r="G708" t="str">
        <f>IF(ISNA(VLOOKUP($C708,results!$A$2:$CJ$107,10,FALSE)),"",VLOOKUP($C708,results!$A$2:$CJ$107,10,FALSE))</f>
        <v/>
      </c>
      <c r="H708" t="str">
        <f>IF(ISNA(VLOOKUP($C708,results!$A$2:$CJ$107,11,FALSE)),"",VLOOKUP($C708,results!$A$2:$CJ$107,11,FALSE))</f>
        <v/>
      </c>
      <c r="I708" t="s">
        <v>128</v>
      </c>
      <c r="J708">
        <v>202</v>
      </c>
      <c r="K708">
        <v>1</v>
      </c>
      <c r="L708">
        <v>203</v>
      </c>
      <c r="M708">
        <v>19.5690012207031</v>
      </c>
      <c r="N708">
        <v>2</v>
      </c>
      <c r="O708" s="7">
        <v>1</v>
      </c>
      <c r="P708" s="7">
        <v>1</v>
      </c>
      <c r="Q708" s="7">
        <v>11</v>
      </c>
      <c r="R708" s="7">
        <v>220</v>
      </c>
      <c r="S708" s="7" t="s">
        <v>179</v>
      </c>
      <c r="T708" s="7">
        <v>21</v>
      </c>
      <c r="U708" s="7">
        <v>21</v>
      </c>
      <c r="V708" s="7">
        <v>13</v>
      </c>
      <c r="W708" s="7">
        <v>14</v>
      </c>
      <c r="X708" s="7">
        <v>18</v>
      </c>
      <c r="Y708" s="7">
        <v>14</v>
      </c>
      <c r="Z708" s="7">
        <v>45</v>
      </c>
      <c r="AB708" s="8">
        <f t="shared" si="119"/>
        <v>17</v>
      </c>
      <c r="AC708" s="8" t="str">
        <f t="shared" si="120"/>
        <v/>
      </c>
      <c r="AD708" s="32" t="str">
        <f t="shared" si="121"/>
        <v/>
      </c>
      <c r="AE708" s="32" t="str">
        <f>IF(J708&lt;900,IF(AND(VLOOKUP(C708,marv2012_trees!$A$2:$O$2023,11,FALSE)&lt;21,OR(Q708=21,Q708=22,Q708=23)),1,""),"")</f>
        <v/>
      </c>
      <c r="AF708" s="32" t="str">
        <f t="shared" si="122"/>
        <v/>
      </c>
      <c r="AG708" s="32">
        <f t="shared" si="123"/>
        <v>203</v>
      </c>
      <c r="AH708" s="32">
        <f t="shared" si="124"/>
        <v>220</v>
      </c>
      <c r="AI708" s="32">
        <f t="shared" si="125"/>
        <v>17</v>
      </c>
      <c r="AJ708" s="32" t="str">
        <f t="shared" si="126"/>
        <v/>
      </c>
    </row>
    <row r="709" spans="1:36">
      <c r="A709">
        <v>2</v>
      </c>
      <c r="B709" s="1" t="str">
        <f t="shared" si="118"/>
        <v>2C_315</v>
      </c>
      <c r="C709" t="str">
        <f t="shared" si="117"/>
        <v>2C_315</v>
      </c>
      <c r="D709" t="str">
        <f>IF(ISNA(VLOOKUP(C709,omissio_vanha_vs_uusi!$A$2:$T$107,20,FALSE)),"",IF(VLOOKUP(C709,omissio_vanha_vs_uusi!$A$2:$T$107,20,FALSE)="OK",VLOOKUP(C709,omissio_vanha_vs_uusi!$A$2:$T$107,11,FALSE),""))</f>
        <v/>
      </c>
      <c r="E709">
        <f>VLOOKUP($C709,marv2012_trees!$A$2:$O$2023,5,FALSE)</f>
        <v>2515794.4500000002</v>
      </c>
      <c r="F709">
        <f>VLOOKUP($C709,marv2012_trees!$A$2:$O$2023,6,FALSE)</f>
        <v>6860872.9199999999</v>
      </c>
      <c r="G709" t="str">
        <f>IF(ISNA(VLOOKUP($C709,results!$A$2:$CJ$107,10,FALSE)),"",VLOOKUP($C709,results!$A$2:$CJ$107,10,FALSE))</f>
        <v/>
      </c>
      <c r="H709" t="str">
        <f>IF(ISNA(VLOOKUP($C709,results!$A$2:$CJ$107,11,FALSE)),"",VLOOKUP($C709,results!$A$2:$CJ$107,11,FALSE))</f>
        <v/>
      </c>
      <c r="I709" t="s">
        <v>128</v>
      </c>
      <c r="J709">
        <v>315</v>
      </c>
      <c r="K709">
        <v>2</v>
      </c>
      <c r="L709">
        <v>199</v>
      </c>
      <c r="M709">
        <v>19.414006103515501</v>
      </c>
      <c r="N709">
        <v>2</v>
      </c>
      <c r="O709" s="7">
        <v>1</v>
      </c>
      <c r="P709" s="7">
        <v>2</v>
      </c>
      <c r="Q709" s="7">
        <v>11</v>
      </c>
      <c r="R709" s="7">
        <v>210</v>
      </c>
      <c r="S709" s="7" t="s">
        <v>179</v>
      </c>
      <c r="T709" s="7">
        <v>20</v>
      </c>
      <c r="U709" s="7">
        <v>21</v>
      </c>
      <c r="V709" s="7">
        <v>5</v>
      </c>
      <c r="W709" s="7">
        <v>19</v>
      </c>
      <c r="X709" s="7">
        <v>10</v>
      </c>
      <c r="Y709" s="7">
        <v>6</v>
      </c>
      <c r="Z709" s="7">
        <v>48</v>
      </c>
      <c r="AB709" s="8">
        <f t="shared" si="119"/>
        <v>11</v>
      </c>
      <c r="AC709" s="8" t="str">
        <f t="shared" si="120"/>
        <v/>
      </c>
      <c r="AD709" s="32" t="str">
        <f t="shared" si="121"/>
        <v/>
      </c>
      <c r="AE709" s="32" t="str">
        <f>IF(J709&lt;900,IF(AND(VLOOKUP(C709,marv2012_trees!$A$2:$O$2023,11,FALSE)&lt;21,OR(Q709=21,Q709=22,Q709=23)),1,""),"")</f>
        <v/>
      </c>
      <c r="AF709" s="32" t="str">
        <f t="shared" si="122"/>
        <v/>
      </c>
      <c r="AG709" s="32">
        <f t="shared" si="123"/>
        <v>199</v>
      </c>
      <c r="AH709" s="32">
        <f t="shared" si="124"/>
        <v>210</v>
      </c>
      <c r="AI709" s="32">
        <f t="shared" si="125"/>
        <v>11</v>
      </c>
      <c r="AJ709" s="32" t="str">
        <f t="shared" si="126"/>
        <v/>
      </c>
    </row>
    <row r="710" spans="1:36">
      <c r="A710">
        <v>2</v>
      </c>
      <c r="B710" s="1" t="str">
        <f t="shared" si="118"/>
        <v>2C_196</v>
      </c>
      <c r="C710" t="str">
        <f t="shared" si="117"/>
        <v>2C_196</v>
      </c>
      <c r="D710" t="str">
        <f>IF(ISNA(VLOOKUP(C710,omissio_vanha_vs_uusi!$A$2:$T$107,20,FALSE)),"",IF(VLOOKUP(C710,omissio_vanha_vs_uusi!$A$2:$T$107,20,FALSE)="OK",VLOOKUP(C710,omissio_vanha_vs_uusi!$A$2:$T$107,11,FALSE),""))</f>
        <v/>
      </c>
      <c r="E710">
        <f>VLOOKUP($C710,marv2012_trees!$A$2:$O$2023,5,FALSE)</f>
        <v>2515795.9</v>
      </c>
      <c r="F710">
        <f>VLOOKUP($C710,marv2012_trees!$A$2:$O$2023,6,FALSE)</f>
        <v>6860875.54</v>
      </c>
      <c r="G710" t="str">
        <f>IF(ISNA(VLOOKUP($C710,results!$A$2:$CJ$107,10,FALSE)),"",VLOOKUP($C710,results!$A$2:$CJ$107,10,FALSE))</f>
        <v/>
      </c>
      <c r="H710" t="str">
        <f>IF(ISNA(VLOOKUP($C710,results!$A$2:$CJ$107,11,FALSE)),"",VLOOKUP($C710,results!$A$2:$CJ$107,11,FALSE))</f>
        <v/>
      </c>
      <c r="I710" t="s">
        <v>128</v>
      </c>
      <c r="J710">
        <v>196</v>
      </c>
      <c r="K710">
        <v>2</v>
      </c>
      <c r="L710">
        <v>204</v>
      </c>
      <c r="M710">
        <v>18.549008544921801</v>
      </c>
      <c r="N710">
        <v>2</v>
      </c>
      <c r="O710" s="7">
        <v>1</v>
      </c>
      <c r="P710" s="7">
        <v>2</v>
      </c>
      <c r="Q710" s="7">
        <v>11</v>
      </c>
      <c r="R710" s="7">
        <v>206</v>
      </c>
      <c r="V710" s="7">
        <v>0</v>
      </c>
      <c r="AB710" s="8">
        <f t="shared" si="119"/>
        <v>2</v>
      </c>
      <c r="AC710" s="8" t="str">
        <f t="shared" si="120"/>
        <v/>
      </c>
      <c r="AD710" s="32" t="str">
        <f t="shared" si="121"/>
        <v/>
      </c>
      <c r="AE710" s="32" t="str">
        <f>IF(J710&lt;900,IF(AND(VLOOKUP(C710,marv2012_trees!$A$2:$O$2023,11,FALSE)&lt;21,OR(Q710=21,Q710=22,Q710=23)),1,""),"")</f>
        <v/>
      </c>
      <c r="AF710" s="32" t="str">
        <f t="shared" si="122"/>
        <v/>
      </c>
      <c r="AG710" s="32">
        <f t="shared" si="123"/>
        <v>204</v>
      </c>
      <c r="AH710" s="32">
        <f t="shared" si="124"/>
        <v>206</v>
      </c>
      <c r="AI710" s="32">
        <f t="shared" si="125"/>
        <v>2</v>
      </c>
      <c r="AJ710" s="32" t="str">
        <f t="shared" si="126"/>
        <v/>
      </c>
    </row>
    <row r="711" spans="1:36">
      <c r="A711">
        <v>2</v>
      </c>
      <c r="B711" s="1" t="str">
        <f t="shared" si="118"/>
        <v>2C_310</v>
      </c>
      <c r="C711" t="str">
        <f t="shared" si="117"/>
        <v>2C_310</v>
      </c>
      <c r="D711" t="str">
        <f>IF(ISNA(VLOOKUP(C711,omissio_vanha_vs_uusi!$A$2:$T$107,20,FALSE)),"",IF(VLOOKUP(C711,omissio_vanha_vs_uusi!$A$2:$T$107,20,FALSE)="OK",VLOOKUP(C711,omissio_vanha_vs_uusi!$A$2:$T$107,11,FALSE),""))</f>
        <v/>
      </c>
      <c r="E711">
        <f>VLOOKUP($C711,marv2012_trees!$A$2:$O$2023,5,FALSE)</f>
        <v>2515793.1</v>
      </c>
      <c r="F711">
        <f>VLOOKUP($C711,marv2012_trees!$A$2:$O$2023,6,FALSE)</f>
        <v>6860875.1100000003</v>
      </c>
      <c r="G711" t="str">
        <f>IF(ISNA(VLOOKUP($C711,results!$A$2:$CJ$107,10,FALSE)),"",VLOOKUP($C711,results!$A$2:$CJ$107,10,FALSE))</f>
        <v/>
      </c>
      <c r="H711" t="str">
        <f>IF(ISNA(VLOOKUP($C711,results!$A$2:$CJ$107,11,FALSE)),"",VLOOKUP($C711,results!$A$2:$CJ$107,11,FALSE))</f>
        <v/>
      </c>
      <c r="I711" t="s">
        <v>128</v>
      </c>
      <c r="J711">
        <v>310</v>
      </c>
      <c r="K711">
        <v>1</v>
      </c>
      <c r="L711">
        <v>234</v>
      </c>
      <c r="M711">
        <v>20.854999389648398</v>
      </c>
      <c r="N711">
        <v>2</v>
      </c>
      <c r="O711" s="7">
        <v>1</v>
      </c>
      <c r="P711" s="7">
        <v>1</v>
      </c>
      <c r="Q711" s="7">
        <v>11</v>
      </c>
      <c r="R711" s="7">
        <v>251</v>
      </c>
      <c r="S711" s="7" t="s">
        <v>180</v>
      </c>
      <c r="T711" s="7">
        <v>22</v>
      </c>
      <c r="U711" s="7">
        <v>22</v>
      </c>
      <c r="V711" s="7">
        <v>14</v>
      </c>
      <c r="Y711" s="7">
        <v>11</v>
      </c>
      <c r="AB711" s="8">
        <f t="shared" si="119"/>
        <v>17</v>
      </c>
      <c r="AC711" s="8" t="str">
        <f t="shared" si="120"/>
        <v/>
      </c>
      <c r="AD711" s="32" t="str">
        <f t="shared" si="121"/>
        <v/>
      </c>
      <c r="AE711" s="32" t="str">
        <f>IF(J711&lt;900,IF(AND(VLOOKUP(C711,marv2012_trees!$A$2:$O$2023,11,FALSE)&lt;21,OR(Q711=21,Q711=22,Q711=23)),1,""),"")</f>
        <v/>
      </c>
      <c r="AF711" s="32" t="str">
        <f t="shared" si="122"/>
        <v/>
      </c>
      <c r="AG711" s="32">
        <f t="shared" si="123"/>
        <v>234</v>
      </c>
      <c r="AH711" s="32">
        <f t="shared" si="124"/>
        <v>251</v>
      </c>
      <c r="AI711" s="32">
        <f t="shared" si="125"/>
        <v>17</v>
      </c>
      <c r="AJ711" s="32" t="str">
        <f t="shared" si="126"/>
        <v/>
      </c>
    </row>
    <row r="712" spans="1:36">
      <c r="A712">
        <v>2</v>
      </c>
      <c r="B712" s="1" t="str">
        <f t="shared" si="118"/>
        <v>2C_197</v>
      </c>
      <c r="C712" t="str">
        <f t="shared" si="117"/>
        <v>2C_197</v>
      </c>
      <c r="D712" t="str">
        <f>IF(ISNA(VLOOKUP(C712,omissio_vanha_vs_uusi!$A$2:$T$107,20,FALSE)),"",IF(VLOOKUP(C712,omissio_vanha_vs_uusi!$A$2:$T$107,20,FALSE)="OK",VLOOKUP(C712,omissio_vanha_vs_uusi!$A$2:$T$107,11,FALSE),""))</f>
        <v/>
      </c>
      <c r="E712">
        <f>VLOOKUP($C712,marv2012_trees!$A$2:$O$2023,5,FALSE)</f>
        <v>2515796.6800000002</v>
      </c>
      <c r="F712">
        <f>VLOOKUP($C712,marv2012_trees!$A$2:$O$2023,6,FALSE)</f>
        <v>6860877.1799999997</v>
      </c>
      <c r="G712" t="str">
        <f>IF(ISNA(VLOOKUP($C712,results!$A$2:$CJ$107,10,FALSE)),"",VLOOKUP($C712,results!$A$2:$CJ$107,10,FALSE))</f>
        <v/>
      </c>
      <c r="H712" t="str">
        <f>IF(ISNA(VLOOKUP($C712,results!$A$2:$CJ$107,11,FALSE)),"",VLOOKUP($C712,results!$A$2:$CJ$107,11,FALSE))</f>
        <v/>
      </c>
      <c r="I712" t="s">
        <v>128</v>
      </c>
      <c r="J712">
        <v>197</v>
      </c>
      <c r="K712">
        <v>2</v>
      </c>
      <c r="L712">
        <v>184</v>
      </c>
      <c r="M712">
        <v>17.378000610351499</v>
      </c>
      <c r="N712">
        <v>2</v>
      </c>
      <c r="O712" s="7">
        <v>1</v>
      </c>
      <c r="P712" s="7">
        <v>2</v>
      </c>
      <c r="Q712" s="7">
        <v>11</v>
      </c>
      <c r="R712" s="7">
        <v>191</v>
      </c>
      <c r="V712" s="7">
        <v>0</v>
      </c>
      <c r="AB712" s="8">
        <f t="shared" si="119"/>
        <v>7</v>
      </c>
      <c r="AC712" s="8" t="str">
        <f t="shared" si="120"/>
        <v/>
      </c>
      <c r="AD712" s="32" t="str">
        <f t="shared" si="121"/>
        <v/>
      </c>
      <c r="AE712" s="32" t="str">
        <f>IF(J712&lt;900,IF(AND(VLOOKUP(C712,marv2012_trees!$A$2:$O$2023,11,FALSE)&lt;21,OR(Q712=21,Q712=22,Q712=23)),1,""),"")</f>
        <v/>
      </c>
      <c r="AF712" s="32" t="str">
        <f t="shared" si="122"/>
        <v/>
      </c>
      <c r="AG712" s="32">
        <f t="shared" si="123"/>
        <v>184</v>
      </c>
      <c r="AH712" s="32">
        <f t="shared" si="124"/>
        <v>191</v>
      </c>
      <c r="AI712" s="32">
        <f t="shared" si="125"/>
        <v>7</v>
      </c>
      <c r="AJ712" s="32" t="str">
        <f t="shared" si="126"/>
        <v/>
      </c>
    </row>
    <row r="713" spans="1:36">
      <c r="A713">
        <v>2</v>
      </c>
      <c r="B713" s="1" t="str">
        <f t="shared" si="118"/>
        <v>2C_704</v>
      </c>
      <c r="C713" t="str">
        <f t="shared" si="117"/>
        <v>2C_704</v>
      </c>
      <c r="D713" t="str">
        <f>IF(ISNA(VLOOKUP(C713,omissio_vanha_vs_uusi!$A$2:$T$107,20,FALSE)),"",IF(VLOOKUP(C713,omissio_vanha_vs_uusi!$A$2:$T$107,20,FALSE)="OK",VLOOKUP(C713,omissio_vanha_vs_uusi!$A$2:$T$107,11,FALSE),""))</f>
        <v/>
      </c>
      <c r="E713">
        <f>VLOOKUP($C713,marv2012_trees!$A$2:$O$2023,5,FALSE)</f>
        <v>2515796.4900000002</v>
      </c>
      <c r="F713">
        <f>VLOOKUP($C713,marv2012_trees!$A$2:$O$2023,6,FALSE)</f>
        <v>6860843.0599999996</v>
      </c>
      <c r="G713" t="str">
        <f>IF(ISNA(VLOOKUP($C713,results!$A$2:$CJ$107,10,FALSE)),"",VLOOKUP($C713,results!$A$2:$CJ$107,10,FALSE))</f>
        <v/>
      </c>
      <c r="H713" t="str">
        <f>IF(ISNA(VLOOKUP($C713,results!$A$2:$CJ$107,11,FALSE)),"",VLOOKUP($C713,results!$A$2:$CJ$107,11,FALSE))</f>
        <v/>
      </c>
      <c r="I713" t="s">
        <v>128</v>
      </c>
      <c r="J713">
        <v>704</v>
      </c>
      <c r="K713">
        <v>2</v>
      </c>
      <c r="L713">
        <v>196</v>
      </c>
      <c r="N713">
        <v>3</v>
      </c>
      <c r="O713" s="7">
        <v>1</v>
      </c>
      <c r="Q713" s="7">
        <v>23</v>
      </c>
      <c r="V713" s="7">
        <v>0</v>
      </c>
      <c r="AB713" s="8" t="str">
        <f t="shared" si="119"/>
        <v/>
      </c>
      <c r="AC713" s="8" t="str">
        <f t="shared" si="120"/>
        <v/>
      </c>
      <c r="AD713" s="32" t="str">
        <f t="shared" si="121"/>
        <v/>
      </c>
      <c r="AE713" s="32" t="str">
        <f>IF(J713&lt;900,IF(AND(VLOOKUP(C713,marv2012_trees!$A$2:$O$2023,11,FALSE)&lt;21,OR(Q713=21,Q713=22,Q713=23)),1,""),"")</f>
        <v/>
      </c>
      <c r="AF713" s="32" t="str">
        <f t="shared" si="122"/>
        <v/>
      </c>
      <c r="AG713" s="32">
        <f t="shared" si="123"/>
        <v>0</v>
      </c>
      <c r="AH713" s="32">
        <f t="shared" si="124"/>
        <v>0</v>
      </c>
      <c r="AI713" s="32" t="str">
        <f t="shared" si="125"/>
        <v/>
      </c>
      <c r="AJ713" s="32" t="str">
        <f t="shared" si="126"/>
        <v/>
      </c>
    </row>
    <row r="714" spans="1:36">
      <c r="A714">
        <v>2</v>
      </c>
      <c r="B714" s="1" t="str">
        <f t="shared" si="118"/>
        <v>2C_705</v>
      </c>
      <c r="C714" t="str">
        <f t="shared" si="117"/>
        <v>2C_705</v>
      </c>
      <c r="D714" t="str">
        <f>IF(ISNA(VLOOKUP(C714,omissio_vanha_vs_uusi!$A$2:$T$107,20,FALSE)),"",IF(VLOOKUP(C714,omissio_vanha_vs_uusi!$A$2:$T$107,20,FALSE)="OK",VLOOKUP(C714,omissio_vanha_vs_uusi!$A$2:$T$107,11,FALSE),""))</f>
        <v/>
      </c>
      <c r="E714">
        <f>VLOOKUP($C714,marv2012_trees!$A$2:$O$2023,5,FALSE)</f>
        <v>2515792.66</v>
      </c>
      <c r="F714">
        <f>VLOOKUP($C714,marv2012_trees!$A$2:$O$2023,6,FALSE)</f>
        <v>6860853.5199999996</v>
      </c>
      <c r="G714" t="str">
        <f>IF(ISNA(VLOOKUP($C714,results!$A$2:$CJ$107,10,FALSE)),"",VLOOKUP($C714,results!$A$2:$CJ$107,10,FALSE))</f>
        <v/>
      </c>
      <c r="H714" t="str">
        <f>IF(ISNA(VLOOKUP($C714,results!$A$2:$CJ$107,11,FALSE)),"",VLOOKUP($C714,results!$A$2:$CJ$107,11,FALSE))</f>
        <v/>
      </c>
      <c r="I714" t="s">
        <v>128</v>
      </c>
      <c r="J714">
        <v>705</v>
      </c>
      <c r="K714">
        <v>2</v>
      </c>
      <c r="L714">
        <v>140</v>
      </c>
      <c r="N714">
        <v>3</v>
      </c>
      <c r="O714" s="7">
        <v>1</v>
      </c>
      <c r="P714" s="7">
        <v>2</v>
      </c>
      <c r="Q714" s="7">
        <v>11</v>
      </c>
      <c r="R714" s="7">
        <v>143</v>
      </c>
      <c r="V714" s="7">
        <v>0</v>
      </c>
      <c r="AB714" s="8">
        <f t="shared" si="119"/>
        <v>3</v>
      </c>
      <c r="AC714" s="8" t="str">
        <f t="shared" si="120"/>
        <v/>
      </c>
      <c r="AD714" s="32" t="str">
        <f t="shared" si="121"/>
        <v/>
      </c>
      <c r="AE714" s="32" t="str">
        <f>IF(J714&lt;900,IF(AND(VLOOKUP(C714,marv2012_trees!$A$2:$O$2023,11,FALSE)&lt;21,OR(Q714=21,Q714=22,Q714=23)),1,""),"")</f>
        <v/>
      </c>
      <c r="AF714" s="32" t="str">
        <f t="shared" si="122"/>
        <v/>
      </c>
      <c r="AG714" s="32">
        <f t="shared" si="123"/>
        <v>140</v>
      </c>
      <c r="AH714" s="32">
        <f t="shared" si="124"/>
        <v>143</v>
      </c>
      <c r="AI714" s="32">
        <f t="shared" si="125"/>
        <v>3</v>
      </c>
      <c r="AJ714" s="32" t="str">
        <f t="shared" si="126"/>
        <v/>
      </c>
    </row>
    <row r="715" spans="1:36">
      <c r="A715">
        <v>2</v>
      </c>
      <c r="B715" s="1" t="str">
        <f t="shared" si="118"/>
        <v>2C_706</v>
      </c>
      <c r="C715" t="str">
        <f t="shared" si="117"/>
        <v>2C_706</v>
      </c>
      <c r="D715" t="str">
        <f>IF(ISNA(VLOOKUP(C715,omissio_vanha_vs_uusi!$A$2:$T$107,20,FALSE)),"",IF(VLOOKUP(C715,omissio_vanha_vs_uusi!$A$2:$T$107,20,FALSE)="OK",VLOOKUP(C715,omissio_vanha_vs_uusi!$A$2:$T$107,11,FALSE),""))</f>
        <v/>
      </c>
      <c r="E715">
        <f>VLOOKUP($C715,marv2012_trees!$A$2:$O$2023,5,FALSE)</f>
        <v>2515789.35</v>
      </c>
      <c r="F715">
        <f>VLOOKUP($C715,marv2012_trees!$A$2:$O$2023,6,FALSE)</f>
        <v>6860854.4199999999</v>
      </c>
      <c r="G715" t="str">
        <f>IF(ISNA(VLOOKUP($C715,results!$A$2:$CJ$107,10,FALSE)),"",VLOOKUP($C715,results!$A$2:$CJ$107,10,FALSE))</f>
        <v/>
      </c>
      <c r="H715" t="str">
        <f>IF(ISNA(VLOOKUP($C715,results!$A$2:$CJ$107,11,FALSE)),"",VLOOKUP($C715,results!$A$2:$CJ$107,11,FALSE))</f>
        <v/>
      </c>
      <c r="I715" t="s">
        <v>128</v>
      </c>
      <c r="J715">
        <v>706</v>
      </c>
      <c r="K715">
        <v>2</v>
      </c>
      <c r="L715">
        <v>114</v>
      </c>
      <c r="N715">
        <v>3</v>
      </c>
      <c r="O715" s="7">
        <v>1</v>
      </c>
      <c r="P715" s="7">
        <v>2</v>
      </c>
      <c r="Q715" s="7">
        <v>12</v>
      </c>
      <c r="R715" s="7">
        <v>115</v>
      </c>
      <c r="V715" s="7">
        <v>0</v>
      </c>
      <c r="AA715" t="s">
        <v>231</v>
      </c>
      <c r="AB715" s="8">
        <f t="shared" si="119"/>
        <v>1</v>
      </c>
      <c r="AC715" s="8" t="str">
        <f t="shared" si="120"/>
        <v/>
      </c>
      <c r="AD715" s="32" t="str">
        <f t="shared" si="121"/>
        <v/>
      </c>
      <c r="AE715" s="32" t="str">
        <f>IF(J715&lt;900,IF(AND(VLOOKUP(C715,marv2012_trees!$A$2:$O$2023,11,FALSE)&lt;21,OR(Q715=21,Q715=22,Q715=23)),1,""),"")</f>
        <v/>
      </c>
      <c r="AF715" s="32" t="str">
        <f t="shared" si="122"/>
        <v/>
      </c>
      <c r="AG715" s="32">
        <f t="shared" si="123"/>
        <v>114</v>
      </c>
      <c r="AH715" s="32">
        <f t="shared" si="124"/>
        <v>115</v>
      </c>
      <c r="AI715" s="32">
        <f t="shared" si="125"/>
        <v>1</v>
      </c>
      <c r="AJ715" s="32" t="str">
        <f t="shared" si="126"/>
        <v/>
      </c>
    </row>
    <row r="716" spans="1:36">
      <c r="A716">
        <v>2</v>
      </c>
      <c r="B716" s="1" t="str">
        <f t="shared" si="118"/>
        <v>2C_703</v>
      </c>
      <c r="C716" t="str">
        <f t="shared" si="117"/>
        <v>2C_703</v>
      </c>
      <c r="D716" t="str">
        <f>IF(ISNA(VLOOKUP(C716,omissio_vanha_vs_uusi!$A$2:$T$107,20,FALSE)),"",IF(VLOOKUP(C716,omissio_vanha_vs_uusi!$A$2:$T$107,20,FALSE)="OK",VLOOKUP(C716,omissio_vanha_vs_uusi!$A$2:$T$107,11,FALSE),""))</f>
        <v/>
      </c>
      <c r="E716">
        <f>VLOOKUP($C716,marv2012_trees!$A$2:$O$2023,5,FALSE)</f>
        <v>2515781</v>
      </c>
      <c r="F716">
        <f>VLOOKUP($C716,marv2012_trees!$A$2:$O$2023,6,FALSE)</f>
        <v>6860855.96</v>
      </c>
      <c r="G716" t="str">
        <f>IF(ISNA(VLOOKUP($C716,results!$A$2:$CJ$107,10,FALSE)),"",VLOOKUP($C716,results!$A$2:$CJ$107,10,FALSE))</f>
        <v/>
      </c>
      <c r="H716" t="str">
        <f>IF(ISNA(VLOOKUP($C716,results!$A$2:$CJ$107,11,FALSE)),"",VLOOKUP($C716,results!$A$2:$CJ$107,11,FALSE))</f>
        <v/>
      </c>
      <c r="I716" t="s">
        <v>128</v>
      </c>
      <c r="J716">
        <v>703</v>
      </c>
      <c r="K716">
        <v>2</v>
      </c>
      <c r="L716">
        <v>92</v>
      </c>
      <c r="N716">
        <v>3</v>
      </c>
      <c r="O716" s="7">
        <v>1</v>
      </c>
      <c r="P716" s="7">
        <v>2</v>
      </c>
      <c r="Q716" s="7">
        <v>12</v>
      </c>
      <c r="R716" s="7">
        <v>92</v>
      </c>
      <c r="V716" s="7">
        <v>0</v>
      </c>
      <c r="AA716" t="s">
        <v>231</v>
      </c>
      <c r="AB716" s="8">
        <f t="shared" si="119"/>
        <v>0</v>
      </c>
      <c r="AC716" s="8" t="str">
        <f t="shared" si="120"/>
        <v/>
      </c>
      <c r="AD716" s="32" t="str">
        <f t="shared" si="121"/>
        <v/>
      </c>
      <c r="AE716" s="32" t="str">
        <f>IF(J716&lt;900,IF(AND(VLOOKUP(C716,marv2012_trees!$A$2:$O$2023,11,FALSE)&lt;21,OR(Q716=21,Q716=22,Q716=23)),1,""),"")</f>
        <v/>
      </c>
      <c r="AF716" s="32" t="str">
        <f t="shared" si="122"/>
        <v/>
      </c>
      <c r="AG716" s="32">
        <f t="shared" si="123"/>
        <v>92</v>
      </c>
      <c r="AH716" s="32">
        <f t="shared" si="124"/>
        <v>92</v>
      </c>
      <c r="AI716" s="32">
        <f t="shared" si="125"/>
        <v>0</v>
      </c>
      <c r="AJ716" s="32" t="str">
        <f t="shared" si="126"/>
        <v/>
      </c>
    </row>
    <row r="717" spans="1:36">
      <c r="A717">
        <v>2</v>
      </c>
      <c r="B717" s="1" t="str">
        <f t="shared" si="118"/>
        <v>2C_707</v>
      </c>
      <c r="C717" t="str">
        <f t="shared" si="117"/>
        <v>2C_707</v>
      </c>
      <c r="D717" t="str">
        <f>IF(ISNA(VLOOKUP(C717,omissio_vanha_vs_uusi!$A$2:$T$107,20,FALSE)),"",IF(VLOOKUP(C717,omissio_vanha_vs_uusi!$A$2:$T$107,20,FALSE)="OK",VLOOKUP(C717,omissio_vanha_vs_uusi!$A$2:$T$107,11,FALSE),""))</f>
        <v/>
      </c>
      <c r="E717">
        <f>VLOOKUP($C717,marv2012_trees!$A$2:$O$2023,5,FALSE)</f>
        <v>2515787.4900000002</v>
      </c>
      <c r="F717">
        <f>VLOOKUP($C717,marv2012_trees!$A$2:$O$2023,6,FALSE)</f>
        <v>6860859.9500000002</v>
      </c>
      <c r="G717" t="str">
        <f>IF(ISNA(VLOOKUP($C717,results!$A$2:$CJ$107,10,FALSE)),"",VLOOKUP($C717,results!$A$2:$CJ$107,10,FALSE))</f>
        <v/>
      </c>
      <c r="H717" t="str">
        <f>IF(ISNA(VLOOKUP($C717,results!$A$2:$CJ$107,11,FALSE)),"",VLOOKUP($C717,results!$A$2:$CJ$107,11,FALSE))</f>
        <v/>
      </c>
      <c r="I717" t="s">
        <v>128</v>
      </c>
      <c r="J717">
        <v>707</v>
      </c>
      <c r="K717">
        <v>2</v>
      </c>
      <c r="L717">
        <v>120</v>
      </c>
      <c r="N717">
        <v>3</v>
      </c>
      <c r="O717" s="7">
        <v>1</v>
      </c>
      <c r="P717" s="7">
        <v>2</v>
      </c>
      <c r="Q717" s="7">
        <v>11</v>
      </c>
      <c r="R717" s="7">
        <v>123</v>
      </c>
      <c r="S717" s="7" t="s">
        <v>180</v>
      </c>
      <c r="T717" s="7">
        <v>11</v>
      </c>
      <c r="U717" s="7">
        <v>13</v>
      </c>
      <c r="V717" s="7">
        <v>4</v>
      </c>
      <c r="Y717" s="7">
        <v>25</v>
      </c>
      <c r="AB717" s="8">
        <f t="shared" si="119"/>
        <v>3</v>
      </c>
      <c r="AC717" s="8" t="str">
        <f t="shared" si="120"/>
        <v/>
      </c>
      <c r="AD717" s="32" t="str">
        <f t="shared" si="121"/>
        <v/>
      </c>
      <c r="AE717" s="32" t="str">
        <f>IF(J717&lt;900,IF(AND(VLOOKUP(C717,marv2012_trees!$A$2:$O$2023,11,FALSE)&lt;21,OR(Q717=21,Q717=22,Q717=23)),1,""),"")</f>
        <v/>
      </c>
      <c r="AF717" s="32" t="str">
        <f t="shared" si="122"/>
        <v/>
      </c>
      <c r="AG717" s="32">
        <f t="shared" si="123"/>
        <v>120</v>
      </c>
      <c r="AH717" s="32">
        <f t="shared" si="124"/>
        <v>123</v>
      </c>
      <c r="AI717" s="32">
        <f t="shared" si="125"/>
        <v>3</v>
      </c>
      <c r="AJ717" s="32" t="str">
        <f t="shared" si="126"/>
        <v/>
      </c>
    </row>
    <row r="718" spans="1:36">
      <c r="A718">
        <v>2</v>
      </c>
      <c r="B718" s="1" t="str">
        <f t="shared" si="118"/>
        <v>2C_709</v>
      </c>
      <c r="C718" t="str">
        <f t="shared" si="117"/>
        <v>2C_709</v>
      </c>
      <c r="D718" t="str">
        <f>IF(ISNA(VLOOKUP(C718,omissio_vanha_vs_uusi!$A$2:$T$107,20,FALSE)),"",IF(VLOOKUP(C718,omissio_vanha_vs_uusi!$A$2:$T$107,20,FALSE)="OK",VLOOKUP(C718,omissio_vanha_vs_uusi!$A$2:$T$107,11,FALSE),""))</f>
        <v/>
      </c>
      <c r="E718">
        <f>VLOOKUP($C718,marv2012_trees!$A$2:$O$2023,5,FALSE)</f>
        <v>2515806.7799999998</v>
      </c>
      <c r="F718">
        <f>VLOOKUP($C718,marv2012_trees!$A$2:$O$2023,6,FALSE)</f>
        <v>6860838.1500000004</v>
      </c>
      <c r="G718" t="str">
        <f>IF(ISNA(VLOOKUP($C718,results!$A$2:$CJ$107,10,FALSE)),"",VLOOKUP($C718,results!$A$2:$CJ$107,10,FALSE))</f>
        <v/>
      </c>
      <c r="H718" t="str">
        <f>IF(ISNA(VLOOKUP($C718,results!$A$2:$CJ$107,11,FALSE)),"",VLOOKUP($C718,results!$A$2:$CJ$107,11,FALSE))</f>
        <v/>
      </c>
      <c r="I718" t="s">
        <v>128</v>
      </c>
      <c r="J718">
        <v>709</v>
      </c>
      <c r="K718">
        <v>3</v>
      </c>
      <c r="L718">
        <v>64</v>
      </c>
      <c r="N718">
        <v>3</v>
      </c>
      <c r="O718" s="7">
        <v>1</v>
      </c>
      <c r="P718" s="7">
        <v>3</v>
      </c>
      <c r="Q718" s="7">
        <v>11</v>
      </c>
      <c r="R718" s="7">
        <v>61</v>
      </c>
      <c r="V718" s="7">
        <v>0</v>
      </c>
      <c r="AB718" s="8">
        <f t="shared" si="119"/>
        <v>-3</v>
      </c>
      <c r="AC718" s="8" t="str">
        <f t="shared" si="120"/>
        <v/>
      </c>
      <c r="AD718" s="32" t="str">
        <f t="shared" si="121"/>
        <v/>
      </c>
      <c r="AE718" s="32" t="str">
        <f>IF(J718&lt;900,IF(AND(VLOOKUP(C718,marv2012_trees!$A$2:$O$2023,11,FALSE)&lt;21,OR(Q718=21,Q718=22,Q718=23)),1,""),"")</f>
        <v/>
      </c>
      <c r="AF718" s="32" t="str">
        <f t="shared" si="122"/>
        <v/>
      </c>
      <c r="AG718" s="32">
        <f t="shared" si="123"/>
        <v>64</v>
      </c>
      <c r="AH718" s="32">
        <f t="shared" si="124"/>
        <v>61</v>
      </c>
      <c r="AI718" s="32">
        <f t="shared" si="125"/>
        <v>-3</v>
      </c>
      <c r="AJ718" s="32" t="str">
        <f t="shared" si="126"/>
        <v/>
      </c>
    </row>
    <row r="719" spans="1:36">
      <c r="A719">
        <v>2</v>
      </c>
      <c r="B719" s="1" t="str">
        <f t="shared" si="118"/>
        <v>2C_711</v>
      </c>
      <c r="C719" t="str">
        <f t="shared" si="117"/>
        <v>2C_711</v>
      </c>
      <c r="D719" t="str">
        <f>IF(ISNA(VLOOKUP(C719,omissio_vanha_vs_uusi!$A$2:$T$107,20,FALSE)),"",IF(VLOOKUP(C719,omissio_vanha_vs_uusi!$A$2:$T$107,20,FALSE)="OK",VLOOKUP(C719,omissio_vanha_vs_uusi!$A$2:$T$107,11,FALSE),""))</f>
        <v/>
      </c>
      <c r="E719">
        <f>VLOOKUP($C719,marv2012_trees!$A$2:$O$2023,5,FALSE)</f>
        <v>2515799.3199999998</v>
      </c>
      <c r="F719">
        <f>VLOOKUP($C719,marv2012_trees!$A$2:$O$2023,6,FALSE)</f>
        <v>6860851.0599999996</v>
      </c>
      <c r="G719" t="str">
        <f>IF(ISNA(VLOOKUP($C719,results!$A$2:$CJ$107,10,FALSE)),"",VLOOKUP($C719,results!$A$2:$CJ$107,10,FALSE))</f>
        <v/>
      </c>
      <c r="H719" t="str">
        <f>IF(ISNA(VLOOKUP($C719,results!$A$2:$CJ$107,11,FALSE)),"",VLOOKUP($C719,results!$A$2:$CJ$107,11,FALSE))</f>
        <v/>
      </c>
      <c r="I719" t="s">
        <v>128</v>
      </c>
      <c r="J719">
        <v>711</v>
      </c>
      <c r="K719">
        <v>2</v>
      </c>
      <c r="L719">
        <v>113</v>
      </c>
      <c r="N719">
        <v>3</v>
      </c>
      <c r="O719" s="7">
        <v>1</v>
      </c>
      <c r="P719" s="7">
        <v>2</v>
      </c>
      <c r="Q719" s="7">
        <v>11</v>
      </c>
      <c r="R719" s="7">
        <v>120</v>
      </c>
      <c r="V719" s="7">
        <v>0</v>
      </c>
      <c r="AB719" s="8">
        <f t="shared" si="119"/>
        <v>7</v>
      </c>
      <c r="AC719" s="8" t="str">
        <f t="shared" si="120"/>
        <v/>
      </c>
      <c r="AD719" s="32" t="str">
        <f t="shared" si="121"/>
        <v/>
      </c>
      <c r="AE719" s="32" t="str">
        <f>IF(J719&lt;900,IF(AND(VLOOKUP(C719,marv2012_trees!$A$2:$O$2023,11,FALSE)&lt;21,OR(Q719=21,Q719=22,Q719=23)),1,""),"")</f>
        <v/>
      </c>
      <c r="AF719" s="32" t="str">
        <f t="shared" si="122"/>
        <v/>
      </c>
      <c r="AG719" s="32">
        <f t="shared" si="123"/>
        <v>113</v>
      </c>
      <c r="AH719" s="32">
        <f t="shared" si="124"/>
        <v>120</v>
      </c>
      <c r="AI719" s="32">
        <f t="shared" si="125"/>
        <v>7</v>
      </c>
      <c r="AJ719" s="32" t="str">
        <f t="shared" si="126"/>
        <v/>
      </c>
    </row>
    <row r="720" spans="1:36">
      <c r="A720">
        <v>2</v>
      </c>
      <c r="B720" s="1" t="str">
        <f t="shared" si="118"/>
        <v>2C_708</v>
      </c>
      <c r="C720" t="str">
        <f t="shared" si="117"/>
        <v>2C_708</v>
      </c>
      <c r="D720" t="str">
        <f>IF(ISNA(VLOOKUP(C720,omissio_vanha_vs_uusi!$A$2:$T$107,20,FALSE)),"",IF(VLOOKUP(C720,omissio_vanha_vs_uusi!$A$2:$T$107,20,FALSE)="OK",VLOOKUP(C720,omissio_vanha_vs_uusi!$A$2:$T$107,11,FALSE),""))</f>
        <v/>
      </c>
      <c r="E720">
        <f>VLOOKUP($C720,marv2012_trees!$A$2:$O$2023,5,FALSE)</f>
        <v>2515788.16</v>
      </c>
      <c r="F720">
        <f>VLOOKUP($C720,marv2012_trees!$A$2:$O$2023,6,FALSE)</f>
        <v>6860865.0800000001</v>
      </c>
      <c r="G720" t="str">
        <f>IF(ISNA(VLOOKUP($C720,results!$A$2:$CJ$107,10,FALSE)),"",VLOOKUP($C720,results!$A$2:$CJ$107,10,FALSE))</f>
        <v/>
      </c>
      <c r="H720" t="str">
        <f>IF(ISNA(VLOOKUP($C720,results!$A$2:$CJ$107,11,FALSE)),"",VLOOKUP($C720,results!$A$2:$CJ$107,11,FALSE))</f>
        <v/>
      </c>
      <c r="I720" t="s">
        <v>128</v>
      </c>
      <c r="J720">
        <v>708</v>
      </c>
      <c r="K720">
        <v>2</v>
      </c>
      <c r="L720">
        <v>72</v>
      </c>
      <c r="N720">
        <v>3</v>
      </c>
      <c r="O720" s="7">
        <v>1</v>
      </c>
      <c r="P720" s="7">
        <v>2</v>
      </c>
      <c r="Q720" s="7">
        <v>11</v>
      </c>
      <c r="R720" s="7">
        <v>72</v>
      </c>
      <c r="V720" s="7">
        <v>0</v>
      </c>
      <c r="AB720" s="8">
        <f t="shared" si="119"/>
        <v>0</v>
      </c>
      <c r="AC720" s="8" t="str">
        <f t="shared" si="120"/>
        <v/>
      </c>
      <c r="AD720" s="32" t="str">
        <f t="shared" si="121"/>
        <v/>
      </c>
      <c r="AE720" s="32" t="str">
        <f>IF(J720&lt;900,IF(AND(VLOOKUP(C720,marv2012_trees!$A$2:$O$2023,11,FALSE)&lt;21,OR(Q720=21,Q720=22,Q720=23)),1,""),"")</f>
        <v/>
      </c>
      <c r="AF720" s="32" t="str">
        <f t="shared" si="122"/>
        <v/>
      </c>
      <c r="AG720" s="32">
        <f t="shared" si="123"/>
        <v>72</v>
      </c>
      <c r="AH720" s="32">
        <f t="shared" si="124"/>
        <v>72</v>
      </c>
      <c r="AI720" s="32">
        <f t="shared" si="125"/>
        <v>0</v>
      </c>
      <c r="AJ720" s="32" t="str">
        <f t="shared" si="126"/>
        <v/>
      </c>
    </row>
    <row r="721" spans="1:36">
      <c r="A721">
        <v>2</v>
      </c>
      <c r="B721" s="1" t="str">
        <f t="shared" si="118"/>
        <v>2C_714</v>
      </c>
      <c r="C721" t="str">
        <f t="shared" si="117"/>
        <v>2C_714</v>
      </c>
      <c r="D721" t="str">
        <f>IF(ISNA(VLOOKUP(C721,omissio_vanha_vs_uusi!$A$2:$T$107,20,FALSE)),"",IF(VLOOKUP(C721,omissio_vanha_vs_uusi!$A$2:$T$107,20,FALSE)="OK",VLOOKUP(C721,omissio_vanha_vs_uusi!$A$2:$T$107,11,FALSE),""))</f>
        <v/>
      </c>
      <c r="E721">
        <f>VLOOKUP($C721,marv2012_trees!$A$2:$O$2023,5,FALSE)</f>
        <v>2515804.48</v>
      </c>
      <c r="F721">
        <f>VLOOKUP($C721,marv2012_trees!$A$2:$O$2023,6,FALSE)</f>
        <v>6860865.21</v>
      </c>
      <c r="G721" t="str">
        <f>IF(ISNA(VLOOKUP($C721,results!$A$2:$CJ$107,10,FALSE)),"",VLOOKUP($C721,results!$A$2:$CJ$107,10,FALSE))</f>
        <v/>
      </c>
      <c r="H721" t="str">
        <f>IF(ISNA(VLOOKUP($C721,results!$A$2:$CJ$107,11,FALSE)),"",VLOOKUP($C721,results!$A$2:$CJ$107,11,FALSE))</f>
        <v/>
      </c>
      <c r="I721" t="s">
        <v>128</v>
      </c>
      <c r="J721">
        <v>714</v>
      </c>
      <c r="K721">
        <v>2</v>
      </c>
      <c r="L721">
        <v>180</v>
      </c>
      <c r="M721">
        <v>13.290007324218699</v>
      </c>
      <c r="N721">
        <v>3</v>
      </c>
      <c r="O721" s="7">
        <v>1</v>
      </c>
      <c r="P721" s="7">
        <v>2</v>
      </c>
      <c r="Q721" s="7">
        <v>12</v>
      </c>
      <c r="R721" s="7">
        <v>180</v>
      </c>
      <c r="V721" s="7">
        <v>0</v>
      </c>
      <c r="AA721" t="s">
        <v>223</v>
      </c>
      <c r="AB721" s="8">
        <f t="shared" si="119"/>
        <v>0</v>
      </c>
      <c r="AC721" s="8" t="str">
        <f t="shared" si="120"/>
        <v/>
      </c>
      <c r="AD721" s="32" t="str">
        <f t="shared" si="121"/>
        <v/>
      </c>
      <c r="AE721" s="32" t="str">
        <f>IF(J721&lt;900,IF(AND(VLOOKUP(C721,marv2012_trees!$A$2:$O$2023,11,FALSE)&lt;21,OR(Q721=21,Q721=22,Q721=23)),1,""),"")</f>
        <v/>
      </c>
      <c r="AF721" s="32" t="str">
        <f t="shared" si="122"/>
        <v/>
      </c>
      <c r="AG721" s="32">
        <f t="shared" si="123"/>
        <v>180</v>
      </c>
      <c r="AH721" s="32">
        <f t="shared" si="124"/>
        <v>180</v>
      </c>
      <c r="AI721" s="32">
        <f t="shared" si="125"/>
        <v>0</v>
      </c>
      <c r="AJ721" s="32" t="str">
        <f t="shared" si="126"/>
        <v/>
      </c>
    </row>
    <row r="722" spans="1:36">
      <c r="A722">
        <v>2</v>
      </c>
      <c r="B722" s="1" t="str">
        <f t="shared" si="118"/>
        <v>2C_701</v>
      </c>
      <c r="C722" t="str">
        <f t="shared" si="117"/>
        <v>2C_901</v>
      </c>
      <c r="D722">
        <f>IF(ISNA(VLOOKUP(C722,omissio_vanha_vs_uusi!$A$2:$T$107,20,FALSE)),"",IF(VLOOKUP(C722,omissio_vanha_vs_uusi!$A$2:$T$107,20,FALSE)="OK",VLOOKUP(C722,omissio_vanha_vs_uusi!$A$2:$T$107,11,FALSE),""))</f>
        <v>701</v>
      </c>
      <c r="G722">
        <f>IF(ISNA(VLOOKUP($C722,results!$A$2:$CJ$107,10,FALSE)),"",VLOOKUP($C722,results!$A$2:$CJ$107,10,FALSE))</f>
        <v>2515777.5099999998</v>
      </c>
      <c r="H722">
        <f>IF(ISNA(VLOOKUP($C722,results!$A$2:$CJ$107,11,FALSE)),"",VLOOKUP($C722,results!$A$2:$CJ$107,11,FALSE))</f>
        <v>6860852.9000000004</v>
      </c>
      <c r="I722" t="s">
        <v>128</v>
      </c>
      <c r="J722">
        <v>901</v>
      </c>
      <c r="N722">
        <v>4</v>
      </c>
      <c r="O722" s="7">
        <v>1</v>
      </c>
      <c r="P722" s="7">
        <v>2</v>
      </c>
      <c r="Q722" s="7">
        <v>11</v>
      </c>
      <c r="R722" s="7">
        <v>105</v>
      </c>
      <c r="AB722" s="8" t="str">
        <f t="shared" si="119"/>
        <v/>
      </c>
      <c r="AC722" s="8" t="str">
        <f t="shared" si="120"/>
        <v/>
      </c>
      <c r="AD722" s="32" t="str">
        <f t="shared" si="121"/>
        <v/>
      </c>
      <c r="AE722" s="32" t="str">
        <f>IF(J722&lt;900,IF(AND(VLOOKUP(C722,marv2012_trees!$A$2:$O$2023,11,FALSE)&lt;21,OR(Q722=21,Q722=22,Q722=23)),1,""),"")</f>
        <v/>
      </c>
      <c r="AF722" s="32" t="str">
        <f t="shared" si="122"/>
        <v/>
      </c>
      <c r="AG722" s="32">
        <f t="shared" si="123"/>
        <v>0</v>
      </c>
      <c r="AH722" s="32">
        <f t="shared" si="124"/>
        <v>0</v>
      </c>
      <c r="AI722" s="32" t="str">
        <f t="shared" si="125"/>
        <v/>
      </c>
      <c r="AJ722" s="32" t="str">
        <f t="shared" si="126"/>
        <v/>
      </c>
    </row>
    <row r="723" spans="1:36">
      <c r="A723">
        <v>2</v>
      </c>
      <c r="B723" s="1" t="str">
        <f t="shared" si="118"/>
        <v>2C_702</v>
      </c>
      <c r="C723" t="str">
        <f t="shared" si="117"/>
        <v>2C_902</v>
      </c>
      <c r="D723">
        <f>IF(ISNA(VLOOKUP(C723,omissio_vanha_vs_uusi!$A$2:$T$107,20,FALSE)),"",IF(VLOOKUP(C723,omissio_vanha_vs_uusi!$A$2:$T$107,20,FALSE)="OK",VLOOKUP(C723,omissio_vanha_vs_uusi!$A$2:$T$107,11,FALSE),""))</f>
        <v>702</v>
      </c>
      <c r="G723">
        <f>IF(ISNA(VLOOKUP($C723,results!$A$2:$CJ$107,10,FALSE)),"",VLOOKUP($C723,results!$A$2:$CJ$107,10,FALSE))</f>
        <v>2515777.5299999998</v>
      </c>
      <c r="H723">
        <f>IF(ISNA(VLOOKUP($C723,results!$A$2:$CJ$107,11,FALSE)),"",VLOOKUP($C723,results!$A$2:$CJ$107,11,FALSE))</f>
        <v>6860851.0700000003</v>
      </c>
      <c r="I723" t="s">
        <v>128</v>
      </c>
      <c r="J723">
        <v>902</v>
      </c>
      <c r="N723">
        <v>4</v>
      </c>
      <c r="O723" s="7">
        <v>1</v>
      </c>
      <c r="P723" s="7">
        <v>2</v>
      </c>
      <c r="Q723" s="7">
        <v>11</v>
      </c>
      <c r="R723" s="7">
        <v>78</v>
      </c>
      <c r="AB723" s="8" t="str">
        <f t="shared" si="119"/>
        <v/>
      </c>
      <c r="AC723" s="8" t="str">
        <f t="shared" si="120"/>
        <v/>
      </c>
      <c r="AD723" s="32" t="str">
        <f t="shared" si="121"/>
        <v/>
      </c>
      <c r="AE723" s="32" t="str">
        <f>IF(J723&lt;900,IF(AND(VLOOKUP(C723,marv2012_trees!$A$2:$O$2023,11,FALSE)&lt;21,OR(Q723=21,Q723=22,Q723=23)),1,""),"")</f>
        <v/>
      </c>
      <c r="AF723" s="32" t="str">
        <f t="shared" si="122"/>
        <v/>
      </c>
      <c r="AG723" s="32">
        <f t="shared" si="123"/>
        <v>0</v>
      </c>
      <c r="AH723" s="32">
        <f t="shared" si="124"/>
        <v>0</v>
      </c>
      <c r="AI723" s="32" t="str">
        <f t="shared" si="125"/>
        <v/>
      </c>
      <c r="AJ723" s="32" t="str">
        <f t="shared" si="126"/>
        <v/>
      </c>
    </row>
    <row r="724" spans="1:36">
      <c r="A724">
        <v>2</v>
      </c>
      <c r="B724" s="1" t="str">
        <f t="shared" si="118"/>
        <v>2C_713</v>
      </c>
      <c r="C724" t="str">
        <f t="shared" si="117"/>
        <v>2C_903</v>
      </c>
      <c r="D724">
        <f>IF(ISNA(VLOOKUP(C724,omissio_vanha_vs_uusi!$A$2:$T$107,20,FALSE)),"",IF(VLOOKUP(C724,omissio_vanha_vs_uusi!$A$2:$T$107,20,FALSE)="OK",VLOOKUP(C724,omissio_vanha_vs_uusi!$A$2:$T$107,11,FALSE),""))</f>
        <v>713</v>
      </c>
      <c r="G724">
        <f>IF(ISNA(VLOOKUP($C724,results!$A$2:$CJ$107,10,FALSE)),"",VLOOKUP($C724,results!$A$2:$CJ$107,10,FALSE))</f>
        <v>2515810.9500000002</v>
      </c>
      <c r="H724">
        <f>IF(ISNA(VLOOKUP($C724,results!$A$2:$CJ$107,11,FALSE)),"",VLOOKUP($C724,results!$A$2:$CJ$107,11,FALSE))</f>
        <v>6860858.46</v>
      </c>
      <c r="I724" t="s">
        <v>128</v>
      </c>
      <c r="J724">
        <v>903</v>
      </c>
      <c r="N724">
        <v>4</v>
      </c>
      <c r="O724" s="7">
        <v>1</v>
      </c>
      <c r="P724" s="7">
        <v>16</v>
      </c>
      <c r="Q724" s="7">
        <v>12</v>
      </c>
      <c r="R724" s="7">
        <v>61</v>
      </c>
      <c r="AB724" s="8" t="str">
        <f t="shared" si="119"/>
        <v/>
      </c>
      <c r="AC724" s="8" t="str">
        <f t="shared" si="120"/>
        <v/>
      </c>
      <c r="AD724" s="32" t="str">
        <f t="shared" si="121"/>
        <v/>
      </c>
      <c r="AE724" s="32" t="str">
        <f>IF(J724&lt;900,IF(AND(VLOOKUP(C724,marv2012_trees!$A$2:$O$2023,11,FALSE)&lt;21,OR(Q724=21,Q724=22,Q724=23)),1,""),"")</f>
        <v/>
      </c>
      <c r="AF724" s="32" t="str">
        <f t="shared" si="122"/>
        <v/>
      </c>
      <c r="AG724" s="32">
        <f t="shared" si="123"/>
        <v>0</v>
      </c>
      <c r="AH724" s="32">
        <f t="shared" si="124"/>
        <v>0</v>
      </c>
      <c r="AI724" s="32" t="str">
        <f t="shared" si="125"/>
        <v/>
      </c>
      <c r="AJ724" s="32" t="str">
        <f t="shared" si="126"/>
        <v/>
      </c>
    </row>
    <row r="725" spans="1:36">
      <c r="A725">
        <v>2</v>
      </c>
      <c r="B725" s="1" t="str">
        <f t="shared" si="118"/>
        <v>2C_712</v>
      </c>
      <c r="C725" t="str">
        <f t="shared" si="117"/>
        <v>2C_904</v>
      </c>
      <c r="D725">
        <f>IF(ISNA(VLOOKUP(C725,omissio_vanha_vs_uusi!$A$2:$T$107,20,FALSE)),"",IF(VLOOKUP(C725,omissio_vanha_vs_uusi!$A$2:$T$107,20,FALSE)="OK",VLOOKUP(C725,omissio_vanha_vs_uusi!$A$2:$T$107,11,FALSE),""))</f>
        <v>712</v>
      </c>
      <c r="G725">
        <f>IF(ISNA(VLOOKUP($C725,results!$A$2:$CJ$107,10,FALSE)),"",VLOOKUP($C725,results!$A$2:$CJ$107,10,FALSE))</f>
        <v>2515803.9</v>
      </c>
      <c r="H725">
        <f>IF(ISNA(VLOOKUP($C725,results!$A$2:$CJ$107,11,FALSE)),"",VLOOKUP($C725,results!$A$2:$CJ$107,11,FALSE))</f>
        <v>6860853.4299999997</v>
      </c>
      <c r="I725" t="s">
        <v>128</v>
      </c>
      <c r="J725">
        <v>904</v>
      </c>
      <c r="N725">
        <v>4</v>
      </c>
      <c r="O725" s="7">
        <v>1</v>
      </c>
      <c r="P725" s="7">
        <v>2</v>
      </c>
      <c r="Q725" s="7">
        <v>11</v>
      </c>
      <c r="R725" s="7">
        <v>79</v>
      </c>
      <c r="AB725" s="8" t="str">
        <f t="shared" si="119"/>
        <v/>
      </c>
      <c r="AC725" s="8" t="str">
        <f t="shared" si="120"/>
        <v/>
      </c>
      <c r="AD725" s="32" t="str">
        <f t="shared" si="121"/>
        <v/>
      </c>
      <c r="AE725" s="32" t="str">
        <f>IF(J725&lt;900,IF(AND(VLOOKUP(C725,marv2012_trees!$A$2:$O$2023,11,FALSE)&lt;21,OR(Q725=21,Q725=22,Q725=23)),1,""),"")</f>
        <v/>
      </c>
      <c r="AF725" s="32" t="str">
        <f t="shared" si="122"/>
        <v/>
      </c>
      <c r="AG725" s="32">
        <f t="shared" si="123"/>
        <v>0</v>
      </c>
      <c r="AH725" s="32">
        <f t="shared" si="124"/>
        <v>0</v>
      </c>
      <c r="AI725" s="32" t="str">
        <f t="shared" si="125"/>
        <v/>
      </c>
      <c r="AJ725" s="32" t="str">
        <f t="shared" si="126"/>
        <v/>
      </c>
    </row>
    <row r="726" spans="1:36">
      <c r="A726">
        <v>2</v>
      </c>
      <c r="B726" s="1" t="str">
        <f t="shared" si="118"/>
        <v>2C_710</v>
      </c>
      <c r="C726" t="str">
        <f t="shared" si="117"/>
        <v>2C_905</v>
      </c>
      <c r="D726">
        <f>IF(ISNA(VLOOKUP(C726,omissio_vanha_vs_uusi!$A$2:$T$107,20,FALSE)),"",IF(VLOOKUP(C726,omissio_vanha_vs_uusi!$A$2:$T$107,20,FALSE)="OK",VLOOKUP(C726,omissio_vanha_vs_uusi!$A$2:$T$107,11,FALSE),""))</f>
        <v>710</v>
      </c>
      <c r="G726">
        <f>IF(ISNA(VLOOKUP($C726,results!$A$2:$CJ$107,10,FALSE)),"",VLOOKUP($C726,results!$A$2:$CJ$107,10,FALSE))</f>
        <v>2515809.2400000002</v>
      </c>
      <c r="H726">
        <f>IF(ISNA(VLOOKUP($C726,results!$A$2:$CJ$107,11,FALSE)),"",VLOOKUP($C726,results!$A$2:$CJ$107,11,FALSE))</f>
        <v>6860841.5599999996</v>
      </c>
      <c r="I726" t="s">
        <v>128</v>
      </c>
      <c r="J726">
        <v>905</v>
      </c>
      <c r="N726">
        <v>4</v>
      </c>
      <c r="O726" s="7">
        <v>1</v>
      </c>
      <c r="P726" s="7">
        <v>3</v>
      </c>
      <c r="Q726" s="7">
        <v>11</v>
      </c>
      <c r="R726" s="7">
        <v>66</v>
      </c>
      <c r="AB726" s="8" t="str">
        <f t="shared" si="119"/>
        <v/>
      </c>
      <c r="AC726" s="8" t="str">
        <f t="shared" si="120"/>
        <v/>
      </c>
      <c r="AD726" s="32" t="str">
        <f t="shared" si="121"/>
        <v/>
      </c>
      <c r="AE726" s="32" t="str">
        <f>IF(J726&lt;900,IF(AND(VLOOKUP(C726,marv2012_trees!$A$2:$O$2023,11,FALSE)&lt;21,OR(Q726=21,Q726=22,Q726=23)),1,""),"")</f>
        <v/>
      </c>
      <c r="AF726" s="32" t="str">
        <f t="shared" si="122"/>
        <v/>
      </c>
      <c r="AG726" s="32">
        <f t="shared" si="123"/>
        <v>0</v>
      </c>
      <c r="AH726" s="32">
        <f t="shared" si="124"/>
        <v>0</v>
      </c>
      <c r="AI726" s="32" t="str">
        <f t="shared" si="125"/>
        <v/>
      </c>
      <c r="AJ726" s="32" t="str">
        <f t="shared" si="126"/>
        <v/>
      </c>
    </row>
    <row r="727" spans="1:36">
      <c r="A727">
        <v>2</v>
      </c>
      <c r="B727" s="1" t="str">
        <f t="shared" si="118"/>
        <v>2B_97</v>
      </c>
      <c r="C727" t="str">
        <f t="shared" ref="C727:C728" si="127">CONCATENATE(I727,"_",J727)</f>
        <v>2B_97</v>
      </c>
      <c r="D727" t="str">
        <f>IF(ISNA(VLOOKUP(C727,omissio_vanha_vs_uusi!$A$2:$T$107,20,FALSE)),"",IF(VLOOKUP(C727,omissio_vanha_vs_uusi!$A$2:$T$107,20,FALSE)="OK",VLOOKUP(C727,omissio_vanha_vs_uusi!$A$2:$T$107,11,FALSE),""))</f>
        <v/>
      </c>
      <c r="E727">
        <f>VLOOKUP($C727,marv2012_trees!$A$2:$O$2023,5,FALSE)</f>
        <v>2515763.5099999998</v>
      </c>
      <c r="F727">
        <f>VLOOKUP($C727,marv2012_trees!$A$2:$O$2023,6,FALSE)</f>
        <v>6860812.8899999997</v>
      </c>
      <c r="G727" t="str">
        <f>IF(ISNA(VLOOKUP($C727,results!$A$2:$CJ$107,10,FALSE)),"",VLOOKUP($C727,results!$A$2:$CJ$107,10,FALSE))</f>
        <v/>
      </c>
      <c r="H727" t="str">
        <f>IF(ISNA(VLOOKUP($C727,results!$A$2:$CJ$107,11,FALSE)),"",VLOOKUP($C727,results!$A$2:$CJ$107,11,FALSE))</f>
        <v/>
      </c>
      <c r="I727" t="s">
        <v>133</v>
      </c>
      <c r="J727">
        <v>97</v>
      </c>
      <c r="K727">
        <v>1</v>
      </c>
      <c r="L727">
        <v>271</v>
      </c>
      <c r="M727">
        <v>20.371011596679601</v>
      </c>
      <c r="N727">
        <v>2</v>
      </c>
      <c r="O727" s="7">
        <v>1</v>
      </c>
      <c r="P727" s="7">
        <v>1</v>
      </c>
      <c r="Q727" s="7">
        <v>11</v>
      </c>
      <c r="R727" s="7">
        <v>282</v>
      </c>
      <c r="S727" s="7" t="s">
        <v>103</v>
      </c>
      <c r="T727" s="7">
        <v>21.5</v>
      </c>
      <c r="U727" s="7">
        <v>21</v>
      </c>
      <c r="V727" s="7">
        <v>9</v>
      </c>
      <c r="W727" s="7">
        <v>8</v>
      </c>
      <c r="X727" s="7">
        <v>14</v>
      </c>
      <c r="Y727" s="7">
        <v>20</v>
      </c>
      <c r="Z727" s="7">
        <v>80</v>
      </c>
      <c r="AB727" s="8">
        <f t="shared" si="119"/>
        <v>11</v>
      </c>
      <c r="AC727" s="8" t="str">
        <f t="shared" si="120"/>
        <v/>
      </c>
      <c r="AD727" s="32" t="str">
        <f t="shared" si="121"/>
        <v/>
      </c>
      <c r="AE727" s="32" t="str">
        <f>IF(J727&lt;900,IF(AND(VLOOKUP(C727,marv2012_trees!$A$2:$O$2023,11,FALSE)&lt;21,OR(Q727=21,Q727=22,Q727=23)),1,""),"")</f>
        <v/>
      </c>
      <c r="AF727" s="32" t="str">
        <f t="shared" si="122"/>
        <v/>
      </c>
      <c r="AG727" s="32">
        <f t="shared" si="123"/>
        <v>271</v>
      </c>
      <c r="AH727" s="32">
        <f t="shared" si="124"/>
        <v>282</v>
      </c>
      <c r="AI727" s="32">
        <f t="shared" si="125"/>
        <v>11</v>
      </c>
      <c r="AJ727" s="32" t="str">
        <f t="shared" si="126"/>
        <v/>
      </c>
    </row>
    <row r="728" spans="1:36">
      <c r="A728">
        <v>2</v>
      </c>
      <c r="B728" s="1" t="str">
        <f t="shared" si="118"/>
        <v>2B_99</v>
      </c>
      <c r="C728" t="str">
        <f t="shared" si="127"/>
        <v>2B_99</v>
      </c>
      <c r="D728" t="str">
        <f>IF(ISNA(VLOOKUP(C728,omissio_vanha_vs_uusi!$A$2:$T$107,20,FALSE)),"",IF(VLOOKUP(C728,omissio_vanha_vs_uusi!$A$2:$T$107,20,FALSE)="OK",VLOOKUP(C728,omissio_vanha_vs_uusi!$A$2:$T$107,11,FALSE),""))</f>
        <v/>
      </c>
      <c r="E728">
        <f>VLOOKUP($C728,marv2012_trees!$A$2:$O$2023,5,FALSE)</f>
        <v>2515767.38</v>
      </c>
      <c r="F728">
        <f>VLOOKUP($C728,marv2012_trees!$A$2:$O$2023,6,FALSE)</f>
        <v>6860816.3799999999</v>
      </c>
      <c r="G728" t="str">
        <f>IF(ISNA(VLOOKUP($C728,results!$A$2:$CJ$107,10,FALSE)),"",VLOOKUP($C728,results!$A$2:$CJ$107,10,FALSE))</f>
        <v/>
      </c>
      <c r="H728" t="str">
        <f>IF(ISNA(VLOOKUP($C728,results!$A$2:$CJ$107,11,FALSE)),"",VLOOKUP($C728,results!$A$2:$CJ$107,11,FALSE))</f>
        <v/>
      </c>
      <c r="I728" t="s">
        <v>133</v>
      </c>
      <c r="J728">
        <v>99</v>
      </c>
      <c r="K728">
        <v>2</v>
      </c>
      <c r="L728">
        <v>232</v>
      </c>
      <c r="M728">
        <v>20.392010375976501</v>
      </c>
      <c r="N728">
        <v>2</v>
      </c>
      <c r="O728" s="7">
        <v>1</v>
      </c>
      <c r="P728" s="7">
        <v>2</v>
      </c>
      <c r="Q728" s="7">
        <v>11</v>
      </c>
      <c r="R728" s="7">
        <v>223</v>
      </c>
      <c r="AB728" s="8">
        <f t="shared" si="119"/>
        <v>-9</v>
      </c>
      <c r="AC728" s="8" t="str">
        <f t="shared" si="120"/>
        <v/>
      </c>
      <c r="AD728" s="32" t="str">
        <f t="shared" si="121"/>
        <v/>
      </c>
      <c r="AE728" s="32" t="str">
        <f>IF(J728&lt;900,IF(AND(VLOOKUP(C728,marv2012_trees!$A$2:$O$2023,11,FALSE)&lt;21,OR(Q728=21,Q728=22,Q728=23)),1,""),"")</f>
        <v/>
      </c>
      <c r="AF728" s="32" t="str">
        <f t="shared" si="122"/>
        <v/>
      </c>
      <c r="AG728" s="32">
        <f t="shared" si="123"/>
        <v>232</v>
      </c>
      <c r="AH728" s="32">
        <f t="shared" si="124"/>
        <v>223</v>
      </c>
      <c r="AI728" s="32">
        <f t="shared" si="125"/>
        <v>-9</v>
      </c>
      <c r="AJ728" s="32" t="str">
        <f t="shared" si="126"/>
        <v/>
      </c>
    </row>
    <row r="729" spans="1:36">
      <c r="A729">
        <v>2</v>
      </c>
      <c r="B729" s="1" t="str">
        <f t="shared" si="118"/>
        <v>2B_102</v>
      </c>
      <c r="C729" t="str">
        <f t="shared" ref="C729:C792" si="128">CONCATENATE(I729,"_",J729)</f>
        <v>2B_102</v>
      </c>
      <c r="D729" t="str">
        <f>IF(ISNA(VLOOKUP(C729,omissio_vanha_vs_uusi!$A$2:$T$107,20,FALSE)),"",IF(VLOOKUP(C729,omissio_vanha_vs_uusi!$A$2:$T$107,20,FALSE)="OK",VLOOKUP(C729,omissio_vanha_vs_uusi!$A$2:$T$107,11,FALSE),""))</f>
        <v/>
      </c>
      <c r="E729">
        <f>VLOOKUP($C729,marv2012_trees!$A$2:$O$2023,5,FALSE)</f>
        <v>2515759.75</v>
      </c>
      <c r="F729">
        <f>VLOOKUP($C729,marv2012_trees!$A$2:$O$2023,6,FALSE)</f>
        <v>6860813.79</v>
      </c>
      <c r="G729" t="str">
        <f>IF(ISNA(VLOOKUP($C729,results!$A$2:$CJ$107,10,FALSE)),"",VLOOKUP($C729,results!$A$2:$CJ$107,10,FALSE))</f>
        <v/>
      </c>
      <c r="H729" t="str">
        <f>IF(ISNA(VLOOKUP($C729,results!$A$2:$CJ$107,11,FALSE)),"",VLOOKUP($C729,results!$A$2:$CJ$107,11,FALSE))</f>
        <v/>
      </c>
      <c r="I729" t="s">
        <v>133</v>
      </c>
      <c r="J729">
        <v>102</v>
      </c>
      <c r="K729">
        <v>2</v>
      </c>
      <c r="L729">
        <v>178</v>
      </c>
      <c r="M729">
        <v>19.445004882812398</v>
      </c>
      <c r="N729">
        <v>2</v>
      </c>
      <c r="O729" s="7">
        <v>1</v>
      </c>
      <c r="P729" s="7">
        <v>2</v>
      </c>
      <c r="Q729" s="7">
        <v>11</v>
      </c>
      <c r="R729" s="7">
        <v>190</v>
      </c>
      <c r="S729" s="7" t="s">
        <v>129</v>
      </c>
      <c r="T729" s="7">
        <v>17</v>
      </c>
      <c r="U729" s="7">
        <v>20.2</v>
      </c>
      <c r="V729" s="7">
        <v>8</v>
      </c>
      <c r="AB729" s="8">
        <f t="shared" si="119"/>
        <v>12</v>
      </c>
      <c r="AC729" s="8" t="str">
        <f t="shared" si="120"/>
        <v/>
      </c>
      <c r="AD729" s="32" t="str">
        <f t="shared" si="121"/>
        <v/>
      </c>
      <c r="AE729" s="32" t="str">
        <f>IF(J729&lt;900,IF(AND(VLOOKUP(C729,marv2012_trees!$A$2:$O$2023,11,FALSE)&lt;21,OR(Q729=21,Q729=22,Q729=23)),1,""),"")</f>
        <v/>
      </c>
      <c r="AF729" s="32" t="str">
        <f t="shared" si="122"/>
        <v/>
      </c>
      <c r="AG729" s="32">
        <f t="shared" si="123"/>
        <v>178</v>
      </c>
      <c r="AH729" s="32">
        <f t="shared" si="124"/>
        <v>190</v>
      </c>
      <c r="AI729" s="32">
        <f t="shared" si="125"/>
        <v>12</v>
      </c>
      <c r="AJ729" s="32" t="str">
        <f t="shared" si="126"/>
        <v/>
      </c>
    </row>
    <row r="730" spans="1:36">
      <c r="A730">
        <v>2</v>
      </c>
      <c r="B730" s="1" t="str">
        <f t="shared" si="118"/>
        <v>2B_103</v>
      </c>
      <c r="C730" t="str">
        <f t="shared" si="128"/>
        <v>2B_103</v>
      </c>
      <c r="D730" t="str">
        <f>IF(ISNA(VLOOKUP(C730,omissio_vanha_vs_uusi!$A$2:$T$107,20,FALSE)),"",IF(VLOOKUP(C730,omissio_vanha_vs_uusi!$A$2:$T$107,20,FALSE)="OK",VLOOKUP(C730,omissio_vanha_vs_uusi!$A$2:$T$107,11,FALSE),""))</f>
        <v/>
      </c>
      <c r="E730">
        <f>VLOOKUP($C730,marv2012_trees!$A$2:$O$2023,5,FALSE)</f>
        <v>2515764.69</v>
      </c>
      <c r="F730">
        <f>VLOOKUP($C730,marv2012_trees!$A$2:$O$2023,6,FALSE)</f>
        <v>6860816.6600000001</v>
      </c>
      <c r="G730" t="str">
        <f>IF(ISNA(VLOOKUP($C730,results!$A$2:$CJ$107,10,FALSE)),"",VLOOKUP($C730,results!$A$2:$CJ$107,10,FALSE))</f>
        <v/>
      </c>
      <c r="H730" t="str">
        <f>IF(ISNA(VLOOKUP($C730,results!$A$2:$CJ$107,11,FALSE)),"",VLOOKUP($C730,results!$A$2:$CJ$107,11,FALSE))</f>
        <v/>
      </c>
      <c r="I730" t="s">
        <v>133</v>
      </c>
      <c r="J730">
        <v>103</v>
      </c>
      <c r="K730">
        <v>1</v>
      </c>
      <c r="L730">
        <v>276</v>
      </c>
      <c r="M730">
        <v>22.152004882812399</v>
      </c>
      <c r="N730">
        <v>2</v>
      </c>
      <c r="O730" s="7">
        <v>1</v>
      </c>
      <c r="P730" s="7">
        <v>1</v>
      </c>
      <c r="Q730" s="7">
        <v>11</v>
      </c>
      <c r="R730" s="7">
        <v>279</v>
      </c>
      <c r="AB730" s="8">
        <f t="shared" si="119"/>
        <v>3</v>
      </c>
      <c r="AC730" s="8" t="str">
        <f t="shared" si="120"/>
        <v/>
      </c>
      <c r="AD730" s="32" t="str">
        <f t="shared" si="121"/>
        <v/>
      </c>
      <c r="AE730" s="32" t="str">
        <f>IF(J730&lt;900,IF(AND(VLOOKUP(C730,marv2012_trees!$A$2:$O$2023,11,FALSE)&lt;21,OR(Q730=21,Q730=22,Q730=23)),1,""),"")</f>
        <v/>
      </c>
      <c r="AF730" s="32" t="str">
        <f t="shared" si="122"/>
        <v/>
      </c>
      <c r="AG730" s="32">
        <f t="shared" si="123"/>
        <v>276</v>
      </c>
      <c r="AH730" s="32">
        <f t="shared" si="124"/>
        <v>279</v>
      </c>
      <c r="AI730" s="32">
        <f t="shared" si="125"/>
        <v>3</v>
      </c>
      <c r="AJ730" s="32" t="str">
        <f t="shared" si="126"/>
        <v/>
      </c>
    </row>
    <row r="731" spans="1:36">
      <c r="A731">
        <v>2</v>
      </c>
      <c r="B731" s="1" t="str">
        <f t="shared" si="118"/>
        <v>2B_105</v>
      </c>
      <c r="C731" t="str">
        <f t="shared" si="128"/>
        <v>2B_105</v>
      </c>
      <c r="D731" t="str">
        <f>IF(ISNA(VLOOKUP(C731,omissio_vanha_vs_uusi!$A$2:$T$107,20,FALSE)),"",IF(VLOOKUP(C731,omissio_vanha_vs_uusi!$A$2:$T$107,20,FALSE)="OK",VLOOKUP(C731,omissio_vanha_vs_uusi!$A$2:$T$107,11,FALSE),""))</f>
        <v/>
      </c>
      <c r="E731">
        <f>VLOOKUP($C731,marv2012_trees!$A$2:$O$2023,5,FALSE)</f>
        <v>2515760.65</v>
      </c>
      <c r="F731">
        <f>VLOOKUP($C731,marv2012_trees!$A$2:$O$2023,6,FALSE)</f>
        <v>6860815.6799999997</v>
      </c>
      <c r="G731" t="str">
        <f>IF(ISNA(VLOOKUP($C731,results!$A$2:$CJ$107,10,FALSE)),"",VLOOKUP($C731,results!$A$2:$CJ$107,10,FALSE))</f>
        <v/>
      </c>
      <c r="H731" t="str">
        <f>IF(ISNA(VLOOKUP($C731,results!$A$2:$CJ$107,11,FALSE)),"",VLOOKUP($C731,results!$A$2:$CJ$107,11,FALSE))</f>
        <v/>
      </c>
      <c r="I731" t="s">
        <v>133</v>
      </c>
      <c r="J731">
        <v>105</v>
      </c>
      <c r="K731">
        <v>2</v>
      </c>
      <c r="L731">
        <v>148</v>
      </c>
      <c r="M731">
        <v>16.592004272460802</v>
      </c>
      <c r="N731">
        <v>2</v>
      </c>
      <c r="O731" s="7">
        <v>1</v>
      </c>
      <c r="P731" s="7">
        <v>2</v>
      </c>
      <c r="Q731" s="7">
        <v>11</v>
      </c>
      <c r="R731" s="7">
        <v>163</v>
      </c>
      <c r="AB731" s="8">
        <f t="shared" si="119"/>
        <v>15</v>
      </c>
      <c r="AC731" s="8" t="str">
        <f t="shared" si="120"/>
        <v/>
      </c>
      <c r="AD731" s="32" t="str">
        <f t="shared" si="121"/>
        <v/>
      </c>
      <c r="AE731" s="32" t="str">
        <f>IF(J731&lt;900,IF(AND(VLOOKUP(C731,marv2012_trees!$A$2:$O$2023,11,FALSE)&lt;21,OR(Q731=21,Q731=22,Q731=23)),1,""),"")</f>
        <v/>
      </c>
      <c r="AF731" s="32" t="str">
        <f t="shared" si="122"/>
        <v/>
      </c>
      <c r="AG731" s="32">
        <f t="shared" si="123"/>
        <v>148</v>
      </c>
      <c r="AH731" s="32">
        <f t="shared" si="124"/>
        <v>163</v>
      </c>
      <c r="AI731" s="32">
        <f t="shared" si="125"/>
        <v>15</v>
      </c>
      <c r="AJ731" s="32" t="str">
        <f t="shared" si="126"/>
        <v/>
      </c>
    </row>
    <row r="732" spans="1:36">
      <c r="A732">
        <v>2</v>
      </c>
      <c r="B732" s="1" t="str">
        <f t="shared" si="118"/>
        <v>2B_110</v>
      </c>
      <c r="C732" t="str">
        <f t="shared" si="128"/>
        <v>2B_110</v>
      </c>
      <c r="D732" t="str">
        <f>IF(ISNA(VLOOKUP(C732,omissio_vanha_vs_uusi!$A$2:$T$107,20,FALSE)),"",IF(VLOOKUP(C732,omissio_vanha_vs_uusi!$A$2:$T$107,20,FALSE)="OK",VLOOKUP(C732,omissio_vanha_vs_uusi!$A$2:$T$107,11,FALSE),""))</f>
        <v/>
      </c>
      <c r="E732">
        <f>VLOOKUP($C732,marv2012_trees!$A$2:$O$2023,5,FALSE)</f>
        <v>2515760.9500000002</v>
      </c>
      <c r="F732">
        <f>VLOOKUP($C732,marv2012_trees!$A$2:$O$2023,6,FALSE)</f>
        <v>6860818.5099999998</v>
      </c>
      <c r="G732" t="str">
        <f>IF(ISNA(VLOOKUP($C732,results!$A$2:$CJ$107,10,FALSE)),"",VLOOKUP($C732,results!$A$2:$CJ$107,10,FALSE))</f>
        <v/>
      </c>
      <c r="H732" t="str">
        <f>IF(ISNA(VLOOKUP($C732,results!$A$2:$CJ$107,11,FALSE)),"",VLOOKUP($C732,results!$A$2:$CJ$107,11,FALSE))</f>
        <v/>
      </c>
      <c r="I732" t="s">
        <v>133</v>
      </c>
      <c r="J732">
        <v>110</v>
      </c>
      <c r="K732">
        <v>1</v>
      </c>
      <c r="L732">
        <v>294</v>
      </c>
      <c r="M732">
        <v>20.4470085449218</v>
      </c>
      <c r="N732">
        <v>2</v>
      </c>
      <c r="O732" s="7">
        <v>1</v>
      </c>
      <c r="P732" s="7">
        <v>1</v>
      </c>
      <c r="Q732" s="7">
        <v>11</v>
      </c>
      <c r="R732" s="7">
        <v>295</v>
      </c>
      <c r="S732" s="7" t="s">
        <v>103</v>
      </c>
      <c r="T732" s="7">
        <v>23</v>
      </c>
      <c r="U732" s="7">
        <v>21</v>
      </c>
      <c r="V732" s="7">
        <v>13</v>
      </c>
      <c r="W732" s="7">
        <v>3</v>
      </c>
      <c r="X732" s="7">
        <v>11</v>
      </c>
      <c r="Y732" s="7">
        <v>20</v>
      </c>
      <c r="Z732" s="7">
        <v>78</v>
      </c>
      <c r="AB732" s="8">
        <f t="shared" si="119"/>
        <v>1</v>
      </c>
      <c r="AC732" s="8" t="str">
        <f t="shared" si="120"/>
        <v/>
      </c>
      <c r="AD732" s="32" t="str">
        <f t="shared" si="121"/>
        <v/>
      </c>
      <c r="AE732" s="32" t="str">
        <f>IF(J732&lt;900,IF(AND(VLOOKUP(C732,marv2012_trees!$A$2:$O$2023,11,FALSE)&lt;21,OR(Q732=21,Q732=22,Q732=23)),1,""),"")</f>
        <v/>
      </c>
      <c r="AF732" s="32" t="str">
        <f t="shared" si="122"/>
        <v/>
      </c>
      <c r="AG732" s="32">
        <f t="shared" si="123"/>
        <v>294</v>
      </c>
      <c r="AH732" s="32">
        <f t="shared" si="124"/>
        <v>295</v>
      </c>
      <c r="AI732" s="32">
        <f t="shared" si="125"/>
        <v>1</v>
      </c>
      <c r="AJ732" s="32" t="str">
        <f t="shared" si="126"/>
        <v/>
      </c>
    </row>
    <row r="733" spans="1:36">
      <c r="A733">
        <v>2</v>
      </c>
      <c r="B733" s="1" t="str">
        <f t="shared" si="118"/>
        <v>2B_115</v>
      </c>
      <c r="C733" t="str">
        <f t="shared" si="128"/>
        <v>2B_115</v>
      </c>
      <c r="D733" t="str">
        <f>IF(ISNA(VLOOKUP(C733,omissio_vanha_vs_uusi!$A$2:$T$107,20,FALSE)),"",IF(VLOOKUP(C733,omissio_vanha_vs_uusi!$A$2:$T$107,20,FALSE)="OK",VLOOKUP(C733,omissio_vanha_vs_uusi!$A$2:$T$107,11,FALSE),""))</f>
        <v/>
      </c>
      <c r="E733">
        <f>VLOOKUP($C733,marv2012_trees!$A$2:$O$2023,5,FALSE)</f>
        <v>2515764.36</v>
      </c>
      <c r="F733">
        <f>VLOOKUP($C733,marv2012_trees!$A$2:$O$2023,6,FALSE)</f>
        <v>6860821.7800000003</v>
      </c>
      <c r="G733" t="str">
        <f>IF(ISNA(VLOOKUP($C733,results!$A$2:$CJ$107,10,FALSE)),"",VLOOKUP($C733,results!$A$2:$CJ$107,10,FALSE))</f>
        <v/>
      </c>
      <c r="H733" t="str">
        <f>IF(ISNA(VLOOKUP($C733,results!$A$2:$CJ$107,11,FALSE)),"",VLOOKUP($C733,results!$A$2:$CJ$107,11,FALSE))</f>
        <v/>
      </c>
      <c r="I733" t="s">
        <v>133</v>
      </c>
      <c r="J733">
        <v>115</v>
      </c>
      <c r="K733">
        <v>2</v>
      </c>
      <c r="L733">
        <v>254</v>
      </c>
      <c r="M733">
        <v>21.643009155273301</v>
      </c>
      <c r="N733">
        <v>2</v>
      </c>
      <c r="O733" s="7">
        <v>1</v>
      </c>
      <c r="P733" s="7">
        <v>2</v>
      </c>
      <c r="Q733" s="7">
        <v>11</v>
      </c>
      <c r="R733" s="7">
        <v>260</v>
      </c>
      <c r="AB733" s="8">
        <f t="shared" si="119"/>
        <v>6</v>
      </c>
      <c r="AC733" s="8" t="str">
        <f t="shared" si="120"/>
        <v/>
      </c>
      <c r="AD733" s="32" t="str">
        <f t="shared" si="121"/>
        <v/>
      </c>
      <c r="AE733" s="32" t="str">
        <f>IF(J733&lt;900,IF(AND(VLOOKUP(C733,marv2012_trees!$A$2:$O$2023,11,FALSE)&lt;21,OR(Q733=21,Q733=22,Q733=23)),1,""),"")</f>
        <v/>
      </c>
      <c r="AF733" s="32" t="str">
        <f t="shared" si="122"/>
        <v/>
      </c>
      <c r="AG733" s="32">
        <f t="shared" si="123"/>
        <v>254</v>
      </c>
      <c r="AH733" s="32">
        <f t="shared" si="124"/>
        <v>260</v>
      </c>
      <c r="AI733" s="32">
        <f t="shared" si="125"/>
        <v>6</v>
      </c>
      <c r="AJ733" s="32" t="str">
        <f t="shared" si="126"/>
        <v/>
      </c>
    </row>
    <row r="734" spans="1:36">
      <c r="A734">
        <v>2</v>
      </c>
      <c r="B734" s="1" t="str">
        <f t="shared" si="118"/>
        <v>2B_113</v>
      </c>
      <c r="C734" t="str">
        <f t="shared" si="128"/>
        <v>2B_113</v>
      </c>
      <c r="D734" t="str">
        <f>IF(ISNA(VLOOKUP(C734,omissio_vanha_vs_uusi!$A$2:$T$107,20,FALSE)),"",IF(VLOOKUP(C734,omissio_vanha_vs_uusi!$A$2:$T$107,20,FALSE)="OK",VLOOKUP(C734,omissio_vanha_vs_uusi!$A$2:$T$107,11,FALSE),""))</f>
        <v/>
      </c>
      <c r="E734">
        <f>VLOOKUP($C734,marv2012_trees!$A$2:$O$2023,5,FALSE)</f>
        <v>2515757.2000000002</v>
      </c>
      <c r="F734">
        <f>VLOOKUP($C734,marv2012_trees!$A$2:$O$2023,6,FALSE)</f>
        <v>6860818.9199999999</v>
      </c>
      <c r="G734" t="str">
        <f>IF(ISNA(VLOOKUP($C734,results!$A$2:$CJ$107,10,FALSE)),"",VLOOKUP($C734,results!$A$2:$CJ$107,10,FALSE))</f>
        <v/>
      </c>
      <c r="H734" t="str">
        <f>IF(ISNA(VLOOKUP($C734,results!$A$2:$CJ$107,11,FALSE)),"",VLOOKUP($C734,results!$A$2:$CJ$107,11,FALSE))</f>
        <v/>
      </c>
      <c r="I734" t="s">
        <v>133</v>
      </c>
      <c r="J734">
        <v>113</v>
      </c>
      <c r="K734">
        <v>2</v>
      </c>
      <c r="L734">
        <v>144</v>
      </c>
      <c r="M734">
        <v>14.983996948242099</v>
      </c>
      <c r="N734">
        <v>2</v>
      </c>
      <c r="O734" s="7">
        <v>1</v>
      </c>
      <c r="P734" s="7">
        <v>2</v>
      </c>
      <c r="Q734" s="7">
        <v>11</v>
      </c>
      <c r="R734" s="7">
        <v>151</v>
      </c>
      <c r="AB734" s="8">
        <f t="shared" si="119"/>
        <v>7</v>
      </c>
      <c r="AC734" s="8" t="str">
        <f t="shared" si="120"/>
        <v/>
      </c>
      <c r="AD734" s="32" t="str">
        <f t="shared" si="121"/>
        <v/>
      </c>
      <c r="AE734" s="32" t="str">
        <f>IF(J734&lt;900,IF(AND(VLOOKUP(C734,marv2012_trees!$A$2:$O$2023,11,FALSE)&lt;21,OR(Q734=21,Q734=22,Q734=23)),1,""),"")</f>
        <v/>
      </c>
      <c r="AF734" s="32" t="str">
        <f t="shared" si="122"/>
        <v/>
      </c>
      <c r="AG734" s="32">
        <f t="shared" si="123"/>
        <v>144</v>
      </c>
      <c r="AH734" s="32">
        <f t="shared" si="124"/>
        <v>151</v>
      </c>
      <c r="AI734" s="32">
        <f t="shared" si="125"/>
        <v>7</v>
      </c>
      <c r="AJ734" s="32" t="str">
        <f t="shared" si="126"/>
        <v/>
      </c>
    </row>
    <row r="735" spans="1:36">
      <c r="A735">
        <v>2</v>
      </c>
      <c r="B735" s="1" t="str">
        <f t="shared" si="118"/>
        <v>2B_120</v>
      </c>
      <c r="C735" t="str">
        <f t="shared" si="128"/>
        <v>2B_120</v>
      </c>
      <c r="D735" t="str">
        <f>IF(ISNA(VLOOKUP(C735,omissio_vanha_vs_uusi!$A$2:$T$107,20,FALSE)),"",IF(VLOOKUP(C735,omissio_vanha_vs_uusi!$A$2:$T$107,20,FALSE)="OK",VLOOKUP(C735,omissio_vanha_vs_uusi!$A$2:$T$107,11,FALSE),""))</f>
        <v/>
      </c>
      <c r="E735">
        <f>VLOOKUP($C735,marv2012_trees!$A$2:$O$2023,5,FALSE)</f>
        <v>2515760.44</v>
      </c>
      <c r="F735">
        <f>VLOOKUP($C735,marv2012_trees!$A$2:$O$2023,6,FALSE)</f>
        <v>6860823.8499999996</v>
      </c>
      <c r="G735" t="str">
        <f>IF(ISNA(VLOOKUP($C735,results!$A$2:$CJ$107,10,FALSE)),"",VLOOKUP($C735,results!$A$2:$CJ$107,10,FALSE))</f>
        <v/>
      </c>
      <c r="H735" t="str">
        <f>IF(ISNA(VLOOKUP($C735,results!$A$2:$CJ$107,11,FALSE)),"",VLOOKUP($C735,results!$A$2:$CJ$107,11,FALSE))</f>
        <v/>
      </c>
      <c r="I735" t="s">
        <v>133</v>
      </c>
      <c r="J735">
        <v>120</v>
      </c>
      <c r="K735">
        <v>1</v>
      </c>
      <c r="L735">
        <v>338</v>
      </c>
      <c r="M735">
        <v>21.0220048828124</v>
      </c>
      <c r="N735">
        <v>2</v>
      </c>
      <c r="O735" s="7">
        <v>1</v>
      </c>
      <c r="P735" s="7">
        <v>1</v>
      </c>
      <c r="Q735" s="7">
        <v>11</v>
      </c>
      <c r="R735" s="7">
        <v>325</v>
      </c>
      <c r="AB735" s="8">
        <f t="shared" si="119"/>
        <v>-13</v>
      </c>
      <c r="AC735" s="8" t="str">
        <f t="shared" si="120"/>
        <v/>
      </c>
      <c r="AD735" s="32" t="str">
        <f t="shared" si="121"/>
        <v/>
      </c>
      <c r="AE735" s="32" t="str">
        <f>IF(J735&lt;900,IF(AND(VLOOKUP(C735,marv2012_trees!$A$2:$O$2023,11,FALSE)&lt;21,OR(Q735=21,Q735=22,Q735=23)),1,""),"")</f>
        <v/>
      </c>
      <c r="AF735" s="32" t="str">
        <f t="shared" si="122"/>
        <v/>
      </c>
      <c r="AG735" s="32">
        <f t="shared" si="123"/>
        <v>338</v>
      </c>
      <c r="AH735" s="32">
        <f t="shared" si="124"/>
        <v>325</v>
      </c>
      <c r="AI735" s="32">
        <f t="shared" si="125"/>
        <v>-13</v>
      </c>
      <c r="AJ735" s="32" t="str">
        <f t="shared" si="126"/>
        <v/>
      </c>
    </row>
    <row r="736" spans="1:36">
      <c r="A736">
        <v>2</v>
      </c>
      <c r="B736" s="1" t="str">
        <f t="shared" si="118"/>
        <v>2B_122</v>
      </c>
      <c r="C736" t="str">
        <f t="shared" si="128"/>
        <v>2B_122</v>
      </c>
      <c r="D736" t="str">
        <f>IF(ISNA(VLOOKUP(C736,omissio_vanha_vs_uusi!$A$2:$T$107,20,FALSE)),"",IF(VLOOKUP(C736,omissio_vanha_vs_uusi!$A$2:$T$107,20,FALSE)="OK",VLOOKUP(C736,omissio_vanha_vs_uusi!$A$2:$T$107,11,FALSE),""))</f>
        <v/>
      </c>
      <c r="E736">
        <f>VLOOKUP($C736,marv2012_trees!$A$2:$O$2023,5,FALSE)</f>
        <v>2515755.79</v>
      </c>
      <c r="F736">
        <f>VLOOKUP($C736,marv2012_trees!$A$2:$O$2023,6,FALSE)</f>
        <v>6860824.0800000001</v>
      </c>
      <c r="G736" t="str">
        <f>IF(ISNA(VLOOKUP($C736,results!$A$2:$CJ$107,10,FALSE)),"",VLOOKUP($C736,results!$A$2:$CJ$107,10,FALSE))</f>
        <v/>
      </c>
      <c r="H736" t="str">
        <f>IF(ISNA(VLOOKUP($C736,results!$A$2:$CJ$107,11,FALSE)),"",VLOOKUP($C736,results!$A$2:$CJ$107,11,FALSE))</f>
        <v/>
      </c>
      <c r="I736" t="s">
        <v>133</v>
      </c>
      <c r="J736">
        <v>122</v>
      </c>
      <c r="K736">
        <v>2</v>
      </c>
      <c r="L736">
        <v>238</v>
      </c>
      <c r="M736">
        <v>15.9160067138671</v>
      </c>
      <c r="N736">
        <v>2</v>
      </c>
      <c r="O736" s="7">
        <v>1</v>
      </c>
      <c r="P736" s="7">
        <v>2</v>
      </c>
      <c r="Q736" s="7">
        <v>11</v>
      </c>
      <c r="R736" s="7">
        <v>244</v>
      </c>
      <c r="S736" s="7" t="s">
        <v>129</v>
      </c>
      <c r="T736" s="7">
        <v>21</v>
      </c>
      <c r="U736" s="7">
        <v>16</v>
      </c>
      <c r="V736" s="7">
        <v>8.5</v>
      </c>
      <c r="AB736" s="8">
        <f t="shared" si="119"/>
        <v>6</v>
      </c>
      <c r="AC736" s="8" t="str">
        <f t="shared" si="120"/>
        <v/>
      </c>
      <c r="AD736" s="32" t="str">
        <f t="shared" si="121"/>
        <v/>
      </c>
      <c r="AE736" s="32" t="str">
        <f>IF(J736&lt;900,IF(AND(VLOOKUP(C736,marv2012_trees!$A$2:$O$2023,11,FALSE)&lt;21,OR(Q736=21,Q736=22,Q736=23)),1,""),"")</f>
        <v/>
      </c>
      <c r="AF736" s="32" t="str">
        <f t="shared" si="122"/>
        <v/>
      </c>
      <c r="AG736" s="32">
        <f t="shared" si="123"/>
        <v>238</v>
      </c>
      <c r="AH736" s="32">
        <f t="shared" si="124"/>
        <v>244</v>
      </c>
      <c r="AI736" s="32">
        <f t="shared" si="125"/>
        <v>6</v>
      </c>
      <c r="AJ736" s="32" t="str">
        <f t="shared" si="126"/>
        <v/>
      </c>
    </row>
    <row r="737" spans="1:36">
      <c r="A737">
        <v>2</v>
      </c>
      <c r="B737" s="1" t="str">
        <f t="shared" si="118"/>
        <v>2B_129</v>
      </c>
      <c r="C737" t="str">
        <f t="shared" si="128"/>
        <v>2B_129</v>
      </c>
      <c r="D737" t="str">
        <f>IF(ISNA(VLOOKUP(C737,omissio_vanha_vs_uusi!$A$2:$T$107,20,FALSE)),"",IF(VLOOKUP(C737,omissio_vanha_vs_uusi!$A$2:$T$107,20,FALSE)="OK",VLOOKUP(C737,omissio_vanha_vs_uusi!$A$2:$T$107,11,FALSE),""))</f>
        <v/>
      </c>
      <c r="E737">
        <f>VLOOKUP($C737,marv2012_trees!$A$2:$O$2023,5,FALSE)</f>
        <v>2515759.2000000002</v>
      </c>
      <c r="F737">
        <f>VLOOKUP($C737,marv2012_trees!$A$2:$O$2023,6,FALSE)</f>
        <v>6860827.5999999996</v>
      </c>
      <c r="G737" t="str">
        <f>IF(ISNA(VLOOKUP($C737,results!$A$2:$CJ$107,10,FALSE)),"",VLOOKUP($C737,results!$A$2:$CJ$107,10,FALSE))</f>
        <v/>
      </c>
      <c r="H737" t="str">
        <f>IF(ISNA(VLOOKUP($C737,results!$A$2:$CJ$107,11,FALSE)),"",VLOOKUP($C737,results!$A$2:$CJ$107,11,FALSE))</f>
        <v/>
      </c>
      <c r="I737" t="s">
        <v>133</v>
      </c>
      <c r="J737">
        <v>129</v>
      </c>
      <c r="K737">
        <v>2</v>
      </c>
      <c r="L737">
        <v>175</v>
      </c>
      <c r="M737">
        <v>15.514005493163999</v>
      </c>
      <c r="N737">
        <v>2</v>
      </c>
      <c r="O737" s="7">
        <v>1</v>
      </c>
      <c r="P737" s="7">
        <v>2</v>
      </c>
      <c r="Q737" s="7">
        <v>11</v>
      </c>
      <c r="R737" s="7">
        <v>178</v>
      </c>
      <c r="AB737" s="8">
        <f t="shared" si="119"/>
        <v>3</v>
      </c>
      <c r="AC737" s="8" t="str">
        <f t="shared" si="120"/>
        <v/>
      </c>
      <c r="AD737" s="32" t="str">
        <f t="shared" si="121"/>
        <v/>
      </c>
      <c r="AE737" s="32" t="str">
        <f>IF(J737&lt;900,IF(AND(VLOOKUP(C737,marv2012_trees!$A$2:$O$2023,11,FALSE)&lt;21,OR(Q737=21,Q737=22,Q737=23)),1,""),"")</f>
        <v/>
      </c>
      <c r="AF737" s="32" t="str">
        <f t="shared" si="122"/>
        <v/>
      </c>
      <c r="AG737" s="32">
        <f t="shared" si="123"/>
        <v>175</v>
      </c>
      <c r="AH737" s="32">
        <f t="shared" si="124"/>
        <v>178</v>
      </c>
      <c r="AI737" s="32">
        <f t="shared" si="125"/>
        <v>3</v>
      </c>
      <c r="AJ737" s="32" t="str">
        <f t="shared" si="126"/>
        <v/>
      </c>
    </row>
    <row r="738" spans="1:36">
      <c r="A738">
        <v>2</v>
      </c>
      <c r="B738" s="1" t="str">
        <f t="shared" si="118"/>
        <v>2B_125</v>
      </c>
      <c r="C738" t="str">
        <f t="shared" si="128"/>
        <v>2B_125</v>
      </c>
      <c r="D738" t="str">
        <f>IF(ISNA(VLOOKUP(C738,omissio_vanha_vs_uusi!$A$2:$T$107,20,FALSE)),"",IF(VLOOKUP(C738,omissio_vanha_vs_uusi!$A$2:$T$107,20,FALSE)="OK",VLOOKUP(C738,omissio_vanha_vs_uusi!$A$2:$T$107,11,FALSE),""))</f>
        <v/>
      </c>
      <c r="E738">
        <f>VLOOKUP($C738,marv2012_trees!$A$2:$O$2023,5,FALSE)</f>
        <v>2515752.94</v>
      </c>
      <c r="F738">
        <f>VLOOKUP($C738,marv2012_trees!$A$2:$O$2023,6,FALSE)</f>
        <v>6860824.2199999997</v>
      </c>
      <c r="G738" t="str">
        <f>IF(ISNA(VLOOKUP($C738,results!$A$2:$CJ$107,10,FALSE)),"",VLOOKUP($C738,results!$A$2:$CJ$107,10,FALSE))</f>
        <v/>
      </c>
      <c r="H738" t="str">
        <f>IF(ISNA(VLOOKUP($C738,results!$A$2:$CJ$107,11,FALSE)),"",VLOOKUP($C738,results!$A$2:$CJ$107,11,FALSE))</f>
        <v/>
      </c>
      <c r="I738" t="s">
        <v>133</v>
      </c>
      <c r="J738">
        <v>125</v>
      </c>
      <c r="K738">
        <v>2</v>
      </c>
      <c r="L738">
        <v>136</v>
      </c>
      <c r="M738">
        <v>10.448009765624899</v>
      </c>
      <c r="N738">
        <v>2</v>
      </c>
      <c r="O738" s="7">
        <v>1</v>
      </c>
      <c r="P738" s="7">
        <v>2</v>
      </c>
      <c r="Q738" s="7">
        <v>12</v>
      </c>
      <c r="R738" s="7">
        <v>150</v>
      </c>
      <c r="AB738" s="8">
        <f t="shared" si="119"/>
        <v>14</v>
      </c>
      <c r="AC738" s="8" t="str">
        <f t="shared" si="120"/>
        <v/>
      </c>
      <c r="AD738" s="32" t="str">
        <f t="shared" si="121"/>
        <v/>
      </c>
      <c r="AE738" s="32" t="str">
        <f>IF(J738&lt;900,IF(AND(VLOOKUP(C738,marv2012_trees!$A$2:$O$2023,11,FALSE)&lt;21,OR(Q738=21,Q738=22,Q738=23)),1,""),"")</f>
        <v/>
      </c>
      <c r="AF738" s="32" t="str">
        <f t="shared" si="122"/>
        <v/>
      </c>
      <c r="AG738" s="32">
        <f t="shared" si="123"/>
        <v>136</v>
      </c>
      <c r="AH738" s="32">
        <f t="shared" si="124"/>
        <v>150</v>
      </c>
      <c r="AI738" s="32">
        <f t="shared" si="125"/>
        <v>14</v>
      </c>
      <c r="AJ738" s="32" t="str">
        <f t="shared" si="126"/>
        <v/>
      </c>
    </row>
    <row r="739" spans="1:36">
      <c r="A739">
        <v>2</v>
      </c>
      <c r="B739" s="1" t="str">
        <f t="shared" si="118"/>
        <v>2B_127</v>
      </c>
      <c r="C739" t="str">
        <f t="shared" si="128"/>
        <v>2B_127</v>
      </c>
      <c r="D739" t="str">
        <f>IF(ISNA(VLOOKUP(C739,omissio_vanha_vs_uusi!$A$2:$T$107,20,FALSE)),"",IF(VLOOKUP(C739,omissio_vanha_vs_uusi!$A$2:$T$107,20,FALSE)="OK",VLOOKUP(C739,omissio_vanha_vs_uusi!$A$2:$T$107,11,FALSE),""))</f>
        <v/>
      </c>
      <c r="E739">
        <f>VLOOKUP($C739,marv2012_trees!$A$2:$O$2023,5,FALSE)</f>
        <v>2515755.61</v>
      </c>
      <c r="F739">
        <f>VLOOKUP($C739,marv2012_trees!$A$2:$O$2023,6,FALSE)</f>
        <v>6860827.1799999997</v>
      </c>
      <c r="G739" t="str">
        <f>IF(ISNA(VLOOKUP($C739,results!$A$2:$CJ$107,10,FALSE)),"",VLOOKUP($C739,results!$A$2:$CJ$107,10,FALSE))</f>
        <v/>
      </c>
      <c r="H739" t="str">
        <f>IF(ISNA(VLOOKUP($C739,results!$A$2:$CJ$107,11,FALSE)),"",VLOOKUP($C739,results!$A$2:$CJ$107,11,FALSE))</f>
        <v/>
      </c>
      <c r="I739" t="s">
        <v>133</v>
      </c>
      <c r="J739">
        <v>127</v>
      </c>
      <c r="K739">
        <v>2</v>
      </c>
      <c r="L739">
        <v>207</v>
      </c>
      <c r="M739">
        <v>19.270011596679598</v>
      </c>
      <c r="N739">
        <v>2</v>
      </c>
      <c r="O739" s="7">
        <v>1</v>
      </c>
      <c r="P739" s="7">
        <v>2</v>
      </c>
      <c r="Q739" s="7">
        <v>11</v>
      </c>
      <c r="R739" s="7">
        <v>225</v>
      </c>
      <c r="AB739" s="8">
        <f t="shared" si="119"/>
        <v>18</v>
      </c>
      <c r="AC739" s="8" t="str">
        <f t="shared" si="120"/>
        <v/>
      </c>
      <c r="AD739" s="32" t="str">
        <f t="shared" si="121"/>
        <v/>
      </c>
      <c r="AE739" s="32" t="str">
        <f>IF(J739&lt;900,IF(AND(VLOOKUP(C739,marv2012_trees!$A$2:$O$2023,11,FALSE)&lt;21,OR(Q739=21,Q739=22,Q739=23)),1,""),"")</f>
        <v/>
      </c>
      <c r="AF739" s="32" t="str">
        <f t="shared" si="122"/>
        <v/>
      </c>
      <c r="AG739" s="32">
        <f t="shared" si="123"/>
        <v>207</v>
      </c>
      <c r="AH739" s="32">
        <f t="shared" si="124"/>
        <v>225</v>
      </c>
      <c r="AI739" s="32">
        <f t="shared" si="125"/>
        <v>18</v>
      </c>
      <c r="AJ739" s="32" t="str">
        <f t="shared" si="126"/>
        <v/>
      </c>
    </row>
    <row r="740" spans="1:36">
      <c r="A740">
        <v>2</v>
      </c>
      <c r="B740" s="1" t="str">
        <f t="shared" si="118"/>
        <v>2B_126</v>
      </c>
      <c r="C740" t="str">
        <f t="shared" si="128"/>
        <v>2B_126</v>
      </c>
      <c r="D740" t="str">
        <f>IF(ISNA(VLOOKUP(C740,omissio_vanha_vs_uusi!$A$2:$T$107,20,FALSE)),"",IF(VLOOKUP(C740,omissio_vanha_vs_uusi!$A$2:$T$107,20,FALSE)="OK",VLOOKUP(C740,omissio_vanha_vs_uusi!$A$2:$T$107,11,FALSE),""))</f>
        <v/>
      </c>
      <c r="E740">
        <f>VLOOKUP($C740,marv2012_trees!$A$2:$O$2023,5,FALSE)</f>
        <v>2515752.89</v>
      </c>
      <c r="F740">
        <f>VLOOKUP($C740,marv2012_trees!$A$2:$O$2023,6,FALSE)</f>
        <v>6860826.1299999999</v>
      </c>
      <c r="G740" t="str">
        <f>IF(ISNA(VLOOKUP($C740,results!$A$2:$CJ$107,10,FALSE)),"",VLOOKUP($C740,results!$A$2:$CJ$107,10,FALSE))</f>
        <v/>
      </c>
      <c r="H740" t="str">
        <f>IF(ISNA(VLOOKUP($C740,results!$A$2:$CJ$107,11,FALSE)),"",VLOOKUP($C740,results!$A$2:$CJ$107,11,FALSE))</f>
        <v/>
      </c>
      <c r="I740" t="s">
        <v>133</v>
      </c>
      <c r="J740">
        <v>126</v>
      </c>
      <c r="K740">
        <v>2</v>
      </c>
      <c r="L740">
        <v>150</v>
      </c>
      <c r="M740">
        <v>8.1330067138671307</v>
      </c>
      <c r="N740">
        <v>2</v>
      </c>
      <c r="O740" s="7">
        <v>1</v>
      </c>
      <c r="P740" s="7">
        <v>2</v>
      </c>
      <c r="Q740" s="7">
        <v>22</v>
      </c>
      <c r="R740" s="7">
        <v>152</v>
      </c>
      <c r="AB740" s="8" t="str">
        <f t="shared" si="119"/>
        <v/>
      </c>
      <c r="AC740" s="8" t="str">
        <f t="shared" si="120"/>
        <v/>
      </c>
      <c r="AD740" s="32" t="str">
        <f t="shared" si="121"/>
        <v/>
      </c>
      <c r="AE740" s="32">
        <f>IF(J740&lt;900,IF(AND(VLOOKUP(C740,marv2012_trees!$A$2:$O$2023,11,FALSE)&lt;21,OR(Q740=21,Q740=22,Q740=23)),1,""),"")</f>
        <v>1</v>
      </c>
      <c r="AF740" s="32" t="str">
        <f t="shared" si="122"/>
        <v/>
      </c>
      <c r="AG740" s="32">
        <f t="shared" si="123"/>
        <v>0</v>
      </c>
      <c r="AH740" s="32">
        <f t="shared" si="124"/>
        <v>0</v>
      </c>
      <c r="AI740" s="32" t="str">
        <f t="shared" si="125"/>
        <v/>
      </c>
      <c r="AJ740" s="32" t="str">
        <f t="shared" si="126"/>
        <v/>
      </c>
    </row>
    <row r="741" spans="1:36">
      <c r="A741">
        <v>2</v>
      </c>
      <c r="B741" s="1" t="str">
        <f t="shared" si="118"/>
        <v>2B_134</v>
      </c>
      <c r="C741" t="str">
        <f t="shared" si="128"/>
        <v>2B_134</v>
      </c>
      <c r="D741" t="str">
        <f>IF(ISNA(VLOOKUP(C741,omissio_vanha_vs_uusi!$A$2:$T$107,20,FALSE)),"",IF(VLOOKUP(C741,omissio_vanha_vs_uusi!$A$2:$T$107,20,FALSE)="OK",VLOOKUP(C741,omissio_vanha_vs_uusi!$A$2:$T$107,11,FALSE),""))</f>
        <v/>
      </c>
      <c r="E741">
        <f>VLOOKUP($C741,marv2012_trees!$A$2:$O$2023,5,FALSE)</f>
        <v>2515755.0699999998</v>
      </c>
      <c r="F741">
        <f>VLOOKUP($C741,marv2012_trees!$A$2:$O$2023,6,FALSE)</f>
        <v>6860830.0800000001</v>
      </c>
      <c r="G741" t="str">
        <f>IF(ISNA(VLOOKUP($C741,results!$A$2:$CJ$107,10,FALSE)),"",VLOOKUP($C741,results!$A$2:$CJ$107,10,FALSE))</f>
        <v/>
      </c>
      <c r="H741" t="str">
        <f>IF(ISNA(VLOOKUP($C741,results!$A$2:$CJ$107,11,FALSE)),"",VLOOKUP($C741,results!$A$2:$CJ$107,11,FALSE))</f>
        <v/>
      </c>
      <c r="I741" t="s">
        <v>133</v>
      </c>
      <c r="J741">
        <v>134</v>
      </c>
      <c r="K741">
        <v>2</v>
      </c>
      <c r="L741">
        <v>231</v>
      </c>
      <c r="M741">
        <v>20.625011596679599</v>
      </c>
      <c r="N741">
        <v>2</v>
      </c>
      <c r="O741" s="7">
        <v>1</v>
      </c>
      <c r="P741" s="7">
        <v>2</v>
      </c>
      <c r="Q741" s="7">
        <v>11</v>
      </c>
      <c r="R741" s="7">
        <v>240</v>
      </c>
      <c r="S741" s="7" t="s">
        <v>129</v>
      </c>
      <c r="T741" s="7">
        <v>24</v>
      </c>
      <c r="U741" s="7">
        <v>21</v>
      </c>
      <c r="V741" s="7">
        <v>5</v>
      </c>
      <c r="AB741" s="8">
        <f t="shared" si="119"/>
        <v>9</v>
      </c>
      <c r="AC741" s="8" t="str">
        <f t="shared" si="120"/>
        <v/>
      </c>
      <c r="AD741" s="32" t="str">
        <f t="shared" si="121"/>
        <v/>
      </c>
      <c r="AE741" s="32" t="str">
        <f>IF(J741&lt;900,IF(AND(VLOOKUP(C741,marv2012_trees!$A$2:$O$2023,11,FALSE)&lt;21,OR(Q741=21,Q741=22,Q741=23)),1,""),"")</f>
        <v/>
      </c>
      <c r="AF741" s="32" t="str">
        <f t="shared" si="122"/>
        <v/>
      </c>
      <c r="AG741" s="32">
        <f t="shared" si="123"/>
        <v>231</v>
      </c>
      <c r="AH741" s="32">
        <f t="shared" si="124"/>
        <v>240</v>
      </c>
      <c r="AI741" s="32">
        <f t="shared" si="125"/>
        <v>9</v>
      </c>
      <c r="AJ741" s="32" t="str">
        <f t="shared" si="126"/>
        <v/>
      </c>
    </row>
    <row r="742" spans="1:36">
      <c r="A742">
        <v>2</v>
      </c>
      <c r="B742" s="1" t="str">
        <f t="shared" si="118"/>
        <v>2B_139</v>
      </c>
      <c r="C742" t="str">
        <f t="shared" si="128"/>
        <v>2B_139</v>
      </c>
      <c r="D742" t="str">
        <f>IF(ISNA(VLOOKUP(C742,omissio_vanha_vs_uusi!$A$2:$T$107,20,FALSE)),"",IF(VLOOKUP(C742,omissio_vanha_vs_uusi!$A$2:$T$107,20,FALSE)="OK",VLOOKUP(C742,omissio_vanha_vs_uusi!$A$2:$T$107,11,FALSE),""))</f>
        <v/>
      </c>
      <c r="E742">
        <f>VLOOKUP($C742,marv2012_trees!$A$2:$O$2023,5,FALSE)</f>
        <v>2515758.1800000002</v>
      </c>
      <c r="F742">
        <f>VLOOKUP($C742,marv2012_trees!$A$2:$O$2023,6,FALSE)</f>
        <v>6860832.3600000003</v>
      </c>
      <c r="G742" t="str">
        <f>IF(ISNA(VLOOKUP($C742,results!$A$2:$CJ$107,10,FALSE)),"",VLOOKUP($C742,results!$A$2:$CJ$107,10,FALSE))</f>
        <v/>
      </c>
      <c r="H742" t="str">
        <f>IF(ISNA(VLOOKUP($C742,results!$A$2:$CJ$107,11,FALSE)),"",VLOOKUP($C742,results!$A$2:$CJ$107,11,FALSE))</f>
        <v/>
      </c>
      <c r="I742" t="s">
        <v>133</v>
      </c>
      <c r="J742">
        <v>139</v>
      </c>
      <c r="K742">
        <v>2</v>
      </c>
      <c r="L742">
        <v>221</v>
      </c>
      <c r="M742">
        <v>17.863999389648399</v>
      </c>
      <c r="N742">
        <v>2</v>
      </c>
      <c r="O742" s="7">
        <v>1</v>
      </c>
      <c r="P742" s="7">
        <v>2</v>
      </c>
      <c r="Q742" s="7">
        <v>11</v>
      </c>
      <c r="R742" s="7">
        <v>222</v>
      </c>
      <c r="AB742" s="8">
        <f t="shared" si="119"/>
        <v>1</v>
      </c>
      <c r="AC742" s="8" t="str">
        <f t="shared" si="120"/>
        <v/>
      </c>
      <c r="AD742" s="32" t="str">
        <f t="shared" si="121"/>
        <v/>
      </c>
      <c r="AE742" s="32" t="str">
        <f>IF(J742&lt;900,IF(AND(VLOOKUP(C742,marv2012_trees!$A$2:$O$2023,11,FALSE)&lt;21,OR(Q742=21,Q742=22,Q742=23)),1,""),"")</f>
        <v/>
      </c>
      <c r="AF742" s="32" t="str">
        <f t="shared" si="122"/>
        <v/>
      </c>
      <c r="AG742" s="32">
        <f t="shared" si="123"/>
        <v>221</v>
      </c>
      <c r="AH742" s="32">
        <f t="shared" si="124"/>
        <v>222</v>
      </c>
      <c r="AI742" s="32">
        <f t="shared" si="125"/>
        <v>1</v>
      </c>
      <c r="AJ742" s="32" t="str">
        <f t="shared" si="126"/>
        <v/>
      </c>
    </row>
    <row r="743" spans="1:36">
      <c r="A743">
        <v>2</v>
      </c>
      <c r="B743" s="1" t="str">
        <f t="shared" si="118"/>
        <v>2B_132</v>
      </c>
      <c r="C743" t="str">
        <f t="shared" si="128"/>
        <v>2B_132</v>
      </c>
      <c r="D743" t="str">
        <f>IF(ISNA(VLOOKUP(C743,omissio_vanha_vs_uusi!$A$2:$T$107,20,FALSE)),"",IF(VLOOKUP(C743,omissio_vanha_vs_uusi!$A$2:$T$107,20,FALSE)="OK",VLOOKUP(C743,omissio_vanha_vs_uusi!$A$2:$T$107,11,FALSE),""))</f>
        <v/>
      </c>
      <c r="E743">
        <f>VLOOKUP($C743,marv2012_trees!$A$2:$O$2023,5,FALSE)</f>
        <v>2515751.29</v>
      </c>
      <c r="F743">
        <f>VLOOKUP($C743,marv2012_trees!$A$2:$O$2023,6,FALSE)</f>
        <v>6860829.9900000002</v>
      </c>
      <c r="G743" t="str">
        <f>IF(ISNA(VLOOKUP($C743,results!$A$2:$CJ$107,10,FALSE)),"",VLOOKUP($C743,results!$A$2:$CJ$107,10,FALSE))</f>
        <v/>
      </c>
      <c r="H743" t="str">
        <f>IF(ISNA(VLOOKUP($C743,results!$A$2:$CJ$107,11,FALSE)),"",VLOOKUP($C743,results!$A$2:$CJ$107,11,FALSE))</f>
        <v/>
      </c>
      <c r="I743" t="s">
        <v>133</v>
      </c>
      <c r="J743">
        <v>132</v>
      </c>
      <c r="K743">
        <v>2</v>
      </c>
      <c r="L743">
        <v>171</v>
      </c>
      <c r="N743">
        <v>2</v>
      </c>
      <c r="O743" s="7">
        <v>1</v>
      </c>
      <c r="P743" s="7">
        <v>2</v>
      </c>
      <c r="Q743" s="7">
        <v>22</v>
      </c>
      <c r="R743" s="7">
        <v>165</v>
      </c>
      <c r="AB743" s="8" t="str">
        <f t="shared" si="119"/>
        <v/>
      </c>
      <c r="AC743" s="8" t="str">
        <f t="shared" si="120"/>
        <v/>
      </c>
      <c r="AD743" s="32" t="str">
        <f t="shared" si="121"/>
        <v/>
      </c>
      <c r="AE743" s="32">
        <f>IF(J743&lt;900,IF(AND(VLOOKUP(C743,marv2012_trees!$A$2:$O$2023,11,FALSE)&lt;21,OR(Q743=21,Q743=22,Q743=23)),1,""),"")</f>
        <v>1</v>
      </c>
      <c r="AF743" s="32" t="str">
        <f t="shared" si="122"/>
        <v/>
      </c>
      <c r="AG743" s="32">
        <f t="shared" si="123"/>
        <v>0</v>
      </c>
      <c r="AH743" s="32">
        <f t="shared" si="124"/>
        <v>0</v>
      </c>
      <c r="AI743" s="32" t="str">
        <f t="shared" si="125"/>
        <v/>
      </c>
      <c r="AJ743" s="32" t="str">
        <f t="shared" si="126"/>
        <v/>
      </c>
    </row>
    <row r="744" spans="1:36">
      <c r="A744">
        <v>2</v>
      </c>
      <c r="B744" s="1" t="str">
        <f t="shared" si="118"/>
        <v>2B_141</v>
      </c>
      <c r="C744" t="str">
        <f t="shared" si="128"/>
        <v>2B_141</v>
      </c>
      <c r="D744" t="str">
        <f>IF(ISNA(VLOOKUP(C744,omissio_vanha_vs_uusi!$A$2:$T$107,20,FALSE)),"",IF(VLOOKUP(C744,omissio_vanha_vs_uusi!$A$2:$T$107,20,FALSE)="OK",VLOOKUP(C744,omissio_vanha_vs_uusi!$A$2:$T$107,11,FALSE),""))</f>
        <v/>
      </c>
      <c r="E744">
        <f>VLOOKUP($C744,marv2012_trees!$A$2:$O$2023,5,FALSE)</f>
        <v>2515755.63</v>
      </c>
      <c r="F744">
        <f>VLOOKUP($C744,marv2012_trees!$A$2:$O$2023,6,FALSE)</f>
        <v>6860833.0599999996</v>
      </c>
      <c r="G744" t="str">
        <f>IF(ISNA(VLOOKUP($C744,results!$A$2:$CJ$107,10,FALSE)),"",VLOOKUP($C744,results!$A$2:$CJ$107,10,FALSE))</f>
        <v/>
      </c>
      <c r="H744" t="str">
        <f>IF(ISNA(VLOOKUP($C744,results!$A$2:$CJ$107,11,FALSE)),"",VLOOKUP($C744,results!$A$2:$CJ$107,11,FALSE))</f>
        <v/>
      </c>
      <c r="I744" t="s">
        <v>133</v>
      </c>
      <c r="J744">
        <v>141</v>
      </c>
      <c r="K744">
        <v>2</v>
      </c>
      <c r="L744">
        <v>231</v>
      </c>
      <c r="M744">
        <v>11.232005493163999</v>
      </c>
      <c r="N744">
        <v>2</v>
      </c>
      <c r="O744" s="7">
        <v>1</v>
      </c>
      <c r="P744" s="7">
        <v>2</v>
      </c>
      <c r="Q744" s="7">
        <v>12</v>
      </c>
      <c r="R744" s="7">
        <v>232</v>
      </c>
      <c r="AB744" s="8">
        <f t="shared" si="119"/>
        <v>1</v>
      </c>
      <c r="AC744" s="8" t="str">
        <f t="shared" si="120"/>
        <v/>
      </c>
      <c r="AD744" s="32" t="str">
        <f t="shared" si="121"/>
        <v/>
      </c>
      <c r="AE744" s="32" t="str">
        <f>IF(J744&lt;900,IF(AND(VLOOKUP(C744,marv2012_trees!$A$2:$O$2023,11,FALSE)&lt;21,OR(Q744=21,Q744=22,Q744=23)),1,""),"")</f>
        <v/>
      </c>
      <c r="AF744" s="32" t="str">
        <f t="shared" si="122"/>
        <v/>
      </c>
      <c r="AG744" s="32">
        <f t="shared" si="123"/>
        <v>231</v>
      </c>
      <c r="AH744" s="32">
        <f t="shared" si="124"/>
        <v>232</v>
      </c>
      <c r="AI744" s="32">
        <f t="shared" si="125"/>
        <v>1</v>
      </c>
      <c r="AJ744" s="32" t="str">
        <f t="shared" si="126"/>
        <v/>
      </c>
    </row>
    <row r="745" spans="1:36">
      <c r="A745">
        <v>2</v>
      </c>
      <c r="B745" s="1" t="str">
        <f t="shared" si="118"/>
        <v>2B_138</v>
      </c>
      <c r="C745" t="str">
        <f t="shared" si="128"/>
        <v>2B_138</v>
      </c>
      <c r="D745" t="str">
        <f>IF(ISNA(VLOOKUP(C745,omissio_vanha_vs_uusi!$A$2:$T$107,20,FALSE)),"",IF(VLOOKUP(C745,omissio_vanha_vs_uusi!$A$2:$T$107,20,FALSE)="OK",VLOOKUP(C745,omissio_vanha_vs_uusi!$A$2:$T$107,11,FALSE),""))</f>
        <v/>
      </c>
      <c r="E745">
        <f>VLOOKUP($C745,marv2012_trees!$A$2:$O$2023,5,FALSE)</f>
        <v>2515748.89</v>
      </c>
      <c r="F745">
        <f>VLOOKUP($C745,marv2012_trees!$A$2:$O$2023,6,FALSE)</f>
        <v>6860833.46</v>
      </c>
      <c r="G745" t="str">
        <f>IF(ISNA(VLOOKUP($C745,results!$A$2:$CJ$107,10,FALSE)),"",VLOOKUP($C745,results!$A$2:$CJ$107,10,FALSE))</f>
        <v/>
      </c>
      <c r="H745" t="str">
        <f>IF(ISNA(VLOOKUP($C745,results!$A$2:$CJ$107,11,FALSE)),"",VLOOKUP($C745,results!$A$2:$CJ$107,11,FALSE))</f>
        <v/>
      </c>
      <c r="I745" t="s">
        <v>133</v>
      </c>
      <c r="J745">
        <v>138</v>
      </c>
      <c r="K745">
        <v>2</v>
      </c>
      <c r="L745">
        <v>174</v>
      </c>
      <c r="M745">
        <v>14.352007934570199</v>
      </c>
      <c r="N745">
        <v>2</v>
      </c>
      <c r="O745" s="7">
        <v>1</v>
      </c>
      <c r="P745" s="7">
        <v>2</v>
      </c>
      <c r="Q745" s="7">
        <v>11</v>
      </c>
      <c r="R745" s="7">
        <v>172</v>
      </c>
      <c r="AB745" s="8">
        <f t="shared" si="119"/>
        <v>-2</v>
      </c>
      <c r="AC745" s="8" t="str">
        <f t="shared" si="120"/>
        <v/>
      </c>
      <c r="AD745" s="32" t="str">
        <f t="shared" si="121"/>
        <v/>
      </c>
      <c r="AE745" s="32" t="str">
        <f>IF(J745&lt;900,IF(AND(VLOOKUP(C745,marv2012_trees!$A$2:$O$2023,11,FALSE)&lt;21,OR(Q745=21,Q745=22,Q745=23)),1,""),"")</f>
        <v/>
      </c>
      <c r="AF745" s="32" t="str">
        <f t="shared" si="122"/>
        <v/>
      </c>
      <c r="AG745" s="32">
        <f t="shared" si="123"/>
        <v>174</v>
      </c>
      <c r="AH745" s="32">
        <f t="shared" si="124"/>
        <v>172</v>
      </c>
      <c r="AI745" s="32">
        <f t="shared" si="125"/>
        <v>-2</v>
      </c>
      <c r="AJ745" s="32" t="str">
        <f t="shared" si="126"/>
        <v/>
      </c>
    </row>
    <row r="746" spans="1:36">
      <c r="A746">
        <v>2</v>
      </c>
      <c r="B746" s="1" t="str">
        <f t="shared" si="118"/>
        <v>2B_143</v>
      </c>
      <c r="C746" t="str">
        <f t="shared" si="128"/>
        <v>2B_143</v>
      </c>
      <c r="D746" t="str">
        <f>IF(ISNA(VLOOKUP(C746,omissio_vanha_vs_uusi!$A$2:$T$107,20,FALSE)),"",IF(VLOOKUP(C746,omissio_vanha_vs_uusi!$A$2:$T$107,20,FALSE)="OK",VLOOKUP(C746,omissio_vanha_vs_uusi!$A$2:$T$107,11,FALSE),""))</f>
        <v/>
      </c>
      <c r="E746">
        <f>VLOOKUP($C746,marv2012_trees!$A$2:$O$2023,5,FALSE)</f>
        <v>2515745.2599999998</v>
      </c>
      <c r="F746">
        <f>VLOOKUP($C746,marv2012_trees!$A$2:$O$2023,6,FALSE)</f>
        <v>6860837.0899999999</v>
      </c>
      <c r="G746" t="str">
        <f>IF(ISNA(VLOOKUP($C746,results!$A$2:$CJ$107,10,FALSE)),"",VLOOKUP($C746,results!$A$2:$CJ$107,10,FALSE))</f>
        <v/>
      </c>
      <c r="H746" t="str">
        <f>IF(ISNA(VLOOKUP($C746,results!$A$2:$CJ$107,11,FALSE)),"",VLOOKUP($C746,results!$A$2:$CJ$107,11,FALSE))</f>
        <v/>
      </c>
      <c r="I746" t="s">
        <v>133</v>
      </c>
      <c r="J746">
        <v>143</v>
      </c>
      <c r="K746">
        <v>2</v>
      </c>
      <c r="L746">
        <v>234</v>
      </c>
      <c r="M746">
        <v>19.933002441406099</v>
      </c>
      <c r="N746">
        <v>2</v>
      </c>
      <c r="O746" s="7">
        <v>1</v>
      </c>
      <c r="P746" s="7">
        <v>2</v>
      </c>
      <c r="Q746" s="7">
        <v>11</v>
      </c>
      <c r="R746" s="7">
        <v>243</v>
      </c>
      <c r="S746" s="7" t="s">
        <v>103</v>
      </c>
      <c r="T746" s="7">
        <v>20.5</v>
      </c>
      <c r="U746" s="7">
        <v>14</v>
      </c>
      <c r="V746" s="7">
        <v>7</v>
      </c>
      <c r="W746" s="7">
        <v>5</v>
      </c>
      <c r="X746" s="7">
        <v>9</v>
      </c>
      <c r="Y746" s="7">
        <v>18</v>
      </c>
      <c r="Z746" s="7">
        <v>80</v>
      </c>
      <c r="AB746" s="8">
        <f t="shared" si="119"/>
        <v>9</v>
      </c>
      <c r="AC746" s="8" t="str">
        <f t="shared" si="120"/>
        <v/>
      </c>
      <c r="AD746" s="32" t="str">
        <f t="shared" si="121"/>
        <v/>
      </c>
      <c r="AE746" s="32" t="str">
        <f>IF(J746&lt;900,IF(AND(VLOOKUP(C746,marv2012_trees!$A$2:$O$2023,11,FALSE)&lt;21,OR(Q746=21,Q746=22,Q746=23)),1,""),"")</f>
        <v/>
      </c>
      <c r="AF746" s="32" t="str">
        <f t="shared" si="122"/>
        <v/>
      </c>
      <c r="AG746" s="32">
        <f t="shared" si="123"/>
        <v>234</v>
      </c>
      <c r="AH746" s="32">
        <f t="shared" si="124"/>
        <v>243</v>
      </c>
      <c r="AI746" s="32">
        <f t="shared" si="125"/>
        <v>9</v>
      </c>
      <c r="AJ746" s="32" t="str">
        <f t="shared" si="126"/>
        <v/>
      </c>
    </row>
    <row r="747" spans="1:36">
      <c r="A747">
        <v>2</v>
      </c>
      <c r="B747" s="1" t="str">
        <f t="shared" si="118"/>
        <v>2B_147</v>
      </c>
      <c r="C747" t="str">
        <f t="shared" si="128"/>
        <v>2B_147</v>
      </c>
      <c r="D747" t="str">
        <f>IF(ISNA(VLOOKUP(C747,omissio_vanha_vs_uusi!$A$2:$T$107,20,FALSE)),"",IF(VLOOKUP(C747,omissio_vanha_vs_uusi!$A$2:$T$107,20,FALSE)="OK",VLOOKUP(C747,omissio_vanha_vs_uusi!$A$2:$T$107,11,FALSE),""))</f>
        <v/>
      </c>
      <c r="E747">
        <f>VLOOKUP($C747,marv2012_trees!$A$2:$O$2023,5,FALSE)</f>
        <v>2515746.16</v>
      </c>
      <c r="F747">
        <f>VLOOKUP($C747,marv2012_trees!$A$2:$O$2023,6,FALSE)</f>
        <v>6860839.3700000001</v>
      </c>
      <c r="G747" t="str">
        <f>IF(ISNA(VLOOKUP($C747,results!$A$2:$CJ$107,10,FALSE)),"",VLOOKUP($C747,results!$A$2:$CJ$107,10,FALSE))</f>
        <v/>
      </c>
      <c r="H747" t="str">
        <f>IF(ISNA(VLOOKUP($C747,results!$A$2:$CJ$107,11,FALSE)),"",VLOOKUP($C747,results!$A$2:$CJ$107,11,FALSE))</f>
        <v/>
      </c>
      <c r="I747" t="s">
        <v>133</v>
      </c>
      <c r="J747">
        <v>147</v>
      </c>
      <c r="K747">
        <v>2</v>
      </c>
      <c r="L747">
        <v>264</v>
      </c>
      <c r="M747">
        <v>20.577997558593701</v>
      </c>
      <c r="N747">
        <v>2</v>
      </c>
      <c r="O747" s="7">
        <v>1</v>
      </c>
      <c r="P747" s="7">
        <v>2</v>
      </c>
      <c r="Q747" s="7">
        <v>11</v>
      </c>
      <c r="R747" s="7">
        <v>270</v>
      </c>
      <c r="AB747" s="8">
        <f t="shared" si="119"/>
        <v>6</v>
      </c>
      <c r="AC747" s="8" t="str">
        <f t="shared" si="120"/>
        <v/>
      </c>
      <c r="AD747" s="32" t="str">
        <f t="shared" si="121"/>
        <v/>
      </c>
      <c r="AE747" s="32" t="str">
        <f>IF(J747&lt;900,IF(AND(VLOOKUP(C747,marv2012_trees!$A$2:$O$2023,11,FALSE)&lt;21,OR(Q747=21,Q747=22,Q747=23)),1,""),"")</f>
        <v/>
      </c>
      <c r="AF747" s="32" t="str">
        <f t="shared" si="122"/>
        <v/>
      </c>
      <c r="AG747" s="32">
        <f t="shared" si="123"/>
        <v>264</v>
      </c>
      <c r="AH747" s="32">
        <f t="shared" si="124"/>
        <v>270</v>
      </c>
      <c r="AI747" s="32">
        <f t="shared" si="125"/>
        <v>6</v>
      </c>
      <c r="AJ747" s="32" t="str">
        <f t="shared" si="126"/>
        <v/>
      </c>
    </row>
    <row r="748" spans="1:36">
      <c r="A748">
        <v>2</v>
      </c>
      <c r="B748" s="1" t="str">
        <f t="shared" si="118"/>
        <v>2B_150</v>
      </c>
      <c r="C748" t="str">
        <f t="shared" si="128"/>
        <v>2B_150</v>
      </c>
      <c r="D748" t="str">
        <f>IF(ISNA(VLOOKUP(C748,omissio_vanha_vs_uusi!$A$2:$T$107,20,FALSE)),"",IF(VLOOKUP(C748,omissio_vanha_vs_uusi!$A$2:$T$107,20,FALSE)="OK",VLOOKUP(C748,omissio_vanha_vs_uusi!$A$2:$T$107,11,FALSE),""))</f>
        <v/>
      </c>
      <c r="E748">
        <f>VLOOKUP($C748,marv2012_trees!$A$2:$O$2023,5,FALSE)</f>
        <v>2515746.87</v>
      </c>
      <c r="F748">
        <f>VLOOKUP($C748,marv2012_trees!$A$2:$O$2023,6,FALSE)</f>
        <v>6860841.4500000002</v>
      </c>
      <c r="G748" t="str">
        <f>IF(ISNA(VLOOKUP($C748,results!$A$2:$CJ$107,10,FALSE)),"",VLOOKUP($C748,results!$A$2:$CJ$107,10,FALSE))</f>
        <v/>
      </c>
      <c r="H748" t="str">
        <f>IF(ISNA(VLOOKUP($C748,results!$A$2:$CJ$107,11,FALSE)),"",VLOOKUP($C748,results!$A$2:$CJ$107,11,FALSE))</f>
        <v/>
      </c>
      <c r="I748" t="s">
        <v>133</v>
      </c>
      <c r="J748">
        <v>150</v>
      </c>
      <c r="K748">
        <v>2</v>
      </c>
      <c r="L748">
        <v>270</v>
      </c>
      <c r="M748">
        <v>21.560005493163999</v>
      </c>
      <c r="N748">
        <v>2</v>
      </c>
      <c r="O748" s="7">
        <v>1</v>
      </c>
      <c r="P748" s="7">
        <v>2</v>
      </c>
      <c r="Q748" s="7">
        <v>11</v>
      </c>
      <c r="R748" s="7">
        <v>271</v>
      </c>
      <c r="S748" s="7" t="s">
        <v>129</v>
      </c>
      <c r="T748" s="7">
        <v>22</v>
      </c>
      <c r="U748" s="7">
        <v>23</v>
      </c>
      <c r="V748" s="7">
        <v>5</v>
      </c>
      <c r="AB748" s="8">
        <f t="shared" si="119"/>
        <v>1</v>
      </c>
      <c r="AC748" s="8" t="str">
        <f t="shared" si="120"/>
        <v/>
      </c>
      <c r="AD748" s="32" t="str">
        <f t="shared" si="121"/>
        <v/>
      </c>
      <c r="AE748" s="32" t="str">
        <f>IF(J748&lt;900,IF(AND(VLOOKUP(C748,marv2012_trees!$A$2:$O$2023,11,FALSE)&lt;21,OR(Q748=21,Q748=22,Q748=23)),1,""),"")</f>
        <v/>
      </c>
      <c r="AF748" s="32" t="str">
        <f t="shared" si="122"/>
        <v/>
      </c>
      <c r="AG748" s="32">
        <f t="shared" si="123"/>
        <v>270</v>
      </c>
      <c r="AH748" s="32">
        <f t="shared" si="124"/>
        <v>271</v>
      </c>
      <c r="AI748" s="32">
        <f t="shared" si="125"/>
        <v>1</v>
      </c>
      <c r="AJ748" s="32" t="str">
        <f t="shared" si="126"/>
        <v/>
      </c>
    </row>
    <row r="749" spans="1:36">
      <c r="A749">
        <v>2</v>
      </c>
      <c r="B749" s="1" t="str">
        <f t="shared" si="118"/>
        <v>2B_156</v>
      </c>
      <c r="C749" t="str">
        <f t="shared" si="128"/>
        <v>2B_156</v>
      </c>
      <c r="D749" t="str">
        <f>IF(ISNA(VLOOKUP(C749,omissio_vanha_vs_uusi!$A$2:$T$107,20,FALSE)),"",IF(VLOOKUP(C749,omissio_vanha_vs_uusi!$A$2:$T$107,20,FALSE)="OK",VLOOKUP(C749,omissio_vanha_vs_uusi!$A$2:$T$107,11,FALSE),""))</f>
        <v/>
      </c>
      <c r="E749">
        <f>VLOOKUP($C749,marv2012_trees!$A$2:$O$2023,5,FALSE)</f>
        <v>2515748.66</v>
      </c>
      <c r="F749">
        <f>VLOOKUP($C749,marv2012_trees!$A$2:$O$2023,6,FALSE)</f>
        <v>6860844.5300000003</v>
      </c>
      <c r="G749" t="str">
        <f>IF(ISNA(VLOOKUP($C749,results!$A$2:$CJ$107,10,FALSE)),"",VLOOKUP($C749,results!$A$2:$CJ$107,10,FALSE))</f>
        <v/>
      </c>
      <c r="H749" t="str">
        <f>IF(ISNA(VLOOKUP($C749,results!$A$2:$CJ$107,11,FALSE)),"",VLOOKUP($C749,results!$A$2:$CJ$107,11,FALSE))</f>
        <v/>
      </c>
      <c r="I749" t="s">
        <v>133</v>
      </c>
      <c r="J749">
        <v>156</v>
      </c>
      <c r="K749">
        <v>2</v>
      </c>
      <c r="L749">
        <v>206</v>
      </c>
      <c r="M749">
        <v>18.800009155273401</v>
      </c>
      <c r="N749">
        <v>2</v>
      </c>
      <c r="O749" s="7">
        <v>1</v>
      </c>
      <c r="P749" s="7">
        <v>2</v>
      </c>
      <c r="Q749" s="7">
        <v>11</v>
      </c>
      <c r="R749" s="7">
        <v>212</v>
      </c>
      <c r="AB749" s="8">
        <f t="shared" si="119"/>
        <v>6</v>
      </c>
      <c r="AC749" s="8" t="str">
        <f t="shared" si="120"/>
        <v/>
      </c>
      <c r="AD749" s="32" t="str">
        <f t="shared" si="121"/>
        <v/>
      </c>
      <c r="AE749" s="32" t="str">
        <f>IF(J749&lt;900,IF(AND(VLOOKUP(C749,marv2012_trees!$A$2:$O$2023,11,FALSE)&lt;21,OR(Q749=21,Q749=22,Q749=23)),1,""),"")</f>
        <v/>
      </c>
      <c r="AF749" s="32" t="str">
        <f t="shared" si="122"/>
        <v/>
      </c>
      <c r="AG749" s="32">
        <f t="shared" si="123"/>
        <v>206</v>
      </c>
      <c r="AH749" s="32">
        <f t="shared" si="124"/>
        <v>212</v>
      </c>
      <c r="AI749" s="32">
        <f t="shared" si="125"/>
        <v>6</v>
      </c>
      <c r="AJ749" s="32" t="str">
        <f t="shared" si="126"/>
        <v/>
      </c>
    </row>
    <row r="750" spans="1:36">
      <c r="A750">
        <v>2</v>
      </c>
      <c r="B750" s="1" t="str">
        <f t="shared" si="118"/>
        <v>2B_151</v>
      </c>
      <c r="C750" t="str">
        <f t="shared" si="128"/>
        <v>2B_151</v>
      </c>
      <c r="D750" t="str">
        <f>IF(ISNA(VLOOKUP(C750,omissio_vanha_vs_uusi!$A$2:$T$107,20,FALSE)),"",IF(VLOOKUP(C750,omissio_vanha_vs_uusi!$A$2:$T$107,20,FALSE)="OK",VLOOKUP(C750,omissio_vanha_vs_uusi!$A$2:$T$107,11,FALSE),""))</f>
        <v/>
      </c>
      <c r="E750">
        <f>VLOOKUP($C750,marv2012_trees!$A$2:$O$2023,5,FALSE)</f>
        <v>2515740.56</v>
      </c>
      <c r="F750">
        <f>VLOOKUP($C750,marv2012_trees!$A$2:$O$2023,6,FALSE)</f>
        <v>6860843.7199999997</v>
      </c>
      <c r="G750" t="str">
        <f>IF(ISNA(VLOOKUP($C750,results!$A$2:$CJ$107,10,FALSE)),"",VLOOKUP($C750,results!$A$2:$CJ$107,10,FALSE))</f>
        <v/>
      </c>
      <c r="H750" t="str">
        <f>IF(ISNA(VLOOKUP($C750,results!$A$2:$CJ$107,11,FALSE)),"",VLOOKUP($C750,results!$A$2:$CJ$107,11,FALSE))</f>
        <v/>
      </c>
      <c r="I750" t="s">
        <v>133</v>
      </c>
      <c r="J750">
        <v>151</v>
      </c>
      <c r="K750">
        <v>2</v>
      </c>
      <c r="L750">
        <v>165</v>
      </c>
      <c r="M750">
        <v>16.8300030517577</v>
      </c>
      <c r="N750">
        <v>2</v>
      </c>
      <c r="O750" s="7">
        <v>1</v>
      </c>
      <c r="P750" s="7">
        <v>2</v>
      </c>
      <c r="Q750" s="7">
        <v>11</v>
      </c>
      <c r="R750" s="7">
        <v>166</v>
      </c>
      <c r="AB750" s="8">
        <f t="shared" si="119"/>
        <v>1</v>
      </c>
      <c r="AC750" s="8" t="str">
        <f t="shared" si="120"/>
        <v/>
      </c>
      <c r="AD750" s="32" t="str">
        <f t="shared" si="121"/>
        <v/>
      </c>
      <c r="AE750" s="32" t="str">
        <f>IF(J750&lt;900,IF(AND(VLOOKUP(C750,marv2012_trees!$A$2:$O$2023,11,FALSE)&lt;21,OR(Q750=21,Q750=22,Q750=23)),1,""),"")</f>
        <v/>
      </c>
      <c r="AF750" s="32" t="str">
        <f t="shared" si="122"/>
        <v/>
      </c>
      <c r="AG750" s="32">
        <f t="shared" si="123"/>
        <v>165</v>
      </c>
      <c r="AH750" s="32">
        <f t="shared" si="124"/>
        <v>166</v>
      </c>
      <c r="AI750" s="32">
        <f t="shared" si="125"/>
        <v>1</v>
      </c>
      <c r="AJ750" s="32" t="str">
        <f t="shared" si="126"/>
        <v/>
      </c>
    </row>
    <row r="751" spans="1:36">
      <c r="A751">
        <v>2</v>
      </c>
      <c r="B751" s="1" t="str">
        <f t="shared" si="118"/>
        <v>2B_96</v>
      </c>
      <c r="C751" t="str">
        <f t="shared" si="128"/>
        <v>2B_96</v>
      </c>
      <c r="D751" t="str">
        <f>IF(ISNA(VLOOKUP(C751,omissio_vanha_vs_uusi!$A$2:$T$107,20,FALSE)),"",IF(VLOOKUP(C751,omissio_vanha_vs_uusi!$A$2:$T$107,20,FALSE)="OK",VLOOKUP(C751,omissio_vanha_vs_uusi!$A$2:$T$107,11,FALSE),""))</f>
        <v/>
      </c>
      <c r="E751">
        <f>VLOOKUP($C751,marv2012_trees!$A$2:$O$2023,5,FALSE)</f>
        <v>2515770.21</v>
      </c>
      <c r="F751">
        <f>VLOOKUP($C751,marv2012_trees!$A$2:$O$2023,6,FALSE)</f>
        <v>6860816.1200000001</v>
      </c>
      <c r="G751" t="str">
        <f>IF(ISNA(VLOOKUP($C751,results!$A$2:$CJ$107,10,FALSE)),"",VLOOKUP($C751,results!$A$2:$CJ$107,10,FALSE))</f>
        <v/>
      </c>
      <c r="H751" t="str">
        <f>IF(ISNA(VLOOKUP($C751,results!$A$2:$CJ$107,11,FALSE)),"",VLOOKUP($C751,results!$A$2:$CJ$107,11,FALSE))</f>
        <v/>
      </c>
      <c r="I751" t="s">
        <v>133</v>
      </c>
      <c r="J751">
        <v>96</v>
      </c>
      <c r="K751">
        <v>2</v>
      </c>
      <c r="L751">
        <v>317</v>
      </c>
      <c r="M751">
        <v>23.456010986328</v>
      </c>
      <c r="N751">
        <v>2</v>
      </c>
      <c r="O751" s="7">
        <v>1</v>
      </c>
      <c r="P751" s="7">
        <v>2</v>
      </c>
      <c r="Q751" s="7">
        <v>11</v>
      </c>
      <c r="R751" s="7">
        <v>322</v>
      </c>
      <c r="S751" s="7" t="s">
        <v>103</v>
      </c>
      <c r="T751" s="7">
        <v>26.5</v>
      </c>
      <c r="U751" s="7">
        <v>24.5</v>
      </c>
      <c r="V751" s="7">
        <v>17</v>
      </c>
      <c r="W751" s="7">
        <v>5</v>
      </c>
      <c r="X751" s="7">
        <v>5</v>
      </c>
      <c r="Y751" s="7">
        <v>12</v>
      </c>
      <c r="Z751" s="7">
        <v>80</v>
      </c>
      <c r="AB751" s="8">
        <f t="shared" si="119"/>
        <v>5</v>
      </c>
      <c r="AC751" s="8" t="str">
        <f t="shared" si="120"/>
        <v/>
      </c>
      <c r="AD751" s="32" t="str">
        <f t="shared" si="121"/>
        <v/>
      </c>
      <c r="AE751" s="32" t="str">
        <f>IF(J751&lt;900,IF(AND(VLOOKUP(C751,marv2012_trees!$A$2:$O$2023,11,FALSE)&lt;21,OR(Q751=21,Q751=22,Q751=23)),1,""),"")</f>
        <v/>
      </c>
      <c r="AF751" s="32" t="str">
        <f t="shared" si="122"/>
        <v/>
      </c>
      <c r="AG751" s="32">
        <f t="shared" si="123"/>
        <v>317</v>
      </c>
      <c r="AH751" s="32">
        <f t="shared" si="124"/>
        <v>322</v>
      </c>
      <c r="AI751" s="32">
        <f t="shared" si="125"/>
        <v>5</v>
      </c>
      <c r="AJ751" s="32" t="str">
        <f t="shared" si="126"/>
        <v/>
      </c>
    </row>
    <row r="752" spans="1:36">
      <c r="A752">
        <v>2</v>
      </c>
      <c r="B752" s="1" t="str">
        <f t="shared" si="118"/>
        <v>2B_98</v>
      </c>
      <c r="C752" t="str">
        <f t="shared" si="128"/>
        <v>2B_98</v>
      </c>
      <c r="D752" t="str">
        <f>IF(ISNA(VLOOKUP(C752,omissio_vanha_vs_uusi!$A$2:$T$107,20,FALSE)),"",IF(VLOOKUP(C752,omissio_vanha_vs_uusi!$A$2:$T$107,20,FALSE)="OK",VLOOKUP(C752,omissio_vanha_vs_uusi!$A$2:$T$107,11,FALSE),""))</f>
        <v/>
      </c>
      <c r="E752">
        <f>VLOOKUP($C752,marv2012_trees!$A$2:$O$2023,5,FALSE)</f>
        <v>2515773.27</v>
      </c>
      <c r="F752">
        <f>VLOOKUP($C752,marv2012_trees!$A$2:$O$2023,6,FALSE)</f>
        <v>6860818.6600000001</v>
      </c>
      <c r="G752" t="str">
        <f>IF(ISNA(VLOOKUP($C752,results!$A$2:$CJ$107,10,FALSE)),"",VLOOKUP($C752,results!$A$2:$CJ$107,10,FALSE))</f>
        <v/>
      </c>
      <c r="H752" t="str">
        <f>IF(ISNA(VLOOKUP($C752,results!$A$2:$CJ$107,11,FALSE)),"",VLOOKUP($C752,results!$A$2:$CJ$107,11,FALSE))</f>
        <v/>
      </c>
      <c r="I752" t="s">
        <v>133</v>
      </c>
      <c r="J752">
        <v>98</v>
      </c>
      <c r="K752">
        <v>1</v>
      </c>
      <c r="L752">
        <v>291</v>
      </c>
      <c r="M752">
        <v>23.829998779296801</v>
      </c>
      <c r="N752">
        <v>2</v>
      </c>
      <c r="O752" s="7">
        <v>1</v>
      </c>
      <c r="P752" s="7">
        <v>2</v>
      </c>
      <c r="Q752" s="7">
        <v>11</v>
      </c>
      <c r="R752" s="7">
        <v>305</v>
      </c>
      <c r="S752" s="7" t="s">
        <v>129</v>
      </c>
      <c r="T752" s="7">
        <v>28.5</v>
      </c>
      <c r="U752" s="7">
        <v>25.5</v>
      </c>
      <c r="V752" s="7">
        <v>10</v>
      </c>
      <c r="AB752" s="8">
        <f t="shared" si="119"/>
        <v>14</v>
      </c>
      <c r="AC752" s="8">
        <f t="shared" si="120"/>
        <v>1</v>
      </c>
      <c r="AD752" s="32" t="str">
        <f t="shared" si="121"/>
        <v/>
      </c>
      <c r="AE752" s="32" t="str">
        <f>IF(J752&lt;900,IF(AND(VLOOKUP(C752,marv2012_trees!$A$2:$O$2023,11,FALSE)&lt;21,OR(Q752=21,Q752=22,Q752=23)),1,""),"")</f>
        <v/>
      </c>
      <c r="AF752" s="32" t="str">
        <f t="shared" si="122"/>
        <v/>
      </c>
      <c r="AG752" s="32">
        <f t="shared" si="123"/>
        <v>291</v>
      </c>
      <c r="AH752" s="32">
        <f t="shared" si="124"/>
        <v>305</v>
      </c>
      <c r="AI752" s="32">
        <f t="shared" si="125"/>
        <v>14</v>
      </c>
      <c r="AJ752" s="32" t="str">
        <f t="shared" si="126"/>
        <v/>
      </c>
    </row>
    <row r="753" spans="1:36">
      <c r="A753">
        <v>2</v>
      </c>
      <c r="B753" s="1" t="str">
        <f t="shared" si="118"/>
        <v>2B_101</v>
      </c>
      <c r="C753" t="str">
        <f t="shared" si="128"/>
        <v>2B_101</v>
      </c>
      <c r="D753" t="str">
        <f>IF(ISNA(VLOOKUP(C753,omissio_vanha_vs_uusi!$A$2:$T$107,20,FALSE)),"",IF(VLOOKUP(C753,omissio_vanha_vs_uusi!$A$2:$T$107,20,FALSE)="OK",VLOOKUP(C753,omissio_vanha_vs_uusi!$A$2:$T$107,11,FALSE),""))</f>
        <v/>
      </c>
      <c r="E753">
        <f>VLOOKUP($C753,marv2012_trees!$A$2:$O$2023,5,FALSE)</f>
        <v>2515776.08</v>
      </c>
      <c r="F753">
        <f>VLOOKUP($C753,marv2012_trees!$A$2:$O$2023,6,FALSE)</f>
        <v>6860820.7599999998</v>
      </c>
      <c r="G753" t="str">
        <f>IF(ISNA(VLOOKUP($C753,results!$A$2:$CJ$107,10,FALSE)),"",VLOOKUP($C753,results!$A$2:$CJ$107,10,FALSE))</f>
        <v/>
      </c>
      <c r="H753" t="str">
        <f>IF(ISNA(VLOOKUP($C753,results!$A$2:$CJ$107,11,FALSE)),"",VLOOKUP($C753,results!$A$2:$CJ$107,11,FALSE))</f>
        <v/>
      </c>
      <c r="I753" t="s">
        <v>133</v>
      </c>
      <c r="J753">
        <v>101</v>
      </c>
      <c r="K753">
        <v>3</v>
      </c>
      <c r="L753">
        <v>180</v>
      </c>
      <c r="M753">
        <v>18.386004272460902</v>
      </c>
      <c r="N753">
        <v>2</v>
      </c>
      <c r="O753" s="7">
        <v>1</v>
      </c>
      <c r="P753" s="7">
        <v>4</v>
      </c>
      <c r="Q753" s="7">
        <v>11</v>
      </c>
      <c r="R753" s="7">
        <v>170</v>
      </c>
      <c r="AB753" s="8">
        <f t="shared" si="119"/>
        <v>-10</v>
      </c>
      <c r="AC753" s="8" t="str">
        <f t="shared" si="120"/>
        <v/>
      </c>
      <c r="AD753" s="32" t="str">
        <f t="shared" si="121"/>
        <v/>
      </c>
      <c r="AE753" s="32" t="str">
        <f>IF(J753&lt;900,IF(AND(VLOOKUP(C753,marv2012_trees!$A$2:$O$2023,11,FALSE)&lt;21,OR(Q753=21,Q753=22,Q753=23)),1,""),"")</f>
        <v/>
      </c>
      <c r="AF753" s="32" t="str">
        <f t="shared" si="122"/>
        <v/>
      </c>
      <c r="AG753" s="32">
        <f t="shared" si="123"/>
        <v>180</v>
      </c>
      <c r="AH753" s="32">
        <f t="shared" si="124"/>
        <v>170</v>
      </c>
      <c r="AI753" s="32">
        <f t="shared" si="125"/>
        <v>-10</v>
      </c>
      <c r="AJ753" s="32" t="str">
        <f t="shared" si="126"/>
        <v/>
      </c>
    </row>
    <row r="754" spans="1:36">
      <c r="A754">
        <v>2</v>
      </c>
      <c r="B754" s="1" t="str">
        <f t="shared" si="118"/>
        <v>2B_114</v>
      </c>
      <c r="C754" t="str">
        <f t="shared" si="128"/>
        <v>2B_114</v>
      </c>
      <c r="D754" t="str">
        <f>IF(ISNA(VLOOKUP(C754,omissio_vanha_vs_uusi!$A$2:$T$107,20,FALSE)),"",IF(VLOOKUP(C754,omissio_vanha_vs_uusi!$A$2:$T$107,20,FALSE)="OK",VLOOKUP(C754,omissio_vanha_vs_uusi!$A$2:$T$107,11,FALSE),""))</f>
        <v/>
      </c>
      <c r="E754">
        <f>VLOOKUP($C754,marv2012_trees!$A$2:$O$2023,5,FALSE)</f>
        <v>2515774.62</v>
      </c>
      <c r="F754">
        <f>VLOOKUP($C754,marv2012_trees!$A$2:$O$2023,6,FALSE)</f>
        <v>6860823.8700000001</v>
      </c>
      <c r="G754" t="str">
        <f>IF(ISNA(VLOOKUP($C754,results!$A$2:$CJ$107,10,FALSE)),"",VLOOKUP($C754,results!$A$2:$CJ$107,10,FALSE))</f>
        <v/>
      </c>
      <c r="H754" t="str">
        <f>IF(ISNA(VLOOKUP($C754,results!$A$2:$CJ$107,11,FALSE)),"",VLOOKUP($C754,results!$A$2:$CJ$107,11,FALSE))</f>
        <v/>
      </c>
      <c r="I754" t="s">
        <v>133</v>
      </c>
      <c r="J754">
        <v>114</v>
      </c>
      <c r="K754">
        <v>2</v>
      </c>
      <c r="L754">
        <v>215</v>
      </c>
      <c r="M754">
        <v>22.7220079345702</v>
      </c>
      <c r="N754">
        <v>2</v>
      </c>
      <c r="O754" s="7">
        <v>1</v>
      </c>
      <c r="P754" s="7">
        <v>2</v>
      </c>
      <c r="Q754" s="7">
        <v>11</v>
      </c>
      <c r="R754" s="7">
        <v>217</v>
      </c>
      <c r="S754" s="7" t="s">
        <v>103</v>
      </c>
      <c r="T754" s="7">
        <v>23</v>
      </c>
      <c r="U754" s="7">
        <v>25.5</v>
      </c>
      <c r="V754" s="7">
        <v>14.5</v>
      </c>
      <c r="W754" s="7">
        <v>5</v>
      </c>
      <c r="X754" s="7">
        <v>7</v>
      </c>
      <c r="Y754" s="7">
        <v>12</v>
      </c>
      <c r="Z754" s="7">
        <v>80</v>
      </c>
      <c r="AB754" s="8">
        <f t="shared" si="119"/>
        <v>2</v>
      </c>
      <c r="AC754" s="8" t="str">
        <f t="shared" si="120"/>
        <v/>
      </c>
      <c r="AD754" s="32" t="str">
        <f t="shared" si="121"/>
        <v/>
      </c>
      <c r="AE754" s="32" t="str">
        <f>IF(J754&lt;900,IF(AND(VLOOKUP(C754,marv2012_trees!$A$2:$O$2023,11,FALSE)&lt;21,OR(Q754=21,Q754=22,Q754=23)),1,""),"")</f>
        <v/>
      </c>
      <c r="AF754" s="32" t="str">
        <f t="shared" si="122"/>
        <v/>
      </c>
      <c r="AG754" s="32">
        <f t="shared" si="123"/>
        <v>215</v>
      </c>
      <c r="AH754" s="32">
        <f t="shared" si="124"/>
        <v>217</v>
      </c>
      <c r="AI754" s="32">
        <f t="shared" si="125"/>
        <v>2</v>
      </c>
      <c r="AJ754" s="32" t="str">
        <f t="shared" si="126"/>
        <v/>
      </c>
    </row>
    <row r="755" spans="1:36">
      <c r="A755">
        <v>2</v>
      </c>
      <c r="B755" s="1" t="str">
        <f t="shared" si="118"/>
        <v>2B_111</v>
      </c>
      <c r="C755" t="str">
        <f t="shared" si="128"/>
        <v>2B_111</v>
      </c>
      <c r="D755" t="str">
        <f>IF(ISNA(VLOOKUP(C755,omissio_vanha_vs_uusi!$A$2:$T$107,20,FALSE)),"",IF(VLOOKUP(C755,omissio_vanha_vs_uusi!$A$2:$T$107,20,FALSE)="OK",VLOOKUP(C755,omissio_vanha_vs_uusi!$A$2:$T$107,11,FALSE),""))</f>
        <v/>
      </c>
      <c r="E755">
        <f>VLOOKUP($C755,marv2012_trees!$A$2:$O$2023,5,FALSE)</f>
        <v>2515770.66</v>
      </c>
      <c r="F755">
        <f>VLOOKUP($C755,marv2012_trees!$A$2:$O$2023,6,FALSE)</f>
        <v>6860821.6299999999</v>
      </c>
      <c r="G755" t="str">
        <f>IF(ISNA(VLOOKUP($C755,results!$A$2:$CJ$107,10,FALSE)),"",VLOOKUP($C755,results!$A$2:$CJ$107,10,FALSE))</f>
        <v/>
      </c>
      <c r="H755" t="str">
        <f>IF(ISNA(VLOOKUP($C755,results!$A$2:$CJ$107,11,FALSE)),"",VLOOKUP($C755,results!$A$2:$CJ$107,11,FALSE))</f>
        <v/>
      </c>
      <c r="I755" t="s">
        <v>133</v>
      </c>
      <c r="J755">
        <v>111</v>
      </c>
      <c r="K755">
        <v>2</v>
      </c>
      <c r="L755">
        <v>296</v>
      </c>
      <c r="M755">
        <v>23.223006103515601</v>
      </c>
      <c r="N755">
        <v>2</v>
      </c>
      <c r="O755" s="7">
        <v>1</v>
      </c>
      <c r="P755" s="7">
        <v>2</v>
      </c>
      <c r="Q755" s="7">
        <v>11</v>
      </c>
      <c r="R755" s="7">
        <v>316</v>
      </c>
      <c r="S755" s="7" t="s">
        <v>103</v>
      </c>
      <c r="T755" s="7">
        <v>27</v>
      </c>
      <c r="U755" s="7">
        <v>24</v>
      </c>
      <c r="V755" s="7">
        <v>5.5</v>
      </c>
      <c r="W755" s="7">
        <v>6</v>
      </c>
      <c r="X755" s="7">
        <v>8</v>
      </c>
      <c r="Y755" s="7">
        <v>12</v>
      </c>
      <c r="Z755" s="7">
        <v>84</v>
      </c>
      <c r="AB755" s="8">
        <f t="shared" si="119"/>
        <v>20</v>
      </c>
      <c r="AC755" s="8" t="str">
        <f t="shared" si="120"/>
        <v/>
      </c>
      <c r="AD755" s="32" t="str">
        <f t="shared" si="121"/>
        <v/>
      </c>
      <c r="AE755" s="32" t="str">
        <f>IF(J755&lt;900,IF(AND(VLOOKUP(C755,marv2012_trees!$A$2:$O$2023,11,FALSE)&lt;21,OR(Q755=21,Q755=22,Q755=23)),1,""),"")</f>
        <v/>
      </c>
      <c r="AF755" s="32" t="str">
        <f t="shared" si="122"/>
        <v/>
      </c>
      <c r="AG755" s="32">
        <f t="shared" si="123"/>
        <v>296</v>
      </c>
      <c r="AH755" s="32">
        <f t="shared" si="124"/>
        <v>316</v>
      </c>
      <c r="AI755" s="32">
        <f t="shared" si="125"/>
        <v>20</v>
      </c>
      <c r="AJ755" s="32" t="str">
        <f t="shared" si="126"/>
        <v/>
      </c>
    </row>
    <row r="756" spans="1:36">
      <c r="A756">
        <v>2</v>
      </c>
      <c r="B756" s="1" t="str">
        <f t="shared" si="118"/>
        <v>2B_124</v>
      </c>
      <c r="C756" t="str">
        <f t="shared" si="128"/>
        <v>2B_124</v>
      </c>
      <c r="D756" t="str">
        <f>IF(ISNA(VLOOKUP(C756,omissio_vanha_vs_uusi!$A$2:$T$107,20,FALSE)),"",IF(VLOOKUP(C756,omissio_vanha_vs_uusi!$A$2:$T$107,20,FALSE)="OK",VLOOKUP(C756,omissio_vanha_vs_uusi!$A$2:$T$107,11,FALSE),""))</f>
        <v/>
      </c>
      <c r="E756">
        <f>VLOOKUP($C756,marv2012_trees!$A$2:$O$2023,5,FALSE)</f>
        <v>2515771.88</v>
      </c>
      <c r="F756">
        <f>VLOOKUP($C756,marv2012_trees!$A$2:$O$2023,6,FALSE)</f>
        <v>6860825.5800000001</v>
      </c>
      <c r="G756" t="str">
        <f>IF(ISNA(VLOOKUP($C756,results!$A$2:$CJ$107,10,FALSE)),"",VLOOKUP($C756,results!$A$2:$CJ$107,10,FALSE))</f>
        <v/>
      </c>
      <c r="H756" t="str">
        <f>IF(ISNA(VLOOKUP($C756,results!$A$2:$CJ$107,11,FALSE)),"",VLOOKUP($C756,results!$A$2:$CJ$107,11,FALSE))</f>
        <v/>
      </c>
      <c r="I756" t="s">
        <v>133</v>
      </c>
      <c r="J756">
        <v>124</v>
      </c>
      <c r="K756">
        <v>2</v>
      </c>
      <c r="L756">
        <v>292</v>
      </c>
      <c r="M756">
        <v>21.315998779296802</v>
      </c>
      <c r="N756">
        <v>2</v>
      </c>
      <c r="O756" s="7">
        <v>1</v>
      </c>
      <c r="P756" s="7">
        <v>2</v>
      </c>
      <c r="Q756" s="7">
        <v>11</v>
      </c>
      <c r="R756" s="7">
        <v>320</v>
      </c>
      <c r="AB756" s="8">
        <f t="shared" si="119"/>
        <v>28</v>
      </c>
      <c r="AC756" s="8" t="str">
        <f t="shared" si="120"/>
        <v/>
      </c>
      <c r="AD756" s="32" t="str">
        <f t="shared" si="121"/>
        <v/>
      </c>
      <c r="AE756" s="32" t="str">
        <f>IF(J756&lt;900,IF(AND(VLOOKUP(C756,marv2012_trees!$A$2:$O$2023,11,FALSE)&lt;21,OR(Q756=21,Q756=22,Q756=23)),1,""),"")</f>
        <v/>
      </c>
      <c r="AF756" s="32" t="str">
        <f t="shared" si="122"/>
        <v/>
      </c>
      <c r="AG756" s="32">
        <f t="shared" si="123"/>
        <v>292</v>
      </c>
      <c r="AH756" s="32">
        <f t="shared" si="124"/>
        <v>320</v>
      </c>
      <c r="AI756" s="32">
        <f t="shared" si="125"/>
        <v>28</v>
      </c>
      <c r="AJ756" s="32" t="str">
        <f t="shared" si="126"/>
        <v/>
      </c>
    </row>
    <row r="757" spans="1:36">
      <c r="A757">
        <v>2</v>
      </c>
      <c r="B757" s="1" t="str">
        <f t="shared" si="118"/>
        <v>2B_121</v>
      </c>
      <c r="C757" t="str">
        <f t="shared" si="128"/>
        <v>2B_121</v>
      </c>
      <c r="D757" t="str">
        <f>IF(ISNA(VLOOKUP(C757,omissio_vanha_vs_uusi!$A$2:$T$107,20,FALSE)),"",IF(VLOOKUP(C757,omissio_vanha_vs_uusi!$A$2:$T$107,20,FALSE)="OK",VLOOKUP(C757,omissio_vanha_vs_uusi!$A$2:$T$107,11,FALSE),""))</f>
        <v/>
      </c>
      <c r="E757">
        <f>VLOOKUP($C757,marv2012_trees!$A$2:$O$2023,5,FALSE)</f>
        <v>2515768.4900000002</v>
      </c>
      <c r="F757">
        <f>VLOOKUP($C757,marv2012_trees!$A$2:$O$2023,6,FALSE)</f>
        <v>6860824.9699999997</v>
      </c>
      <c r="G757" t="str">
        <f>IF(ISNA(VLOOKUP($C757,results!$A$2:$CJ$107,10,FALSE)),"",VLOOKUP($C757,results!$A$2:$CJ$107,10,FALSE))</f>
        <v/>
      </c>
      <c r="H757" t="str">
        <f>IF(ISNA(VLOOKUP($C757,results!$A$2:$CJ$107,11,FALSE)),"",VLOOKUP($C757,results!$A$2:$CJ$107,11,FALSE))</f>
        <v/>
      </c>
      <c r="I757" t="s">
        <v>133</v>
      </c>
      <c r="J757">
        <v>121</v>
      </c>
      <c r="K757">
        <v>1</v>
      </c>
      <c r="L757">
        <v>329</v>
      </c>
      <c r="M757">
        <v>23.7810030517577</v>
      </c>
      <c r="N757">
        <v>2</v>
      </c>
      <c r="O757" s="7">
        <v>1</v>
      </c>
      <c r="P757" s="7">
        <v>1</v>
      </c>
      <c r="Q757" s="7">
        <v>11</v>
      </c>
      <c r="R757" s="7">
        <v>290</v>
      </c>
      <c r="S757" s="7" t="s">
        <v>103</v>
      </c>
      <c r="T757" s="7">
        <v>26</v>
      </c>
      <c r="U757" s="7">
        <v>25</v>
      </c>
      <c r="V757" s="7">
        <v>18</v>
      </c>
      <c r="W757" s="7">
        <v>8</v>
      </c>
      <c r="X757" s="7">
        <v>25</v>
      </c>
      <c r="Y757" s="7">
        <v>18</v>
      </c>
      <c r="Z757" s="7">
        <v>80</v>
      </c>
      <c r="AB757" s="8">
        <f t="shared" si="119"/>
        <v>-39</v>
      </c>
      <c r="AC757" s="8" t="str">
        <f t="shared" si="120"/>
        <v/>
      </c>
      <c r="AD757" s="32" t="str">
        <f t="shared" si="121"/>
        <v/>
      </c>
      <c r="AE757" s="32" t="str">
        <f>IF(J757&lt;900,IF(AND(VLOOKUP(C757,marv2012_trees!$A$2:$O$2023,11,FALSE)&lt;21,OR(Q757=21,Q757=22,Q757=23)),1,""),"")</f>
        <v/>
      </c>
      <c r="AF757" s="32" t="str">
        <f t="shared" si="122"/>
        <v/>
      </c>
      <c r="AG757" s="32">
        <f t="shared" si="123"/>
        <v>329</v>
      </c>
      <c r="AH757" s="32">
        <f t="shared" si="124"/>
        <v>290</v>
      </c>
      <c r="AI757" s="32">
        <f t="shared" si="125"/>
        <v>-39</v>
      </c>
      <c r="AJ757" s="32" t="str">
        <f t="shared" si="126"/>
        <v/>
      </c>
    </row>
    <row r="758" spans="1:36">
      <c r="A758">
        <v>2</v>
      </c>
      <c r="B758" s="1" t="str">
        <f t="shared" si="118"/>
        <v>2B_136</v>
      </c>
      <c r="C758" t="str">
        <f t="shared" si="128"/>
        <v>2B_136</v>
      </c>
      <c r="D758" t="str">
        <f>IF(ISNA(VLOOKUP(C758,omissio_vanha_vs_uusi!$A$2:$T$107,20,FALSE)),"",IF(VLOOKUP(C758,omissio_vanha_vs_uusi!$A$2:$T$107,20,FALSE)="OK",VLOOKUP(C758,omissio_vanha_vs_uusi!$A$2:$T$107,11,FALSE),""))</f>
        <v/>
      </c>
      <c r="E758">
        <f>VLOOKUP($C758,marv2012_trees!$A$2:$O$2023,5,FALSE)</f>
        <v>2515770.5499999998</v>
      </c>
      <c r="F758">
        <f>VLOOKUP($C758,marv2012_trees!$A$2:$O$2023,6,FALSE)</f>
        <v>6860828.9800000004</v>
      </c>
      <c r="G758" t="str">
        <f>IF(ISNA(VLOOKUP($C758,results!$A$2:$CJ$107,10,FALSE)),"",VLOOKUP($C758,results!$A$2:$CJ$107,10,FALSE))</f>
        <v/>
      </c>
      <c r="H758" t="str">
        <f>IF(ISNA(VLOOKUP($C758,results!$A$2:$CJ$107,11,FALSE)),"",VLOOKUP($C758,results!$A$2:$CJ$107,11,FALSE))</f>
        <v/>
      </c>
      <c r="I758" t="s">
        <v>133</v>
      </c>
      <c r="J758">
        <v>136</v>
      </c>
      <c r="K758">
        <v>1</v>
      </c>
      <c r="L758">
        <v>304</v>
      </c>
      <c r="M758">
        <v>16.0930018310546</v>
      </c>
      <c r="N758">
        <v>2</v>
      </c>
      <c r="O758" s="7">
        <v>1</v>
      </c>
      <c r="P758" s="7">
        <v>1</v>
      </c>
      <c r="Q758" s="7">
        <v>22</v>
      </c>
      <c r="R758" s="7">
        <v>297</v>
      </c>
      <c r="AB758" s="8" t="str">
        <f t="shared" si="119"/>
        <v/>
      </c>
      <c r="AC758" s="8" t="str">
        <f t="shared" si="120"/>
        <v/>
      </c>
      <c r="AD758" s="32" t="str">
        <f t="shared" si="121"/>
        <v/>
      </c>
      <c r="AE758" s="32">
        <f>IF(J758&lt;900,IF(AND(VLOOKUP(C758,marv2012_trees!$A$2:$O$2023,11,FALSE)&lt;21,OR(Q758=21,Q758=22,Q758=23)),1,""),"")</f>
        <v>1</v>
      </c>
      <c r="AF758" s="32" t="str">
        <f t="shared" si="122"/>
        <v/>
      </c>
      <c r="AG758" s="32">
        <f t="shared" si="123"/>
        <v>0</v>
      </c>
      <c r="AH758" s="32">
        <f t="shared" si="124"/>
        <v>0</v>
      </c>
      <c r="AI758" s="32" t="str">
        <f t="shared" si="125"/>
        <v/>
      </c>
      <c r="AJ758" s="32" t="str">
        <f t="shared" si="126"/>
        <v/>
      </c>
    </row>
    <row r="759" spans="1:36">
      <c r="A759">
        <v>2</v>
      </c>
      <c r="B759" s="1" t="str">
        <f t="shared" si="118"/>
        <v>2B_128</v>
      </c>
      <c r="C759" t="str">
        <f t="shared" si="128"/>
        <v>2B_128</v>
      </c>
      <c r="D759" t="str">
        <f>IF(ISNA(VLOOKUP(C759,omissio_vanha_vs_uusi!$A$2:$T$107,20,FALSE)),"",IF(VLOOKUP(C759,omissio_vanha_vs_uusi!$A$2:$T$107,20,FALSE)="OK",VLOOKUP(C759,omissio_vanha_vs_uusi!$A$2:$T$107,11,FALSE),""))</f>
        <v/>
      </c>
      <c r="E759">
        <f>VLOOKUP($C759,marv2012_trees!$A$2:$O$2023,5,FALSE)</f>
        <v>2515767.27</v>
      </c>
      <c r="F759">
        <f>VLOOKUP($C759,marv2012_trees!$A$2:$O$2023,6,FALSE)</f>
        <v>6860827.2800000003</v>
      </c>
      <c r="G759" t="str">
        <f>IF(ISNA(VLOOKUP($C759,results!$A$2:$CJ$107,10,FALSE)),"",VLOOKUP($C759,results!$A$2:$CJ$107,10,FALSE))</f>
        <v/>
      </c>
      <c r="H759" t="str">
        <f>IF(ISNA(VLOOKUP($C759,results!$A$2:$CJ$107,11,FALSE)),"",VLOOKUP($C759,results!$A$2:$CJ$107,11,FALSE))</f>
        <v/>
      </c>
      <c r="I759" t="s">
        <v>133</v>
      </c>
      <c r="J759">
        <v>128</v>
      </c>
      <c r="K759">
        <v>2</v>
      </c>
      <c r="L759">
        <v>263</v>
      </c>
      <c r="M759">
        <v>22.901010375976501</v>
      </c>
      <c r="N759">
        <v>2</v>
      </c>
      <c r="O759" s="7">
        <v>1</v>
      </c>
      <c r="P759" s="7">
        <v>2</v>
      </c>
      <c r="Q759" s="7">
        <v>11</v>
      </c>
      <c r="R759" s="7">
        <v>280</v>
      </c>
      <c r="S759" s="7" t="s">
        <v>103</v>
      </c>
      <c r="T759" s="7">
        <v>25</v>
      </c>
      <c r="U759" s="7">
        <v>24</v>
      </c>
      <c r="V759" s="7">
        <v>9</v>
      </c>
      <c r="W759" s="7">
        <v>5</v>
      </c>
      <c r="X759" s="7">
        <v>16</v>
      </c>
      <c r="Y759" s="7">
        <v>12</v>
      </c>
      <c r="Z759" s="7">
        <v>87</v>
      </c>
      <c r="AB759" s="8">
        <f t="shared" si="119"/>
        <v>17</v>
      </c>
      <c r="AC759" s="8" t="str">
        <f t="shared" si="120"/>
        <v/>
      </c>
      <c r="AD759" s="32" t="str">
        <f t="shared" si="121"/>
        <v/>
      </c>
      <c r="AE759" s="32" t="str">
        <f>IF(J759&lt;900,IF(AND(VLOOKUP(C759,marv2012_trees!$A$2:$O$2023,11,FALSE)&lt;21,OR(Q759=21,Q759=22,Q759=23)),1,""),"")</f>
        <v/>
      </c>
      <c r="AF759" s="32" t="str">
        <f t="shared" si="122"/>
        <v/>
      </c>
      <c r="AG759" s="32">
        <f t="shared" si="123"/>
        <v>263</v>
      </c>
      <c r="AH759" s="32">
        <f t="shared" si="124"/>
        <v>280</v>
      </c>
      <c r="AI759" s="32">
        <f t="shared" si="125"/>
        <v>17</v>
      </c>
      <c r="AJ759" s="32" t="str">
        <f t="shared" si="126"/>
        <v/>
      </c>
    </row>
    <row r="760" spans="1:36">
      <c r="A760">
        <v>2</v>
      </c>
      <c r="B760" s="1" t="str">
        <f t="shared" si="118"/>
        <v>2B_135</v>
      </c>
      <c r="C760" t="str">
        <f t="shared" si="128"/>
        <v>2B_135</v>
      </c>
      <c r="D760" t="str">
        <f>IF(ISNA(VLOOKUP(C760,omissio_vanha_vs_uusi!$A$2:$T$107,20,FALSE)),"",IF(VLOOKUP(C760,omissio_vanha_vs_uusi!$A$2:$T$107,20,FALSE)="OK",VLOOKUP(C760,omissio_vanha_vs_uusi!$A$2:$T$107,11,FALSE),""))</f>
        <v/>
      </c>
      <c r="E760">
        <f>VLOOKUP($C760,marv2012_trees!$A$2:$O$2023,5,FALSE)</f>
        <v>2515762.2799999998</v>
      </c>
      <c r="F760">
        <f>VLOOKUP($C760,marv2012_trees!$A$2:$O$2023,6,FALSE)</f>
        <v>6860829.6799999997</v>
      </c>
      <c r="G760" t="str">
        <f>IF(ISNA(VLOOKUP($C760,results!$A$2:$CJ$107,10,FALSE)),"",VLOOKUP($C760,results!$A$2:$CJ$107,10,FALSE))</f>
        <v/>
      </c>
      <c r="H760" t="str">
        <f>IF(ISNA(VLOOKUP($C760,results!$A$2:$CJ$107,11,FALSE)),"",VLOOKUP($C760,results!$A$2:$CJ$107,11,FALSE))</f>
        <v/>
      </c>
      <c r="I760" t="s">
        <v>133</v>
      </c>
      <c r="J760">
        <v>135</v>
      </c>
      <c r="K760">
        <v>2</v>
      </c>
      <c r="L760">
        <v>242</v>
      </c>
      <c r="M760">
        <v>20.457006713867099</v>
      </c>
      <c r="N760">
        <v>2</v>
      </c>
      <c r="O760" s="7">
        <v>1</v>
      </c>
      <c r="P760" s="7">
        <v>2</v>
      </c>
      <c r="Q760" s="7">
        <v>11</v>
      </c>
      <c r="R760" s="7">
        <v>210</v>
      </c>
      <c r="AB760" s="8">
        <f t="shared" si="119"/>
        <v>-32</v>
      </c>
      <c r="AC760" s="8" t="str">
        <f t="shared" si="120"/>
        <v/>
      </c>
      <c r="AD760" s="32" t="str">
        <f t="shared" si="121"/>
        <v/>
      </c>
      <c r="AE760" s="32" t="str">
        <f>IF(J760&lt;900,IF(AND(VLOOKUP(C760,marv2012_trees!$A$2:$O$2023,11,FALSE)&lt;21,OR(Q760=21,Q760=22,Q760=23)),1,""),"")</f>
        <v/>
      </c>
      <c r="AF760" s="32" t="str">
        <f t="shared" si="122"/>
        <v/>
      </c>
      <c r="AG760" s="32">
        <f t="shared" si="123"/>
        <v>242</v>
      </c>
      <c r="AH760" s="32">
        <f t="shared" si="124"/>
        <v>210</v>
      </c>
      <c r="AI760" s="32">
        <f t="shared" si="125"/>
        <v>-32</v>
      </c>
      <c r="AJ760" s="32" t="str">
        <f t="shared" si="126"/>
        <v/>
      </c>
    </row>
    <row r="761" spans="1:36">
      <c r="A761">
        <v>2</v>
      </c>
      <c r="B761" s="1" t="str">
        <f t="shared" si="118"/>
        <v>2B_144</v>
      </c>
      <c r="C761" t="str">
        <f t="shared" si="128"/>
        <v>2B_144</v>
      </c>
      <c r="D761" t="str">
        <f>IF(ISNA(VLOOKUP(C761,omissio_vanha_vs_uusi!$A$2:$T$107,20,FALSE)),"",IF(VLOOKUP(C761,omissio_vanha_vs_uusi!$A$2:$T$107,20,FALSE)="OK",VLOOKUP(C761,omissio_vanha_vs_uusi!$A$2:$T$107,11,FALSE),""))</f>
        <v/>
      </c>
      <c r="E761">
        <f>VLOOKUP($C761,marv2012_trees!$A$2:$O$2023,5,FALSE)</f>
        <v>2515767.4300000002</v>
      </c>
      <c r="F761">
        <f>VLOOKUP($C761,marv2012_trees!$A$2:$O$2023,6,FALSE)</f>
        <v>6860833.0800000001</v>
      </c>
      <c r="G761" t="str">
        <f>IF(ISNA(VLOOKUP($C761,results!$A$2:$CJ$107,10,FALSE)),"",VLOOKUP($C761,results!$A$2:$CJ$107,10,FALSE))</f>
        <v/>
      </c>
      <c r="H761" t="str">
        <f>IF(ISNA(VLOOKUP($C761,results!$A$2:$CJ$107,11,FALSE)),"",VLOOKUP($C761,results!$A$2:$CJ$107,11,FALSE))</f>
        <v/>
      </c>
      <c r="I761" t="s">
        <v>133</v>
      </c>
      <c r="J761">
        <v>144</v>
      </c>
      <c r="K761">
        <v>1</v>
      </c>
      <c r="L761">
        <v>294</v>
      </c>
      <c r="M761">
        <v>22.214007934570201</v>
      </c>
      <c r="N761">
        <v>2</v>
      </c>
      <c r="O761" s="7">
        <v>1</v>
      </c>
      <c r="P761" s="7">
        <v>1</v>
      </c>
      <c r="Q761" s="7">
        <v>11</v>
      </c>
      <c r="R761" s="7">
        <v>290</v>
      </c>
      <c r="S761" s="7" t="s">
        <v>103</v>
      </c>
      <c r="T761" s="7">
        <v>23.5</v>
      </c>
      <c r="U761" s="7">
        <v>23</v>
      </c>
      <c r="V761" s="7">
        <v>17</v>
      </c>
      <c r="W761" s="7">
        <v>6</v>
      </c>
      <c r="X761" s="7">
        <v>22</v>
      </c>
      <c r="Y761" s="7">
        <v>20</v>
      </c>
      <c r="Z761" s="7">
        <v>80</v>
      </c>
      <c r="AB761" s="8">
        <f t="shared" si="119"/>
        <v>-4</v>
      </c>
      <c r="AC761" s="8" t="str">
        <f t="shared" si="120"/>
        <v/>
      </c>
      <c r="AD761" s="32" t="str">
        <f t="shared" si="121"/>
        <v/>
      </c>
      <c r="AE761" s="32" t="str">
        <f>IF(J761&lt;900,IF(AND(VLOOKUP(C761,marv2012_trees!$A$2:$O$2023,11,FALSE)&lt;21,OR(Q761=21,Q761=22,Q761=23)),1,""),"")</f>
        <v/>
      </c>
      <c r="AF761" s="32" t="str">
        <f t="shared" si="122"/>
        <v/>
      </c>
      <c r="AG761" s="32">
        <f t="shared" si="123"/>
        <v>294</v>
      </c>
      <c r="AH761" s="32">
        <f t="shared" si="124"/>
        <v>290</v>
      </c>
      <c r="AI761" s="32">
        <f t="shared" si="125"/>
        <v>-4</v>
      </c>
      <c r="AJ761" s="32" t="str">
        <f t="shared" si="126"/>
        <v/>
      </c>
    </row>
    <row r="762" spans="1:36">
      <c r="A762">
        <v>2</v>
      </c>
      <c r="B762" s="1" t="str">
        <f t="shared" si="118"/>
        <v>2B_145</v>
      </c>
      <c r="C762" t="str">
        <f t="shared" si="128"/>
        <v>2B_145</v>
      </c>
      <c r="D762" t="str">
        <f>IF(ISNA(VLOOKUP(C762,omissio_vanha_vs_uusi!$A$2:$T$107,20,FALSE)),"",IF(VLOOKUP(C762,omissio_vanha_vs_uusi!$A$2:$T$107,20,FALSE)="OK",VLOOKUP(C762,omissio_vanha_vs_uusi!$A$2:$T$107,11,FALSE),""))</f>
        <v/>
      </c>
      <c r="E762">
        <f>VLOOKUP($C762,marv2012_trees!$A$2:$O$2023,5,FALSE)</f>
        <v>2515764.89</v>
      </c>
      <c r="F762">
        <f>VLOOKUP($C762,marv2012_trees!$A$2:$O$2023,6,FALSE)</f>
        <v>6860834.1200000001</v>
      </c>
      <c r="G762" t="str">
        <f>IF(ISNA(VLOOKUP($C762,results!$A$2:$CJ$107,10,FALSE)),"",VLOOKUP($C762,results!$A$2:$CJ$107,10,FALSE))</f>
        <v/>
      </c>
      <c r="H762" t="str">
        <f>IF(ISNA(VLOOKUP($C762,results!$A$2:$CJ$107,11,FALSE)),"",VLOOKUP($C762,results!$A$2:$CJ$107,11,FALSE))</f>
        <v/>
      </c>
      <c r="I762" t="s">
        <v>133</v>
      </c>
      <c r="J762">
        <v>145</v>
      </c>
      <c r="K762">
        <v>2</v>
      </c>
      <c r="L762">
        <v>259</v>
      </c>
      <c r="M762">
        <v>21.010999389648401</v>
      </c>
      <c r="N762">
        <v>2</v>
      </c>
      <c r="O762" s="7">
        <v>1</v>
      </c>
      <c r="P762" s="7">
        <v>2</v>
      </c>
      <c r="Q762" s="7">
        <v>11</v>
      </c>
      <c r="R762" s="7">
        <v>263</v>
      </c>
      <c r="S762" s="7" t="s">
        <v>103</v>
      </c>
      <c r="T762" s="7">
        <v>23</v>
      </c>
      <c r="U762" s="7">
        <v>21</v>
      </c>
      <c r="V762" s="7">
        <v>6</v>
      </c>
      <c r="W762" s="7">
        <v>5</v>
      </c>
      <c r="X762" s="7">
        <v>11</v>
      </c>
      <c r="Y762" s="7">
        <v>20</v>
      </c>
      <c r="Z762" s="7">
        <v>80</v>
      </c>
      <c r="AB762" s="8">
        <f t="shared" si="119"/>
        <v>4</v>
      </c>
      <c r="AC762" s="8" t="str">
        <f t="shared" si="120"/>
        <v/>
      </c>
      <c r="AD762" s="32" t="str">
        <f t="shared" si="121"/>
        <v/>
      </c>
      <c r="AE762" s="32" t="str">
        <f>IF(J762&lt;900,IF(AND(VLOOKUP(C762,marv2012_trees!$A$2:$O$2023,11,FALSE)&lt;21,OR(Q762=21,Q762=22,Q762=23)),1,""),"")</f>
        <v/>
      </c>
      <c r="AF762" s="32" t="str">
        <f t="shared" si="122"/>
        <v/>
      </c>
      <c r="AG762" s="32">
        <f t="shared" si="123"/>
        <v>259</v>
      </c>
      <c r="AH762" s="32">
        <f t="shared" si="124"/>
        <v>263</v>
      </c>
      <c r="AI762" s="32">
        <f t="shared" si="125"/>
        <v>4</v>
      </c>
      <c r="AJ762" s="32" t="str">
        <f t="shared" si="126"/>
        <v/>
      </c>
    </row>
    <row r="763" spans="1:36">
      <c r="A763">
        <v>2</v>
      </c>
      <c r="B763" s="1" t="str">
        <f t="shared" si="118"/>
        <v>2B_158</v>
      </c>
      <c r="C763" t="str">
        <f t="shared" si="128"/>
        <v>2B_158</v>
      </c>
      <c r="D763" t="str">
        <f>IF(ISNA(VLOOKUP(C763,omissio_vanha_vs_uusi!$A$2:$T$107,20,FALSE)),"",IF(VLOOKUP(C763,omissio_vanha_vs_uusi!$A$2:$T$107,20,FALSE)="OK",VLOOKUP(C763,omissio_vanha_vs_uusi!$A$2:$T$107,11,FALSE),""))</f>
        <v/>
      </c>
      <c r="E763">
        <f>VLOOKUP($C763,marv2012_trees!$A$2:$O$2023,5,FALSE)</f>
        <v>2515767.31</v>
      </c>
      <c r="F763">
        <f>VLOOKUP($C763,marv2012_trees!$A$2:$O$2023,6,FALSE)</f>
        <v>6860837.1900000004</v>
      </c>
      <c r="G763" t="str">
        <f>IF(ISNA(VLOOKUP($C763,results!$A$2:$CJ$107,10,FALSE)),"",VLOOKUP($C763,results!$A$2:$CJ$107,10,FALSE))</f>
        <v/>
      </c>
      <c r="H763" t="str">
        <f>IF(ISNA(VLOOKUP($C763,results!$A$2:$CJ$107,11,FALSE)),"",VLOOKUP($C763,results!$A$2:$CJ$107,11,FALSE))</f>
        <v/>
      </c>
      <c r="I763" t="s">
        <v>133</v>
      </c>
      <c r="J763">
        <v>158</v>
      </c>
      <c r="K763">
        <v>1</v>
      </c>
      <c r="L763">
        <v>307</v>
      </c>
      <c r="M763">
        <v>24.164001831054598</v>
      </c>
      <c r="N763">
        <v>2</v>
      </c>
      <c r="O763" s="7">
        <v>1</v>
      </c>
      <c r="P763" s="7">
        <v>1</v>
      </c>
      <c r="Q763" s="7">
        <v>11</v>
      </c>
      <c r="R763" s="7">
        <v>308</v>
      </c>
      <c r="AB763" s="8">
        <f t="shared" si="119"/>
        <v>1</v>
      </c>
      <c r="AC763" s="8" t="str">
        <f t="shared" si="120"/>
        <v/>
      </c>
      <c r="AD763" s="32" t="str">
        <f t="shared" si="121"/>
        <v/>
      </c>
      <c r="AE763" s="32" t="str">
        <f>IF(J763&lt;900,IF(AND(VLOOKUP(C763,marv2012_trees!$A$2:$O$2023,11,FALSE)&lt;21,OR(Q763=21,Q763=22,Q763=23)),1,""),"")</f>
        <v/>
      </c>
      <c r="AF763" s="32" t="str">
        <f t="shared" si="122"/>
        <v/>
      </c>
      <c r="AG763" s="32">
        <f t="shared" si="123"/>
        <v>307</v>
      </c>
      <c r="AH763" s="32">
        <f t="shared" si="124"/>
        <v>308</v>
      </c>
      <c r="AI763" s="32">
        <f t="shared" si="125"/>
        <v>1</v>
      </c>
      <c r="AJ763" s="32" t="str">
        <f t="shared" si="126"/>
        <v/>
      </c>
    </row>
    <row r="764" spans="1:36">
      <c r="A764">
        <v>2</v>
      </c>
      <c r="B764" s="1" t="str">
        <f t="shared" si="118"/>
        <v>2B_149</v>
      </c>
      <c r="C764" t="str">
        <f t="shared" si="128"/>
        <v>2B_149</v>
      </c>
      <c r="D764" t="str">
        <f>IF(ISNA(VLOOKUP(C764,omissio_vanha_vs_uusi!$A$2:$T$107,20,FALSE)),"",IF(VLOOKUP(C764,omissio_vanha_vs_uusi!$A$2:$T$107,20,FALSE)="OK",VLOOKUP(C764,omissio_vanha_vs_uusi!$A$2:$T$107,11,FALSE),""))</f>
        <v/>
      </c>
      <c r="E764">
        <f>VLOOKUP($C764,marv2012_trees!$A$2:$O$2023,5,FALSE)</f>
        <v>2515756.63</v>
      </c>
      <c r="F764">
        <f>VLOOKUP($C764,marv2012_trees!$A$2:$O$2023,6,FALSE)</f>
        <v>6860837.1600000001</v>
      </c>
      <c r="G764" t="str">
        <f>IF(ISNA(VLOOKUP($C764,results!$A$2:$CJ$107,10,FALSE)),"",VLOOKUP($C764,results!$A$2:$CJ$107,10,FALSE))</f>
        <v/>
      </c>
      <c r="H764" t="str">
        <f>IF(ISNA(VLOOKUP($C764,results!$A$2:$CJ$107,11,FALSE)),"",VLOOKUP($C764,results!$A$2:$CJ$107,11,FALSE))</f>
        <v/>
      </c>
      <c r="I764" t="s">
        <v>133</v>
      </c>
      <c r="J764">
        <v>149</v>
      </c>
      <c r="K764">
        <v>2</v>
      </c>
      <c r="L764">
        <v>284</v>
      </c>
      <c r="M764">
        <v>20.294003662109301</v>
      </c>
      <c r="N764">
        <v>2</v>
      </c>
      <c r="O764" s="7">
        <v>1</v>
      </c>
      <c r="P764" s="7">
        <v>2</v>
      </c>
      <c r="Q764" s="7">
        <v>11</v>
      </c>
      <c r="R764" s="7">
        <v>295</v>
      </c>
      <c r="AB764" s="8">
        <f t="shared" si="119"/>
        <v>11</v>
      </c>
      <c r="AC764" s="8" t="str">
        <f t="shared" si="120"/>
        <v/>
      </c>
      <c r="AD764" s="32" t="str">
        <f t="shared" si="121"/>
        <v/>
      </c>
      <c r="AE764" s="32" t="str">
        <f>IF(J764&lt;900,IF(AND(VLOOKUP(C764,marv2012_trees!$A$2:$O$2023,11,FALSE)&lt;21,OR(Q764=21,Q764=22,Q764=23)),1,""),"")</f>
        <v/>
      </c>
      <c r="AF764" s="32" t="str">
        <f t="shared" si="122"/>
        <v/>
      </c>
      <c r="AG764" s="32">
        <f t="shared" si="123"/>
        <v>284</v>
      </c>
      <c r="AH764" s="32">
        <f t="shared" si="124"/>
        <v>295</v>
      </c>
      <c r="AI764" s="32">
        <f t="shared" si="125"/>
        <v>11</v>
      </c>
      <c r="AJ764" s="32" t="str">
        <f t="shared" si="126"/>
        <v/>
      </c>
    </row>
    <row r="765" spans="1:36">
      <c r="A765">
        <v>2</v>
      </c>
      <c r="B765" s="1" t="str">
        <f t="shared" si="118"/>
        <v>2B_157</v>
      </c>
      <c r="C765" t="str">
        <f t="shared" si="128"/>
        <v>2B_157</v>
      </c>
      <c r="D765" t="str">
        <f>IF(ISNA(VLOOKUP(C765,omissio_vanha_vs_uusi!$A$2:$T$107,20,FALSE)),"",IF(VLOOKUP(C765,omissio_vanha_vs_uusi!$A$2:$T$107,20,FALSE)="OK",VLOOKUP(C765,omissio_vanha_vs_uusi!$A$2:$T$107,11,FALSE),""))</f>
        <v/>
      </c>
      <c r="E765">
        <f>VLOOKUP($C765,marv2012_trees!$A$2:$O$2023,5,FALSE)</f>
        <v>2515760.8199999998</v>
      </c>
      <c r="F765">
        <f>VLOOKUP($C765,marv2012_trees!$A$2:$O$2023,6,FALSE)</f>
        <v>6860839.8799999999</v>
      </c>
      <c r="G765" t="str">
        <f>IF(ISNA(VLOOKUP($C765,results!$A$2:$CJ$107,10,FALSE)),"",VLOOKUP($C765,results!$A$2:$CJ$107,10,FALSE))</f>
        <v/>
      </c>
      <c r="H765" t="str">
        <f>IF(ISNA(VLOOKUP($C765,results!$A$2:$CJ$107,11,FALSE)),"",VLOOKUP($C765,results!$A$2:$CJ$107,11,FALSE))</f>
        <v/>
      </c>
      <c r="I765" t="s">
        <v>133</v>
      </c>
      <c r="J765">
        <v>157</v>
      </c>
      <c r="K765">
        <v>2</v>
      </c>
      <c r="L765">
        <v>269</v>
      </c>
      <c r="M765">
        <v>22.594003051757699</v>
      </c>
      <c r="N765">
        <v>2</v>
      </c>
      <c r="O765" s="7">
        <v>1</v>
      </c>
      <c r="P765" s="7">
        <v>2</v>
      </c>
      <c r="Q765" s="7">
        <v>11</v>
      </c>
      <c r="R765" s="7">
        <v>270</v>
      </c>
      <c r="S765" s="7" t="s">
        <v>129</v>
      </c>
      <c r="T765" s="7">
        <v>24.5</v>
      </c>
      <c r="U765" s="7">
        <v>23</v>
      </c>
      <c r="V765" s="7">
        <v>12</v>
      </c>
      <c r="AB765" s="8">
        <f t="shared" si="119"/>
        <v>1</v>
      </c>
      <c r="AC765" s="8" t="str">
        <f t="shared" si="120"/>
        <v/>
      </c>
      <c r="AD765" s="32" t="str">
        <f t="shared" si="121"/>
        <v/>
      </c>
      <c r="AE765" s="32" t="str">
        <f>IF(J765&lt;900,IF(AND(VLOOKUP(C765,marv2012_trees!$A$2:$O$2023,11,FALSE)&lt;21,OR(Q765=21,Q765=22,Q765=23)),1,""),"")</f>
        <v/>
      </c>
      <c r="AF765" s="32" t="str">
        <f t="shared" si="122"/>
        <v/>
      </c>
      <c r="AG765" s="32">
        <f t="shared" si="123"/>
        <v>269</v>
      </c>
      <c r="AH765" s="32">
        <f t="shared" si="124"/>
        <v>270</v>
      </c>
      <c r="AI765" s="32">
        <f t="shared" si="125"/>
        <v>1</v>
      </c>
      <c r="AJ765" s="32" t="str">
        <f t="shared" si="126"/>
        <v/>
      </c>
    </row>
    <row r="766" spans="1:36">
      <c r="A766">
        <v>2</v>
      </c>
      <c r="B766" s="1" t="str">
        <f t="shared" si="118"/>
        <v>2B_162</v>
      </c>
      <c r="C766" t="str">
        <f t="shared" si="128"/>
        <v>2B_162</v>
      </c>
      <c r="D766" t="str">
        <f>IF(ISNA(VLOOKUP(C766,omissio_vanha_vs_uusi!$A$2:$T$107,20,FALSE)),"",IF(VLOOKUP(C766,omissio_vanha_vs_uusi!$A$2:$T$107,20,FALSE)="OK",VLOOKUP(C766,omissio_vanha_vs_uusi!$A$2:$T$107,11,FALSE),""))</f>
        <v/>
      </c>
      <c r="E766">
        <f>VLOOKUP($C766,marv2012_trees!$A$2:$O$2023,5,FALSE)</f>
        <v>2515764.1</v>
      </c>
      <c r="F766">
        <f>VLOOKUP($C766,marv2012_trees!$A$2:$O$2023,6,FALSE)</f>
        <v>6860842.25</v>
      </c>
      <c r="G766" t="str">
        <f>IF(ISNA(VLOOKUP($C766,results!$A$2:$CJ$107,10,FALSE)),"",VLOOKUP($C766,results!$A$2:$CJ$107,10,FALSE))</f>
        <v/>
      </c>
      <c r="H766" t="str">
        <f>IF(ISNA(VLOOKUP($C766,results!$A$2:$CJ$107,11,FALSE)),"",VLOOKUP($C766,results!$A$2:$CJ$107,11,FALSE))</f>
        <v/>
      </c>
      <c r="I766" t="s">
        <v>133</v>
      </c>
      <c r="J766">
        <v>162</v>
      </c>
      <c r="K766">
        <v>2</v>
      </c>
      <c r="L766">
        <v>235</v>
      </c>
      <c r="M766">
        <v>18.364010986328001</v>
      </c>
      <c r="N766">
        <v>2</v>
      </c>
      <c r="O766" s="7">
        <v>1</v>
      </c>
      <c r="P766" s="7">
        <v>2</v>
      </c>
      <c r="Q766" s="7">
        <v>12</v>
      </c>
      <c r="R766" s="7">
        <v>240</v>
      </c>
      <c r="AB766" s="8">
        <f t="shared" si="119"/>
        <v>5</v>
      </c>
      <c r="AC766" s="8" t="str">
        <f t="shared" si="120"/>
        <v/>
      </c>
      <c r="AD766" s="32" t="str">
        <f t="shared" si="121"/>
        <v/>
      </c>
      <c r="AE766" s="32" t="str">
        <f>IF(J766&lt;900,IF(AND(VLOOKUP(C766,marv2012_trees!$A$2:$O$2023,11,FALSE)&lt;21,OR(Q766=21,Q766=22,Q766=23)),1,""),"")</f>
        <v/>
      </c>
      <c r="AF766" s="32" t="str">
        <f t="shared" si="122"/>
        <v/>
      </c>
      <c r="AG766" s="32">
        <f t="shared" si="123"/>
        <v>235</v>
      </c>
      <c r="AH766" s="32">
        <f t="shared" si="124"/>
        <v>240</v>
      </c>
      <c r="AI766" s="32">
        <f t="shared" si="125"/>
        <v>5</v>
      </c>
      <c r="AJ766" s="32" t="str">
        <f t="shared" si="126"/>
        <v/>
      </c>
    </row>
    <row r="767" spans="1:36">
      <c r="A767">
        <v>2</v>
      </c>
      <c r="B767" s="1" t="str">
        <f t="shared" si="118"/>
        <v>2B_155</v>
      </c>
      <c r="C767" t="str">
        <f t="shared" si="128"/>
        <v>2B_155</v>
      </c>
      <c r="D767" t="str">
        <f>IF(ISNA(VLOOKUP(C767,omissio_vanha_vs_uusi!$A$2:$T$107,20,FALSE)),"",IF(VLOOKUP(C767,omissio_vanha_vs_uusi!$A$2:$T$107,20,FALSE)="OK",VLOOKUP(C767,omissio_vanha_vs_uusi!$A$2:$T$107,11,FALSE),""))</f>
        <v/>
      </c>
      <c r="E767">
        <f>VLOOKUP($C767,marv2012_trees!$A$2:$O$2023,5,FALSE)</f>
        <v>2515754.4300000002</v>
      </c>
      <c r="F767">
        <f>VLOOKUP($C767,marv2012_trees!$A$2:$O$2023,6,FALSE)</f>
        <v>6860840.7699999996</v>
      </c>
      <c r="G767" t="str">
        <f>IF(ISNA(VLOOKUP($C767,results!$A$2:$CJ$107,10,FALSE)),"",VLOOKUP($C767,results!$A$2:$CJ$107,10,FALSE))</f>
        <v/>
      </c>
      <c r="H767" t="str">
        <f>IF(ISNA(VLOOKUP($C767,results!$A$2:$CJ$107,11,FALSE)),"",VLOOKUP($C767,results!$A$2:$CJ$107,11,FALSE))</f>
        <v/>
      </c>
      <c r="I767" t="s">
        <v>133</v>
      </c>
      <c r="J767">
        <v>155</v>
      </c>
      <c r="K767">
        <v>2</v>
      </c>
      <c r="L767">
        <v>253</v>
      </c>
      <c r="M767">
        <v>21.640009155273301</v>
      </c>
      <c r="N767">
        <v>2</v>
      </c>
      <c r="O767" s="7">
        <v>1</v>
      </c>
      <c r="P767" s="7">
        <v>2</v>
      </c>
      <c r="Q767" s="7">
        <v>11</v>
      </c>
      <c r="R767" s="7">
        <v>257</v>
      </c>
      <c r="AB767" s="8">
        <f t="shared" si="119"/>
        <v>4</v>
      </c>
      <c r="AC767" s="8" t="str">
        <f t="shared" si="120"/>
        <v/>
      </c>
      <c r="AD767" s="32" t="str">
        <f t="shared" si="121"/>
        <v/>
      </c>
      <c r="AE767" s="32" t="str">
        <f>IF(J767&lt;900,IF(AND(VLOOKUP(C767,marv2012_trees!$A$2:$O$2023,11,FALSE)&lt;21,OR(Q767=21,Q767=22,Q767=23)),1,""),"")</f>
        <v/>
      </c>
      <c r="AF767" s="32" t="str">
        <f t="shared" si="122"/>
        <v/>
      </c>
      <c r="AG767" s="32">
        <f t="shared" si="123"/>
        <v>253</v>
      </c>
      <c r="AH767" s="32">
        <f t="shared" si="124"/>
        <v>257</v>
      </c>
      <c r="AI767" s="32">
        <f t="shared" si="125"/>
        <v>4</v>
      </c>
      <c r="AJ767" s="32" t="str">
        <f t="shared" si="126"/>
        <v/>
      </c>
    </row>
    <row r="768" spans="1:36">
      <c r="A768">
        <v>2</v>
      </c>
      <c r="B768" s="1" t="str">
        <f t="shared" si="118"/>
        <v>2B_161</v>
      </c>
      <c r="C768" t="str">
        <f t="shared" si="128"/>
        <v>2B_161</v>
      </c>
      <c r="D768" t="str">
        <f>IF(ISNA(VLOOKUP(C768,omissio_vanha_vs_uusi!$A$2:$T$107,20,FALSE)),"",IF(VLOOKUP(C768,omissio_vanha_vs_uusi!$A$2:$T$107,20,FALSE)="OK",VLOOKUP(C768,omissio_vanha_vs_uusi!$A$2:$T$107,11,FALSE),""))</f>
        <v/>
      </c>
      <c r="E768">
        <f>VLOOKUP($C768,marv2012_trees!$A$2:$O$2023,5,FALSE)</f>
        <v>2515752.98</v>
      </c>
      <c r="F768">
        <f>VLOOKUP($C768,marv2012_trees!$A$2:$O$2023,6,FALSE)</f>
        <v>6860845.9299999997</v>
      </c>
      <c r="G768" t="str">
        <f>IF(ISNA(VLOOKUP($C768,results!$A$2:$CJ$107,10,FALSE)),"",VLOOKUP($C768,results!$A$2:$CJ$107,10,FALSE))</f>
        <v/>
      </c>
      <c r="H768" t="str">
        <f>IF(ISNA(VLOOKUP($C768,results!$A$2:$CJ$107,11,FALSE)),"",VLOOKUP($C768,results!$A$2:$CJ$107,11,FALSE))</f>
        <v/>
      </c>
      <c r="I768" t="s">
        <v>133</v>
      </c>
      <c r="J768">
        <v>161</v>
      </c>
      <c r="K768">
        <v>1</v>
      </c>
      <c r="L768">
        <v>374</v>
      </c>
      <c r="M768">
        <v>24.2680115966796</v>
      </c>
      <c r="N768">
        <v>2</v>
      </c>
      <c r="O768" s="7">
        <v>1</v>
      </c>
      <c r="P768" s="7">
        <v>1</v>
      </c>
      <c r="Q768" s="7">
        <v>11</v>
      </c>
      <c r="R768" s="7">
        <v>371</v>
      </c>
      <c r="S768" s="7" t="s">
        <v>103</v>
      </c>
      <c r="T768" s="7">
        <v>29</v>
      </c>
      <c r="U768" s="7">
        <v>25</v>
      </c>
      <c r="V768" s="7">
        <v>9</v>
      </c>
      <c r="W768" s="7">
        <v>6</v>
      </c>
      <c r="X768" s="7">
        <v>20</v>
      </c>
      <c r="Y768" s="7">
        <v>20</v>
      </c>
      <c r="Z768" s="7">
        <v>80</v>
      </c>
      <c r="AB768" s="8">
        <f t="shared" si="119"/>
        <v>-3</v>
      </c>
      <c r="AC768" s="8" t="str">
        <f t="shared" si="120"/>
        <v/>
      </c>
      <c r="AD768" s="32" t="str">
        <f t="shared" si="121"/>
        <v/>
      </c>
      <c r="AE768" s="32" t="str">
        <f>IF(J768&lt;900,IF(AND(VLOOKUP(C768,marv2012_trees!$A$2:$O$2023,11,FALSE)&lt;21,OR(Q768=21,Q768=22,Q768=23)),1,""),"")</f>
        <v/>
      </c>
      <c r="AF768" s="32" t="str">
        <f t="shared" si="122"/>
        <v/>
      </c>
      <c r="AG768" s="32">
        <f t="shared" si="123"/>
        <v>374</v>
      </c>
      <c r="AH768" s="32">
        <f t="shared" si="124"/>
        <v>371</v>
      </c>
      <c r="AI768" s="32">
        <f t="shared" si="125"/>
        <v>-3</v>
      </c>
      <c r="AJ768" s="32" t="str">
        <f t="shared" si="126"/>
        <v/>
      </c>
    </row>
    <row r="769" spans="1:36">
      <c r="A769">
        <v>2</v>
      </c>
      <c r="B769" s="1" t="str">
        <f t="shared" si="118"/>
        <v>2B_168</v>
      </c>
      <c r="C769" t="str">
        <f t="shared" si="128"/>
        <v>2B_168</v>
      </c>
      <c r="D769" t="str">
        <f>IF(ISNA(VLOOKUP(C769,omissio_vanha_vs_uusi!$A$2:$T$107,20,FALSE)),"",IF(VLOOKUP(C769,omissio_vanha_vs_uusi!$A$2:$T$107,20,FALSE)="OK",VLOOKUP(C769,omissio_vanha_vs_uusi!$A$2:$T$107,11,FALSE),""))</f>
        <v/>
      </c>
      <c r="E769">
        <f>VLOOKUP($C769,marv2012_trees!$A$2:$O$2023,5,FALSE)</f>
        <v>2515752.4</v>
      </c>
      <c r="F769">
        <f>VLOOKUP($C769,marv2012_trees!$A$2:$O$2023,6,FALSE)</f>
        <v>6860850.9400000004</v>
      </c>
      <c r="G769" t="str">
        <f>IF(ISNA(VLOOKUP($C769,results!$A$2:$CJ$107,10,FALSE)),"",VLOOKUP($C769,results!$A$2:$CJ$107,10,FALSE))</f>
        <v/>
      </c>
      <c r="H769" t="str">
        <f>IF(ISNA(VLOOKUP($C769,results!$A$2:$CJ$107,11,FALSE)),"",VLOOKUP($C769,results!$A$2:$CJ$107,11,FALSE))</f>
        <v/>
      </c>
      <c r="I769" t="s">
        <v>133</v>
      </c>
      <c r="J769">
        <v>168</v>
      </c>
      <c r="K769">
        <v>2</v>
      </c>
      <c r="L769">
        <v>211</v>
      </c>
      <c r="M769">
        <v>13.0019981689452</v>
      </c>
      <c r="N769">
        <v>2</v>
      </c>
      <c r="O769" s="7">
        <v>1</v>
      </c>
      <c r="P769" s="7">
        <v>2</v>
      </c>
      <c r="Q769" s="7">
        <v>12</v>
      </c>
      <c r="R769" s="7">
        <v>202</v>
      </c>
      <c r="AB769" s="8">
        <f t="shared" si="119"/>
        <v>-9</v>
      </c>
      <c r="AC769" s="8" t="str">
        <f t="shared" si="120"/>
        <v/>
      </c>
      <c r="AD769" s="32" t="str">
        <f t="shared" si="121"/>
        <v/>
      </c>
      <c r="AE769" s="32" t="str">
        <f>IF(J769&lt;900,IF(AND(VLOOKUP(C769,marv2012_trees!$A$2:$O$2023,11,FALSE)&lt;21,OR(Q769=21,Q769=22,Q769=23)),1,""),"")</f>
        <v/>
      </c>
      <c r="AF769" s="32" t="str">
        <f t="shared" si="122"/>
        <v/>
      </c>
      <c r="AG769" s="32">
        <f t="shared" si="123"/>
        <v>211</v>
      </c>
      <c r="AH769" s="32">
        <f t="shared" si="124"/>
        <v>202</v>
      </c>
      <c r="AI769" s="32">
        <f t="shared" si="125"/>
        <v>-9</v>
      </c>
      <c r="AJ769" s="32" t="str">
        <f t="shared" si="126"/>
        <v/>
      </c>
    </row>
    <row r="770" spans="1:36">
      <c r="A770">
        <v>2</v>
      </c>
      <c r="B770" s="1" t="str">
        <f t="shared" si="118"/>
        <v>2B_107</v>
      </c>
      <c r="C770" t="str">
        <f t="shared" si="128"/>
        <v>2B_107</v>
      </c>
      <c r="D770" t="str">
        <f>IF(ISNA(VLOOKUP(C770,omissio_vanha_vs_uusi!$A$2:$T$107,20,FALSE)),"",IF(VLOOKUP(C770,omissio_vanha_vs_uusi!$A$2:$T$107,20,FALSE)="OK",VLOOKUP(C770,omissio_vanha_vs_uusi!$A$2:$T$107,11,FALSE),""))</f>
        <v/>
      </c>
      <c r="E770">
        <f>VLOOKUP($C770,marv2012_trees!$A$2:$O$2023,5,FALSE)</f>
        <v>2515782.38</v>
      </c>
      <c r="F770">
        <f>VLOOKUP($C770,marv2012_trees!$A$2:$O$2023,6,FALSE)</f>
        <v>6860824.1600000001</v>
      </c>
      <c r="G770" t="str">
        <f>IF(ISNA(VLOOKUP($C770,results!$A$2:$CJ$107,10,FALSE)),"",VLOOKUP($C770,results!$A$2:$CJ$107,10,FALSE))</f>
        <v/>
      </c>
      <c r="H770" t="str">
        <f>IF(ISNA(VLOOKUP($C770,results!$A$2:$CJ$107,11,FALSE)),"",VLOOKUP($C770,results!$A$2:$CJ$107,11,FALSE))</f>
        <v/>
      </c>
      <c r="I770" t="s">
        <v>133</v>
      </c>
      <c r="J770">
        <v>107</v>
      </c>
      <c r="K770">
        <v>1</v>
      </c>
      <c r="L770">
        <v>260</v>
      </c>
      <c r="M770">
        <v>15.729999999999899</v>
      </c>
      <c r="N770">
        <v>2</v>
      </c>
      <c r="O770" s="7">
        <v>1</v>
      </c>
      <c r="P770" s="7">
        <v>1</v>
      </c>
      <c r="Q770" s="7">
        <v>22</v>
      </c>
      <c r="R770" s="7">
        <v>222</v>
      </c>
      <c r="AB770" s="8" t="str">
        <f t="shared" si="119"/>
        <v/>
      </c>
      <c r="AC770" s="8" t="str">
        <f t="shared" si="120"/>
        <v/>
      </c>
      <c r="AD770" s="32" t="str">
        <f t="shared" si="121"/>
        <v/>
      </c>
      <c r="AE770" s="32">
        <f>IF(J770&lt;900,IF(AND(VLOOKUP(C770,marv2012_trees!$A$2:$O$2023,11,FALSE)&lt;21,OR(Q770=21,Q770=22,Q770=23)),1,""),"")</f>
        <v>1</v>
      </c>
      <c r="AF770" s="32" t="str">
        <f t="shared" si="122"/>
        <v/>
      </c>
      <c r="AG770" s="32">
        <f t="shared" si="123"/>
        <v>0</v>
      </c>
      <c r="AH770" s="32">
        <f t="shared" si="124"/>
        <v>0</v>
      </c>
      <c r="AI770" s="32" t="str">
        <f t="shared" si="125"/>
        <v/>
      </c>
      <c r="AJ770" s="32" t="str">
        <f t="shared" si="126"/>
        <v/>
      </c>
    </row>
    <row r="771" spans="1:36">
      <c r="A771">
        <v>2</v>
      </c>
      <c r="B771" s="1" t="str">
        <f t="shared" ref="B771:B834" si="129">IF(D771&lt;&gt;"",CONCATENATE(I771,"_",D771),C771)</f>
        <v>2B_104</v>
      </c>
      <c r="C771" t="str">
        <f t="shared" si="128"/>
        <v>2B_104</v>
      </c>
      <c r="D771" t="str">
        <f>IF(ISNA(VLOOKUP(C771,omissio_vanha_vs_uusi!$A$2:$T$107,20,FALSE)),"",IF(VLOOKUP(C771,omissio_vanha_vs_uusi!$A$2:$T$107,20,FALSE)="OK",VLOOKUP(C771,omissio_vanha_vs_uusi!$A$2:$T$107,11,FALSE),""))</f>
        <v/>
      </c>
      <c r="E771">
        <f>VLOOKUP($C771,marv2012_trees!$A$2:$O$2023,5,FALSE)</f>
        <v>2515779.48</v>
      </c>
      <c r="F771">
        <f>VLOOKUP($C771,marv2012_trees!$A$2:$O$2023,6,FALSE)</f>
        <v>6860822.9000000004</v>
      </c>
      <c r="G771" t="str">
        <f>IF(ISNA(VLOOKUP($C771,results!$A$2:$CJ$107,10,FALSE)),"",VLOOKUP($C771,results!$A$2:$CJ$107,10,FALSE))</f>
        <v/>
      </c>
      <c r="H771" t="str">
        <f>IF(ISNA(VLOOKUP($C771,results!$A$2:$CJ$107,11,FALSE)),"",VLOOKUP($C771,results!$A$2:$CJ$107,11,FALSE))</f>
        <v/>
      </c>
      <c r="I771" t="s">
        <v>133</v>
      </c>
      <c r="J771">
        <v>104</v>
      </c>
      <c r="K771">
        <v>2</v>
      </c>
      <c r="L771">
        <v>255</v>
      </c>
      <c r="M771">
        <v>23.317010375976501</v>
      </c>
      <c r="N771">
        <v>2</v>
      </c>
      <c r="O771" s="7">
        <v>1</v>
      </c>
      <c r="P771" s="7">
        <v>2</v>
      </c>
      <c r="Q771" s="7">
        <v>11</v>
      </c>
      <c r="R771" s="7">
        <v>260</v>
      </c>
      <c r="S771" s="7" t="s">
        <v>103</v>
      </c>
      <c r="T771" s="7">
        <v>24</v>
      </c>
      <c r="U771" s="7">
        <v>23.5</v>
      </c>
      <c r="V771" s="7">
        <v>13.5</v>
      </c>
      <c r="W771" s="7">
        <v>5</v>
      </c>
      <c r="X771" s="7">
        <v>27</v>
      </c>
      <c r="Y771" s="7">
        <v>5</v>
      </c>
      <c r="Z771" s="7">
        <v>80</v>
      </c>
      <c r="AB771" s="8">
        <f t="shared" ref="AB771:AB834" si="130">IF(OR(L771=0,Q771&gt;14,ABS(R771-L771)&gt;50),"",R771-L771)</f>
        <v>5</v>
      </c>
      <c r="AC771" s="8" t="str">
        <f t="shared" ref="AC771:AC834" si="131">IF(P771-K771&lt;&gt;0,IF(OR(Q771&gt;14,Q771&lt;11),"",IF(OR(AND(K771=3,P771=4),AND(K771=4,P771=3)),"",IF(J771&gt;899,"",1))),"")</f>
        <v/>
      </c>
      <c r="AD771" s="32" t="str">
        <f t="shared" ref="AD771:AD834" si="132">IF(Q771=41,1,"")</f>
        <v/>
      </c>
      <c r="AE771" s="32" t="str">
        <f>IF(J771&lt;900,IF(AND(VLOOKUP(C771,marv2012_trees!$A$2:$O$2023,11,FALSE)&lt;21,OR(Q771=21,Q771=22,Q771=23)),1,""),"")</f>
        <v/>
      </c>
      <c r="AF771" s="32" t="str">
        <f t="shared" ref="AF771:AF834" si="133">IF(Q771=31,1,"")</f>
        <v/>
      </c>
      <c r="AG771" s="32">
        <f t="shared" ref="AG771:AG834" si="134">IF(AND(Q771&lt;21,Q771&lt;&gt;0,J771&lt;900),L771,0)</f>
        <v>255</v>
      </c>
      <c r="AH771" s="32">
        <f t="shared" ref="AH771:AH834" si="135">IF(AND(Q771&lt;21,Q771&lt;&gt;0,J771&lt;900),R771,0)</f>
        <v>260</v>
      </c>
      <c r="AI771" s="32">
        <f t="shared" ref="AI771:AI834" si="136">IF(AND(Q771&lt;21,J771&lt;900),AH771-AG771,"")</f>
        <v>5</v>
      </c>
      <c r="AJ771" s="32" t="str">
        <f t="shared" ref="AJ771:AJ834" si="137">IF(AI771&lt;&gt;"",IF(ABS(AI771&gt;50),1,""),"")</f>
        <v/>
      </c>
    </row>
    <row r="772" spans="1:36">
      <c r="A772">
        <v>2</v>
      </c>
      <c r="B772" s="1" t="str">
        <f t="shared" si="129"/>
        <v>2B_119</v>
      </c>
      <c r="C772" t="str">
        <f t="shared" si="128"/>
        <v>2B_119</v>
      </c>
      <c r="D772" t="str">
        <f>IF(ISNA(VLOOKUP(C772,omissio_vanha_vs_uusi!$A$2:$T$107,20,FALSE)),"",IF(VLOOKUP(C772,omissio_vanha_vs_uusi!$A$2:$T$107,20,FALSE)="OK",VLOOKUP(C772,omissio_vanha_vs_uusi!$A$2:$T$107,11,FALSE),""))</f>
        <v/>
      </c>
      <c r="E772">
        <f>VLOOKUP($C772,marv2012_trees!$A$2:$O$2023,5,FALSE)</f>
        <v>2515779.4300000002</v>
      </c>
      <c r="F772">
        <f>VLOOKUP($C772,marv2012_trees!$A$2:$O$2023,6,FALSE)</f>
        <v>6860825.7599999998</v>
      </c>
      <c r="G772" t="str">
        <f>IF(ISNA(VLOOKUP($C772,results!$A$2:$CJ$107,10,FALSE)),"",VLOOKUP($C772,results!$A$2:$CJ$107,10,FALSE))</f>
        <v/>
      </c>
      <c r="H772" t="str">
        <f>IF(ISNA(VLOOKUP($C772,results!$A$2:$CJ$107,11,FALSE)),"",VLOOKUP($C772,results!$A$2:$CJ$107,11,FALSE))</f>
        <v/>
      </c>
      <c r="I772" t="s">
        <v>133</v>
      </c>
      <c r="J772">
        <v>119</v>
      </c>
      <c r="K772">
        <v>1</v>
      </c>
      <c r="L772">
        <v>290</v>
      </c>
      <c r="M772">
        <v>25.121004272460802</v>
      </c>
      <c r="N772">
        <v>2</v>
      </c>
      <c r="O772" s="7">
        <v>1</v>
      </c>
      <c r="P772" s="7">
        <v>1</v>
      </c>
      <c r="Q772" s="7">
        <v>11</v>
      </c>
      <c r="R772" s="7">
        <v>296</v>
      </c>
      <c r="S772" s="7" t="s">
        <v>129</v>
      </c>
      <c r="T772" s="7">
        <v>25</v>
      </c>
      <c r="U772" s="7">
        <v>26.5</v>
      </c>
      <c r="V772" s="7">
        <v>19.5</v>
      </c>
      <c r="AA772" t="s">
        <v>130</v>
      </c>
      <c r="AB772" s="8">
        <f t="shared" si="130"/>
        <v>6</v>
      </c>
      <c r="AC772" s="8" t="str">
        <f t="shared" si="131"/>
        <v/>
      </c>
      <c r="AD772" s="32" t="str">
        <f t="shared" si="132"/>
        <v/>
      </c>
      <c r="AE772" s="32" t="str">
        <f>IF(J772&lt;900,IF(AND(VLOOKUP(C772,marv2012_trees!$A$2:$O$2023,11,FALSE)&lt;21,OR(Q772=21,Q772=22,Q772=23)),1,""),"")</f>
        <v/>
      </c>
      <c r="AF772" s="32" t="str">
        <f t="shared" si="133"/>
        <v/>
      </c>
      <c r="AG772" s="32">
        <f t="shared" si="134"/>
        <v>290</v>
      </c>
      <c r="AH772" s="32">
        <f t="shared" si="135"/>
        <v>296</v>
      </c>
      <c r="AI772" s="32">
        <f t="shared" si="136"/>
        <v>6</v>
      </c>
      <c r="AJ772" s="32" t="str">
        <f t="shared" si="137"/>
        <v/>
      </c>
    </row>
    <row r="773" spans="1:36">
      <c r="A773">
        <v>2</v>
      </c>
      <c r="B773" s="1" t="str">
        <f t="shared" si="129"/>
        <v>2B_133</v>
      </c>
      <c r="C773" t="str">
        <f t="shared" si="128"/>
        <v>2B_133</v>
      </c>
      <c r="D773" t="str">
        <f>IF(ISNA(VLOOKUP(C773,omissio_vanha_vs_uusi!$A$2:$T$107,20,FALSE)),"",IF(VLOOKUP(C773,omissio_vanha_vs_uusi!$A$2:$T$107,20,FALSE)="OK",VLOOKUP(C773,omissio_vanha_vs_uusi!$A$2:$T$107,11,FALSE),""))</f>
        <v/>
      </c>
      <c r="E773">
        <f>VLOOKUP($C773,marv2012_trees!$A$2:$O$2023,5,FALSE)</f>
        <v>2515780.37</v>
      </c>
      <c r="F773">
        <f>VLOOKUP($C773,marv2012_trees!$A$2:$O$2023,6,FALSE)</f>
        <v>6860827.9699999997</v>
      </c>
      <c r="G773" t="str">
        <f>IF(ISNA(VLOOKUP($C773,results!$A$2:$CJ$107,10,FALSE)),"",VLOOKUP($C773,results!$A$2:$CJ$107,10,FALSE))</f>
        <v/>
      </c>
      <c r="H773" t="str">
        <f>IF(ISNA(VLOOKUP($C773,results!$A$2:$CJ$107,11,FALSE)),"",VLOOKUP($C773,results!$A$2:$CJ$107,11,FALSE))</f>
        <v/>
      </c>
      <c r="I773" t="s">
        <v>133</v>
      </c>
      <c r="J773">
        <v>133</v>
      </c>
      <c r="K773">
        <v>2</v>
      </c>
      <c r="L773">
        <v>321</v>
      </c>
      <c r="M773">
        <v>25.122999999999902</v>
      </c>
      <c r="N773">
        <v>2</v>
      </c>
      <c r="O773" s="7">
        <v>1</v>
      </c>
      <c r="P773" s="7">
        <v>2</v>
      </c>
      <c r="Q773" s="7">
        <v>11</v>
      </c>
      <c r="R773" s="7">
        <v>313</v>
      </c>
      <c r="AB773" s="8">
        <f t="shared" si="130"/>
        <v>-8</v>
      </c>
      <c r="AC773" s="8" t="str">
        <f t="shared" si="131"/>
        <v/>
      </c>
      <c r="AD773" s="32" t="str">
        <f t="shared" si="132"/>
        <v/>
      </c>
      <c r="AE773" s="32" t="str">
        <f>IF(J773&lt;900,IF(AND(VLOOKUP(C773,marv2012_trees!$A$2:$O$2023,11,FALSE)&lt;21,OR(Q773=21,Q773=22,Q773=23)),1,""),"")</f>
        <v/>
      </c>
      <c r="AF773" s="32" t="str">
        <f t="shared" si="133"/>
        <v/>
      </c>
      <c r="AG773" s="32">
        <f t="shared" si="134"/>
        <v>321</v>
      </c>
      <c r="AH773" s="32">
        <f t="shared" si="135"/>
        <v>313</v>
      </c>
      <c r="AI773" s="32">
        <f t="shared" si="136"/>
        <v>-8</v>
      </c>
      <c r="AJ773" s="32" t="str">
        <f t="shared" si="137"/>
        <v/>
      </c>
    </row>
    <row r="774" spans="1:36">
      <c r="A774">
        <v>2</v>
      </c>
      <c r="B774" s="1" t="str">
        <f t="shared" si="129"/>
        <v>2B_137</v>
      </c>
      <c r="C774" t="str">
        <f t="shared" si="128"/>
        <v>2B_137</v>
      </c>
      <c r="D774" t="str">
        <f>IF(ISNA(VLOOKUP(C774,omissio_vanha_vs_uusi!$A$2:$T$107,20,FALSE)),"",IF(VLOOKUP(C774,omissio_vanha_vs_uusi!$A$2:$T$107,20,FALSE)="OK",VLOOKUP(C774,omissio_vanha_vs_uusi!$A$2:$T$107,11,FALSE),""))</f>
        <v/>
      </c>
      <c r="E774">
        <f>VLOOKUP($C774,marv2012_trees!$A$2:$O$2023,5,FALSE)</f>
        <v>2515777.4</v>
      </c>
      <c r="F774">
        <f>VLOOKUP($C774,marv2012_trees!$A$2:$O$2023,6,FALSE)</f>
        <v>6860828.4400000004</v>
      </c>
      <c r="G774" t="str">
        <f>IF(ISNA(VLOOKUP($C774,results!$A$2:$CJ$107,10,FALSE)),"",VLOOKUP($C774,results!$A$2:$CJ$107,10,FALSE))</f>
        <v/>
      </c>
      <c r="H774" t="str">
        <f>IF(ISNA(VLOOKUP($C774,results!$A$2:$CJ$107,11,FALSE)),"",VLOOKUP($C774,results!$A$2:$CJ$107,11,FALSE))</f>
        <v/>
      </c>
      <c r="I774" t="s">
        <v>133</v>
      </c>
      <c r="J774">
        <v>137</v>
      </c>
      <c r="K774">
        <v>2</v>
      </c>
      <c r="L774">
        <v>321</v>
      </c>
      <c r="M774">
        <v>24.497010986328</v>
      </c>
      <c r="N774">
        <v>2</v>
      </c>
      <c r="O774" s="7">
        <v>1</v>
      </c>
      <c r="P774" s="7">
        <v>2</v>
      </c>
      <c r="Q774" s="7">
        <v>11</v>
      </c>
      <c r="R774" s="7">
        <v>325</v>
      </c>
      <c r="S774" s="7" t="s">
        <v>129</v>
      </c>
      <c r="T774" s="7">
        <v>27</v>
      </c>
      <c r="U774" s="7">
        <v>26.5</v>
      </c>
      <c r="V774" s="7">
        <v>9.5</v>
      </c>
      <c r="AB774" s="8">
        <f t="shared" si="130"/>
        <v>4</v>
      </c>
      <c r="AC774" s="8" t="str">
        <f t="shared" si="131"/>
        <v/>
      </c>
      <c r="AD774" s="32" t="str">
        <f t="shared" si="132"/>
        <v/>
      </c>
      <c r="AE774" s="32" t="str">
        <f>IF(J774&lt;900,IF(AND(VLOOKUP(C774,marv2012_trees!$A$2:$O$2023,11,FALSE)&lt;21,OR(Q774=21,Q774=22,Q774=23)),1,""),"")</f>
        <v/>
      </c>
      <c r="AF774" s="32" t="str">
        <f t="shared" si="133"/>
        <v/>
      </c>
      <c r="AG774" s="32">
        <f t="shared" si="134"/>
        <v>321</v>
      </c>
      <c r="AH774" s="32">
        <f t="shared" si="135"/>
        <v>325</v>
      </c>
      <c r="AI774" s="32">
        <f t="shared" si="136"/>
        <v>4</v>
      </c>
      <c r="AJ774" s="32" t="str">
        <f t="shared" si="137"/>
        <v/>
      </c>
    </row>
    <row r="775" spans="1:36">
      <c r="A775">
        <v>2</v>
      </c>
      <c r="B775" s="1" t="str">
        <f t="shared" si="129"/>
        <v>2B_160</v>
      </c>
      <c r="C775" t="str">
        <f t="shared" si="128"/>
        <v>2B_160</v>
      </c>
      <c r="D775" t="str">
        <f>IF(ISNA(VLOOKUP(C775,omissio_vanha_vs_uusi!$A$2:$T$107,20,FALSE)),"",IF(VLOOKUP(C775,omissio_vanha_vs_uusi!$A$2:$T$107,20,FALSE)="OK",VLOOKUP(C775,omissio_vanha_vs_uusi!$A$2:$T$107,11,FALSE),""))</f>
        <v/>
      </c>
      <c r="E775">
        <f>VLOOKUP($C775,marv2012_trees!$A$2:$O$2023,5,FALSE)</f>
        <v>2515780.4900000002</v>
      </c>
      <c r="F775">
        <f>VLOOKUP($C775,marv2012_trees!$A$2:$O$2023,6,FALSE)</f>
        <v>6860831.8099999996</v>
      </c>
      <c r="G775" t="str">
        <f>IF(ISNA(VLOOKUP($C775,results!$A$2:$CJ$107,10,FALSE)),"",VLOOKUP($C775,results!$A$2:$CJ$107,10,FALSE))</f>
        <v/>
      </c>
      <c r="H775" t="str">
        <f>IF(ISNA(VLOOKUP($C775,results!$A$2:$CJ$107,11,FALSE)),"",VLOOKUP($C775,results!$A$2:$CJ$107,11,FALSE))</f>
        <v/>
      </c>
      <c r="I775" t="s">
        <v>133</v>
      </c>
      <c r="J775">
        <v>160</v>
      </c>
      <c r="K775">
        <v>1</v>
      </c>
      <c r="L775">
        <v>286</v>
      </c>
      <c r="M775">
        <v>22.893998168945298</v>
      </c>
      <c r="N775">
        <v>2</v>
      </c>
      <c r="O775" s="7">
        <v>1</v>
      </c>
      <c r="P775" s="7">
        <v>1</v>
      </c>
      <c r="Q775" s="7">
        <v>11</v>
      </c>
      <c r="R775" s="7">
        <v>280</v>
      </c>
      <c r="AB775" s="8">
        <f t="shared" si="130"/>
        <v>-6</v>
      </c>
      <c r="AC775" s="8" t="str">
        <f t="shared" si="131"/>
        <v/>
      </c>
      <c r="AD775" s="32" t="str">
        <f t="shared" si="132"/>
        <v/>
      </c>
      <c r="AE775" s="32" t="str">
        <f>IF(J775&lt;900,IF(AND(VLOOKUP(C775,marv2012_trees!$A$2:$O$2023,11,FALSE)&lt;21,OR(Q775=21,Q775=22,Q775=23)),1,""),"")</f>
        <v/>
      </c>
      <c r="AF775" s="32" t="str">
        <f t="shared" si="133"/>
        <v/>
      </c>
      <c r="AG775" s="32">
        <f t="shared" si="134"/>
        <v>286</v>
      </c>
      <c r="AH775" s="32">
        <f t="shared" si="135"/>
        <v>280</v>
      </c>
      <c r="AI775" s="32">
        <f t="shared" si="136"/>
        <v>-6</v>
      </c>
      <c r="AJ775" s="32" t="str">
        <f t="shared" si="137"/>
        <v/>
      </c>
    </row>
    <row r="776" spans="1:36">
      <c r="A776">
        <v>2</v>
      </c>
      <c r="B776" s="1" t="str">
        <f t="shared" si="129"/>
        <v>2B_153</v>
      </c>
      <c r="C776" t="str">
        <f t="shared" si="128"/>
        <v>2B_153</v>
      </c>
      <c r="D776" t="str">
        <f>IF(ISNA(VLOOKUP(C776,omissio_vanha_vs_uusi!$A$2:$T$107,20,FALSE)),"",IF(VLOOKUP(C776,omissio_vanha_vs_uusi!$A$2:$T$107,20,FALSE)="OK",VLOOKUP(C776,omissio_vanha_vs_uusi!$A$2:$T$107,11,FALSE),""))</f>
        <v/>
      </c>
      <c r="E776">
        <f>VLOOKUP($C776,marv2012_trees!$A$2:$O$2023,5,FALSE)</f>
        <v>2515777.46</v>
      </c>
      <c r="F776">
        <f>VLOOKUP($C776,marv2012_trees!$A$2:$O$2023,6,FALSE)</f>
        <v>6860831.5899999999</v>
      </c>
      <c r="G776" t="str">
        <f>IF(ISNA(VLOOKUP($C776,results!$A$2:$CJ$107,10,FALSE)),"",VLOOKUP($C776,results!$A$2:$CJ$107,10,FALSE))</f>
        <v/>
      </c>
      <c r="H776" t="str">
        <f>IF(ISNA(VLOOKUP($C776,results!$A$2:$CJ$107,11,FALSE)),"",VLOOKUP($C776,results!$A$2:$CJ$107,11,FALSE))</f>
        <v/>
      </c>
      <c r="I776" t="s">
        <v>133</v>
      </c>
      <c r="J776">
        <v>153</v>
      </c>
      <c r="K776">
        <v>2</v>
      </c>
      <c r="L776">
        <v>260</v>
      </c>
      <c r="M776">
        <v>22.279006103515599</v>
      </c>
      <c r="N776">
        <v>2</v>
      </c>
      <c r="O776" s="7">
        <v>1</v>
      </c>
      <c r="P776" s="7">
        <v>2</v>
      </c>
      <c r="Q776" s="7">
        <v>11</v>
      </c>
      <c r="R776" s="7">
        <v>263</v>
      </c>
      <c r="S776" s="7" t="s">
        <v>103</v>
      </c>
      <c r="T776" s="7">
        <v>23</v>
      </c>
      <c r="U776" s="7">
        <v>23</v>
      </c>
      <c r="V776" s="7">
        <v>11.5</v>
      </c>
      <c r="W776" s="7">
        <v>5</v>
      </c>
      <c r="X776" s="7">
        <v>9</v>
      </c>
      <c r="Y776" s="7">
        <v>5</v>
      </c>
      <c r="Z776" s="7">
        <v>80</v>
      </c>
      <c r="AB776" s="8">
        <f t="shared" si="130"/>
        <v>3</v>
      </c>
      <c r="AC776" s="8" t="str">
        <f t="shared" si="131"/>
        <v/>
      </c>
      <c r="AD776" s="32" t="str">
        <f t="shared" si="132"/>
        <v/>
      </c>
      <c r="AE776" s="32" t="str">
        <f>IF(J776&lt;900,IF(AND(VLOOKUP(C776,marv2012_trees!$A$2:$O$2023,11,FALSE)&lt;21,OR(Q776=21,Q776=22,Q776=23)),1,""),"")</f>
        <v/>
      </c>
      <c r="AF776" s="32" t="str">
        <f t="shared" si="133"/>
        <v/>
      </c>
      <c r="AG776" s="32">
        <f t="shared" si="134"/>
        <v>260</v>
      </c>
      <c r="AH776" s="32">
        <f t="shared" si="135"/>
        <v>263</v>
      </c>
      <c r="AI776" s="32">
        <f t="shared" si="136"/>
        <v>3</v>
      </c>
      <c r="AJ776" s="32" t="str">
        <f t="shared" si="137"/>
        <v/>
      </c>
    </row>
    <row r="777" spans="1:36">
      <c r="A777">
        <v>2</v>
      </c>
      <c r="B777" s="1" t="str">
        <f t="shared" si="129"/>
        <v>2B_146</v>
      </c>
      <c r="C777" t="str">
        <f t="shared" si="128"/>
        <v>2B_146</v>
      </c>
      <c r="D777" t="str">
        <f>IF(ISNA(VLOOKUP(C777,omissio_vanha_vs_uusi!$A$2:$T$107,20,FALSE)),"",IF(VLOOKUP(C777,omissio_vanha_vs_uusi!$A$2:$T$107,20,FALSE)="OK",VLOOKUP(C777,omissio_vanha_vs_uusi!$A$2:$T$107,11,FALSE),""))</f>
        <v/>
      </c>
      <c r="E777">
        <f>VLOOKUP($C777,marv2012_trees!$A$2:$O$2023,5,FALSE)</f>
        <v>2515773.14</v>
      </c>
      <c r="F777">
        <f>VLOOKUP($C777,marv2012_trees!$A$2:$O$2023,6,FALSE)</f>
        <v>6860831.8799999999</v>
      </c>
      <c r="G777" t="str">
        <f>IF(ISNA(VLOOKUP($C777,results!$A$2:$CJ$107,10,FALSE)),"",VLOOKUP($C777,results!$A$2:$CJ$107,10,FALSE))</f>
        <v/>
      </c>
      <c r="H777" t="str">
        <f>IF(ISNA(VLOOKUP($C777,results!$A$2:$CJ$107,11,FALSE)),"",VLOOKUP($C777,results!$A$2:$CJ$107,11,FALSE))</f>
        <v/>
      </c>
      <c r="I777" t="s">
        <v>133</v>
      </c>
      <c r="J777">
        <v>146</v>
      </c>
      <c r="K777">
        <v>2</v>
      </c>
      <c r="L777">
        <v>203</v>
      </c>
      <c r="M777">
        <v>19.929005493163999</v>
      </c>
      <c r="N777">
        <v>2</v>
      </c>
      <c r="O777" s="7">
        <v>1</v>
      </c>
      <c r="P777" s="7">
        <v>2</v>
      </c>
      <c r="Q777" s="7">
        <v>11</v>
      </c>
      <c r="R777" s="7">
        <v>213</v>
      </c>
      <c r="AB777" s="8">
        <f t="shared" si="130"/>
        <v>10</v>
      </c>
      <c r="AC777" s="8" t="str">
        <f t="shared" si="131"/>
        <v/>
      </c>
      <c r="AD777" s="32" t="str">
        <f t="shared" si="132"/>
        <v/>
      </c>
      <c r="AE777" s="32" t="str">
        <f>IF(J777&lt;900,IF(AND(VLOOKUP(C777,marv2012_trees!$A$2:$O$2023,11,FALSE)&lt;21,OR(Q777=21,Q777=22,Q777=23)),1,""),"")</f>
        <v/>
      </c>
      <c r="AF777" s="32" t="str">
        <f t="shared" si="133"/>
        <v/>
      </c>
      <c r="AG777" s="32">
        <f t="shared" si="134"/>
        <v>203</v>
      </c>
      <c r="AH777" s="32">
        <f t="shared" si="135"/>
        <v>213</v>
      </c>
      <c r="AI777" s="32">
        <f t="shared" si="136"/>
        <v>10</v>
      </c>
      <c r="AJ777" s="32" t="str">
        <f t="shared" si="137"/>
        <v/>
      </c>
    </row>
    <row r="778" spans="1:36">
      <c r="A778">
        <v>2</v>
      </c>
      <c r="B778" s="1" t="str">
        <f t="shared" si="129"/>
        <v>2B_163</v>
      </c>
      <c r="C778" t="str">
        <f t="shared" si="128"/>
        <v>2B_163</v>
      </c>
      <c r="D778" t="str">
        <f>IF(ISNA(VLOOKUP(C778,omissio_vanha_vs_uusi!$A$2:$T$107,20,FALSE)),"",IF(VLOOKUP(C778,omissio_vanha_vs_uusi!$A$2:$T$107,20,FALSE)="OK",VLOOKUP(C778,omissio_vanha_vs_uusi!$A$2:$T$107,11,FALSE),""))</f>
        <v/>
      </c>
      <c r="E778">
        <f>VLOOKUP($C778,marv2012_trees!$A$2:$O$2023,5,FALSE)</f>
        <v>2515777.48</v>
      </c>
      <c r="F778">
        <f>VLOOKUP($C778,marv2012_trees!$A$2:$O$2023,6,FALSE)</f>
        <v>6860834.5999999996</v>
      </c>
      <c r="G778" t="str">
        <f>IF(ISNA(VLOOKUP($C778,results!$A$2:$CJ$107,10,FALSE)),"",VLOOKUP($C778,results!$A$2:$CJ$107,10,FALSE))</f>
        <v/>
      </c>
      <c r="H778" t="str">
        <f>IF(ISNA(VLOOKUP($C778,results!$A$2:$CJ$107,11,FALSE)),"",VLOOKUP($C778,results!$A$2:$CJ$107,11,FALSE))</f>
        <v/>
      </c>
      <c r="I778" t="s">
        <v>133</v>
      </c>
      <c r="J778">
        <v>163</v>
      </c>
      <c r="K778">
        <v>2</v>
      </c>
      <c r="L778">
        <v>257</v>
      </c>
      <c r="M778">
        <v>22.945001831054601</v>
      </c>
      <c r="N778">
        <v>2</v>
      </c>
      <c r="O778" s="7">
        <v>1</v>
      </c>
      <c r="P778" s="7">
        <v>2</v>
      </c>
      <c r="Q778" s="7">
        <v>11</v>
      </c>
      <c r="R778" s="7">
        <v>256</v>
      </c>
      <c r="AB778" s="8">
        <f t="shared" si="130"/>
        <v>-1</v>
      </c>
      <c r="AC778" s="8" t="str">
        <f t="shared" si="131"/>
        <v/>
      </c>
      <c r="AD778" s="32" t="str">
        <f t="shared" si="132"/>
        <v/>
      </c>
      <c r="AE778" s="32" t="str">
        <f>IF(J778&lt;900,IF(AND(VLOOKUP(C778,marv2012_trees!$A$2:$O$2023,11,FALSE)&lt;21,OR(Q778=21,Q778=22,Q778=23)),1,""),"")</f>
        <v/>
      </c>
      <c r="AF778" s="32" t="str">
        <f t="shared" si="133"/>
        <v/>
      </c>
      <c r="AG778" s="32">
        <f t="shared" si="134"/>
        <v>257</v>
      </c>
      <c r="AH778" s="32">
        <f t="shared" si="135"/>
        <v>256</v>
      </c>
      <c r="AI778" s="32">
        <f t="shared" si="136"/>
        <v>-1</v>
      </c>
      <c r="AJ778" s="32" t="str">
        <f t="shared" si="137"/>
        <v/>
      </c>
    </row>
    <row r="779" spans="1:36">
      <c r="A779">
        <v>2</v>
      </c>
      <c r="B779" s="1" t="str">
        <f t="shared" si="129"/>
        <v>2B_152</v>
      </c>
      <c r="C779" t="str">
        <f t="shared" si="128"/>
        <v>2B_152</v>
      </c>
      <c r="D779" t="str">
        <f>IF(ISNA(VLOOKUP(C779,omissio_vanha_vs_uusi!$A$2:$T$107,20,FALSE)),"",IF(VLOOKUP(C779,omissio_vanha_vs_uusi!$A$2:$T$107,20,FALSE)="OK",VLOOKUP(C779,omissio_vanha_vs_uusi!$A$2:$T$107,11,FALSE),""))</f>
        <v/>
      </c>
      <c r="E779">
        <f>VLOOKUP($C779,marv2012_trees!$A$2:$O$2023,5,FALSE)</f>
        <v>2515770.7799999998</v>
      </c>
      <c r="F779">
        <f>VLOOKUP($C779,marv2012_trees!$A$2:$O$2023,6,FALSE)</f>
        <v>6860833.6600000001</v>
      </c>
      <c r="G779" t="str">
        <f>IF(ISNA(VLOOKUP($C779,results!$A$2:$CJ$107,10,FALSE)),"",VLOOKUP($C779,results!$A$2:$CJ$107,10,FALSE))</f>
        <v/>
      </c>
      <c r="H779" t="str">
        <f>IF(ISNA(VLOOKUP($C779,results!$A$2:$CJ$107,11,FALSE)),"",VLOOKUP($C779,results!$A$2:$CJ$107,11,FALSE))</f>
        <v/>
      </c>
      <c r="I779" t="s">
        <v>133</v>
      </c>
      <c r="J779">
        <v>152</v>
      </c>
      <c r="K779">
        <v>2</v>
      </c>
      <c r="L779">
        <v>262</v>
      </c>
      <c r="M779">
        <v>22.877997558593702</v>
      </c>
      <c r="N779">
        <v>2</v>
      </c>
      <c r="O779" s="7">
        <v>1</v>
      </c>
      <c r="P779" s="7">
        <v>2</v>
      </c>
      <c r="Q779" s="7">
        <v>11</v>
      </c>
      <c r="R779" s="7">
        <v>255</v>
      </c>
      <c r="S779" s="7" t="s">
        <v>129</v>
      </c>
      <c r="T779" s="7">
        <v>23</v>
      </c>
      <c r="U779" s="7">
        <v>24.5</v>
      </c>
      <c r="V779" s="7">
        <v>4</v>
      </c>
      <c r="AB779" s="8">
        <f t="shared" si="130"/>
        <v>-7</v>
      </c>
      <c r="AC779" s="8" t="str">
        <f t="shared" si="131"/>
        <v/>
      </c>
      <c r="AD779" s="32" t="str">
        <f t="shared" si="132"/>
        <v/>
      </c>
      <c r="AE779" s="32" t="str">
        <f>IF(J779&lt;900,IF(AND(VLOOKUP(C779,marv2012_trees!$A$2:$O$2023,11,FALSE)&lt;21,OR(Q779=21,Q779=22,Q779=23)),1,""),"")</f>
        <v/>
      </c>
      <c r="AF779" s="32" t="str">
        <f t="shared" si="133"/>
        <v/>
      </c>
      <c r="AG779" s="32">
        <f t="shared" si="134"/>
        <v>262</v>
      </c>
      <c r="AH779" s="32">
        <f t="shared" si="135"/>
        <v>255</v>
      </c>
      <c r="AI779" s="32">
        <f t="shared" si="136"/>
        <v>-7</v>
      </c>
      <c r="AJ779" s="32" t="str">
        <f t="shared" si="137"/>
        <v/>
      </c>
    </row>
    <row r="780" spans="1:36">
      <c r="A780">
        <v>2</v>
      </c>
      <c r="B780" s="1" t="str">
        <f t="shared" si="129"/>
        <v>2B_175</v>
      </c>
      <c r="C780" t="str">
        <f t="shared" si="128"/>
        <v>2B_175</v>
      </c>
      <c r="D780" t="str">
        <f>IF(ISNA(VLOOKUP(C780,omissio_vanha_vs_uusi!$A$2:$T$107,20,FALSE)),"",IF(VLOOKUP(C780,omissio_vanha_vs_uusi!$A$2:$T$107,20,FALSE)="OK",VLOOKUP(C780,omissio_vanha_vs_uusi!$A$2:$T$107,11,FALSE),""))</f>
        <v/>
      </c>
      <c r="E780">
        <f>VLOOKUP($C780,marv2012_trees!$A$2:$O$2023,5,FALSE)</f>
        <v>2515777.2200000002</v>
      </c>
      <c r="F780">
        <f>VLOOKUP($C780,marv2012_trees!$A$2:$O$2023,6,FALSE)</f>
        <v>6860838.5800000001</v>
      </c>
      <c r="G780" t="str">
        <f>IF(ISNA(VLOOKUP($C780,results!$A$2:$CJ$107,10,FALSE)),"",VLOOKUP($C780,results!$A$2:$CJ$107,10,FALSE))</f>
        <v/>
      </c>
      <c r="H780" t="str">
        <f>IF(ISNA(VLOOKUP($C780,results!$A$2:$CJ$107,11,FALSE)),"",VLOOKUP($C780,results!$A$2:$CJ$107,11,FALSE))</f>
        <v/>
      </c>
      <c r="I780" t="s">
        <v>133</v>
      </c>
      <c r="J780">
        <v>175</v>
      </c>
      <c r="K780">
        <v>2</v>
      </c>
      <c r="L780">
        <v>184</v>
      </c>
      <c r="M780">
        <v>19.399007324218701</v>
      </c>
      <c r="N780">
        <v>2</v>
      </c>
      <c r="O780" s="7">
        <v>1</v>
      </c>
      <c r="P780" s="7">
        <v>2</v>
      </c>
      <c r="Q780" s="7">
        <v>11</v>
      </c>
      <c r="R780" s="7">
        <v>190</v>
      </c>
      <c r="AB780" s="8">
        <f t="shared" si="130"/>
        <v>6</v>
      </c>
      <c r="AC780" s="8" t="str">
        <f t="shared" si="131"/>
        <v/>
      </c>
      <c r="AD780" s="32" t="str">
        <f t="shared" si="132"/>
        <v/>
      </c>
      <c r="AE780" s="32" t="str">
        <f>IF(J780&lt;900,IF(AND(VLOOKUP(C780,marv2012_trees!$A$2:$O$2023,11,FALSE)&lt;21,OR(Q780=21,Q780=22,Q780=23)),1,""),"")</f>
        <v/>
      </c>
      <c r="AF780" s="32" t="str">
        <f t="shared" si="133"/>
        <v/>
      </c>
      <c r="AG780" s="32">
        <f t="shared" si="134"/>
        <v>184</v>
      </c>
      <c r="AH780" s="32">
        <f t="shared" si="135"/>
        <v>190</v>
      </c>
      <c r="AI780" s="32">
        <f t="shared" si="136"/>
        <v>6</v>
      </c>
      <c r="AJ780" s="32" t="str">
        <f t="shared" si="137"/>
        <v/>
      </c>
    </row>
    <row r="781" spans="1:36">
      <c r="A781">
        <v>2</v>
      </c>
      <c r="B781" s="1" t="str">
        <f t="shared" si="129"/>
        <v>2B_166</v>
      </c>
      <c r="C781" t="str">
        <f t="shared" si="128"/>
        <v>2B_166</v>
      </c>
      <c r="D781" t="str">
        <f>IF(ISNA(VLOOKUP(C781,omissio_vanha_vs_uusi!$A$2:$T$107,20,FALSE)),"",IF(VLOOKUP(C781,omissio_vanha_vs_uusi!$A$2:$T$107,20,FALSE)="OK",VLOOKUP(C781,omissio_vanha_vs_uusi!$A$2:$T$107,11,FALSE),""))</f>
        <v/>
      </c>
      <c r="E781">
        <f>VLOOKUP($C781,marv2012_trees!$A$2:$O$2023,5,FALSE)</f>
        <v>2515774.23</v>
      </c>
      <c r="F781">
        <f>VLOOKUP($C781,marv2012_trees!$A$2:$O$2023,6,FALSE)</f>
        <v>6860836.9100000001</v>
      </c>
      <c r="G781" t="str">
        <f>IF(ISNA(VLOOKUP($C781,results!$A$2:$CJ$107,10,FALSE)),"",VLOOKUP($C781,results!$A$2:$CJ$107,10,FALSE))</f>
        <v/>
      </c>
      <c r="H781" t="str">
        <f>IF(ISNA(VLOOKUP($C781,results!$A$2:$CJ$107,11,FALSE)),"",VLOOKUP($C781,results!$A$2:$CJ$107,11,FALSE))</f>
        <v/>
      </c>
      <c r="I781" t="s">
        <v>133</v>
      </c>
      <c r="J781">
        <v>166</v>
      </c>
      <c r="K781">
        <v>1</v>
      </c>
      <c r="L781">
        <v>262</v>
      </c>
      <c r="M781">
        <v>10.6880042724608</v>
      </c>
      <c r="N781">
        <v>2</v>
      </c>
      <c r="O781" s="7">
        <v>1</v>
      </c>
      <c r="P781" s="7">
        <v>1</v>
      </c>
      <c r="Q781" s="7">
        <v>22</v>
      </c>
      <c r="R781" s="7">
        <v>227</v>
      </c>
      <c r="AB781" s="8" t="str">
        <f t="shared" si="130"/>
        <v/>
      </c>
      <c r="AC781" s="8" t="str">
        <f t="shared" si="131"/>
        <v/>
      </c>
      <c r="AD781" s="32" t="str">
        <f t="shared" si="132"/>
        <v/>
      </c>
      <c r="AE781" s="32">
        <f>IF(J781&lt;900,IF(AND(VLOOKUP(C781,marv2012_trees!$A$2:$O$2023,11,FALSE)&lt;21,OR(Q781=21,Q781=22,Q781=23)),1,""),"")</f>
        <v>1</v>
      </c>
      <c r="AF781" s="32" t="str">
        <f t="shared" si="133"/>
        <v/>
      </c>
      <c r="AG781" s="32">
        <f t="shared" si="134"/>
        <v>0</v>
      </c>
      <c r="AH781" s="32">
        <f t="shared" si="135"/>
        <v>0</v>
      </c>
      <c r="AI781" s="32" t="str">
        <f t="shared" si="136"/>
        <v/>
      </c>
      <c r="AJ781" s="32" t="str">
        <f t="shared" si="137"/>
        <v/>
      </c>
    </row>
    <row r="782" spans="1:36">
      <c r="A782">
        <v>2</v>
      </c>
      <c r="B782" s="1" t="str">
        <f t="shared" si="129"/>
        <v>2B_177</v>
      </c>
      <c r="C782" t="str">
        <f t="shared" si="128"/>
        <v>2B_177</v>
      </c>
      <c r="D782" t="str">
        <f>IF(ISNA(VLOOKUP(C782,omissio_vanha_vs_uusi!$A$2:$T$107,20,FALSE)),"",IF(VLOOKUP(C782,omissio_vanha_vs_uusi!$A$2:$T$107,20,FALSE)="OK",VLOOKUP(C782,omissio_vanha_vs_uusi!$A$2:$T$107,11,FALSE),""))</f>
        <v/>
      </c>
      <c r="E782">
        <f>VLOOKUP($C782,marv2012_trees!$A$2:$O$2023,5,FALSE)</f>
        <v>2515775.4500000002</v>
      </c>
      <c r="F782">
        <f>VLOOKUP($C782,marv2012_trees!$A$2:$O$2023,6,FALSE)</f>
        <v>6860840.7000000002</v>
      </c>
      <c r="G782" t="str">
        <f>IF(ISNA(VLOOKUP($C782,results!$A$2:$CJ$107,10,FALSE)),"",VLOOKUP($C782,results!$A$2:$CJ$107,10,FALSE))</f>
        <v/>
      </c>
      <c r="H782" t="str">
        <f>IF(ISNA(VLOOKUP($C782,results!$A$2:$CJ$107,11,FALSE)),"",VLOOKUP($C782,results!$A$2:$CJ$107,11,FALSE))</f>
        <v/>
      </c>
      <c r="I782" t="s">
        <v>133</v>
      </c>
      <c r="J782">
        <v>177</v>
      </c>
      <c r="K782">
        <v>1</v>
      </c>
      <c r="L782">
        <v>313</v>
      </c>
      <c r="M782">
        <v>9.9530042724608698</v>
      </c>
      <c r="N782">
        <v>2</v>
      </c>
      <c r="O782" s="7">
        <v>1</v>
      </c>
      <c r="P782" s="7">
        <v>1</v>
      </c>
      <c r="Q782" s="7">
        <v>22</v>
      </c>
      <c r="R782" s="7">
        <v>267</v>
      </c>
      <c r="AB782" s="8" t="str">
        <f t="shared" si="130"/>
        <v/>
      </c>
      <c r="AC782" s="8" t="str">
        <f t="shared" si="131"/>
        <v/>
      </c>
      <c r="AD782" s="32" t="str">
        <f t="shared" si="132"/>
        <v/>
      </c>
      <c r="AE782" s="32">
        <f>IF(J782&lt;900,IF(AND(VLOOKUP(C782,marv2012_trees!$A$2:$O$2023,11,FALSE)&lt;21,OR(Q782=21,Q782=22,Q782=23)),1,""),"")</f>
        <v>1</v>
      </c>
      <c r="AF782" s="32" t="str">
        <f t="shared" si="133"/>
        <v/>
      </c>
      <c r="AG782" s="32">
        <f t="shared" si="134"/>
        <v>0</v>
      </c>
      <c r="AH782" s="32">
        <f t="shared" si="135"/>
        <v>0</v>
      </c>
      <c r="AI782" s="32" t="str">
        <f t="shared" si="136"/>
        <v/>
      </c>
      <c r="AJ782" s="32" t="str">
        <f t="shared" si="137"/>
        <v/>
      </c>
    </row>
    <row r="783" spans="1:36">
      <c r="A783">
        <v>2</v>
      </c>
      <c r="B783" s="1" t="str">
        <f t="shared" si="129"/>
        <v>2B_164</v>
      </c>
      <c r="C783" t="str">
        <f t="shared" si="128"/>
        <v>2B_164</v>
      </c>
      <c r="D783" t="str">
        <f>IF(ISNA(VLOOKUP(C783,omissio_vanha_vs_uusi!$A$2:$T$107,20,FALSE)),"",IF(VLOOKUP(C783,omissio_vanha_vs_uusi!$A$2:$T$107,20,FALSE)="OK",VLOOKUP(C783,omissio_vanha_vs_uusi!$A$2:$T$107,11,FALSE),""))</f>
        <v/>
      </c>
      <c r="E783">
        <f>VLOOKUP($C783,marv2012_trees!$A$2:$O$2023,5,FALSE)</f>
        <v>2515769.4300000002</v>
      </c>
      <c r="F783">
        <f>VLOOKUP($C783,marv2012_trees!$A$2:$O$2023,6,FALSE)</f>
        <v>6860839.5099999998</v>
      </c>
      <c r="G783" t="str">
        <f>IF(ISNA(VLOOKUP($C783,results!$A$2:$CJ$107,10,FALSE)),"",VLOOKUP($C783,results!$A$2:$CJ$107,10,FALSE))</f>
        <v/>
      </c>
      <c r="H783" t="str">
        <f>IF(ISNA(VLOOKUP($C783,results!$A$2:$CJ$107,11,FALSE)),"",VLOOKUP($C783,results!$A$2:$CJ$107,11,FALSE))</f>
        <v/>
      </c>
      <c r="I783" t="s">
        <v>133</v>
      </c>
      <c r="J783">
        <v>164</v>
      </c>
      <c r="K783">
        <v>2</v>
      </c>
      <c r="L783">
        <v>255</v>
      </c>
      <c r="M783">
        <v>21.157006713867101</v>
      </c>
      <c r="N783">
        <v>2</v>
      </c>
      <c r="O783" s="7">
        <v>1</v>
      </c>
      <c r="P783" s="7">
        <v>2</v>
      </c>
      <c r="Q783" s="7">
        <v>11</v>
      </c>
      <c r="R783" s="7">
        <v>266</v>
      </c>
      <c r="AB783" s="8">
        <f t="shared" si="130"/>
        <v>11</v>
      </c>
      <c r="AC783" s="8" t="str">
        <f t="shared" si="131"/>
        <v/>
      </c>
      <c r="AD783" s="32" t="str">
        <f t="shared" si="132"/>
        <v/>
      </c>
      <c r="AE783" s="32" t="str">
        <f>IF(J783&lt;900,IF(AND(VLOOKUP(C783,marv2012_trees!$A$2:$O$2023,11,FALSE)&lt;21,OR(Q783=21,Q783=22,Q783=23)),1,""),"")</f>
        <v/>
      </c>
      <c r="AF783" s="32" t="str">
        <f t="shared" si="133"/>
        <v/>
      </c>
      <c r="AG783" s="32">
        <f t="shared" si="134"/>
        <v>255</v>
      </c>
      <c r="AH783" s="32">
        <f t="shared" si="135"/>
        <v>266</v>
      </c>
      <c r="AI783" s="32">
        <f t="shared" si="136"/>
        <v>11</v>
      </c>
      <c r="AJ783" s="32" t="str">
        <f t="shared" si="137"/>
        <v/>
      </c>
    </row>
    <row r="784" spans="1:36">
      <c r="A784">
        <v>2</v>
      </c>
      <c r="B784" s="1" t="str">
        <f t="shared" si="129"/>
        <v>2B_172</v>
      </c>
      <c r="C784" t="str">
        <f t="shared" si="128"/>
        <v>2B_172</v>
      </c>
      <c r="D784" t="str">
        <f>IF(ISNA(VLOOKUP(C784,omissio_vanha_vs_uusi!$A$2:$T$107,20,FALSE)),"",IF(VLOOKUP(C784,omissio_vanha_vs_uusi!$A$2:$T$107,20,FALSE)="OK",VLOOKUP(C784,omissio_vanha_vs_uusi!$A$2:$T$107,11,FALSE),""))</f>
        <v/>
      </c>
      <c r="E784">
        <f>VLOOKUP($C784,marv2012_trees!$A$2:$O$2023,5,FALSE)</f>
        <v>2515771.2599999998</v>
      </c>
      <c r="F784">
        <f>VLOOKUP($C784,marv2012_trees!$A$2:$O$2023,6,FALSE)</f>
        <v>6860841.5199999996</v>
      </c>
      <c r="G784" t="str">
        <f>IF(ISNA(VLOOKUP($C784,results!$A$2:$CJ$107,10,FALSE)),"",VLOOKUP($C784,results!$A$2:$CJ$107,10,FALSE))</f>
        <v/>
      </c>
      <c r="H784" t="str">
        <f>IF(ISNA(VLOOKUP($C784,results!$A$2:$CJ$107,11,FALSE)),"",VLOOKUP($C784,results!$A$2:$CJ$107,11,FALSE))</f>
        <v/>
      </c>
      <c r="I784" t="s">
        <v>133</v>
      </c>
      <c r="J784">
        <v>172</v>
      </c>
      <c r="K784">
        <v>1</v>
      </c>
      <c r="L784">
        <v>226</v>
      </c>
      <c r="M784">
        <v>21.150999389648401</v>
      </c>
      <c r="N784">
        <v>2</v>
      </c>
      <c r="O784" s="7">
        <v>1</v>
      </c>
      <c r="P784" s="7">
        <v>1</v>
      </c>
      <c r="Q784" s="7">
        <v>11</v>
      </c>
      <c r="R784" s="7">
        <v>225</v>
      </c>
      <c r="S784" s="7" t="s">
        <v>103</v>
      </c>
      <c r="T784" s="7">
        <v>18</v>
      </c>
      <c r="U784" s="7">
        <v>22.5</v>
      </c>
      <c r="V784" s="7">
        <v>16.5</v>
      </c>
      <c r="W784" s="7">
        <v>9</v>
      </c>
      <c r="X784" s="7">
        <v>21</v>
      </c>
      <c r="Y784" s="7">
        <v>20</v>
      </c>
      <c r="Z784" s="7">
        <v>80</v>
      </c>
      <c r="AA784" t="s">
        <v>131</v>
      </c>
      <c r="AB784" s="8">
        <f t="shared" si="130"/>
        <v>-1</v>
      </c>
      <c r="AC784" s="8" t="str">
        <f t="shared" si="131"/>
        <v/>
      </c>
      <c r="AD784" s="32" t="str">
        <f t="shared" si="132"/>
        <v/>
      </c>
      <c r="AE784" s="32" t="str">
        <f>IF(J784&lt;900,IF(AND(VLOOKUP(C784,marv2012_trees!$A$2:$O$2023,11,FALSE)&lt;21,OR(Q784=21,Q784=22,Q784=23)),1,""),"")</f>
        <v/>
      </c>
      <c r="AF784" s="32" t="str">
        <f t="shared" si="133"/>
        <v/>
      </c>
      <c r="AG784" s="32">
        <f t="shared" si="134"/>
        <v>226</v>
      </c>
      <c r="AH784" s="32">
        <f t="shared" si="135"/>
        <v>225</v>
      </c>
      <c r="AI784" s="32">
        <f t="shared" si="136"/>
        <v>-1</v>
      </c>
      <c r="AJ784" s="32" t="str">
        <f t="shared" si="137"/>
        <v/>
      </c>
    </row>
    <row r="785" spans="1:36">
      <c r="A785">
        <v>2</v>
      </c>
      <c r="B785" s="1" t="str">
        <f t="shared" si="129"/>
        <v>2B_182</v>
      </c>
      <c r="C785" t="str">
        <f t="shared" si="128"/>
        <v>2B_182</v>
      </c>
      <c r="D785" t="str">
        <f>IF(ISNA(VLOOKUP(C785,omissio_vanha_vs_uusi!$A$2:$T$107,20,FALSE)),"",IF(VLOOKUP(C785,omissio_vanha_vs_uusi!$A$2:$T$107,20,FALSE)="OK",VLOOKUP(C785,omissio_vanha_vs_uusi!$A$2:$T$107,11,FALSE),""))</f>
        <v/>
      </c>
      <c r="E785">
        <f>VLOOKUP($C785,marv2012_trees!$A$2:$O$2023,5,FALSE)</f>
        <v>2515774.13</v>
      </c>
      <c r="F785">
        <f>VLOOKUP($C785,marv2012_trees!$A$2:$O$2023,6,FALSE)</f>
        <v>6860843.4400000004</v>
      </c>
      <c r="G785" t="str">
        <f>IF(ISNA(VLOOKUP($C785,results!$A$2:$CJ$107,10,FALSE)),"",VLOOKUP($C785,results!$A$2:$CJ$107,10,FALSE))</f>
        <v/>
      </c>
      <c r="H785" t="str">
        <f>IF(ISNA(VLOOKUP($C785,results!$A$2:$CJ$107,11,FALSE)),"",VLOOKUP($C785,results!$A$2:$CJ$107,11,FALSE))</f>
        <v/>
      </c>
      <c r="I785" t="s">
        <v>133</v>
      </c>
      <c r="J785">
        <v>182</v>
      </c>
      <c r="K785">
        <v>1</v>
      </c>
      <c r="L785">
        <v>261</v>
      </c>
      <c r="M785">
        <v>21.828007934570199</v>
      </c>
      <c r="N785">
        <v>2</v>
      </c>
      <c r="O785" s="7">
        <v>1</v>
      </c>
      <c r="P785" s="7">
        <v>1</v>
      </c>
      <c r="Q785" s="7">
        <v>11</v>
      </c>
      <c r="R785" s="7">
        <v>250</v>
      </c>
      <c r="AB785" s="8">
        <f t="shared" si="130"/>
        <v>-11</v>
      </c>
      <c r="AC785" s="8" t="str">
        <f t="shared" si="131"/>
        <v/>
      </c>
      <c r="AD785" s="32" t="str">
        <f t="shared" si="132"/>
        <v/>
      </c>
      <c r="AE785" s="32" t="str">
        <f>IF(J785&lt;900,IF(AND(VLOOKUP(C785,marv2012_trees!$A$2:$O$2023,11,FALSE)&lt;21,OR(Q785=21,Q785=22,Q785=23)),1,""),"")</f>
        <v/>
      </c>
      <c r="AF785" s="32" t="str">
        <f t="shared" si="133"/>
        <v/>
      </c>
      <c r="AG785" s="32">
        <f t="shared" si="134"/>
        <v>261</v>
      </c>
      <c r="AH785" s="32">
        <f t="shared" si="135"/>
        <v>250</v>
      </c>
      <c r="AI785" s="32">
        <f t="shared" si="136"/>
        <v>-11</v>
      </c>
      <c r="AJ785" s="32" t="str">
        <f t="shared" si="137"/>
        <v/>
      </c>
    </row>
    <row r="786" spans="1:36">
      <c r="A786">
        <v>2</v>
      </c>
      <c r="B786" s="1" t="str">
        <f t="shared" si="129"/>
        <v>2B_167</v>
      </c>
      <c r="C786" t="str">
        <f t="shared" si="128"/>
        <v>2B_167</v>
      </c>
      <c r="D786" t="str">
        <f>IF(ISNA(VLOOKUP(C786,omissio_vanha_vs_uusi!$A$2:$T$107,20,FALSE)),"",IF(VLOOKUP(C786,omissio_vanha_vs_uusi!$A$2:$T$107,20,FALSE)="OK",VLOOKUP(C786,omissio_vanha_vs_uusi!$A$2:$T$107,11,FALSE),""))</f>
        <v/>
      </c>
      <c r="E786">
        <f>VLOOKUP($C786,marv2012_trees!$A$2:$O$2023,5,FALSE)</f>
        <v>2515767.2799999998</v>
      </c>
      <c r="F786">
        <f>VLOOKUP($C786,marv2012_trees!$A$2:$O$2023,6,FALSE)</f>
        <v>6860841.5599999996</v>
      </c>
      <c r="G786" t="str">
        <f>IF(ISNA(VLOOKUP($C786,results!$A$2:$CJ$107,10,FALSE)),"",VLOOKUP($C786,results!$A$2:$CJ$107,10,FALSE))</f>
        <v/>
      </c>
      <c r="H786" t="str">
        <f>IF(ISNA(VLOOKUP($C786,results!$A$2:$CJ$107,11,FALSE)),"",VLOOKUP($C786,results!$A$2:$CJ$107,11,FALSE))</f>
        <v/>
      </c>
      <c r="I786" t="s">
        <v>133</v>
      </c>
      <c r="J786">
        <v>167</v>
      </c>
      <c r="K786">
        <v>1</v>
      </c>
      <c r="L786">
        <v>281</v>
      </c>
      <c r="M786">
        <v>15.2320115966796</v>
      </c>
      <c r="N786">
        <v>2</v>
      </c>
      <c r="O786" s="7">
        <v>1</v>
      </c>
      <c r="P786" s="7">
        <v>1</v>
      </c>
      <c r="Q786" s="7">
        <v>12</v>
      </c>
      <c r="R786" s="7">
        <v>280</v>
      </c>
      <c r="AB786" s="8">
        <f t="shared" si="130"/>
        <v>-1</v>
      </c>
      <c r="AC786" s="8" t="str">
        <f t="shared" si="131"/>
        <v/>
      </c>
      <c r="AD786" s="32" t="str">
        <f t="shared" si="132"/>
        <v/>
      </c>
      <c r="AE786" s="32" t="str">
        <f>IF(J786&lt;900,IF(AND(VLOOKUP(C786,marv2012_trees!$A$2:$O$2023,11,FALSE)&lt;21,OR(Q786=21,Q786=22,Q786=23)),1,""),"")</f>
        <v/>
      </c>
      <c r="AF786" s="32" t="str">
        <f t="shared" si="133"/>
        <v/>
      </c>
      <c r="AG786" s="32">
        <f t="shared" si="134"/>
        <v>281</v>
      </c>
      <c r="AH786" s="32">
        <f t="shared" si="135"/>
        <v>280</v>
      </c>
      <c r="AI786" s="32">
        <f t="shared" si="136"/>
        <v>-1</v>
      </c>
      <c r="AJ786" s="32" t="str">
        <f t="shared" si="137"/>
        <v/>
      </c>
    </row>
    <row r="787" spans="1:36">
      <c r="A787">
        <v>2</v>
      </c>
      <c r="B787" s="1" t="str">
        <f t="shared" si="129"/>
        <v>2B_180</v>
      </c>
      <c r="C787" t="str">
        <f t="shared" si="128"/>
        <v>2B_180</v>
      </c>
      <c r="D787" t="str">
        <f>IF(ISNA(VLOOKUP(C787,omissio_vanha_vs_uusi!$A$2:$T$107,20,FALSE)),"",IF(VLOOKUP(C787,omissio_vanha_vs_uusi!$A$2:$T$107,20,FALSE)="OK",VLOOKUP(C787,omissio_vanha_vs_uusi!$A$2:$T$107,11,FALSE),""))</f>
        <v/>
      </c>
      <c r="E787">
        <f>VLOOKUP($C787,marv2012_trees!$A$2:$O$2023,5,FALSE)</f>
        <v>2515772.04</v>
      </c>
      <c r="F787">
        <f>VLOOKUP($C787,marv2012_trees!$A$2:$O$2023,6,FALSE)</f>
        <v>6860845.0899999999</v>
      </c>
      <c r="G787" t="str">
        <f>IF(ISNA(VLOOKUP($C787,results!$A$2:$CJ$107,10,FALSE)),"",VLOOKUP($C787,results!$A$2:$CJ$107,10,FALSE))</f>
        <v/>
      </c>
      <c r="H787" t="str">
        <f>IF(ISNA(VLOOKUP($C787,results!$A$2:$CJ$107,11,FALSE)),"",VLOOKUP($C787,results!$A$2:$CJ$107,11,FALSE))</f>
        <v/>
      </c>
      <c r="I787" t="s">
        <v>133</v>
      </c>
      <c r="J787">
        <v>180</v>
      </c>
      <c r="K787">
        <v>1</v>
      </c>
      <c r="L787">
        <v>317</v>
      </c>
      <c r="M787">
        <v>26.125009765624899</v>
      </c>
      <c r="N787">
        <v>2</v>
      </c>
      <c r="O787" s="7">
        <v>1</v>
      </c>
      <c r="P787" s="7">
        <v>1</v>
      </c>
      <c r="Q787" s="7">
        <v>11</v>
      </c>
      <c r="R787" s="7">
        <v>312</v>
      </c>
      <c r="S787" s="7" t="s">
        <v>103</v>
      </c>
      <c r="T787" s="7">
        <v>26</v>
      </c>
      <c r="U787" s="7">
        <v>27.5</v>
      </c>
      <c r="V787" s="7">
        <v>21.5</v>
      </c>
      <c r="W787" s="7">
        <v>8</v>
      </c>
      <c r="X787" s="7">
        <v>17</v>
      </c>
      <c r="Y787" s="7">
        <v>20</v>
      </c>
      <c r="Z787" s="7">
        <v>80</v>
      </c>
      <c r="AB787" s="8">
        <f t="shared" si="130"/>
        <v>-5</v>
      </c>
      <c r="AC787" s="8" t="str">
        <f t="shared" si="131"/>
        <v/>
      </c>
      <c r="AD787" s="32" t="str">
        <f t="shared" si="132"/>
        <v/>
      </c>
      <c r="AE787" s="32" t="str">
        <f>IF(J787&lt;900,IF(AND(VLOOKUP(C787,marv2012_trees!$A$2:$O$2023,11,FALSE)&lt;21,OR(Q787=21,Q787=22,Q787=23)),1,""),"")</f>
        <v/>
      </c>
      <c r="AF787" s="32" t="str">
        <f t="shared" si="133"/>
        <v/>
      </c>
      <c r="AG787" s="32">
        <f t="shared" si="134"/>
        <v>317</v>
      </c>
      <c r="AH787" s="32">
        <f t="shared" si="135"/>
        <v>312</v>
      </c>
      <c r="AI787" s="32">
        <f t="shared" si="136"/>
        <v>-5</v>
      </c>
      <c r="AJ787" s="32" t="str">
        <f t="shared" si="137"/>
        <v/>
      </c>
    </row>
    <row r="788" spans="1:36">
      <c r="A788">
        <v>2</v>
      </c>
      <c r="B788" s="1" t="str">
        <f t="shared" si="129"/>
        <v>2B_171</v>
      </c>
      <c r="C788" t="str">
        <f t="shared" si="128"/>
        <v>2B_171</v>
      </c>
      <c r="D788" t="str">
        <f>IF(ISNA(VLOOKUP(C788,omissio_vanha_vs_uusi!$A$2:$T$107,20,FALSE)),"",IF(VLOOKUP(C788,omissio_vanha_vs_uusi!$A$2:$T$107,20,FALSE)="OK",VLOOKUP(C788,omissio_vanha_vs_uusi!$A$2:$T$107,11,FALSE),""))</f>
        <v/>
      </c>
      <c r="E788">
        <f>VLOOKUP($C788,marv2012_trees!$A$2:$O$2023,5,FALSE)</f>
        <v>2515767.56</v>
      </c>
      <c r="F788">
        <f>VLOOKUP($C788,marv2012_trees!$A$2:$O$2023,6,FALSE)</f>
        <v>6860844.2300000004</v>
      </c>
      <c r="G788" t="str">
        <f>IF(ISNA(VLOOKUP($C788,results!$A$2:$CJ$107,10,FALSE)),"",VLOOKUP($C788,results!$A$2:$CJ$107,10,FALSE))</f>
        <v/>
      </c>
      <c r="H788" t="str">
        <f>IF(ISNA(VLOOKUP($C788,results!$A$2:$CJ$107,11,FALSE)),"",VLOOKUP($C788,results!$A$2:$CJ$107,11,FALSE))</f>
        <v/>
      </c>
      <c r="I788" t="s">
        <v>133</v>
      </c>
      <c r="J788">
        <v>171</v>
      </c>
      <c r="K788">
        <v>2</v>
      </c>
      <c r="L788">
        <v>293</v>
      </c>
      <c r="M788">
        <v>23.068006713867099</v>
      </c>
      <c r="N788">
        <v>2</v>
      </c>
      <c r="O788" s="7">
        <v>1</v>
      </c>
      <c r="P788" s="7">
        <v>1</v>
      </c>
      <c r="Q788" s="7">
        <v>11</v>
      </c>
      <c r="R788" s="7">
        <v>301</v>
      </c>
      <c r="AB788" s="8">
        <f t="shared" si="130"/>
        <v>8</v>
      </c>
      <c r="AC788" s="8">
        <f t="shared" si="131"/>
        <v>1</v>
      </c>
      <c r="AD788" s="32" t="str">
        <f t="shared" si="132"/>
        <v/>
      </c>
      <c r="AE788" s="32" t="str">
        <f>IF(J788&lt;900,IF(AND(VLOOKUP(C788,marv2012_trees!$A$2:$O$2023,11,FALSE)&lt;21,OR(Q788=21,Q788=22,Q788=23)),1,""),"")</f>
        <v/>
      </c>
      <c r="AF788" s="32" t="str">
        <f t="shared" si="133"/>
        <v/>
      </c>
      <c r="AG788" s="32">
        <f t="shared" si="134"/>
        <v>293</v>
      </c>
      <c r="AH788" s="32">
        <f t="shared" si="135"/>
        <v>301</v>
      </c>
      <c r="AI788" s="32">
        <f t="shared" si="136"/>
        <v>8</v>
      </c>
      <c r="AJ788" s="32" t="str">
        <f t="shared" si="137"/>
        <v/>
      </c>
    </row>
    <row r="789" spans="1:36">
      <c r="A789">
        <v>2</v>
      </c>
      <c r="B789" s="1" t="str">
        <f t="shared" si="129"/>
        <v>2B_176</v>
      </c>
      <c r="C789" t="str">
        <f t="shared" si="128"/>
        <v>2B_176</v>
      </c>
      <c r="D789" t="str">
        <f>IF(ISNA(VLOOKUP(C789,omissio_vanha_vs_uusi!$A$2:$T$107,20,FALSE)),"",IF(VLOOKUP(C789,omissio_vanha_vs_uusi!$A$2:$T$107,20,FALSE)="OK",VLOOKUP(C789,omissio_vanha_vs_uusi!$A$2:$T$107,11,FALSE),""))</f>
        <v/>
      </c>
      <c r="E789">
        <f>VLOOKUP($C789,marv2012_trees!$A$2:$O$2023,5,FALSE)</f>
        <v>2515767.7999999998</v>
      </c>
      <c r="F789">
        <f>VLOOKUP($C789,marv2012_trees!$A$2:$O$2023,6,FALSE)</f>
        <v>6860847.4500000002</v>
      </c>
      <c r="G789" t="str">
        <f>IF(ISNA(VLOOKUP($C789,results!$A$2:$CJ$107,10,FALSE)),"",VLOOKUP($C789,results!$A$2:$CJ$107,10,FALSE))</f>
        <v/>
      </c>
      <c r="H789" t="str">
        <f>IF(ISNA(VLOOKUP($C789,results!$A$2:$CJ$107,11,FALSE)),"",VLOOKUP($C789,results!$A$2:$CJ$107,11,FALSE))</f>
        <v/>
      </c>
      <c r="I789" t="s">
        <v>133</v>
      </c>
      <c r="J789">
        <v>176</v>
      </c>
      <c r="K789">
        <v>2</v>
      </c>
      <c r="L789">
        <v>194</v>
      </c>
      <c r="M789">
        <v>8.7000109863280901</v>
      </c>
      <c r="N789">
        <v>2</v>
      </c>
      <c r="O789" s="7">
        <v>1</v>
      </c>
      <c r="P789" s="7">
        <v>2</v>
      </c>
      <c r="Q789" s="7">
        <v>22</v>
      </c>
      <c r="R789" s="7">
        <v>196</v>
      </c>
      <c r="AB789" s="8" t="str">
        <f t="shared" si="130"/>
        <v/>
      </c>
      <c r="AC789" s="8" t="str">
        <f t="shared" si="131"/>
        <v/>
      </c>
      <c r="AD789" s="32" t="str">
        <f t="shared" si="132"/>
        <v/>
      </c>
      <c r="AE789" s="32">
        <f>IF(J789&lt;900,IF(AND(VLOOKUP(C789,marv2012_trees!$A$2:$O$2023,11,FALSE)&lt;21,OR(Q789=21,Q789=22,Q789=23)),1,""),"")</f>
        <v>1</v>
      </c>
      <c r="AF789" s="32" t="str">
        <f t="shared" si="133"/>
        <v/>
      </c>
      <c r="AG789" s="32">
        <f t="shared" si="134"/>
        <v>0</v>
      </c>
      <c r="AH789" s="32">
        <f t="shared" si="135"/>
        <v>0</v>
      </c>
      <c r="AI789" s="32" t="str">
        <f t="shared" si="136"/>
        <v/>
      </c>
      <c r="AJ789" s="32" t="str">
        <f t="shared" si="137"/>
        <v/>
      </c>
    </row>
    <row r="790" spans="1:36">
      <c r="A790">
        <v>2</v>
      </c>
      <c r="B790" s="1" t="str">
        <f t="shared" si="129"/>
        <v>2B_170</v>
      </c>
      <c r="C790" t="str">
        <f t="shared" si="128"/>
        <v>2B_170</v>
      </c>
      <c r="D790" t="str">
        <f>IF(ISNA(VLOOKUP(C790,omissio_vanha_vs_uusi!$A$2:$T$107,20,FALSE)),"",IF(VLOOKUP(C790,omissio_vanha_vs_uusi!$A$2:$T$107,20,FALSE)="OK",VLOOKUP(C790,omissio_vanha_vs_uusi!$A$2:$T$107,11,FALSE),""))</f>
        <v/>
      </c>
      <c r="E790">
        <f>VLOOKUP($C790,marv2012_trees!$A$2:$O$2023,5,FALSE)</f>
        <v>2515762.65</v>
      </c>
      <c r="F790">
        <f>VLOOKUP($C790,marv2012_trees!$A$2:$O$2023,6,FALSE)</f>
        <v>6860847.2300000004</v>
      </c>
      <c r="G790" t="str">
        <f>IF(ISNA(VLOOKUP($C790,results!$A$2:$CJ$107,10,FALSE)),"",VLOOKUP($C790,results!$A$2:$CJ$107,10,FALSE))</f>
        <v/>
      </c>
      <c r="H790" t="str">
        <f>IF(ISNA(VLOOKUP($C790,results!$A$2:$CJ$107,11,FALSE)),"",VLOOKUP($C790,results!$A$2:$CJ$107,11,FALSE))</f>
        <v/>
      </c>
      <c r="I790" t="s">
        <v>133</v>
      </c>
      <c r="J790">
        <v>170</v>
      </c>
      <c r="K790">
        <v>1</v>
      </c>
      <c r="L790">
        <v>293</v>
      </c>
      <c r="M790">
        <v>23.513009155273298</v>
      </c>
      <c r="N790">
        <v>2</v>
      </c>
      <c r="O790" s="7">
        <v>1</v>
      </c>
      <c r="P790" s="7">
        <v>1</v>
      </c>
      <c r="Q790" s="7">
        <v>11</v>
      </c>
      <c r="R790" s="7">
        <v>302</v>
      </c>
      <c r="S790" s="7" t="s">
        <v>129</v>
      </c>
      <c r="T790" s="7">
        <v>24.5</v>
      </c>
      <c r="U790" s="7">
        <v>25.5</v>
      </c>
      <c r="V790" s="7">
        <v>17</v>
      </c>
      <c r="AB790" s="8">
        <f t="shared" si="130"/>
        <v>9</v>
      </c>
      <c r="AC790" s="8" t="str">
        <f t="shared" si="131"/>
        <v/>
      </c>
      <c r="AD790" s="32" t="str">
        <f t="shared" si="132"/>
        <v/>
      </c>
      <c r="AE790" s="32" t="str">
        <f>IF(J790&lt;900,IF(AND(VLOOKUP(C790,marv2012_trees!$A$2:$O$2023,11,FALSE)&lt;21,OR(Q790=21,Q790=22,Q790=23)),1,""),"")</f>
        <v/>
      </c>
      <c r="AF790" s="32" t="str">
        <f t="shared" si="133"/>
        <v/>
      </c>
      <c r="AG790" s="32">
        <f t="shared" si="134"/>
        <v>293</v>
      </c>
      <c r="AH790" s="32">
        <f t="shared" si="135"/>
        <v>302</v>
      </c>
      <c r="AI790" s="32">
        <f t="shared" si="136"/>
        <v>9</v>
      </c>
      <c r="AJ790" s="32" t="str">
        <f t="shared" si="137"/>
        <v/>
      </c>
    </row>
    <row r="791" spans="1:36">
      <c r="A791">
        <v>2</v>
      </c>
      <c r="B791" s="1" t="str">
        <f t="shared" si="129"/>
        <v>2B_181</v>
      </c>
      <c r="C791" t="str">
        <f t="shared" si="128"/>
        <v>2B_181</v>
      </c>
      <c r="D791" t="str">
        <f>IF(ISNA(VLOOKUP(C791,omissio_vanha_vs_uusi!$A$2:$T$107,20,FALSE)),"",IF(VLOOKUP(C791,omissio_vanha_vs_uusi!$A$2:$T$107,20,FALSE)="OK",VLOOKUP(C791,omissio_vanha_vs_uusi!$A$2:$T$107,11,FALSE),""))</f>
        <v/>
      </c>
      <c r="E791">
        <f>VLOOKUP($C791,marv2012_trees!$A$2:$O$2023,5,FALSE)</f>
        <v>2515766.88</v>
      </c>
      <c r="F791">
        <f>VLOOKUP($C791,marv2012_trees!$A$2:$O$2023,6,FALSE)</f>
        <v>6860850.2800000003</v>
      </c>
      <c r="G791" t="str">
        <f>IF(ISNA(VLOOKUP($C791,results!$A$2:$CJ$107,10,FALSE)),"",VLOOKUP($C791,results!$A$2:$CJ$107,10,FALSE))</f>
        <v/>
      </c>
      <c r="H791" t="str">
        <f>IF(ISNA(VLOOKUP($C791,results!$A$2:$CJ$107,11,FALSE)),"",VLOOKUP($C791,results!$A$2:$CJ$107,11,FALSE))</f>
        <v/>
      </c>
      <c r="I791" t="s">
        <v>133</v>
      </c>
      <c r="J791">
        <v>181</v>
      </c>
      <c r="K791">
        <v>2</v>
      </c>
      <c r="L791">
        <v>206</v>
      </c>
      <c r="M791">
        <v>23.230010986328001</v>
      </c>
      <c r="N791">
        <v>2</v>
      </c>
      <c r="O791" s="7">
        <v>1</v>
      </c>
      <c r="P791" s="7">
        <v>2</v>
      </c>
      <c r="Q791" s="7">
        <v>11</v>
      </c>
      <c r="R791" s="7">
        <v>314</v>
      </c>
      <c r="S791" s="7" t="s">
        <v>103</v>
      </c>
      <c r="T791" s="7">
        <v>26</v>
      </c>
      <c r="U791" s="7">
        <v>25</v>
      </c>
      <c r="V791" s="7">
        <v>11</v>
      </c>
      <c r="W791" s="7">
        <v>5</v>
      </c>
      <c r="X791" s="7">
        <v>5</v>
      </c>
      <c r="Y791" s="7">
        <v>15</v>
      </c>
      <c r="Z791" s="7">
        <v>80</v>
      </c>
      <c r="AB791" s="8" t="str">
        <f t="shared" si="130"/>
        <v/>
      </c>
      <c r="AC791" s="8" t="str">
        <f t="shared" si="131"/>
        <v/>
      </c>
      <c r="AD791" s="32" t="str">
        <f t="shared" si="132"/>
        <v/>
      </c>
      <c r="AE791" s="32" t="str">
        <f>IF(J791&lt;900,IF(AND(VLOOKUP(C791,marv2012_trees!$A$2:$O$2023,11,FALSE)&lt;21,OR(Q791=21,Q791=22,Q791=23)),1,""),"")</f>
        <v/>
      </c>
      <c r="AF791" s="32" t="str">
        <f t="shared" si="133"/>
        <v/>
      </c>
      <c r="AG791" s="32">
        <f t="shared" si="134"/>
        <v>206</v>
      </c>
      <c r="AH791" s="32">
        <f t="shared" si="135"/>
        <v>314</v>
      </c>
      <c r="AI791" s="32">
        <f t="shared" si="136"/>
        <v>108</v>
      </c>
      <c r="AJ791" s="32">
        <f t="shared" si="137"/>
        <v>1</v>
      </c>
    </row>
    <row r="792" spans="1:36">
      <c r="A792">
        <v>2</v>
      </c>
      <c r="B792" s="1" t="str">
        <f t="shared" si="129"/>
        <v>2B_173</v>
      </c>
      <c r="C792" t="str">
        <f t="shared" si="128"/>
        <v>2B_173</v>
      </c>
      <c r="D792" t="str">
        <f>IF(ISNA(VLOOKUP(C792,omissio_vanha_vs_uusi!$A$2:$T$107,20,FALSE)),"",IF(VLOOKUP(C792,omissio_vanha_vs_uusi!$A$2:$T$107,20,FALSE)="OK",VLOOKUP(C792,omissio_vanha_vs_uusi!$A$2:$T$107,11,FALSE),""))</f>
        <v/>
      </c>
      <c r="E792">
        <f>VLOOKUP($C792,marv2012_trees!$A$2:$O$2023,5,FALSE)</f>
        <v>2515762.2400000002</v>
      </c>
      <c r="F792">
        <f>VLOOKUP($C792,marv2012_trees!$A$2:$O$2023,6,FALSE)</f>
        <v>6860849.3499999996</v>
      </c>
      <c r="G792" t="str">
        <f>IF(ISNA(VLOOKUP($C792,results!$A$2:$CJ$107,10,FALSE)),"",VLOOKUP($C792,results!$A$2:$CJ$107,10,FALSE))</f>
        <v/>
      </c>
      <c r="H792" t="str">
        <f>IF(ISNA(VLOOKUP($C792,results!$A$2:$CJ$107,11,FALSE)),"",VLOOKUP($C792,results!$A$2:$CJ$107,11,FALSE))</f>
        <v/>
      </c>
      <c r="I792" t="s">
        <v>133</v>
      </c>
      <c r="J792">
        <v>173</v>
      </c>
      <c r="K792">
        <v>1</v>
      </c>
      <c r="L792">
        <v>322</v>
      </c>
      <c r="M792">
        <v>26.091003051757699</v>
      </c>
      <c r="N792">
        <v>2</v>
      </c>
      <c r="O792" s="7">
        <v>1</v>
      </c>
      <c r="P792" s="7">
        <v>1</v>
      </c>
      <c r="Q792" s="7">
        <v>11</v>
      </c>
      <c r="R792" s="7">
        <v>320</v>
      </c>
      <c r="S792" s="7" t="s">
        <v>103</v>
      </c>
      <c r="T792" s="7">
        <v>29</v>
      </c>
      <c r="U792" s="7">
        <v>27</v>
      </c>
      <c r="V792" s="7">
        <v>12</v>
      </c>
      <c r="W792" s="7">
        <v>6</v>
      </c>
      <c r="X792" s="7">
        <v>17</v>
      </c>
      <c r="Y792" s="7">
        <v>20</v>
      </c>
      <c r="Z792" s="7">
        <v>80</v>
      </c>
      <c r="AB792" s="8">
        <f t="shared" si="130"/>
        <v>-2</v>
      </c>
      <c r="AC792" s="8" t="str">
        <f t="shared" si="131"/>
        <v/>
      </c>
      <c r="AD792" s="32" t="str">
        <f t="shared" si="132"/>
        <v/>
      </c>
      <c r="AE792" s="32" t="str">
        <f>IF(J792&lt;900,IF(AND(VLOOKUP(C792,marv2012_trees!$A$2:$O$2023,11,FALSE)&lt;21,OR(Q792=21,Q792=22,Q792=23)),1,""),"")</f>
        <v/>
      </c>
      <c r="AF792" s="32" t="str">
        <f t="shared" si="133"/>
        <v/>
      </c>
      <c r="AG792" s="32">
        <f t="shared" si="134"/>
        <v>322</v>
      </c>
      <c r="AH792" s="32">
        <f t="shared" si="135"/>
        <v>320</v>
      </c>
      <c r="AI792" s="32">
        <f t="shared" si="136"/>
        <v>-2</v>
      </c>
      <c r="AJ792" s="32" t="str">
        <f t="shared" si="137"/>
        <v/>
      </c>
    </row>
    <row r="793" spans="1:36">
      <c r="A793">
        <v>2</v>
      </c>
      <c r="B793" s="1" t="str">
        <f t="shared" si="129"/>
        <v>2B_187</v>
      </c>
      <c r="C793" t="str">
        <f t="shared" ref="C793:C817" si="138">CONCATENATE(I793,"_",J793)</f>
        <v>2B_187</v>
      </c>
      <c r="D793" t="str">
        <f>IF(ISNA(VLOOKUP(C793,omissio_vanha_vs_uusi!$A$2:$T$107,20,FALSE)),"",IF(VLOOKUP(C793,omissio_vanha_vs_uusi!$A$2:$T$107,20,FALSE)="OK",VLOOKUP(C793,omissio_vanha_vs_uusi!$A$2:$T$107,11,FALSE),""))</f>
        <v/>
      </c>
      <c r="E793">
        <f>VLOOKUP($C793,marv2012_trees!$A$2:$O$2023,5,FALSE)</f>
        <v>2515767.9500000002</v>
      </c>
      <c r="F793">
        <f>VLOOKUP($C793,marv2012_trees!$A$2:$O$2023,6,FALSE)</f>
        <v>6860854.8600000003</v>
      </c>
      <c r="G793" t="str">
        <f>IF(ISNA(VLOOKUP($C793,results!$A$2:$CJ$107,10,FALSE)),"",VLOOKUP($C793,results!$A$2:$CJ$107,10,FALSE))</f>
        <v/>
      </c>
      <c r="H793" t="str">
        <f>IF(ISNA(VLOOKUP($C793,results!$A$2:$CJ$107,11,FALSE)),"",VLOOKUP($C793,results!$A$2:$CJ$107,11,FALSE))</f>
        <v/>
      </c>
      <c r="I793" t="s">
        <v>133</v>
      </c>
      <c r="J793">
        <v>187</v>
      </c>
      <c r="K793">
        <v>2</v>
      </c>
      <c r="L793">
        <v>280</v>
      </c>
      <c r="M793">
        <v>27.9440067138671</v>
      </c>
      <c r="N793">
        <v>2</v>
      </c>
      <c r="O793" s="7">
        <v>1</v>
      </c>
      <c r="P793" s="7">
        <v>2</v>
      </c>
      <c r="Q793" s="7">
        <v>11</v>
      </c>
      <c r="R793" s="7">
        <v>401</v>
      </c>
      <c r="S793" s="7" t="s">
        <v>129</v>
      </c>
      <c r="T793" s="7">
        <v>33</v>
      </c>
      <c r="U793" s="7">
        <v>29</v>
      </c>
      <c r="V793" s="7">
        <v>10</v>
      </c>
      <c r="AB793" s="8" t="str">
        <f t="shared" si="130"/>
        <v/>
      </c>
      <c r="AC793" s="8" t="str">
        <f t="shared" si="131"/>
        <v/>
      </c>
      <c r="AD793" s="32" t="str">
        <f t="shared" si="132"/>
        <v/>
      </c>
      <c r="AE793" s="32" t="str">
        <f>IF(J793&lt;900,IF(AND(VLOOKUP(C793,marv2012_trees!$A$2:$O$2023,11,FALSE)&lt;21,OR(Q793=21,Q793=22,Q793=23)),1,""),"")</f>
        <v/>
      </c>
      <c r="AF793" s="32" t="str">
        <f t="shared" si="133"/>
        <v/>
      </c>
      <c r="AG793" s="32">
        <f t="shared" si="134"/>
        <v>280</v>
      </c>
      <c r="AH793" s="32">
        <f t="shared" si="135"/>
        <v>401</v>
      </c>
      <c r="AI793" s="32">
        <f t="shared" si="136"/>
        <v>121</v>
      </c>
      <c r="AJ793" s="32">
        <f t="shared" si="137"/>
        <v>1</v>
      </c>
    </row>
    <row r="794" spans="1:36">
      <c r="A794">
        <v>2</v>
      </c>
      <c r="B794" s="1" t="str">
        <f t="shared" si="129"/>
        <v>2B_178</v>
      </c>
      <c r="C794" t="str">
        <f t="shared" si="138"/>
        <v>2B_178</v>
      </c>
      <c r="D794" t="str">
        <f>IF(ISNA(VLOOKUP(C794,omissio_vanha_vs_uusi!$A$2:$T$107,20,FALSE)),"",IF(VLOOKUP(C794,omissio_vanha_vs_uusi!$A$2:$T$107,20,FALSE)="OK",VLOOKUP(C794,omissio_vanha_vs_uusi!$A$2:$T$107,11,FALSE),""))</f>
        <v/>
      </c>
      <c r="E794">
        <f>VLOOKUP($C794,marv2012_trees!$A$2:$O$2023,5,FALSE)</f>
        <v>2515761.0699999998</v>
      </c>
      <c r="F794">
        <f>VLOOKUP($C794,marv2012_trees!$A$2:$O$2023,6,FALSE)</f>
        <v>6860854.3600000003</v>
      </c>
      <c r="G794" t="str">
        <f>IF(ISNA(VLOOKUP($C794,results!$A$2:$CJ$107,10,FALSE)),"",VLOOKUP($C794,results!$A$2:$CJ$107,10,FALSE))</f>
        <v/>
      </c>
      <c r="H794" t="str">
        <f>IF(ISNA(VLOOKUP($C794,results!$A$2:$CJ$107,11,FALSE)),"",VLOOKUP($C794,results!$A$2:$CJ$107,11,FALSE))</f>
        <v/>
      </c>
      <c r="I794" t="s">
        <v>133</v>
      </c>
      <c r="J794">
        <v>178</v>
      </c>
      <c r="K794">
        <v>2</v>
      </c>
      <c r="L794">
        <v>255</v>
      </c>
      <c r="M794">
        <v>19.350003662109302</v>
      </c>
      <c r="N794">
        <v>2</v>
      </c>
      <c r="O794" s="7">
        <v>1</v>
      </c>
      <c r="P794" s="7">
        <v>2</v>
      </c>
      <c r="Q794" s="7">
        <v>11</v>
      </c>
      <c r="R794" s="7">
        <v>262</v>
      </c>
      <c r="S794" s="7" t="s">
        <v>103</v>
      </c>
      <c r="T794" s="7">
        <v>22</v>
      </c>
      <c r="U794" s="7">
        <v>21.5</v>
      </c>
      <c r="V794" s="7">
        <v>8</v>
      </c>
      <c r="W794" s="7">
        <v>5</v>
      </c>
      <c r="X794" s="7">
        <v>6</v>
      </c>
      <c r="Y794" s="7">
        <v>15</v>
      </c>
      <c r="Z794" s="7">
        <v>80</v>
      </c>
      <c r="AB794" s="8">
        <f t="shared" si="130"/>
        <v>7</v>
      </c>
      <c r="AC794" s="8" t="str">
        <f t="shared" si="131"/>
        <v/>
      </c>
      <c r="AD794" s="32" t="str">
        <f t="shared" si="132"/>
        <v/>
      </c>
      <c r="AE794" s="32" t="str">
        <f>IF(J794&lt;900,IF(AND(VLOOKUP(C794,marv2012_trees!$A$2:$O$2023,11,FALSE)&lt;21,OR(Q794=21,Q794=22,Q794=23)),1,""),"")</f>
        <v/>
      </c>
      <c r="AF794" s="32" t="str">
        <f t="shared" si="133"/>
        <v/>
      </c>
      <c r="AG794" s="32">
        <f t="shared" si="134"/>
        <v>255</v>
      </c>
      <c r="AH794" s="32">
        <f t="shared" si="135"/>
        <v>262</v>
      </c>
      <c r="AI794" s="32">
        <f t="shared" si="136"/>
        <v>7</v>
      </c>
      <c r="AJ794" s="32" t="str">
        <f t="shared" si="137"/>
        <v/>
      </c>
    </row>
    <row r="795" spans="1:36">
      <c r="A795">
        <v>2</v>
      </c>
      <c r="B795" s="1" t="str">
        <f t="shared" si="129"/>
        <v>2B_174</v>
      </c>
      <c r="C795" t="str">
        <f t="shared" si="138"/>
        <v>2B_174</v>
      </c>
      <c r="D795" t="str">
        <f>IF(ISNA(VLOOKUP(C795,omissio_vanha_vs_uusi!$A$2:$T$107,20,FALSE)),"",IF(VLOOKUP(C795,omissio_vanha_vs_uusi!$A$2:$T$107,20,FALSE)="OK",VLOOKUP(C795,omissio_vanha_vs_uusi!$A$2:$T$107,11,FALSE),""))</f>
        <v/>
      </c>
      <c r="E795">
        <f>VLOOKUP($C795,marv2012_trees!$A$2:$O$2023,5,FALSE)</f>
        <v>2515758.14</v>
      </c>
      <c r="F795">
        <f>VLOOKUP($C795,marv2012_trees!$A$2:$O$2023,6,FALSE)</f>
        <v>6860853.9400000004</v>
      </c>
      <c r="G795" t="str">
        <f>IF(ISNA(VLOOKUP($C795,results!$A$2:$CJ$107,10,FALSE)),"",VLOOKUP($C795,results!$A$2:$CJ$107,10,FALSE))</f>
        <v/>
      </c>
      <c r="H795" t="str">
        <f>IF(ISNA(VLOOKUP($C795,results!$A$2:$CJ$107,11,FALSE)),"",VLOOKUP($C795,results!$A$2:$CJ$107,11,FALSE))</f>
        <v/>
      </c>
      <c r="I795" t="s">
        <v>133</v>
      </c>
      <c r="J795">
        <v>174</v>
      </c>
      <c r="K795">
        <v>4</v>
      </c>
      <c r="L795">
        <v>208</v>
      </c>
      <c r="M795">
        <v>14.527005493163999</v>
      </c>
      <c r="N795">
        <v>2</v>
      </c>
      <c r="O795" s="7">
        <v>1</v>
      </c>
      <c r="P795" s="7">
        <v>4</v>
      </c>
      <c r="Q795" s="7">
        <v>12</v>
      </c>
      <c r="R795" s="7">
        <v>201</v>
      </c>
      <c r="AB795" s="8">
        <f t="shared" si="130"/>
        <v>-7</v>
      </c>
      <c r="AC795" s="8" t="str">
        <f t="shared" si="131"/>
        <v/>
      </c>
      <c r="AD795" s="32" t="str">
        <f t="shared" si="132"/>
        <v/>
      </c>
      <c r="AE795" s="32" t="str">
        <f>IF(J795&lt;900,IF(AND(VLOOKUP(C795,marv2012_trees!$A$2:$O$2023,11,FALSE)&lt;21,OR(Q795=21,Q795=22,Q795=23)),1,""),"")</f>
        <v/>
      </c>
      <c r="AF795" s="32" t="str">
        <f t="shared" si="133"/>
        <v/>
      </c>
      <c r="AG795" s="32">
        <f t="shared" si="134"/>
        <v>208</v>
      </c>
      <c r="AH795" s="32">
        <f t="shared" si="135"/>
        <v>201</v>
      </c>
      <c r="AI795" s="32">
        <f t="shared" si="136"/>
        <v>-7</v>
      </c>
      <c r="AJ795" s="32" t="str">
        <f t="shared" si="137"/>
        <v/>
      </c>
    </row>
    <row r="796" spans="1:36">
      <c r="A796">
        <v>2</v>
      </c>
      <c r="B796" s="1" t="str">
        <f t="shared" si="129"/>
        <v>2B_117</v>
      </c>
      <c r="C796" t="str">
        <f t="shared" si="138"/>
        <v>2B_117</v>
      </c>
      <c r="D796" t="str">
        <f>IF(ISNA(VLOOKUP(C796,omissio_vanha_vs_uusi!$A$2:$T$107,20,FALSE)),"",IF(VLOOKUP(C796,omissio_vanha_vs_uusi!$A$2:$T$107,20,FALSE)="OK",VLOOKUP(C796,omissio_vanha_vs_uusi!$A$2:$T$107,11,FALSE),""))</f>
        <v/>
      </c>
      <c r="E796">
        <f>VLOOKUP($C796,marv2012_trees!$A$2:$O$2023,5,FALSE)</f>
        <v>2515786.16</v>
      </c>
      <c r="F796">
        <f>VLOOKUP($C796,marv2012_trees!$A$2:$O$2023,6,FALSE)</f>
        <v>6860826.5099999998</v>
      </c>
      <c r="G796" t="str">
        <f>IF(ISNA(VLOOKUP($C796,results!$A$2:$CJ$107,10,FALSE)),"",VLOOKUP($C796,results!$A$2:$CJ$107,10,FALSE))</f>
        <v/>
      </c>
      <c r="H796" t="str">
        <f>IF(ISNA(VLOOKUP($C796,results!$A$2:$CJ$107,11,FALSE)),"",VLOOKUP($C796,results!$A$2:$CJ$107,11,FALSE))</f>
        <v/>
      </c>
      <c r="I796" t="s">
        <v>133</v>
      </c>
      <c r="J796">
        <v>117</v>
      </c>
      <c r="K796">
        <v>2</v>
      </c>
      <c r="L796">
        <v>251</v>
      </c>
      <c r="M796">
        <v>21.462002441406199</v>
      </c>
      <c r="N796">
        <v>2</v>
      </c>
      <c r="O796" s="7">
        <v>1</v>
      </c>
      <c r="P796" s="7">
        <v>2</v>
      </c>
      <c r="Q796" s="7">
        <v>11</v>
      </c>
      <c r="R796" s="7">
        <v>251</v>
      </c>
      <c r="AB796" s="8">
        <f t="shared" si="130"/>
        <v>0</v>
      </c>
      <c r="AC796" s="8" t="str">
        <f t="shared" si="131"/>
        <v/>
      </c>
      <c r="AD796" s="32" t="str">
        <f t="shared" si="132"/>
        <v/>
      </c>
      <c r="AE796" s="32" t="str">
        <f>IF(J796&lt;900,IF(AND(VLOOKUP(C796,marv2012_trees!$A$2:$O$2023,11,FALSE)&lt;21,OR(Q796=21,Q796=22,Q796=23)),1,""),"")</f>
        <v/>
      </c>
      <c r="AF796" s="32" t="str">
        <f t="shared" si="133"/>
        <v/>
      </c>
      <c r="AG796" s="32">
        <f t="shared" si="134"/>
        <v>251</v>
      </c>
      <c r="AH796" s="32">
        <f t="shared" si="135"/>
        <v>251</v>
      </c>
      <c r="AI796" s="32">
        <f t="shared" si="136"/>
        <v>0</v>
      </c>
      <c r="AJ796" s="32" t="str">
        <f t="shared" si="137"/>
        <v/>
      </c>
    </row>
    <row r="797" spans="1:36">
      <c r="A797">
        <v>2</v>
      </c>
      <c r="B797" s="1" t="str">
        <f t="shared" si="129"/>
        <v>2B_179</v>
      </c>
      <c r="C797" t="str">
        <f t="shared" si="138"/>
        <v>2B_179</v>
      </c>
      <c r="D797" t="str">
        <f>IF(ISNA(VLOOKUP(C797,omissio_vanha_vs_uusi!$A$2:$T$107,20,FALSE)),"",IF(VLOOKUP(C797,omissio_vanha_vs_uusi!$A$2:$T$107,20,FALSE)="OK",VLOOKUP(C797,omissio_vanha_vs_uusi!$A$2:$T$107,11,FALSE),""))</f>
        <v/>
      </c>
      <c r="E797">
        <f>VLOOKUP($C797,marv2012_trees!$A$2:$O$2023,5,FALSE)</f>
        <v>2515784.31</v>
      </c>
      <c r="F797">
        <f>VLOOKUP($C797,marv2012_trees!$A$2:$O$2023,6,FALSE)</f>
        <v>6860832.8200000003</v>
      </c>
      <c r="G797" t="str">
        <f>IF(ISNA(VLOOKUP($C797,results!$A$2:$CJ$107,10,FALSE)),"",VLOOKUP($C797,results!$A$2:$CJ$107,10,FALSE))</f>
        <v/>
      </c>
      <c r="H797" t="str">
        <f>IF(ISNA(VLOOKUP($C797,results!$A$2:$CJ$107,11,FALSE)),"",VLOOKUP($C797,results!$A$2:$CJ$107,11,FALSE))</f>
        <v/>
      </c>
      <c r="I797" t="s">
        <v>133</v>
      </c>
      <c r="J797">
        <v>179</v>
      </c>
      <c r="K797">
        <v>1</v>
      </c>
      <c r="L797">
        <v>267</v>
      </c>
      <c r="M797">
        <v>23.643004882812399</v>
      </c>
      <c r="N797">
        <v>2</v>
      </c>
      <c r="O797" s="7">
        <v>1</v>
      </c>
      <c r="P797" s="7">
        <v>1</v>
      </c>
      <c r="Q797" s="7">
        <v>11</v>
      </c>
      <c r="R797" s="7">
        <v>285</v>
      </c>
      <c r="AB797" s="8">
        <f t="shared" si="130"/>
        <v>18</v>
      </c>
      <c r="AC797" s="8" t="str">
        <f t="shared" si="131"/>
        <v/>
      </c>
      <c r="AD797" s="32" t="str">
        <f t="shared" si="132"/>
        <v/>
      </c>
      <c r="AE797" s="32" t="str">
        <f>IF(J797&lt;900,IF(AND(VLOOKUP(C797,marv2012_trees!$A$2:$O$2023,11,FALSE)&lt;21,OR(Q797=21,Q797=22,Q797=23)),1,""),"")</f>
        <v/>
      </c>
      <c r="AF797" s="32" t="str">
        <f t="shared" si="133"/>
        <v/>
      </c>
      <c r="AG797" s="32">
        <f t="shared" si="134"/>
        <v>267</v>
      </c>
      <c r="AH797" s="32">
        <f t="shared" si="135"/>
        <v>285</v>
      </c>
      <c r="AI797" s="32">
        <f t="shared" si="136"/>
        <v>18</v>
      </c>
      <c r="AJ797" s="32" t="str">
        <f t="shared" si="137"/>
        <v/>
      </c>
    </row>
    <row r="798" spans="1:36">
      <c r="A798">
        <v>2</v>
      </c>
      <c r="B798" s="1" t="str">
        <f t="shared" si="129"/>
        <v>2B_183</v>
      </c>
      <c r="C798" t="str">
        <f t="shared" si="138"/>
        <v>2B_183</v>
      </c>
      <c r="D798" t="str">
        <f>IF(ISNA(VLOOKUP(C798,omissio_vanha_vs_uusi!$A$2:$T$107,20,FALSE)),"",IF(VLOOKUP(C798,omissio_vanha_vs_uusi!$A$2:$T$107,20,FALSE)="OK",VLOOKUP(C798,omissio_vanha_vs_uusi!$A$2:$T$107,11,FALSE),""))</f>
        <v/>
      </c>
      <c r="E798">
        <f>VLOOKUP($C798,marv2012_trees!$A$2:$O$2023,5,FALSE)</f>
        <v>2515781.64</v>
      </c>
      <c r="F798">
        <f>VLOOKUP($C798,marv2012_trees!$A$2:$O$2023,6,FALSE)</f>
        <v>6860836.5599999996</v>
      </c>
      <c r="G798" t="str">
        <f>IF(ISNA(VLOOKUP($C798,results!$A$2:$CJ$107,10,FALSE)),"",VLOOKUP($C798,results!$A$2:$CJ$107,10,FALSE))</f>
        <v/>
      </c>
      <c r="H798" t="str">
        <f>IF(ISNA(VLOOKUP($C798,results!$A$2:$CJ$107,11,FALSE)),"",VLOOKUP($C798,results!$A$2:$CJ$107,11,FALSE))</f>
        <v/>
      </c>
      <c r="I798" t="s">
        <v>133</v>
      </c>
      <c r="J798">
        <v>183</v>
      </c>
      <c r="K798">
        <v>1</v>
      </c>
      <c r="L798">
        <v>337</v>
      </c>
      <c r="M798">
        <v>25.203999999999901</v>
      </c>
      <c r="N798">
        <v>2</v>
      </c>
      <c r="O798" s="7">
        <v>1</v>
      </c>
      <c r="P798" s="7">
        <v>1</v>
      </c>
      <c r="Q798" s="7">
        <v>11</v>
      </c>
      <c r="R798" s="7">
        <v>346</v>
      </c>
      <c r="S798" s="7" t="s">
        <v>103</v>
      </c>
      <c r="T798" s="7">
        <v>26.5</v>
      </c>
      <c r="U798" s="7">
        <v>26.5</v>
      </c>
      <c r="V798" s="7">
        <v>16</v>
      </c>
      <c r="W798" s="7">
        <v>6</v>
      </c>
      <c r="X798" s="7">
        <v>12</v>
      </c>
      <c r="Y798" s="7">
        <v>20</v>
      </c>
      <c r="Z798" s="7">
        <v>80</v>
      </c>
      <c r="AB798" s="8">
        <f t="shared" si="130"/>
        <v>9</v>
      </c>
      <c r="AC798" s="8" t="str">
        <f t="shared" si="131"/>
        <v/>
      </c>
      <c r="AD798" s="32" t="str">
        <f t="shared" si="132"/>
        <v/>
      </c>
      <c r="AE798" s="32" t="str">
        <f>IF(J798&lt;900,IF(AND(VLOOKUP(C798,marv2012_trees!$A$2:$O$2023,11,FALSE)&lt;21,OR(Q798=21,Q798=22,Q798=23)),1,""),"")</f>
        <v/>
      </c>
      <c r="AF798" s="32" t="str">
        <f t="shared" si="133"/>
        <v/>
      </c>
      <c r="AG798" s="32">
        <f t="shared" si="134"/>
        <v>337</v>
      </c>
      <c r="AH798" s="32">
        <f t="shared" si="135"/>
        <v>346</v>
      </c>
      <c r="AI798" s="32">
        <f t="shared" si="136"/>
        <v>9</v>
      </c>
      <c r="AJ798" s="32" t="str">
        <f t="shared" si="137"/>
        <v/>
      </c>
    </row>
    <row r="799" spans="1:36">
      <c r="A799">
        <v>2</v>
      </c>
      <c r="B799" s="1" t="str">
        <f t="shared" si="129"/>
        <v>2B_188</v>
      </c>
      <c r="C799" t="str">
        <f t="shared" si="138"/>
        <v>2B_188</v>
      </c>
      <c r="D799" t="str">
        <f>IF(ISNA(VLOOKUP(C799,omissio_vanha_vs_uusi!$A$2:$T$107,20,FALSE)),"",IF(VLOOKUP(C799,omissio_vanha_vs_uusi!$A$2:$T$107,20,FALSE)="OK",VLOOKUP(C799,omissio_vanha_vs_uusi!$A$2:$T$107,11,FALSE),""))</f>
        <v/>
      </c>
      <c r="E799">
        <f>VLOOKUP($C799,marv2012_trees!$A$2:$O$2023,5,FALSE)</f>
        <v>2515780.9</v>
      </c>
      <c r="F799">
        <f>VLOOKUP($C799,marv2012_trees!$A$2:$O$2023,6,FALSE)</f>
        <v>6860838.9299999997</v>
      </c>
      <c r="G799" t="str">
        <f>IF(ISNA(VLOOKUP($C799,results!$A$2:$CJ$107,10,FALSE)),"",VLOOKUP($C799,results!$A$2:$CJ$107,10,FALSE))</f>
        <v/>
      </c>
      <c r="H799" t="str">
        <f>IF(ISNA(VLOOKUP($C799,results!$A$2:$CJ$107,11,FALSE)),"",VLOOKUP($C799,results!$A$2:$CJ$107,11,FALSE))</f>
        <v/>
      </c>
      <c r="I799" t="s">
        <v>133</v>
      </c>
      <c r="J799">
        <v>188</v>
      </c>
      <c r="K799">
        <v>2</v>
      </c>
      <c r="L799">
        <v>228</v>
      </c>
      <c r="M799">
        <v>20.318010986328002</v>
      </c>
      <c r="N799">
        <v>2</v>
      </c>
      <c r="O799" s="7">
        <v>1</v>
      </c>
      <c r="P799" s="7">
        <v>2</v>
      </c>
      <c r="Q799" s="7">
        <v>12</v>
      </c>
      <c r="R799" s="7">
        <v>210</v>
      </c>
      <c r="AB799" s="8">
        <f t="shared" si="130"/>
        <v>-18</v>
      </c>
      <c r="AC799" s="8" t="str">
        <f t="shared" si="131"/>
        <v/>
      </c>
      <c r="AD799" s="32" t="str">
        <f t="shared" si="132"/>
        <v/>
      </c>
      <c r="AE799" s="32" t="str">
        <f>IF(J799&lt;900,IF(AND(VLOOKUP(C799,marv2012_trees!$A$2:$O$2023,11,FALSE)&lt;21,OR(Q799=21,Q799=22,Q799=23)),1,""),"")</f>
        <v/>
      </c>
      <c r="AF799" s="32" t="str">
        <f t="shared" si="133"/>
        <v/>
      </c>
      <c r="AG799" s="32">
        <f t="shared" si="134"/>
        <v>228</v>
      </c>
      <c r="AH799" s="32">
        <f t="shared" si="135"/>
        <v>210</v>
      </c>
      <c r="AI799" s="32">
        <f t="shared" si="136"/>
        <v>-18</v>
      </c>
      <c r="AJ799" s="32" t="str">
        <f t="shared" si="137"/>
        <v/>
      </c>
    </row>
    <row r="800" spans="1:36">
      <c r="A800">
        <v>2</v>
      </c>
      <c r="B800" s="1" t="str">
        <f t="shared" si="129"/>
        <v>2B_185</v>
      </c>
      <c r="C800" t="str">
        <f t="shared" si="138"/>
        <v>2B_185</v>
      </c>
      <c r="D800" t="str">
        <f>IF(ISNA(VLOOKUP(C800,omissio_vanha_vs_uusi!$A$2:$T$107,20,FALSE)),"",IF(VLOOKUP(C800,omissio_vanha_vs_uusi!$A$2:$T$107,20,FALSE)="OK",VLOOKUP(C800,omissio_vanha_vs_uusi!$A$2:$T$107,11,FALSE),""))</f>
        <v/>
      </c>
      <c r="E800">
        <f>VLOOKUP($C800,marv2012_trees!$A$2:$O$2023,5,FALSE)</f>
        <v>2515776.7999999998</v>
      </c>
      <c r="F800">
        <f>VLOOKUP($C800,marv2012_trees!$A$2:$O$2023,6,FALSE)</f>
        <v>6860843.1900000004</v>
      </c>
      <c r="G800" t="str">
        <f>IF(ISNA(VLOOKUP($C800,results!$A$2:$CJ$107,10,FALSE)),"",VLOOKUP($C800,results!$A$2:$CJ$107,10,FALSE))</f>
        <v/>
      </c>
      <c r="H800" t="str">
        <f>IF(ISNA(VLOOKUP($C800,results!$A$2:$CJ$107,11,FALSE)),"",VLOOKUP($C800,results!$A$2:$CJ$107,11,FALSE))</f>
        <v/>
      </c>
      <c r="I800" t="s">
        <v>133</v>
      </c>
      <c r="J800">
        <v>185</v>
      </c>
      <c r="K800">
        <v>2</v>
      </c>
      <c r="L800">
        <v>234</v>
      </c>
      <c r="M800">
        <v>15.763010986328</v>
      </c>
      <c r="N800">
        <v>2</v>
      </c>
      <c r="O800" s="7">
        <v>1</v>
      </c>
      <c r="P800" s="7">
        <v>2</v>
      </c>
      <c r="Q800" s="7">
        <v>12</v>
      </c>
      <c r="R800" s="7">
        <v>228</v>
      </c>
      <c r="AB800" s="8">
        <f t="shared" si="130"/>
        <v>-6</v>
      </c>
      <c r="AC800" s="8" t="str">
        <f t="shared" si="131"/>
        <v/>
      </c>
      <c r="AD800" s="32" t="str">
        <f t="shared" si="132"/>
        <v/>
      </c>
      <c r="AE800" s="32" t="str">
        <f>IF(J800&lt;900,IF(AND(VLOOKUP(C800,marv2012_trees!$A$2:$O$2023,11,FALSE)&lt;21,OR(Q800=21,Q800=22,Q800=23)),1,""),"")</f>
        <v/>
      </c>
      <c r="AF800" s="32" t="str">
        <f t="shared" si="133"/>
        <v/>
      </c>
      <c r="AG800" s="32">
        <f t="shared" si="134"/>
        <v>234</v>
      </c>
      <c r="AH800" s="32">
        <f t="shared" si="135"/>
        <v>228</v>
      </c>
      <c r="AI800" s="32">
        <f t="shared" si="136"/>
        <v>-6</v>
      </c>
      <c r="AJ800" s="32" t="str">
        <f t="shared" si="137"/>
        <v/>
      </c>
    </row>
    <row r="801" spans="1:36">
      <c r="A801">
        <v>2</v>
      </c>
      <c r="B801" s="1" t="str">
        <f t="shared" si="129"/>
        <v>2B_192</v>
      </c>
      <c r="C801" t="str">
        <f t="shared" si="138"/>
        <v>2B_192</v>
      </c>
      <c r="D801" t="str">
        <f>IF(ISNA(VLOOKUP(C801,omissio_vanha_vs_uusi!$A$2:$T$107,20,FALSE)),"",IF(VLOOKUP(C801,omissio_vanha_vs_uusi!$A$2:$T$107,20,FALSE)="OK",VLOOKUP(C801,omissio_vanha_vs_uusi!$A$2:$T$107,11,FALSE),""))</f>
        <v/>
      </c>
      <c r="E801">
        <f>VLOOKUP($C801,marv2012_trees!$A$2:$O$2023,5,FALSE)</f>
        <v>2515778.59</v>
      </c>
      <c r="F801">
        <f>VLOOKUP($C801,marv2012_trees!$A$2:$O$2023,6,FALSE)</f>
        <v>6860844.3899999997</v>
      </c>
      <c r="G801" t="str">
        <f>IF(ISNA(VLOOKUP($C801,results!$A$2:$CJ$107,10,FALSE)),"",VLOOKUP($C801,results!$A$2:$CJ$107,10,FALSE))</f>
        <v/>
      </c>
      <c r="H801" t="str">
        <f>IF(ISNA(VLOOKUP($C801,results!$A$2:$CJ$107,11,FALSE)),"",VLOOKUP($C801,results!$A$2:$CJ$107,11,FALSE))</f>
        <v/>
      </c>
      <c r="I801" t="s">
        <v>133</v>
      </c>
      <c r="J801">
        <v>192</v>
      </c>
      <c r="K801">
        <v>2</v>
      </c>
      <c r="L801">
        <v>205</v>
      </c>
      <c r="M801">
        <v>13.487998779296801</v>
      </c>
      <c r="N801">
        <v>2</v>
      </c>
      <c r="O801" s="7">
        <v>1</v>
      </c>
      <c r="P801" s="7">
        <v>2</v>
      </c>
      <c r="Q801" s="7">
        <v>12</v>
      </c>
      <c r="R801" s="7">
        <v>205</v>
      </c>
      <c r="AB801" s="8">
        <f t="shared" si="130"/>
        <v>0</v>
      </c>
      <c r="AC801" s="8" t="str">
        <f t="shared" si="131"/>
        <v/>
      </c>
      <c r="AD801" s="32" t="str">
        <f t="shared" si="132"/>
        <v/>
      </c>
      <c r="AE801" s="32" t="str">
        <f>IF(J801&lt;900,IF(AND(VLOOKUP(C801,marv2012_trees!$A$2:$O$2023,11,FALSE)&lt;21,OR(Q801=21,Q801=22,Q801=23)),1,""),"")</f>
        <v/>
      </c>
      <c r="AF801" s="32" t="str">
        <f t="shared" si="133"/>
        <v/>
      </c>
      <c r="AG801" s="32">
        <f t="shared" si="134"/>
        <v>205</v>
      </c>
      <c r="AH801" s="32">
        <f t="shared" si="135"/>
        <v>205</v>
      </c>
      <c r="AI801" s="32">
        <f t="shared" si="136"/>
        <v>0</v>
      </c>
      <c r="AJ801" s="32" t="str">
        <f t="shared" si="137"/>
        <v/>
      </c>
    </row>
    <row r="802" spans="1:36">
      <c r="A802">
        <v>2</v>
      </c>
      <c r="B802" s="1" t="str">
        <f t="shared" si="129"/>
        <v>2B_193</v>
      </c>
      <c r="C802" t="str">
        <f t="shared" si="138"/>
        <v>2B_193</v>
      </c>
      <c r="D802" t="str">
        <f>IF(ISNA(VLOOKUP(C802,omissio_vanha_vs_uusi!$A$2:$T$107,20,FALSE)),"",IF(VLOOKUP(C802,omissio_vanha_vs_uusi!$A$2:$T$107,20,FALSE)="OK",VLOOKUP(C802,omissio_vanha_vs_uusi!$A$2:$T$107,11,FALSE),""))</f>
        <v/>
      </c>
      <c r="E802">
        <f>VLOOKUP($C802,marv2012_trees!$A$2:$O$2023,5,FALSE)</f>
        <v>2515775.9500000002</v>
      </c>
      <c r="F802">
        <f>VLOOKUP($C802,marv2012_trees!$A$2:$O$2023,6,FALSE)</f>
        <v>6860849.0199999996</v>
      </c>
      <c r="G802" t="str">
        <f>IF(ISNA(VLOOKUP($C802,results!$A$2:$CJ$107,10,FALSE)),"",VLOOKUP($C802,results!$A$2:$CJ$107,10,FALSE))</f>
        <v/>
      </c>
      <c r="H802" t="str">
        <f>IF(ISNA(VLOOKUP($C802,results!$A$2:$CJ$107,11,FALSE)),"",VLOOKUP($C802,results!$A$2:$CJ$107,11,FALSE))</f>
        <v/>
      </c>
      <c r="I802" t="s">
        <v>133</v>
      </c>
      <c r="J802">
        <v>193</v>
      </c>
      <c r="K802">
        <v>1</v>
      </c>
      <c r="L802">
        <v>284</v>
      </c>
      <c r="M802">
        <v>13.509011596679599</v>
      </c>
      <c r="N802">
        <v>2</v>
      </c>
      <c r="O802" s="7">
        <v>1</v>
      </c>
      <c r="P802" s="7">
        <v>1</v>
      </c>
      <c r="Q802" s="7">
        <v>22</v>
      </c>
      <c r="R802" s="7">
        <v>288</v>
      </c>
      <c r="AB802" s="8" t="str">
        <f t="shared" si="130"/>
        <v/>
      </c>
      <c r="AC802" s="8" t="str">
        <f t="shared" si="131"/>
        <v/>
      </c>
      <c r="AD802" s="32" t="str">
        <f t="shared" si="132"/>
        <v/>
      </c>
      <c r="AE802" s="32">
        <f>IF(J802&lt;900,IF(AND(VLOOKUP(C802,marv2012_trees!$A$2:$O$2023,11,FALSE)&lt;21,OR(Q802=21,Q802=22,Q802=23)),1,""),"")</f>
        <v>1</v>
      </c>
      <c r="AF802" s="32" t="str">
        <f t="shared" si="133"/>
        <v/>
      </c>
      <c r="AG802" s="32">
        <f t="shared" si="134"/>
        <v>0</v>
      </c>
      <c r="AH802" s="32">
        <f t="shared" si="135"/>
        <v>0</v>
      </c>
      <c r="AI802" s="32" t="str">
        <f t="shared" si="136"/>
        <v/>
      </c>
      <c r="AJ802" s="32" t="str">
        <f t="shared" si="137"/>
        <v/>
      </c>
    </row>
    <row r="803" spans="1:36">
      <c r="A803">
        <v>2</v>
      </c>
      <c r="B803" s="1" t="str">
        <f t="shared" si="129"/>
        <v>2B_190</v>
      </c>
      <c r="C803" t="str">
        <f t="shared" si="138"/>
        <v>2B_190</v>
      </c>
      <c r="D803" t="str">
        <f>IF(ISNA(VLOOKUP(C803,omissio_vanha_vs_uusi!$A$2:$T$107,20,FALSE)),"",IF(VLOOKUP(C803,omissio_vanha_vs_uusi!$A$2:$T$107,20,FALSE)="OK",VLOOKUP(C803,omissio_vanha_vs_uusi!$A$2:$T$107,11,FALSE),""))</f>
        <v/>
      </c>
      <c r="E803">
        <f>VLOOKUP($C803,marv2012_trees!$A$2:$O$2023,5,FALSE)</f>
        <v>2515773</v>
      </c>
      <c r="F803">
        <f>VLOOKUP($C803,marv2012_trees!$A$2:$O$2023,6,FALSE)</f>
        <v>6860849.96</v>
      </c>
      <c r="G803" t="str">
        <f>IF(ISNA(VLOOKUP($C803,results!$A$2:$CJ$107,10,FALSE)),"",VLOOKUP($C803,results!$A$2:$CJ$107,10,FALSE))</f>
        <v/>
      </c>
      <c r="H803" t="str">
        <f>IF(ISNA(VLOOKUP($C803,results!$A$2:$CJ$107,11,FALSE)),"",VLOOKUP($C803,results!$A$2:$CJ$107,11,FALSE))</f>
        <v/>
      </c>
      <c r="I803" t="s">
        <v>133</v>
      </c>
      <c r="J803">
        <v>190</v>
      </c>
      <c r="K803">
        <v>1</v>
      </c>
      <c r="L803">
        <v>275</v>
      </c>
      <c r="M803">
        <v>16.273999389648299</v>
      </c>
      <c r="N803">
        <v>2</v>
      </c>
      <c r="O803" s="7">
        <v>1</v>
      </c>
      <c r="P803" s="7">
        <v>1</v>
      </c>
      <c r="Q803" s="7">
        <v>12</v>
      </c>
      <c r="R803" s="7">
        <v>272</v>
      </c>
      <c r="AB803" s="8">
        <f t="shared" si="130"/>
        <v>-3</v>
      </c>
      <c r="AC803" s="8" t="str">
        <f t="shared" si="131"/>
        <v/>
      </c>
      <c r="AD803" s="32" t="str">
        <f t="shared" si="132"/>
        <v/>
      </c>
      <c r="AE803" s="32" t="str">
        <f>IF(J803&lt;900,IF(AND(VLOOKUP(C803,marv2012_trees!$A$2:$O$2023,11,FALSE)&lt;21,OR(Q803=21,Q803=22,Q803=23)),1,""),"")</f>
        <v/>
      </c>
      <c r="AF803" s="32" t="str">
        <f t="shared" si="133"/>
        <v/>
      </c>
      <c r="AG803" s="32">
        <f t="shared" si="134"/>
        <v>275</v>
      </c>
      <c r="AH803" s="32">
        <f t="shared" si="135"/>
        <v>272</v>
      </c>
      <c r="AI803" s="32">
        <f t="shared" si="136"/>
        <v>-3</v>
      </c>
      <c r="AJ803" s="32" t="str">
        <f t="shared" si="137"/>
        <v/>
      </c>
    </row>
    <row r="804" spans="1:36">
      <c r="A804">
        <v>2</v>
      </c>
      <c r="B804" s="1" t="str">
        <f t="shared" si="129"/>
        <v>2B_189</v>
      </c>
      <c r="C804" t="str">
        <f t="shared" si="138"/>
        <v>2B_189</v>
      </c>
      <c r="D804" t="str">
        <f>IF(ISNA(VLOOKUP(C804,omissio_vanha_vs_uusi!$A$2:$T$107,20,FALSE)),"",IF(VLOOKUP(C804,omissio_vanha_vs_uusi!$A$2:$T$107,20,FALSE)="OK",VLOOKUP(C804,omissio_vanha_vs_uusi!$A$2:$T$107,11,FALSE),""))</f>
        <v/>
      </c>
      <c r="E804">
        <f>VLOOKUP($C804,marv2012_trees!$A$2:$O$2023,5,FALSE)</f>
        <v>2515770.34</v>
      </c>
      <c r="F804">
        <f>VLOOKUP($C804,marv2012_trees!$A$2:$O$2023,6,FALSE)</f>
        <v>6860853.1900000004</v>
      </c>
      <c r="G804" t="str">
        <f>IF(ISNA(VLOOKUP($C804,results!$A$2:$CJ$107,10,FALSE)),"",VLOOKUP($C804,results!$A$2:$CJ$107,10,FALSE))</f>
        <v/>
      </c>
      <c r="H804" t="str">
        <f>IF(ISNA(VLOOKUP($C804,results!$A$2:$CJ$107,11,FALSE)),"",VLOOKUP($C804,results!$A$2:$CJ$107,11,FALSE))</f>
        <v/>
      </c>
      <c r="I804" t="s">
        <v>133</v>
      </c>
      <c r="J804">
        <v>189</v>
      </c>
      <c r="K804">
        <v>2</v>
      </c>
      <c r="L804">
        <v>236</v>
      </c>
      <c r="M804">
        <v>23.380998168945201</v>
      </c>
      <c r="N804">
        <v>2</v>
      </c>
      <c r="O804" s="7">
        <v>1</v>
      </c>
      <c r="P804" s="7">
        <v>2</v>
      </c>
      <c r="Q804" s="7">
        <v>11</v>
      </c>
      <c r="R804" s="7">
        <v>230</v>
      </c>
      <c r="S804" s="7" t="s">
        <v>129</v>
      </c>
      <c r="T804" s="7">
        <v>21</v>
      </c>
      <c r="U804" s="7">
        <v>26.5</v>
      </c>
      <c r="V804" s="7">
        <v>12</v>
      </c>
      <c r="AB804" s="8">
        <f t="shared" si="130"/>
        <v>-6</v>
      </c>
      <c r="AC804" s="8" t="str">
        <f t="shared" si="131"/>
        <v/>
      </c>
      <c r="AD804" s="32" t="str">
        <f t="shared" si="132"/>
        <v/>
      </c>
      <c r="AE804" s="32" t="str">
        <f>IF(J804&lt;900,IF(AND(VLOOKUP(C804,marv2012_trees!$A$2:$O$2023,11,FALSE)&lt;21,OR(Q804=21,Q804=22,Q804=23)),1,""),"")</f>
        <v/>
      </c>
      <c r="AF804" s="32" t="str">
        <f t="shared" si="133"/>
        <v/>
      </c>
      <c r="AG804" s="32">
        <f t="shared" si="134"/>
        <v>236</v>
      </c>
      <c r="AH804" s="32">
        <f t="shared" si="135"/>
        <v>230</v>
      </c>
      <c r="AI804" s="32">
        <f t="shared" si="136"/>
        <v>-6</v>
      </c>
      <c r="AJ804" s="32" t="str">
        <f t="shared" si="137"/>
        <v/>
      </c>
    </row>
    <row r="805" spans="1:36">
      <c r="A805">
        <v>2</v>
      </c>
      <c r="B805" s="1" t="str">
        <f t="shared" si="129"/>
        <v>2B_195</v>
      </c>
      <c r="C805" t="str">
        <f t="shared" si="138"/>
        <v>2B_195</v>
      </c>
      <c r="D805" t="str">
        <f>IF(ISNA(VLOOKUP(C805,omissio_vanha_vs_uusi!$A$2:$T$107,20,FALSE)),"",IF(VLOOKUP(C805,omissio_vanha_vs_uusi!$A$2:$T$107,20,FALSE)="OK",VLOOKUP(C805,omissio_vanha_vs_uusi!$A$2:$T$107,11,FALSE),""))</f>
        <v/>
      </c>
      <c r="E805">
        <f>VLOOKUP($C805,marv2012_trees!$A$2:$O$2023,5,FALSE)</f>
        <v>2515772.71</v>
      </c>
      <c r="F805">
        <f>VLOOKUP($C805,marv2012_trees!$A$2:$O$2023,6,FALSE)</f>
        <v>6860854.6500000004</v>
      </c>
      <c r="G805" t="str">
        <f>IF(ISNA(VLOOKUP($C805,results!$A$2:$CJ$107,10,FALSE)),"",VLOOKUP($C805,results!$A$2:$CJ$107,10,FALSE))</f>
        <v/>
      </c>
      <c r="H805" t="str">
        <f>IF(ISNA(VLOOKUP($C805,results!$A$2:$CJ$107,11,FALSE)),"",VLOOKUP($C805,results!$A$2:$CJ$107,11,FALSE))</f>
        <v/>
      </c>
      <c r="I805" t="s">
        <v>133</v>
      </c>
      <c r="J805">
        <v>195</v>
      </c>
      <c r="K805">
        <v>2</v>
      </c>
      <c r="L805">
        <v>273</v>
      </c>
      <c r="M805">
        <v>21.778997558593598</v>
      </c>
      <c r="N805">
        <v>2</v>
      </c>
      <c r="O805" s="7">
        <v>1</v>
      </c>
      <c r="P805" s="7">
        <v>2</v>
      </c>
      <c r="Q805" s="7">
        <v>11</v>
      </c>
      <c r="R805" s="7">
        <v>277</v>
      </c>
      <c r="AB805" s="8">
        <f t="shared" si="130"/>
        <v>4</v>
      </c>
      <c r="AC805" s="8" t="str">
        <f t="shared" si="131"/>
        <v/>
      </c>
      <c r="AD805" s="32" t="str">
        <f t="shared" si="132"/>
        <v/>
      </c>
      <c r="AE805" s="32" t="str">
        <f>IF(J805&lt;900,IF(AND(VLOOKUP(C805,marv2012_trees!$A$2:$O$2023,11,FALSE)&lt;21,OR(Q805=21,Q805=22,Q805=23)),1,""),"")</f>
        <v/>
      </c>
      <c r="AF805" s="32" t="str">
        <f t="shared" si="133"/>
        <v/>
      </c>
      <c r="AG805" s="32">
        <f t="shared" si="134"/>
        <v>273</v>
      </c>
      <c r="AH805" s="32">
        <f t="shared" si="135"/>
        <v>277</v>
      </c>
      <c r="AI805" s="32">
        <f t="shared" si="136"/>
        <v>4</v>
      </c>
      <c r="AJ805" s="32" t="str">
        <f t="shared" si="137"/>
        <v/>
      </c>
    </row>
    <row r="806" spans="1:36">
      <c r="A806">
        <v>2</v>
      </c>
      <c r="B806" s="1" t="str">
        <f t="shared" si="129"/>
        <v>2B_704</v>
      </c>
      <c r="C806" t="str">
        <f t="shared" si="138"/>
        <v>2B_704</v>
      </c>
      <c r="D806" t="str">
        <f>IF(ISNA(VLOOKUP(C806,omissio_vanha_vs_uusi!$A$2:$T$107,20,FALSE)),"",IF(VLOOKUP(C806,omissio_vanha_vs_uusi!$A$2:$T$107,20,FALSE)="OK",VLOOKUP(C806,omissio_vanha_vs_uusi!$A$2:$T$107,11,FALSE),""))</f>
        <v/>
      </c>
      <c r="E806">
        <f>VLOOKUP($C806,marv2012_trees!$A$2:$O$2023,5,FALSE)</f>
        <v>2515759.9300000002</v>
      </c>
      <c r="F806">
        <f>VLOOKUP($C806,marv2012_trees!$A$2:$O$2023,6,FALSE)</f>
        <v>6860820.9100000001</v>
      </c>
      <c r="G806" t="str">
        <f>IF(ISNA(VLOOKUP($C806,results!$A$2:$CJ$107,10,FALSE)),"",VLOOKUP($C806,results!$A$2:$CJ$107,10,FALSE))</f>
        <v/>
      </c>
      <c r="H806" t="str">
        <f>IF(ISNA(VLOOKUP($C806,results!$A$2:$CJ$107,11,FALSE)),"",VLOOKUP($C806,results!$A$2:$CJ$107,11,FALSE))</f>
        <v/>
      </c>
      <c r="I806" t="s">
        <v>133</v>
      </c>
      <c r="J806">
        <v>704</v>
      </c>
      <c r="K806">
        <v>2</v>
      </c>
      <c r="L806">
        <v>178</v>
      </c>
      <c r="M806">
        <v>15.669003662109301</v>
      </c>
      <c r="N806">
        <v>3</v>
      </c>
      <c r="O806" s="7">
        <v>1</v>
      </c>
      <c r="P806" s="7">
        <v>2</v>
      </c>
      <c r="Q806" s="7">
        <v>12</v>
      </c>
      <c r="R806" s="7">
        <v>118</v>
      </c>
      <c r="AB806" s="8" t="str">
        <f t="shared" si="130"/>
        <v/>
      </c>
      <c r="AC806" s="8" t="str">
        <f t="shared" si="131"/>
        <v/>
      </c>
      <c r="AD806" s="32" t="str">
        <f t="shared" si="132"/>
        <v/>
      </c>
      <c r="AE806" s="32" t="str">
        <f>IF(J806&lt;900,IF(AND(VLOOKUP(C806,marv2012_trees!$A$2:$O$2023,11,FALSE)&lt;21,OR(Q806=21,Q806=22,Q806=23)),1,""),"")</f>
        <v/>
      </c>
      <c r="AF806" s="32" t="str">
        <f t="shared" si="133"/>
        <v/>
      </c>
      <c r="AG806" s="32">
        <f t="shared" si="134"/>
        <v>178</v>
      </c>
      <c r="AH806" s="32">
        <f t="shared" si="135"/>
        <v>118</v>
      </c>
      <c r="AI806" s="32">
        <f t="shared" si="136"/>
        <v>-60</v>
      </c>
      <c r="AJ806" s="32" t="str">
        <f t="shared" si="137"/>
        <v/>
      </c>
    </row>
    <row r="807" spans="1:36">
      <c r="A807">
        <v>2</v>
      </c>
      <c r="B807" s="1" t="str">
        <f t="shared" si="129"/>
        <v>2B_710</v>
      </c>
      <c r="C807" t="str">
        <f t="shared" si="138"/>
        <v>2B_710</v>
      </c>
      <c r="D807" t="str">
        <f>IF(ISNA(VLOOKUP(C807,omissio_vanha_vs_uusi!$A$2:$T$107,20,FALSE)),"",IF(VLOOKUP(C807,omissio_vanha_vs_uusi!$A$2:$T$107,20,FALSE)="OK",VLOOKUP(C807,omissio_vanha_vs_uusi!$A$2:$T$107,11,FALSE),""))</f>
        <v/>
      </c>
      <c r="E807">
        <f>VLOOKUP($C807,marv2012_trees!$A$2:$O$2023,5,FALSE)</f>
        <v>2515755.84</v>
      </c>
      <c r="F807">
        <f>VLOOKUP($C807,marv2012_trees!$A$2:$O$2023,6,FALSE)</f>
        <v>6860820.5199999996</v>
      </c>
      <c r="G807" t="str">
        <f>IF(ISNA(VLOOKUP($C807,results!$A$2:$CJ$107,10,FALSE)),"",VLOOKUP($C807,results!$A$2:$CJ$107,10,FALSE))</f>
        <v/>
      </c>
      <c r="H807" t="str">
        <f>IF(ISNA(VLOOKUP($C807,results!$A$2:$CJ$107,11,FALSE)),"",VLOOKUP($C807,results!$A$2:$CJ$107,11,FALSE))</f>
        <v/>
      </c>
      <c r="I807" t="s">
        <v>133</v>
      </c>
      <c r="J807">
        <v>710</v>
      </c>
      <c r="K807">
        <v>2</v>
      </c>
      <c r="L807">
        <v>111</v>
      </c>
      <c r="M807">
        <v>12.8030061035156</v>
      </c>
      <c r="N807">
        <v>3</v>
      </c>
      <c r="O807" s="7">
        <v>1</v>
      </c>
      <c r="P807" s="7">
        <v>2</v>
      </c>
      <c r="Q807" s="7">
        <v>11</v>
      </c>
      <c r="R807" s="7">
        <v>120</v>
      </c>
      <c r="AB807" s="8">
        <f t="shared" si="130"/>
        <v>9</v>
      </c>
      <c r="AC807" s="8" t="str">
        <f t="shared" si="131"/>
        <v/>
      </c>
      <c r="AD807" s="32" t="str">
        <f t="shared" si="132"/>
        <v/>
      </c>
      <c r="AE807" s="32" t="str">
        <f>IF(J807&lt;900,IF(AND(VLOOKUP(C807,marv2012_trees!$A$2:$O$2023,11,FALSE)&lt;21,OR(Q807=21,Q807=22,Q807=23)),1,""),"")</f>
        <v/>
      </c>
      <c r="AF807" s="32" t="str">
        <f t="shared" si="133"/>
        <v/>
      </c>
      <c r="AG807" s="32">
        <f t="shared" si="134"/>
        <v>111</v>
      </c>
      <c r="AH807" s="32">
        <f t="shared" si="135"/>
        <v>120</v>
      </c>
      <c r="AI807" s="32">
        <f t="shared" si="136"/>
        <v>9</v>
      </c>
      <c r="AJ807" s="32" t="str">
        <f t="shared" si="137"/>
        <v/>
      </c>
    </row>
    <row r="808" spans="1:36">
      <c r="A808">
        <v>2</v>
      </c>
      <c r="B808" s="1" t="str">
        <f t="shared" si="129"/>
        <v>2B_705</v>
      </c>
      <c r="C808" t="str">
        <f t="shared" si="138"/>
        <v>2B_705</v>
      </c>
      <c r="D808" t="str">
        <f>IF(ISNA(VLOOKUP(C808,omissio_vanha_vs_uusi!$A$2:$T$107,20,FALSE)),"",IF(VLOOKUP(C808,omissio_vanha_vs_uusi!$A$2:$T$107,20,FALSE)="OK",VLOOKUP(C808,omissio_vanha_vs_uusi!$A$2:$T$107,11,FALSE),""))</f>
        <v/>
      </c>
      <c r="E808">
        <f>VLOOKUP($C808,marv2012_trees!$A$2:$O$2023,5,FALSE)</f>
        <v>2515752.27</v>
      </c>
      <c r="F808">
        <f>VLOOKUP($C808,marv2012_trees!$A$2:$O$2023,6,FALSE)</f>
        <v>6860828.8899999997</v>
      </c>
      <c r="G808" t="str">
        <f>IF(ISNA(VLOOKUP($C808,results!$A$2:$CJ$107,10,FALSE)),"",VLOOKUP($C808,results!$A$2:$CJ$107,10,FALSE))</f>
        <v/>
      </c>
      <c r="H808" t="str">
        <f>IF(ISNA(VLOOKUP($C808,results!$A$2:$CJ$107,11,FALSE)),"",VLOOKUP($C808,results!$A$2:$CJ$107,11,FALSE))</f>
        <v/>
      </c>
      <c r="I808" t="s">
        <v>133</v>
      </c>
      <c r="J808">
        <v>705</v>
      </c>
      <c r="K808">
        <v>2</v>
      </c>
      <c r="L808">
        <v>117</v>
      </c>
      <c r="N808">
        <v>3</v>
      </c>
      <c r="O808" s="7">
        <v>1</v>
      </c>
      <c r="P808" s="7">
        <v>2</v>
      </c>
      <c r="Q808" s="7">
        <v>22</v>
      </c>
      <c r="R808" s="7">
        <v>115</v>
      </c>
      <c r="AB808" s="8" t="str">
        <f t="shared" si="130"/>
        <v/>
      </c>
      <c r="AC808" s="8" t="str">
        <f t="shared" si="131"/>
        <v/>
      </c>
      <c r="AD808" s="32" t="str">
        <f t="shared" si="132"/>
        <v/>
      </c>
      <c r="AE808" s="32" t="str">
        <f>IF(J808&lt;900,IF(AND(VLOOKUP(C808,marv2012_trees!$A$2:$O$2023,11,FALSE)&lt;21,OR(Q808=21,Q808=22,Q808=23)),1,""),"")</f>
        <v/>
      </c>
      <c r="AF808" s="32" t="str">
        <f t="shared" si="133"/>
        <v/>
      </c>
      <c r="AG808" s="32">
        <f t="shared" si="134"/>
        <v>0</v>
      </c>
      <c r="AH808" s="32">
        <f t="shared" si="135"/>
        <v>0</v>
      </c>
      <c r="AI808" s="32" t="str">
        <f t="shared" si="136"/>
        <v/>
      </c>
      <c r="AJ808" s="32" t="str">
        <f t="shared" si="137"/>
        <v/>
      </c>
    </row>
    <row r="809" spans="1:36">
      <c r="A809">
        <v>2</v>
      </c>
      <c r="B809" s="1" t="str">
        <f t="shared" si="129"/>
        <v>2B_703</v>
      </c>
      <c r="C809" t="str">
        <f t="shared" si="138"/>
        <v>2B_703</v>
      </c>
      <c r="D809" t="str">
        <f>IF(ISNA(VLOOKUP(C809,omissio_vanha_vs_uusi!$A$2:$T$107,20,FALSE)),"",IF(VLOOKUP(C809,omissio_vanha_vs_uusi!$A$2:$T$107,20,FALSE)="OK",VLOOKUP(C809,omissio_vanha_vs_uusi!$A$2:$T$107,11,FALSE),""))</f>
        <v/>
      </c>
      <c r="E809">
        <f>VLOOKUP($C809,marv2012_trees!$A$2:$O$2023,5,FALSE)</f>
        <v>2515769.59</v>
      </c>
      <c r="F809">
        <f>VLOOKUP($C809,marv2012_trees!$A$2:$O$2023,6,FALSE)</f>
        <v>6860830.5499999998</v>
      </c>
      <c r="G809" t="str">
        <f>IF(ISNA(VLOOKUP($C809,results!$A$2:$CJ$107,10,FALSE)),"",VLOOKUP($C809,results!$A$2:$CJ$107,10,FALSE))</f>
        <v/>
      </c>
      <c r="H809" t="str">
        <f>IF(ISNA(VLOOKUP($C809,results!$A$2:$CJ$107,11,FALSE)),"",VLOOKUP($C809,results!$A$2:$CJ$107,11,FALSE))</f>
        <v/>
      </c>
      <c r="I809" t="s">
        <v>133</v>
      </c>
      <c r="J809">
        <v>703</v>
      </c>
      <c r="K809">
        <v>2</v>
      </c>
      <c r="L809">
        <v>217</v>
      </c>
      <c r="M809">
        <v>20.717996948242099</v>
      </c>
      <c r="N809">
        <v>3</v>
      </c>
      <c r="O809" s="7">
        <v>1</v>
      </c>
      <c r="P809" s="7">
        <v>1</v>
      </c>
      <c r="Q809" s="7">
        <v>11</v>
      </c>
      <c r="R809" s="7">
        <v>223</v>
      </c>
      <c r="AA809" t="s">
        <v>132</v>
      </c>
      <c r="AB809" s="8">
        <f t="shared" si="130"/>
        <v>6</v>
      </c>
      <c r="AC809" s="8">
        <f t="shared" si="131"/>
        <v>1</v>
      </c>
      <c r="AD809" s="32" t="str">
        <f t="shared" si="132"/>
        <v/>
      </c>
      <c r="AE809" s="32" t="str">
        <f>IF(J809&lt;900,IF(AND(VLOOKUP(C809,marv2012_trees!$A$2:$O$2023,11,FALSE)&lt;21,OR(Q809=21,Q809=22,Q809=23)),1,""),"")</f>
        <v/>
      </c>
      <c r="AF809" s="32" t="str">
        <f t="shared" si="133"/>
        <v/>
      </c>
      <c r="AG809" s="32">
        <f t="shared" si="134"/>
        <v>217</v>
      </c>
      <c r="AH809" s="32">
        <f t="shared" si="135"/>
        <v>223</v>
      </c>
      <c r="AI809" s="32">
        <f t="shared" si="136"/>
        <v>6</v>
      </c>
      <c r="AJ809" s="32" t="str">
        <f t="shared" si="137"/>
        <v/>
      </c>
    </row>
    <row r="810" spans="1:36">
      <c r="A810">
        <v>2</v>
      </c>
      <c r="B810" s="1" t="str">
        <f t="shared" si="129"/>
        <v>2B_702</v>
      </c>
      <c r="C810" t="str">
        <f t="shared" si="138"/>
        <v>2B_702</v>
      </c>
      <c r="D810" t="str">
        <f>IF(ISNA(VLOOKUP(C810,omissio_vanha_vs_uusi!$A$2:$T$107,20,FALSE)),"",IF(VLOOKUP(C810,omissio_vanha_vs_uusi!$A$2:$T$107,20,FALSE)="OK",VLOOKUP(C810,omissio_vanha_vs_uusi!$A$2:$T$107,11,FALSE),""))</f>
        <v/>
      </c>
      <c r="E810">
        <f>VLOOKUP($C810,marv2012_trees!$A$2:$O$2023,5,FALSE)</f>
        <v>2515765.6</v>
      </c>
      <c r="F810">
        <f>VLOOKUP($C810,marv2012_trees!$A$2:$O$2023,6,FALSE)</f>
        <v>6860853.2199999997</v>
      </c>
      <c r="G810" t="str">
        <f>IF(ISNA(VLOOKUP($C810,results!$A$2:$CJ$107,10,FALSE)),"",VLOOKUP($C810,results!$A$2:$CJ$107,10,FALSE))</f>
        <v/>
      </c>
      <c r="H810" t="str">
        <f>IF(ISNA(VLOOKUP($C810,results!$A$2:$CJ$107,11,FALSE)),"",VLOOKUP($C810,results!$A$2:$CJ$107,11,FALSE))</f>
        <v/>
      </c>
      <c r="I810" t="s">
        <v>133</v>
      </c>
      <c r="J810">
        <v>702</v>
      </c>
      <c r="K810">
        <v>2</v>
      </c>
      <c r="L810">
        <v>224</v>
      </c>
      <c r="M810">
        <v>18.2280097656249</v>
      </c>
      <c r="N810">
        <v>3</v>
      </c>
      <c r="O810" s="7">
        <v>1</v>
      </c>
      <c r="P810" s="7">
        <v>2</v>
      </c>
      <c r="Q810" s="7">
        <v>11</v>
      </c>
      <c r="R810" s="7">
        <v>218</v>
      </c>
      <c r="AB810" s="8">
        <f t="shared" si="130"/>
        <v>-6</v>
      </c>
      <c r="AC810" s="8" t="str">
        <f t="shared" si="131"/>
        <v/>
      </c>
      <c r="AD810" s="32" t="str">
        <f t="shared" si="132"/>
        <v/>
      </c>
      <c r="AE810" s="32" t="str">
        <f>IF(J810&lt;900,IF(AND(VLOOKUP(C810,marv2012_trees!$A$2:$O$2023,11,FALSE)&lt;21,OR(Q810=21,Q810=22,Q810=23)),1,""),"")</f>
        <v/>
      </c>
      <c r="AF810" s="32" t="str">
        <f t="shared" si="133"/>
        <v/>
      </c>
      <c r="AG810" s="32">
        <f t="shared" si="134"/>
        <v>224</v>
      </c>
      <c r="AH810" s="32">
        <f t="shared" si="135"/>
        <v>218</v>
      </c>
      <c r="AI810" s="32">
        <f t="shared" si="136"/>
        <v>-6</v>
      </c>
      <c r="AJ810" s="32" t="str">
        <f t="shared" si="137"/>
        <v/>
      </c>
    </row>
    <row r="811" spans="1:36">
      <c r="A811">
        <v>2</v>
      </c>
      <c r="B811" s="1" t="str">
        <f t="shared" si="129"/>
        <v>2B_701</v>
      </c>
      <c r="C811" t="str">
        <f t="shared" si="138"/>
        <v>2B_901</v>
      </c>
      <c r="D811">
        <f>IF(ISNA(VLOOKUP(C811,omissio_vanha_vs_uusi!$A$2:$T$107,20,FALSE)),"",IF(VLOOKUP(C811,omissio_vanha_vs_uusi!$A$2:$T$107,20,FALSE)="OK",VLOOKUP(C811,omissio_vanha_vs_uusi!$A$2:$T$107,11,FALSE),""))</f>
        <v>701</v>
      </c>
      <c r="G811">
        <f>IF(ISNA(VLOOKUP($C811,results!$A$2:$CJ$107,10,FALSE)),"",VLOOKUP($C811,results!$A$2:$CJ$107,10,FALSE))</f>
        <v>2515782.65</v>
      </c>
      <c r="H811">
        <f>IF(ISNA(VLOOKUP($C811,results!$A$2:$CJ$107,11,FALSE)),"",VLOOKUP($C811,results!$A$2:$CJ$107,11,FALSE))</f>
        <v>6860828.8600000003</v>
      </c>
      <c r="I811" t="s">
        <v>133</v>
      </c>
      <c r="J811">
        <v>901</v>
      </c>
      <c r="N811">
        <v>4</v>
      </c>
      <c r="O811" s="7">
        <v>1</v>
      </c>
      <c r="P811" s="7">
        <v>2</v>
      </c>
      <c r="Q811" s="7">
        <v>22</v>
      </c>
      <c r="R811" s="7">
        <v>154</v>
      </c>
      <c r="AB811" s="8" t="str">
        <f t="shared" si="130"/>
        <v/>
      </c>
      <c r="AC811" s="8" t="str">
        <f t="shared" si="131"/>
        <v/>
      </c>
      <c r="AD811" s="32" t="str">
        <f t="shared" si="132"/>
        <v/>
      </c>
      <c r="AE811" s="32" t="str">
        <f>IF(J811&lt;900,IF(AND(VLOOKUP(C811,marv2012_trees!$A$2:$O$2023,11,FALSE)&lt;21,OR(Q811=21,Q811=22,Q811=23)),1,""),"")</f>
        <v/>
      </c>
      <c r="AF811" s="32" t="str">
        <f t="shared" si="133"/>
        <v/>
      </c>
      <c r="AG811" s="32">
        <f t="shared" si="134"/>
        <v>0</v>
      </c>
      <c r="AH811" s="32">
        <f t="shared" si="135"/>
        <v>0</v>
      </c>
      <c r="AI811" s="32" t="str">
        <f t="shared" si="136"/>
        <v/>
      </c>
      <c r="AJ811" s="32" t="str">
        <f t="shared" si="137"/>
        <v/>
      </c>
    </row>
    <row r="812" spans="1:36">
      <c r="A812">
        <v>2</v>
      </c>
      <c r="B812" s="1" t="str">
        <f t="shared" si="129"/>
        <v>2B_902</v>
      </c>
      <c r="C812" t="str">
        <f t="shared" si="138"/>
        <v>2B_902</v>
      </c>
      <c r="D812" t="str">
        <f>IF(ISNA(VLOOKUP(C812,omissio_vanha_vs_uusi!$A$2:$T$107,20,FALSE)),"",IF(VLOOKUP(C812,omissio_vanha_vs_uusi!$A$2:$T$107,20,FALSE)="OK",VLOOKUP(C812,omissio_vanha_vs_uusi!$A$2:$T$107,11,FALSE),""))</f>
        <v/>
      </c>
      <c r="G812">
        <f>IF(ISNA(VLOOKUP($C812,results!$A$2:$CJ$107,10,FALSE)),"",VLOOKUP($C812,results!$A$2:$CJ$107,10,FALSE))</f>
        <v>2515782.54</v>
      </c>
      <c r="H812">
        <f>IF(ISNA(VLOOKUP($C812,results!$A$2:$CJ$107,11,FALSE)),"",VLOOKUP($C812,results!$A$2:$CJ$107,11,FALSE))</f>
        <v>6860835.9299999997</v>
      </c>
      <c r="I812" t="s">
        <v>133</v>
      </c>
      <c r="J812">
        <v>902</v>
      </c>
      <c r="N812">
        <v>4</v>
      </c>
      <c r="O812" s="7">
        <v>1</v>
      </c>
      <c r="P812" s="7">
        <v>16</v>
      </c>
      <c r="Q812" s="7">
        <v>11</v>
      </c>
      <c r="R812" s="7">
        <v>88</v>
      </c>
      <c r="AB812" s="8" t="str">
        <f t="shared" si="130"/>
        <v/>
      </c>
      <c r="AC812" s="8" t="str">
        <f t="shared" si="131"/>
        <v/>
      </c>
      <c r="AD812" s="32" t="str">
        <f t="shared" si="132"/>
        <v/>
      </c>
      <c r="AE812" s="32" t="str">
        <f>IF(J812&lt;900,IF(AND(VLOOKUP(C812,marv2012_trees!$A$2:$O$2023,11,FALSE)&lt;21,OR(Q812=21,Q812=22,Q812=23)),1,""),"")</f>
        <v/>
      </c>
      <c r="AF812" s="32" t="str">
        <f t="shared" si="133"/>
        <v/>
      </c>
      <c r="AG812" s="32">
        <f t="shared" si="134"/>
        <v>0</v>
      </c>
      <c r="AH812" s="32">
        <f t="shared" si="135"/>
        <v>0</v>
      </c>
      <c r="AI812" s="32" t="str">
        <f t="shared" si="136"/>
        <v/>
      </c>
      <c r="AJ812" s="32" t="str">
        <f t="shared" si="137"/>
        <v/>
      </c>
    </row>
    <row r="813" spans="1:36">
      <c r="A813">
        <v>2</v>
      </c>
      <c r="B813" s="1" t="str">
        <f t="shared" si="129"/>
        <v>2B_708</v>
      </c>
      <c r="C813" t="str">
        <f t="shared" si="138"/>
        <v>2B_903</v>
      </c>
      <c r="D813">
        <f>IF(ISNA(VLOOKUP(C813,omissio_vanha_vs_uusi!$A$2:$T$107,20,FALSE)),"",IF(VLOOKUP(C813,omissio_vanha_vs_uusi!$A$2:$T$107,20,FALSE)="OK",VLOOKUP(C813,omissio_vanha_vs_uusi!$A$2:$T$107,11,FALSE),""))</f>
        <v>708</v>
      </c>
      <c r="G813">
        <f>IF(ISNA(VLOOKUP($C813,results!$A$2:$CJ$107,10,FALSE)),"",VLOOKUP($C813,results!$A$2:$CJ$107,10,FALSE))</f>
        <v>2515746.36</v>
      </c>
      <c r="H813">
        <f>IF(ISNA(VLOOKUP($C813,results!$A$2:$CJ$107,11,FALSE)),"",VLOOKUP($C813,results!$A$2:$CJ$107,11,FALSE))</f>
        <v>6860847.8099999996</v>
      </c>
      <c r="I813" t="s">
        <v>133</v>
      </c>
      <c r="J813">
        <v>903</v>
      </c>
      <c r="N813">
        <v>4</v>
      </c>
      <c r="O813" s="7">
        <v>1</v>
      </c>
      <c r="P813" s="7">
        <v>2</v>
      </c>
      <c r="Q813" s="7">
        <v>11</v>
      </c>
      <c r="R813" s="7">
        <v>96</v>
      </c>
      <c r="S813" s="7" t="s">
        <v>103</v>
      </c>
      <c r="T813" s="7">
        <v>7</v>
      </c>
      <c r="U813" s="7">
        <v>7</v>
      </c>
      <c r="V813" s="7">
        <v>3</v>
      </c>
      <c r="W813" s="7">
        <v>5</v>
      </c>
      <c r="X813" s="7">
        <v>4</v>
      </c>
      <c r="Y813" s="7">
        <v>10</v>
      </c>
      <c r="Z813" s="7">
        <v>20</v>
      </c>
      <c r="AB813" s="8" t="str">
        <f t="shared" si="130"/>
        <v/>
      </c>
      <c r="AC813" s="8" t="str">
        <f t="shared" si="131"/>
        <v/>
      </c>
      <c r="AD813" s="32" t="str">
        <f t="shared" si="132"/>
        <v/>
      </c>
      <c r="AE813" s="32" t="str">
        <f>IF(J813&lt;900,IF(AND(VLOOKUP(C813,marv2012_trees!$A$2:$O$2023,11,FALSE)&lt;21,OR(Q813=21,Q813=22,Q813=23)),1,""),"")</f>
        <v/>
      </c>
      <c r="AF813" s="32" t="str">
        <f t="shared" si="133"/>
        <v/>
      </c>
      <c r="AG813" s="32">
        <f t="shared" si="134"/>
        <v>0</v>
      </c>
      <c r="AH813" s="32">
        <f t="shared" si="135"/>
        <v>0</v>
      </c>
      <c r="AI813" s="32" t="str">
        <f t="shared" si="136"/>
        <v/>
      </c>
      <c r="AJ813" s="32" t="str">
        <f t="shared" si="137"/>
        <v/>
      </c>
    </row>
    <row r="814" spans="1:36">
      <c r="A814">
        <v>2</v>
      </c>
      <c r="B814" s="1" t="str">
        <f t="shared" si="129"/>
        <v>2B_709</v>
      </c>
      <c r="C814" t="str">
        <f t="shared" si="138"/>
        <v>2B_904</v>
      </c>
      <c r="D814">
        <f>IF(ISNA(VLOOKUP(C814,omissio_vanha_vs_uusi!$A$2:$T$107,20,FALSE)),"",IF(VLOOKUP(C814,omissio_vanha_vs_uusi!$A$2:$T$107,20,FALSE)="OK",VLOOKUP(C814,omissio_vanha_vs_uusi!$A$2:$T$107,11,FALSE),""))</f>
        <v>709</v>
      </c>
      <c r="G814">
        <f>IF(ISNA(VLOOKUP($C814,results!$A$2:$CJ$107,10,FALSE)),"",VLOOKUP($C814,results!$A$2:$CJ$107,10,FALSE))</f>
        <v>2515743.84</v>
      </c>
      <c r="H814">
        <f>IF(ISNA(VLOOKUP($C814,results!$A$2:$CJ$107,11,FALSE)),"",VLOOKUP($C814,results!$A$2:$CJ$107,11,FALSE))</f>
        <v>6860845.9800000004</v>
      </c>
      <c r="I814" t="s">
        <v>133</v>
      </c>
      <c r="J814">
        <v>904</v>
      </c>
      <c r="N814">
        <v>4</v>
      </c>
      <c r="O814" s="7">
        <v>1</v>
      </c>
      <c r="P814" s="7">
        <v>2</v>
      </c>
      <c r="Q814" s="7">
        <v>12</v>
      </c>
      <c r="R814" s="7">
        <v>93</v>
      </c>
      <c r="AB814" s="8" t="str">
        <f t="shared" si="130"/>
        <v/>
      </c>
      <c r="AC814" s="8" t="str">
        <f t="shared" si="131"/>
        <v/>
      </c>
      <c r="AD814" s="32" t="str">
        <f t="shared" si="132"/>
        <v/>
      </c>
      <c r="AE814" s="32" t="str">
        <f>IF(J814&lt;900,IF(AND(VLOOKUP(C814,marv2012_trees!$A$2:$O$2023,11,FALSE)&lt;21,OR(Q814=21,Q814=22,Q814=23)),1,""),"")</f>
        <v/>
      </c>
      <c r="AF814" s="32" t="str">
        <f t="shared" si="133"/>
        <v/>
      </c>
      <c r="AG814" s="32">
        <f t="shared" si="134"/>
        <v>0</v>
      </c>
      <c r="AH814" s="32">
        <f t="shared" si="135"/>
        <v>0</v>
      </c>
      <c r="AI814" s="32" t="str">
        <f t="shared" si="136"/>
        <v/>
      </c>
      <c r="AJ814" s="32" t="str">
        <f t="shared" si="137"/>
        <v/>
      </c>
    </row>
    <row r="815" spans="1:36">
      <c r="A815">
        <v>2</v>
      </c>
      <c r="B815" s="1" t="str">
        <f t="shared" si="129"/>
        <v>2B_707</v>
      </c>
      <c r="C815" t="str">
        <f t="shared" si="138"/>
        <v>2B_905</v>
      </c>
      <c r="D815">
        <f>IF(ISNA(VLOOKUP(C815,omissio_vanha_vs_uusi!$A$2:$T$107,20,FALSE)),"",IF(VLOOKUP(C815,omissio_vanha_vs_uusi!$A$2:$T$107,20,FALSE)="OK",VLOOKUP(C815,omissio_vanha_vs_uusi!$A$2:$T$107,11,FALSE),""))</f>
        <v>707</v>
      </c>
      <c r="G815">
        <f>IF(ISNA(VLOOKUP($C815,results!$A$2:$CJ$107,10,FALSE)),"",VLOOKUP($C815,results!$A$2:$CJ$107,10,FALSE))</f>
        <v>2515745.9</v>
      </c>
      <c r="H815">
        <f>IF(ISNA(VLOOKUP($C815,results!$A$2:$CJ$107,11,FALSE)),"",VLOOKUP($C815,results!$A$2:$CJ$107,11,FALSE))</f>
        <v>6860845.1399999997</v>
      </c>
      <c r="I815" t="s">
        <v>133</v>
      </c>
      <c r="J815">
        <v>905</v>
      </c>
      <c r="N815">
        <v>4</v>
      </c>
      <c r="O815" s="7">
        <v>1</v>
      </c>
      <c r="P815" s="7">
        <v>2</v>
      </c>
      <c r="Q815" s="7">
        <v>11</v>
      </c>
      <c r="R815" s="7">
        <v>111</v>
      </c>
      <c r="AB815" s="8" t="str">
        <f t="shared" si="130"/>
        <v/>
      </c>
      <c r="AC815" s="8" t="str">
        <f t="shared" si="131"/>
        <v/>
      </c>
      <c r="AD815" s="32" t="str">
        <f t="shared" si="132"/>
        <v/>
      </c>
      <c r="AE815" s="32" t="str">
        <f>IF(J815&lt;900,IF(AND(VLOOKUP(C815,marv2012_trees!$A$2:$O$2023,11,FALSE)&lt;21,OR(Q815=21,Q815=22,Q815=23)),1,""),"")</f>
        <v/>
      </c>
      <c r="AF815" s="32" t="str">
        <f t="shared" si="133"/>
        <v/>
      </c>
      <c r="AG815" s="32">
        <f t="shared" si="134"/>
        <v>0</v>
      </c>
      <c r="AH815" s="32">
        <f t="shared" si="135"/>
        <v>0</v>
      </c>
      <c r="AI815" s="32" t="str">
        <f t="shared" si="136"/>
        <v/>
      </c>
      <c r="AJ815" s="32" t="str">
        <f t="shared" si="137"/>
        <v/>
      </c>
    </row>
    <row r="816" spans="1:36">
      <c r="A816">
        <v>2</v>
      </c>
      <c r="B816" s="1" t="str">
        <f t="shared" si="129"/>
        <v>2B_706</v>
      </c>
      <c r="C816" t="str">
        <f t="shared" si="138"/>
        <v>2B_906</v>
      </c>
      <c r="D816">
        <f>IF(ISNA(VLOOKUP(C816,omissio_vanha_vs_uusi!$A$2:$T$107,20,FALSE)),"",IF(VLOOKUP(C816,omissio_vanha_vs_uusi!$A$2:$T$107,20,FALSE)="OK",VLOOKUP(C816,omissio_vanha_vs_uusi!$A$2:$T$107,11,FALSE),""))</f>
        <v>706</v>
      </c>
      <c r="G816">
        <f>IF(ISNA(VLOOKUP($C816,results!$A$2:$CJ$107,10,FALSE)),"",VLOOKUP($C816,results!$A$2:$CJ$107,10,FALSE))</f>
        <v>2515752.44</v>
      </c>
      <c r="H816">
        <f>IF(ISNA(VLOOKUP($C816,results!$A$2:$CJ$107,11,FALSE)),"",VLOOKUP($C816,results!$A$2:$CJ$107,11,FALSE))</f>
        <v>6860830.6299999999</v>
      </c>
      <c r="I816" t="s">
        <v>133</v>
      </c>
      <c r="J816">
        <v>906</v>
      </c>
      <c r="N816">
        <v>4</v>
      </c>
      <c r="O816" s="7">
        <v>1</v>
      </c>
      <c r="P816" s="7">
        <v>2</v>
      </c>
      <c r="Q816" s="7">
        <v>13</v>
      </c>
      <c r="R816" s="7">
        <v>94</v>
      </c>
      <c r="AB816" s="8" t="str">
        <f t="shared" si="130"/>
        <v/>
      </c>
      <c r="AC816" s="8" t="str">
        <f t="shared" si="131"/>
        <v/>
      </c>
      <c r="AD816" s="32" t="str">
        <f t="shared" si="132"/>
        <v/>
      </c>
      <c r="AE816" s="32" t="str">
        <f>IF(J816&lt;900,IF(AND(VLOOKUP(C816,marv2012_trees!$A$2:$O$2023,11,FALSE)&lt;21,OR(Q816=21,Q816=22,Q816=23)),1,""),"")</f>
        <v/>
      </c>
      <c r="AF816" s="32" t="str">
        <f t="shared" si="133"/>
        <v/>
      </c>
      <c r="AG816" s="32">
        <f t="shared" si="134"/>
        <v>0</v>
      </c>
      <c r="AH816" s="32">
        <f t="shared" si="135"/>
        <v>0</v>
      </c>
      <c r="AI816" s="32" t="str">
        <f t="shared" si="136"/>
        <v/>
      </c>
      <c r="AJ816" s="32" t="str">
        <f t="shared" si="137"/>
        <v/>
      </c>
    </row>
    <row r="817" spans="1:36">
      <c r="A817">
        <v>2</v>
      </c>
      <c r="B817" s="1" t="str">
        <f t="shared" si="129"/>
        <v>2B_907</v>
      </c>
      <c r="C817" t="str">
        <f t="shared" si="138"/>
        <v>2B_907</v>
      </c>
      <c r="D817" t="str">
        <f>IF(ISNA(VLOOKUP(C817,omissio_vanha_vs_uusi!$A$2:$T$107,20,FALSE)),"",IF(VLOOKUP(C817,omissio_vanha_vs_uusi!$A$2:$T$107,20,FALSE)="OK",VLOOKUP(C817,omissio_vanha_vs_uusi!$A$2:$T$107,11,FALSE),""))</f>
        <v/>
      </c>
      <c r="G817">
        <f>IF(ISNA(VLOOKUP($C817,results!$A$2:$CJ$107,10,FALSE)),"",VLOOKUP($C817,results!$A$2:$CJ$107,10,FALSE))</f>
        <v>2515763.25</v>
      </c>
      <c r="H817">
        <f>IF(ISNA(VLOOKUP($C817,results!$A$2:$CJ$107,11,FALSE)),"",VLOOKUP($C817,results!$A$2:$CJ$107,11,FALSE))</f>
        <v>6860815.6500000004</v>
      </c>
      <c r="I817" t="s">
        <v>133</v>
      </c>
      <c r="J817">
        <v>907</v>
      </c>
      <c r="N817">
        <v>4</v>
      </c>
      <c r="O817" s="7">
        <v>1</v>
      </c>
      <c r="P817" s="7">
        <v>2</v>
      </c>
      <c r="Q817" s="7">
        <v>14</v>
      </c>
      <c r="R817" s="7">
        <v>88</v>
      </c>
      <c r="AB817" s="8" t="str">
        <f t="shared" si="130"/>
        <v/>
      </c>
      <c r="AC817" s="8" t="str">
        <f t="shared" si="131"/>
        <v/>
      </c>
      <c r="AD817" s="32" t="str">
        <f t="shared" si="132"/>
        <v/>
      </c>
      <c r="AE817" s="32" t="str">
        <f>IF(J817&lt;900,IF(AND(VLOOKUP(C817,marv2012_trees!$A$2:$O$2023,11,FALSE)&lt;21,OR(Q817=21,Q817=22,Q817=23)),1,""),"")</f>
        <v/>
      </c>
      <c r="AF817" s="32" t="str">
        <f t="shared" si="133"/>
        <v/>
      </c>
      <c r="AG817" s="32">
        <f t="shared" si="134"/>
        <v>0</v>
      </c>
      <c r="AH817" s="32">
        <f t="shared" si="135"/>
        <v>0</v>
      </c>
      <c r="AI817" s="32" t="str">
        <f t="shared" si="136"/>
        <v/>
      </c>
      <c r="AJ817" s="32" t="str">
        <f t="shared" si="137"/>
        <v/>
      </c>
    </row>
    <row r="818" spans="1:36">
      <c r="A818">
        <v>131</v>
      </c>
      <c r="B818" s="1" t="str">
        <f t="shared" si="129"/>
        <v>131A_155</v>
      </c>
      <c r="C818" t="str">
        <f t="shared" ref="C818" si="139">CONCATENATE(I818,"_",J818)</f>
        <v>131A_155</v>
      </c>
      <c r="D818" t="str">
        <f>IF(ISNA(VLOOKUP(C818,omissio_vanha_vs_uusi!$A$2:$T$107,20,FALSE)),"",IF(VLOOKUP(C818,omissio_vanha_vs_uusi!$A$2:$T$107,20,FALSE)="OK",VLOOKUP(C818,omissio_vanha_vs_uusi!$A$2:$T$107,11,FALSE),""))</f>
        <v/>
      </c>
      <c r="E818">
        <f>VLOOKUP($C818,marv2012_trees!$A$2:$O$2023,5,FALSE)</f>
        <v>2516352.4300000002</v>
      </c>
      <c r="F818">
        <f>VLOOKUP($C818,marv2012_trees!$A$2:$O$2023,6,FALSE)</f>
        <v>6860322.1100000003</v>
      </c>
      <c r="G818" t="str">
        <f>IF(ISNA(VLOOKUP($C818,results!$A$2:$CJ$107,10,FALSE)),"",VLOOKUP($C818,results!$A$2:$CJ$107,10,FALSE))</f>
        <v/>
      </c>
      <c r="H818" t="str">
        <f>IF(ISNA(VLOOKUP($C818,results!$A$2:$CJ$107,11,FALSE)),"",VLOOKUP($C818,results!$A$2:$CJ$107,11,FALSE))</f>
        <v/>
      </c>
      <c r="I818" t="s">
        <v>152</v>
      </c>
      <c r="J818">
        <v>155</v>
      </c>
      <c r="K818">
        <v>2</v>
      </c>
      <c r="L818">
        <v>165</v>
      </c>
      <c r="M818">
        <v>15.85400244</v>
      </c>
      <c r="N818">
        <v>2</v>
      </c>
      <c r="O818" s="7">
        <v>1</v>
      </c>
      <c r="P818" s="7">
        <v>2</v>
      </c>
      <c r="Q818" s="7">
        <v>11</v>
      </c>
      <c r="R818" s="7">
        <v>185</v>
      </c>
      <c r="S818" s="7">
        <v>1</v>
      </c>
      <c r="T818" s="7">
        <v>14</v>
      </c>
      <c r="U818" s="7">
        <v>16</v>
      </c>
      <c r="V818" s="7">
        <v>7</v>
      </c>
      <c r="W818" s="7">
        <v>7</v>
      </c>
      <c r="X818" s="7">
        <v>8</v>
      </c>
      <c r="Y818" s="7">
        <v>20</v>
      </c>
      <c r="Z818" s="7">
        <v>51</v>
      </c>
      <c r="AB818" s="8">
        <f t="shared" si="130"/>
        <v>20</v>
      </c>
      <c r="AC818" s="8" t="str">
        <f t="shared" si="131"/>
        <v/>
      </c>
      <c r="AD818" s="32" t="str">
        <f t="shared" si="132"/>
        <v/>
      </c>
      <c r="AE818" s="32" t="str">
        <f>IF(J818&lt;900,IF(AND(VLOOKUP(C818,marv2012_trees!$A$2:$O$2023,11,FALSE)&lt;21,OR(Q818=21,Q818=22,Q818=23)),1,""),"")</f>
        <v/>
      </c>
      <c r="AF818" s="32" t="str">
        <f t="shared" si="133"/>
        <v/>
      </c>
      <c r="AG818" s="32">
        <f t="shared" si="134"/>
        <v>165</v>
      </c>
      <c r="AH818" s="32">
        <f t="shared" si="135"/>
        <v>185</v>
      </c>
      <c r="AI818" s="32">
        <f t="shared" si="136"/>
        <v>20</v>
      </c>
      <c r="AJ818" s="32" t="str">
        <f t="shared" si="137"/>
        <v/>
      </c>
    </row>
    <row r="819" spans="1:36">
      <c r="A819">
        <v>131</v>
      </c>
      <c r="B819" s="1" t="str">
        <f t="shared" si="129"/>
        <v>131A_142</v>
      </c>
      <c r="C819" t="str">
        <f t="shared" ref="C819:C882" si="140">CONCATENATE(I819,"_",J819)</f>
        <v>131A_142</v>
      </c>
      <c r="D819" t="str">
        <f>IF(ISNA(VLOOKUP(C819,omissio_vanha_vs_uusi!$A$2:$T$107,20,FALSE)),"",IF(VLOOKUP(C819,omissio_vanha_vs_uusi!$A$2:$T$107,20,FALSE)="OK",VLOOKUP(C819,omissio_vanha_vs_uusi!$A$2:$T$107,11,FALSE),""))</f>
        <v/>
      </c>
      <c r="E819">
        <f>VLOOKUP($C819,marv2012_trees!$A$2:$O$2023,5,FALSE)</f>
        <v>2516355.17</v>
      </c>
      <c r="F819">
        <f>VLOOKUP($C819,marv2012_trees!$A$2:$O$2023,6,FALSE)</f>
        <v>6860324.25</v>
      </c>
      <c r="G819" t="str">
        <f>IF(ISNA(VLOOKUP($C819,results!$A$2:$CJ$107,10,FALSE)),"",VLOOKUP($C819,results!$A$2:$CJ$107,10,FALSE))</f>
        <v/>
      </c>
      <c r="H819" t="str">
        <f>IF(ISNA(VLOOKUP($C819,results!$A$2:$CJ$107,11,FALSE)),"",VLOOKUP($C819,results!$A$2:$CJ$107,11,FALSE))</f>
        <v/>
      </c>
      <c r="I819" t="s">
        <v>152</v>
      </c>
      <c r="J819">
        <v>142</v>
      </c>
      <c r="K819">
        <v>2</v>
      </c>
      <c r="L819">
        <v>167</v>
      </c>
      <c r="M819">
        <v>14.140997560000001</v>
      </c>
      <c r="N819">
        <v>2</v>
      </c>
      <c r="O819" s="7">
        <v>1</v>
      </c>
      <c r="P819" s="7">
        <v>2</v>
      </c>
      <c r="Q819" s="7">
        <v>11</v>
      </c>
      <c r="R819" s="7">
        <v>184</v>
      </c>
      <c r="AB819" s="8">
        <f t="shared" si="130"/>
        <v>17</v>
      </c>
      <c r="AC819" s="8" t="str">
        <f t="shared" si="131"/>
        <v/>
      </c>
      <c r="AD819" s="32" t="str">
        <f t="shared" si="132"/>
        <v/>
      </c>
      <c r="AE819" s="32" t="str">
        <f>IF(J819&lt;900,IF(AND(VLOOKUP(C819,marv2012_trees!$A$2:$O$2023,11,FALSE)&lt;21,OR(Q819=21,Q819=22,Q819=23)),1,""),"")</f>
        <v/>
      </c>
      <c r="AF819" s="32" t="str">
        <f t="shared" si="133"/>
        <v/>
      </c>
      <c r="AG819" s="32">
        <f t="shared" si="134"/>
        <v>167</v>
      </c>
      <c r="AH819" s="32">
        <f t="shared" si="135"/>
        <v>184</v>
      </c>
      <c r="AI819" s="32">
        <f t="shared" si="136"/>
        <v>17</v>
      </c>
      <c r="AJ819" s="32" t="str">
        <f t="shared" si="137"/>
        <v/>
      </c>
    </row>
    <row r="820" spans="1:36">
      <c r="A820">
        <v>131</v>
      </c>
      <c r="B820" s="1" t="str">
        <f t="shared" si="129"/>
        <v>131A_132</v>
      </c>
      <c r="C820" t="str">
        <f t="shared" si="140"/>
        <v>131A_132</v>
      </c>
      <c r="D820" t="str">
        <f>IF(ISNA(VLOOKUP(C820,omissio_vanha_vs_uusi!$A$2:$T$107,20,FALSE)),"",IF(VLOOKUP(C820,omissio_vanha_vs_uusi!$A$2:$T$107,20,FALSE)="OK",VLOOKUP(C820,omissio_vanha_vs_uusi!$A$2:$T$107,11,FALSE),""))</f>
        <v/>
      </c>
      <c r="E820">
        <f>VLOOKUP($C820,marv2012_trees!$A$2:$O$2023,5,FALSE)</f>
        <v>2516357.0099999998</v>
      </c>
      <c r="F820">
        <f>VLOOKUP($C820,marv2012_trees!$A$2:$O$2023,6,FALSE)</f>
        <v>6860325.29</v>
      </c>
      <c r="G820" t="str">
        <f>IF(ISNA(VLOOKUP($C820,results!$A$2:$CJ$107,10,FALSE)),"",VLOOKUP($C820,results!$A$2:$CJ$107,10,FALSE))</f>
        <v/>
      </c>
      <c r="H820" t="str">
        <f>IF(ISNA(VLOOKUP($C820,results!$A$2:$CJ$107,11,FALSE)),"",VLOOKUP($C820,results!$A$2:$CJ$107,11,FALSE))</f>
        <v/>
      </c>
      <c r="I820" t="s">
        <v>152</v>
      </c>
      <c r="J820">
        <v>132</v>
      </c>
      <c r="K820">
        <v>2</v>
      </c>
      <c r="L820">
        <v>208</v>
      </c>
      <c r="M820">
        <v>17.071008540000001</v>
      </c>
      <c r="N820">
        <v>2</v>
      </c>
      <c r="O820" s="7">
        <v>1</v>
      </c>
      <c r="P820" s="7">
        <v>2</v>
      </c>
      <c r="Q820" s="7">
        <v>11</v>
      </c>
      <c r="R820" s="7">
        <v>217</v>
      </c>
      <c r="AB820" s="8">
        <f t="shared" si="130"/>
        <v>9</v>
      </c>
      <c r="AC820" s="8" t="str">
        <f t="shared" si="131"/>
        <v/>
      </c>
      <c r="AD820" s="32" t="str">
        <f t="shared" si="132"/>
        <v/>
      </c>
      <c r="AE820" s="32" t="str">
        <f>IF(J820&lt;900,IF(AND(VLOOKUP(C820,marv2012_trees!$A$2:$O$2023,11,FALSE)&lt;21,OR(Q820=21,Q820=22,Q820=23)),1,""),"")</f>
        <v/>
      </c>
      <c r="AF820" s="32" t="str">
        <f t="shared" si="133"/>
        <v/>
      </c>
      <c r="AG820" s="32">
        <f t="shared" si="134"/>
        <v>208</v>
      </c>
      <c r="AH820" s="32">
        <f t="shared" si="135"/>
        <v>217</v>
      </c>
      <c r="AI820" s="32">
        <f t="shared" si="136"/>
        <v>9</v>
      </c>
      <c r="AJ820" s="32" t="str">
        <f t="shared" si="137"/>
        <v/>
      </c>
    </row>
    <row r="821" spans="1:36">
      <c r="A821">
        <v>131</v>
      </c>
      <c r="B821" s="1" t="str">
        <f t="shared" si="129"/>
        <v>131A_153</v>
      </c>
      <c r="C821" t="str">
        <f t="shared" si="140"/>
        <v>131A_153</v>
      </c>
      <c r="D821" t="str">
        <f>IF(ISNA(VLOOKUP(C821,omissio_vanha_vs_uusi!$A$2:$T$107,20,FALSE)),"",IF(VLOOKUP(C821,omissio_vanha_vs_uusi!$A$2:$T$107,20,FALSE)="OK",VLOOKUP(C821,omissio_vanha_vs_uusi!$A$2:$T$107,11,FALSE),""))</f>
        <v/>
      </c>
      <c r="E821">
        <f>VLOOKUP($C821,marv2012_trees!$A$2:$O$2023,5,FALSE)</f>
        <v>2516352</v>
      </c>
      <c r="F821">
        <f>VLOOKUP($C821,marv2012_trees!$A$2:$O$2023,6,FALSE)</f>
        <v>6860324.4299999997</v>
      </c>
      <c r="G821" t="str">
        <f>IF(ISNA(VLOOKUP($C821,results!$A$2:$CJ$107,10,FALSE)),"",VLOOKUP($C821,results!$A$2:$CJ$107,10,FALSE))</f>
        <v/>
      </c>
      <c r="H821" t="str">
        <f>IF(ISNA(VLOOKUP($C821,results!$A$2:$CJ$107,11,FALSE)),"",VLOOKUP($C821,results!$A$2:$CJ$107,11,FALSE))</f>
        <v/>
      </c>
      <c r="I821" t="s">
        <v>152</v>
      </c>
      <c r="J821">
        <v>153</v>
      </c>
      <c r="K821">
        <v>2</v>
      </c>
      <c r="L821">
        <v>152</v>
      </c>
      <c r="M821">
        <v>15.208011600000001</v>
      </c>
      <c r="N821">
        <v>2</v>
      </c>
      <c r="O821" s="7">
        <v>1</v>
      </c>
      <c r="P821" s="7">
        <v>2</v>
      </c>
      <c r="Q821" s="7">
        <v>11</v>
      </c>
      <c r="R821" s="7">
        <v>172</v>
      </c>
      <c r="S821" s="7">
        <v>1</v>
      </c>
      <c r="T821" s="7">
        <v>14</v>
      </c>
      <c r="U821" s="7">
        <v>15</v>
      </c>
      <c r="V821" s="7">
        <v>8</v>
      </c>
      <c r="AB821" s="8">
        <f t="shared" si="130"/>
        <v>20</v>
      </c>
      <c r="AC821" s="8" t="str">
        <f t="shared" si="131"/>
        <v/>
      </c>
      <c r="AD821" s="32" t="str">
        <f t="shared" si="132"/>
        <v/>
      </c>
      <c r="AE821" s="32" t="str">
        <f>IF(J821&lt;900,IF(AND(VLOOKUP(C821,marv2012_trees!$A$2:$O$2023,11,FALSE)&lt;21,OR(Q821=21,Q821=22,Q821=23)),1,""),"")</f>
        <v/>
      </c>
      <c r="AF821" s="32" t="str">
        <f t="shared" si="133"/>
        <v/>
      </c>
      <c r="AG821" s="32">
        <f t="shared" si="134"/>
        <v>152</v>
      </c>
      <c r="AH821" s="32">
        <f t="shared" si="135"/>
        <v>172</v>
      </c>
      <c r="AI821" s="32">
        <f t="shared" si="136"/>
        <v>20</v>
      </c>
      <c r="AJ821" s="32" t="str">
        <f t="shared" si="137"/>
        <v/>
      </c>
    </row>
    <row r="822" spans="1:36">
      <c r="A822">
        <v>131</v>
      </c>
      <c r="B822" s="1" t="str">
        <f t="shared" si="129"/>
        <v>131A_141</v>
      </c>
      <c r="C822" t="str">
        <f t="shared" si="140"/>
        <v>131A_141</v>
      </c>
      <c r="D822" t="str">
        <f>IF(ISNA(VLOOKUP(C822,omissio_vanha_vs_uusi!$A$2:$T$107,20,FALSE)),"",IF(VLOOKUP(C822,omissio_vanha_vs_uusi!$A$2:$T$107,20,FALSE)="OK",VLOOKUP(C822,omissio_vanha_vs_uusi!$A$2:$T$107,11,FALSE),""))</f>
        <v/>
      </c>
      <c r="E822">
        <f>VLOOKUP($C822,marv2012_trees!$A$2:$O$2023,5,FALSE)</f>
        <v>2516354.4300000002</v>
      </c>
      <c r="F822">
        <f>VLOOKUP($C822,marv2012_trees!$A$2:$O$2023,6,FALSE)</f>
        <v>6860325.8799999999</v>
      </c>
      <c r="G822" t="str">
        <f>IF(ISNA(VLOOKUP($C822,results!$A$2:$CJ$107,10,FALSE)),"",VLOOKUP($C822,results!$A$2:$CJ$107,10,FALSE))</f>
        <v/>
      </c>
      <c r="H822" t="str">
        <f>IF(ISNA(VLOOKUP($C822,results!$A$2:$CJ$107,11,FALSE)),"",VLOOKUP($C822,results!$A$2:$CJ$107,11,FALSE))</f>
        <v/>
      </c>
      <c r="I822" t="s">
        <v>152</v>
      </c>
      <c r="J822">
        <v>141</v>
      </c>
      <c r="K822">
        <v>2</v>
      </c>
      <c r="L822">
        <v>140</v>
      </c>
      <c r="M822">
        <v>14.001998779999999</v>
      </c>
      <c r="N822">
        <v>2</v>
      </c>
      <c r="O822" s="7">
        <v>1</v>
      </c>
      <c r="P822" s="7">
        <v>2</v>
      </c>
      <c r="Q822" s="7">
        <v>11</v>
      </c>
      <c r="R822" s="7">
        <v>159</v>
      </c>
      <c r="S822" s="7">
        <v>1</v>
      </c>
      <c r="T822" s="7">
        <v>11</v>
      </c>
      <c r="U822" s="7">
        <v>15.5</v>
      </c>
      <c r="V822" s="7">
        <v>8</v>
      </c>
      <c r="W822" s="7">
        <v>6</v>
      </c>
      <c r="X822" s="7">
        <v>10</v>
      </c>
      <c r="Y822" s="7">
        <v>15</v>
      </c>
      <c r="Z822" s="7">
        <v>50</v>
      </c>
      <c r="AB822" s="8">
        <f t="shared" si="130"/>
        <v>19</v>
      </c>
      <c r="AC822" s="8" t="str">
        <f t="shared" si="131"/>
        <v/>
      </c>
      <c r="AD822" s="32" t="str">
        <f t="shared" si="132"/>
        <v/>
      </c>
      <c r="AE822" s="32" t="str">
        <f>IF(J822&lt;900,IF(AND(VLOOKUP(C822,marv2012_trees!$A$2:$O$2023,11,FALSE)&lt;21,OR(Q822=21,Q822=22,Q822=23)),1,""),"")</f>
        <v/>
      </c>
      <c r="AF822" s="32" t="str">
        <f t="shared" si="133"/>
        <v/>
      </c>
      <c r="AG822" s="32">
        <f t="shared" si="134"/>
        <v>140</v>
      </c>
      <c r="AH822" s="32">
        <f t="shared" si="135"/>
        <v>159</v>
      </c>
      <c r="AI822" s="32">
        <f t="shared" si="136"/>
        <v>19</v>
      </c>
      <c r="AJ822" s="32" t="str">
        <f t="shared" si="137"/>
        <v/>
      </c>
    </row>
    <row r="823" spans="1:36">
      <c r="A823">
        <v>131</v>
      </c>
      <c r="B823" s="1" t="str">
        <f t="shared" si="129"/>
        <v>131A_180</v>
      </c>
      <c r="C823" t="str">
        <f t="shared" si="140"/>
        <v>131A_180</v>
      </c>
      <c r="D823" t="str">
        <f>IF(ISNA(VLOOKUP(C823,omissio_vanha_vs_uusi!$A$2:$T$107,20,FALSE)),"",IF(VLOOKUP(C823,omissio_vanha_vs_uusi!$A$2:$T$107,20,FALSE)="OK",VLOOKUP(C823,omissio_vanha_vs_uusi!$A$2:$T$107,11,FALSE),""))</f>
        <v/>
      </c>
      <c r="E823">
        <f>VLOOKUP($C823,marv2012_trees!$A$2:$O$2023,5,FALSE)</f>
        <v>2516348.27</v>
      </c>
      <c r="F823">
        <f>VLOOKUP($C823,marv2012_trees!$A$2:$O$2023,6,FALSE)</f>
        <v>6860323.46</v>
      </c>
      <c r="G823" t="str">
        <f>IF(ISNA(VLOOKUP($C823,results!$A$2:$CJ$107,10,FALSE)),"",VLOOKUP($C823,results!$A$2:$CJ$107,10,FALSE))</f>
        <v/>
      </c>
      <c r="H823" t="str">
        <f>IF(ISNA(VLOOKUP($C823,results!$A$2:$CJ$107,11,FALSE)),"",VLOOKUP($C823,results!$A$2:$CJ$107,11,FALSE))</f>
        <v/>
      </c>
      <c r="I823" t="s">
        <v>152</v>
      </c>
      <c r="J823">
        <v>180</v>
      </c>
      <c r="K823">
        <v>2</v>
      </c>
      <c r="L823">
        <v>115</v>
      </c>
      <c r="M823">
        <v>12.913007929999999</v>
      </c>
      <c r="N823">
        <v>2</v>
      </c>
      <c r="O823" s="7">
        <v>1</v>
      </c>
      <c r="P823" s="7">
        <v>2</v>
      </c>
      <c r="Q823" s="7">
        <v>11</v>
      </c>
      <c r="R823" s="7">
        <v>124</v>
      </c>
      <c r="S823" s="7">
        <v>1</v>
      </c>
      <c r="T823" s="7">
        <v>11</v>
      </c>
      <c r="U823" s="7">
        <v>12</v>
      </c>
      <c r="V823" s="7">
        <v>8</v>
      </c>
      <c r="AB823" s="8">
        <f t="shared" si="130"/>
        <v>9</v>
      </c>
      <c r="AC823" s="8" t="str">
        <f t="shared" si="131"/>
        <v/>
      </c>
      <c r="AD823" s="32" t="str">
        <f t="shared" si="132"/>
        <v/>
      </c>
      <c r="AE823" s="32" t="str">
        <f>IF(J823&lt;900,IF(AND(VLOOKUP(C823,marv2012_trees!$A$2:$O$2023,11,FALSE)&lt;21,OR(Q823=21,Q823=22,Q823=23)),1,""),"")</f>
        <v/>
      </c>
      <c r="AF823" s="32" t="str">
        <f t="shared" si="133"/>
        <v/>
      </c>
      <c r="AG823" s="32">
        <f t="shared" si="134"/>
        <v>115</v>
      </c>
      <c r="AH823" s="32">
        <f t="shared" si="135"/>
        <v>124</v>
      </c>
      <c r="AI823" s="32">
        <f t="shared" si="136"/>
        <v>9</v>
      </c>
      <c r="AJ823" s="32" t="str">
        <f t="shared" si="137"/>
        <v/>
      </c>
    </row>
    <row r="824" spans="1:36">
      <c r="A824">
        <v>131</v>
      </c>
      <c r="B824" s="1" t="str">
        <f t="shared" si="129"/>
        <v>131A_135</v>
      </c>
      <c r="C824" t="str">
        <f t="shared" si="140"/>
        <v>131A_135</v>
      </c>
      <c r="D824" t="str">
        <f>IF(ISNA(VLOOKUP(C824,omissio_vanha_vs_uusi!$A$2:$T$107,20,FALSE)),"",IF(VLOOKUP(C824,omissio_vanha_vs_uusi!$A$2:$T$107,20,FALSE)="OK",VLOOKUP(C824,omissio_vanha_vs_uusi!$A$2:$T$107,11,FALSE),""))</f>
        <v/>
      </c>
      <c r="E824">
        <f>VLOOKUP($C824,marv2012_trees!$A$2:$O$2023,5,FALSE)</f>
        <v>2516355.2000000002</v>
      </c>
      <c r="F824">
        <f>VLOOKUP($C824,marv2012_trees!$A$2:$O$2023,6,FALSE)</f>
        <v>6860326.7199999997</v>
      </c>
      <c r="G824" t="str">
        <f>IF(ISNA(VLOOKUP($C824,results!$A$2:$CJ$107,10,FALSE)),"",VLOOKUP($C824,results!$A$2:$CJ$107,10,FALSE))</f>
        <v/>
      </c>
      <c r="H824" t="str">
        <f>IF(ISNA(VLOOKUP($C824,results!$A$2:$CJ$107,11,FALSE)),"",VLOOKUP($C824,results!$A$2:$CJ$107,11,FALSE))</f>
        <v/>
      </c>
      <c r="I824" t="s">
        <v>152</v>
      </c>
      <c r="J824">
        <v>135</v>
      </c>
      <c r="K824">
        <v>2</v>
      </c>
      <c r="L824">
        <v>109</v>
      </c>
      <c r="N824">
        <v>2</v>
      </c>
      <c r="O824" s="7">
        <v>1</v>
      </c>
      <c r="P824" s="7">
        <v>2</v>
      </c>
      <c r="Q824" s="7">
        <v>22</v>
      </c>
      <c r="R824" s="7">
        <v>111</v>
      </c>
      <c r="AA824" t="s">
        <v>134</v>
      </c>
      <c r="AB824" s="8" t="str">
        <f t="shared" si="130"/>
        <v/>
      </c>
      <c r="AC824" s="8" t="str">
        <f t="shared" si="131"/>
        <v/>
      </c>
      <c r="AD824" s="32" t="str">
        <f t="shared" si="132"/>
        <v/>
      </c>
      <c r="AE824" s="32">
        <f>IF(J824&lt;900,IF(AND(VLOOKUP(C824,marv2012_trees!$A$2:$O$2023,11,FALSE)&lt;21,OR(Q824=21,Q824=22,Q824=23)),1,""),"")</f>
        <v>1</v>
      </c>
      <c r="AF824" s="32" t="str">
        <f t="shared" si="133"/>
        <v/>
      </c>
      <c r="AG824" s="32">
        <f t="shared" si="134"/>
        <v>0</v>
      </c>
      <c r="AH824" s="32">
        <f t="shared" si="135"/>
        <v>0</v>
      </c>
      <c r="AI824" s="32" t="str">
        <f t="shared" si="136"/>
        <v/>
      </c>
      <c r="AJ824" s="32" t="str">
        <f t="shared" si="137"/>
        <v/>
      </c>
    </row>
    <row r="825" spans="1:36">
      <c r="A825">
        <v>131</v>
      </c>
      <c r="B825" s="1" t="str">
        <f t="shared" si="129"/>
        <v>131A_170</v>
      </c>
      <c r="C825" t="str">
        <f t="shared" si="140"/>
        <v>131A_170</v>
      </c>
      <c r="D825" t="str">
        <f>IF(ISNA(VLOOKUP(C825,omissio_vanha_vs_uusi!$A$2:$T$107,20,FALSE)),"",IF(VLOOKUP(C825,omissio_vanha_vs_uusi!$A$2:$T$107,20,FALSE)="OK",VLOOKUP(C825,omissio_vanha_vs_uusi!$A$2:$T$107,11,FALSE),""))</f>
        <v/>
      </c>
      <c r="E825">
        <f>VLOOKUP($C825,marv2012_trees!$A$2:$O$2023,5,FALSE)</f>
        <v>2516349.62</v>
      </c>
      <c r="F825">
        <f>VLOOKUP($C825,marv2012_trees!$A$2:$O$2023,6,FALSE)</f>
        <v>6860324.5999999996</v>
      </c>
      <c r="G825" t="str">
        <f>IF(ISNA(VLOOKUP($C825,results!$A$2:$CJ$107,10,FALSE)),"",VLOOKUP($C825,results!$A$2:$CJ$107,10,FALSE))</f>
        <v/>
      </c>
      <c r="H825" t="str">
        <f>IF(ISNA(VLOOKUP($C825,results!$A$2:$CJ$107,11,FALSE)),"",VLOOKUP($C825,results!$A$2:$CJ$107,11,FALSE))</f>
        <v/>
      </c>
      <c r="I825" t="s">
        <v>152</v>
      </c>
      <c r="J825">
        <v>170</v>
      </c>
      <c r="K825">
        <v>2</v>
      </c>
      <c r="L825">
        <v>96</v>
      </c>
      <c r="M825">
        <v>11.344007319999999</v>
      </c>
      <c r="N825">
        <v>2</v>
      </c>
      <c r="O825" s="7">
        <v>1</v>
      </c>
      <c r="P825" s="7">
        <v>2</v>
      </c>
      <c r="Q825" s="7">
        <v>11</v>
      </c>
      <c r="R825" s="7">
        <v>150</v>
      </c>
      <c r="AB825" s="8" t="str">
        <f t="shared" si="130"/>
        <v/>
      </c>
      <c r="AC825" s="8" t="str">
        <f t="shared" si="131"/>
        <v/>
      </c>
      <c r="AD825" s="32" t="str">
        <f t="shared" si="132"/>
        <v/>
      </c>
      <c r="AE825" s="32" t="str">
        <f>IF(J825&lt;900,IF(AND(VLOOKUP(C825,marv2012_trees!$A$2:$O$2023,11,FALSE)&lt;21,OR(Q825=21,Q825=22,Q825=23)),1,""),"")</f>
        <v/>
      </c>
      <c r="AF825" s="32" t="str">
        <f t="shared" si="133"/>
        <v/>
      </c>
      <c r="AG825" s="32">
        <f t="shared" si="134"/>
        <v>96</v>
      </c>
      <c r="AH825" s="32">
        <f t="shared" si="135"/>
        <v>150</v>
      </c>
      <c r="AI825" s="32">
        <f t="shared" si="136"/>
        <v>54</v>
      </c>
      <c r="AJ825" s="32">
        <f t="shared" si="137"/>
        <v>1</v>
      </c>
    </row>
    <row r="826" spans="1:36">
      <c r="A826">
        <v>131</v>
      </c>
      <c r="B826" s="1" t="str">
        <f t="shared" si="129"/>
        <v>131A_147</v>
      </c>
      <c r="C826" t="str">
        <f t="shared" si="140"/>
        <v>131A_147</v>
      </c>
      <c r="D826" t="str">
        <f>IF(ISNA(VLOOKUP(C826,omissio_vanha_vs_uusi!$A$2:$T$107,20,FALSE)),"",IF(VLOOKUP(C826,omissio_vanha_vs_uusi!$A$2:$T$107,20,FALSE)="OK",VLOOKUP(C826,omissio_vanha_vs_uusi!$A$2:$T$107,11,FALSE),""))</f>
        <v/>
      </c>
      <c r="E826">
        <f>VLOOKUP($C826,marv2012_trees!$A$2:$O$2023,5,FALSE)</f>
        <v>2516352.77</v>
      </c>
      <c r="F826">
        <f>VLOOKUP($C826,marv2012_trees!$A$2:$O$2023,6,FALSE)</f>
        <v>6860326.1699999999</v>
      </c>
      <c r="G826" t="str">
        <f>IF(ISNA(VLOOKUP($C826,results!$A$2:$CJ$107,10,FALSE)),"",VLOOKUP($C826,results!$A$2:$CJ$107,10,FALSE))</f>
        <v/>
      </c>
      <c r="H826" t="str">
        <f>IF(ISNA(VLOOKUP($C826,results!$A$2:$CJ$107,11,FALSE)),"",VLOOKUP($C826,results!$A$2:$CJ$107,11,FALSE))</f>
        <v/>
      </c>
      <c r="I826" t="s">
        <v>152</v>
      </c>
      <c r="J826">
        <v>147</v>
      </c>
      <c r="K826">
        <v>2</v>
      </c>
      <c r="L826">
        <v>103</v>
      </c>
      <c r="M826">
        <v>12.93899817</v>
      </c>
      <c r="N826">
        <v>2</v>
      </c>
      <c r="O826" s="7">
        <v>1</v>
      </c>
      <c r="P826" s="7">
        <v>2</v>
      </c>
      <c r="Q826" s="7">
        <v>11</v>
      </c>
      <c r="R826" s="7">
        <v>111</v>
      </c>
      <c r="S826" s="7">
        <v>1</v>
      </c>
      <c r="T826" s="7">
        <v>10</v>
      </c>
      <c r="U826" s="7">
        <v>12</v>
      </c>
      <c r="V826" s="7">
        <v>10</v>
      </c>
      <c r="AB826" s="8">
        <f t="shared" si="130"/>
        <v>8</v>
      </c>
      <c r="AC826" s="8" t="str">
        <f t="shared" si="131"/>
        <v/>
      </c>
      <c r="AD826" s="32" t="str">
        <f t="shared" si="132"/>
        <v/>
      </c>
      <c r="AE826" s="32" t="str">
        <f>IF(J826&lt;900,IF(AND(VLOOKUP(C826,marv2012_trees!$A$2:$O$2023,11,FALSE)&lt;21,OR(Q826=21,Q826=22,Q826=23)),1,""),"")</f>
        <v/>
      </c>
      <c r="AF826" s="32" t="str">
        <f t="shared" si="133"/>
        <v/>
      </c>
      <c r="AG826" s="32">
        <f t="shared" si="134"/>
        <v>103</v>
      </c>
      <c r="AH826" s="32">
        <f t="shared" si="135"/>
        <v>111</v>
      </c>
      <c r="AI826" s="32">
        <f t="shared" si="136"/>
        <v>8</v>
      </c>
      <c r="AJ826" s="32" t="str">
        <f t="shared" si="137"/>
        <v/>
      </c>
    </row>
    <row r="827" spans="1:36">
      <c r="A827">
        <v>131</v>
      </c>
      <c r="B827" s="1" t="str">
        <f t="shared" si="129"/>
        <v>131A_154</v>
      </c>
      <c r="C827" t="str">
        <f t="shared" si="140"/>
        <v>131A_154</v>
      </c>
      <c r="D827" t="str">
        <f>IF(ISNA(VLOOKUP(C827,omissio_vanha_vs_uusi!$A$2:$T$107,20,FALSE)),"",IF(VLOOKUP(C827,omissio_vanha_vs_uusi!$A$2:$T$107,20,FALSE)="OK",VLOOKUP(C827,omissio_vanha_vs_uusi!$A$2:$T$107,11,FALSE),""))</f>
        <v/>
      </c>
      <c r="E827">
        <f>VLOOKUP($C827,marv2012_trees!$A$2:$O$2023,5,FALSE)</f>
        <v>2516351.5299999998</v>
      </c>
      <c r="F827">
        <f>VLOOKUP($C827,marv2012_trees!$A$2:$O$2023,6,FALSE)</f>
        <v>6860326.25</v>
      </c>
      <c r="G827" t="str">
        <f>IF(ISNA(VLOOKUP($C827,results!$A$2:$CJ$107,10,FALSE)),"",VLOOKUP($C827,results!$A$2:$CJ$107,10,FALSE))</f>
        <v/>
      </c>
      <c r="H827" t="str">
        <f>IF(ISNA(VLOOKUP($C827,results!$A$2:$CJ$107,11,FALSE)),"",VLOOKUP($C827,results!$A$2:$CJ$107,11,FALSE))</f>
        <v/>
      </c>
      <c r="I827" t="s">
        <v>152</v>
      </c>
      <c r="J827">
        <v>154</v>
      </c>
      <c r="K827">
        <v>2</v>
      </c>
      <c r="L827">
        <v>123</v>
      </c>
      <c r="M827">
        <v>13.50699695</v>
      </c>
      <c r="N827">
        <v>2</v>
      </c>
      <c r="O827" s="7">
        <v>1</v>
      </c>
      <c r="P827" s="7">
        <v>2</v>
      </c>
      <c r="Q827" s="7">
        <v>11</v>
      </c>
      <c r="R827" s="7">
        <v>129</v>
      </c>
      <c r="AB827" s="8">
        <f t="shared" si="130"/>
        <v>6</v>
      </c>
      <c r="AC827" s="8" t="str">
        <f t="shared" si="131"/>
        <v/>
      </c>
      <c r="AD827" s="32" t="str">
        <f t="shared" si="132"/>
        <v/>
      </c>
      <c r="AE827" s="32" t="str">
        <f>IF(J827&lt;900,IF(AND(VLOOKUP(C827,marv2012_trees!$A$2:$O$2023,11,FALSE)&lt;21,OR(Q827=21,Q827=22,Q827=23)),1,""),"")</f>
        <v/>
      </c>
      <c r="AF827" s="32" t="str">
        <f t="shared" si="133"/>
        <v/>
      </c>
      <c r="AG827" s="32">
        <f t="shared" si="134"/>
        <v>123</v>
      </c>
      <c r="AH827" s="32">
        <f t="shared" si="135"/>
        <v>129</v>
      </c>
      <c r="AI827" s="32">
        <f t="shared" si="136"/>
        <v>6</v>
      </c>
      <c r="AJ827" s="32" t="str">
        <f t="shared" si="137"/>
        <v/>
      </c>
    </row>
    <row r="828" spans="1:36">
      <c r="A828">
        <v>131</v>
      </c>
      <c r="B828" s="1" t="str">
        <f t="shared" si="129"/>
        <v>131A_159</v>
      </c>
      <c r="C828" t="str">
        <f t="shared" si="140"/>
        <v>131A_159</v>
      </c>
      <c r="D828" t="str">
        <f>IF(ISNA(VLOOKUP(C828,omissio_vanha_vs_uusi!$A$2:$T$107,20,FALSE)),"",IF(VLOOKUP(C828,omissio_vanha_vs_uusi!$A$2:$T$107,20,FALSE)="OK",VLOOKUP(C828,omissio_vanha_vs_uusi!$A$2:$T$107,11,FALSE),""))</f>
        <v/>
      </c>
      <c r="E828">
        <f>VLOOKUP($C828,marv2012_trees!$A$2:$O$2023,5,FALSE)</f>
        <v>2516350.64</v>
      </c>
      <c r="F828">
        <f>VLOOKUP($C828,marv2012_trees!$A$2:$O$2023,6,FALSE)</f>
        <v>6860326.4500000002</v>
      </c>
      <c r="G828" t="str">
        <f>IF(ISNA(VLOOKUP($C828,results!$A$2:$CJ$107,10,FALSE)),"",VLOOKUP($C828,results!$A$2:$CJ$107,10,FALSE))</f>
        <v/>
      </c>
      <c r="H828" t="str">
        <f>IF(ISNA(VLOOKUP($C828,results!$A$2:$CJ$107,11,FALSE)),"",VLOOKUP($C828,results!$A$2:$CJ$107,11,FALSE))</f>
        <v/>
      </c>
      <c r="I828" t="s">
        <v>152</v>
      </c>
      <c r="J828">
        <v>159</v>
      </c>
      <c r="K828">
        <v>2</v>
      </c>
      <c r="L828">
        <v>141</v>
      </c>
      <c r="N828">
        <v>2</v>
      </c>
      <c r="O828" s="7">
        <v>1</v>
      </c>
      <c r="P828" s="7">
        <v>2</v>
      </c>
      <c r="Q828" s="7">
        <v>22</v>
      </c>
      <c r="R828" s="7">
        <v>145</v>
      </c>
      <c r="AA828" t="s">
        <v>134</v>
      </c>
      <c r="AB828" s="8" t="str">
        <f t="shared" si="130"/>
        <v/>
      </c>
      <c r="AC828" s="8" t="str">
        <f t="shared" si="131"/>
        <v/>
      </c>
      <c r="AD828" s="32" t="str">
        <f t="shared" si="132"/>
        <v/>
      </c>
      <c r="AE828" s="32">
        <f>IF(J828&lt;900,IF(AND(VLOOKUP(C828,marv2012_trees!$A$2:$O$2023,11,FALSE)&lt;21,OR(Q828=21,Q828=22,Q828=23)),1,""),"")</f>
        <v>1</v>
      </c>
      <c r="AF828" s="32" t="str">
        <f t="shared" si="133"/>
        <v/>
      </c>
      <c r="AG828" s="32">
        <f t="shared" si="134"/>
        <v>0</v>
      </c>
      <c r="AH828" s="32">
        <f t="shared" si="135"/>
        <v>0</v>
      </c>
      <c r="AI828" s="32" t="str">
        <f t="shared" si="136"/>
        <v/>
      </c>
      <c r="AJ828" s="32" t="str">
        <f t="shared" si="137"/>
        <v/>
      </c>
    </row>
    <row r="829" spans="1:36">
      <c r="A829">
        <v>131</v>
      </c>
      <c r="B829" s="1" t="str">
        <f t="shared" si="129"/>
        <v>131A_134</v>
      </c>
      <c r="C829" t="str">
        <f t="shared" si="140"/>
        <v>131A_134</v>
      </c>
      <c r="D829" t="str">
        <f>IF(ISNA(VLOOKUP(C829,omissio_vanha_vs_uusi!$A$2:$T$107,20,FALSE)),"",IF(VLOOKUP(C829,omissio_vanha_vs_uusi!$A$2:$T$107,20,FALSE)="OK",VLOOKUP(C829,omissio_vanha_vs_uusi!$A$2:$T$107,11,FALSE),""))</f>
        <v/>
      </c>
      <c r="E829">
        <f>VLOOKUP($C829,marv2012_trees!$A$2:$O$2023,5,FALSE)</f>
        <v>2516354.5699999998</v>
      </c>
      <c r="F829">
        <f>VLOOKUP($C829,marv2012_trees!$A$2:$O$2023,6,FALSE)</f>
        <v>6860328.7000000002</v>
      </c>
      <c r="G829" t="str">
        <f>IF(ISNA(VLOOKUP($C829,results!$A$2:$CJ$107,10,FALSE)),"",VLOOKUP($C829,results!$A$2:$CJ$107,10,FALSE))</f>
        <v/>
      </c>
      <c r="H829" t="str">
        <f>IF(ISNA(VLOOKUP($C829,results!$A$2:$CJ$107,11,FALSE)),"",VLOOKUP($C829,results!$A$2:$CJ$107,11,FALSE))</f>
        <v/>
      </c>
      <c r="I829" t="s">
        <v>152</v>
      </c>
      <c r="J829">
        <v>134</v>
      </c>
      <c r="K829">
        <v>2</v>
      </c>
      <c r="L829">
        <v>125</v>
      </c>
      <c r="M829">
        <v>12.834</v>
      </c>
      <c r="N829">
        <v>2</v>
      </c>
      <c r="O829" s="7">
        <v>1</v>
      </c>
      <c r="P829" s="7">
        <v>2</v>
      </c>
      <c r="Q829" s="7">
        <v>11</v>
      </c>
      <c r="R829" s="7">
        <v>141</v>
      </c>
      <c r="S829" s="7">
        <v>1</v>
      </c>
      <c r="T829" s="7">
        <v>11</v>
      </c>
      <c r="U829" s="7">
        <v>11</v>
      </c>
      <c r="V829" s="7">
        <v>7</v>
      </c>
      <c r="AB829" s="8">
        <f t="shared" si="130"/>
        <v>16</v>
      </c>
      <c r="AC829" s="8" t="str">
        <f t="shared" si="131"/>
        <v/>
      </c>
      <c r="AD829" s="32" t="str">
        <f t="shared" si="132"/>
        <v/>
      </c>
      <c r="AE829" s="32" t="str">
        <f>IF(J829&lt;900,IF(AND(VLOOKUP(C829,marv2012_trees!$A$2:$O$2023,11,FALSE)&lt;21,OR(Q829=21,Q829=22,Q829=23)),1,""),"")</f>
        <v/>
      </c>
      <c r="AF829" s="32" t="str">
        <f t="shared" si="133"/>
        <v/>
      </c>
      <c r="AG829" s="32">
        <f t="shared" si="134"/>
        <v>125</v>
      </c>
      <c r="AH829" s="32">
        <f t="shared" si="135"/>
        <v>141</v>
      </c>
      <c r="AI829" s="32">
        <f t="shared" si="136"/>
        <v>16</v>
      </c>
      <c r="AJ829" s="32" t="str">
        <f t="shared" si="137"/>
        <v/>
      </c>
    </row>
    <row r="830" spans="1:36">
      <c r="A830">
        <v>131</v>
      </c>
      <c r="B830" s="1" t="str">
        <f t="shared" si="129"/>
        <v>131A_179</v>
      </c>
      <c r="C830" t="str">
        <f t="shared" si="140"/>
        <v>131A_179</v>
      </c>
      <c r="D830" t="str">
        <f>IF(ISNA(VLOOKUP(C830,omissio_vanha_vs_uusi!$A$2:$T$107,20,FALSE)),"",IF(VLOOKUP(C830,omissio_vanha_vs_uusi!$A$2:$T$107,20,FALSE)="OK",VLOOKUP(C830,omissio_vanha_vs_uusi!$A$2:$T$107,11,FALSE),""))</f>
        <v/>
      </c>
      <c r="E830">
        <f>VLOOKUP($C830,marv2012_trees!$A$2:$O$2023,5,FALSE)</f>
        <v>2516348.33</v>
      </c>
      <c r="F830">
        <f>VLOOKUP($C830,marv2012_trees!$A$2:$O$2023,6,FALSE)</f>
        <v>6860326.3700000001</v>
      </c>
      <c r="G830" t="str">
        <f>IF(ISNA(VLOOKUP($C830,results!$A$2:$CJ$107,10,FALSE)),"",VLOOKUP($C830,results!$A$2:$CJ$107,10,FALSE))</f>
        <v/>
      </c>
      <c r="H830" t="str">
        <f>IF(ISNA(VLOOKUP($C830,results!$A$2:$CJ$107,11,FALSE)),"",VLOOKUP($C830,results!$A$2:$CJ$107,11,FALSE))</f>
        <v/>
      </c>
      <c r="I830" t="s">
        <v>152</v>
      </c>
      <c r="J830">
        <v>179</v>
      </c>
      <c r="K830">
        <v>2</v>
      </c>
      <c r="L830">
        <v>201</v>
      </c>
      <c r="M830">
        <v>16.02100854</v>
      </c>
      <c r="N830">
        <v>2</v>
      </c>
      <c r="O830" s="7">
        <v>1</v>
      </c>
      <c r="P830" s="7">
        <v>2</v>
      </c>
      <c r="Q830" s="7">
        <v>11</v>
      </c>
      <c r="R830" s="7">
        <v>230</v>
      </c>
      <c r="S830" s="7">
        <v>1</v>
      </c>
      <c r="T830" s="7">
        <v>16</v>
      </c>
      <c r="U830" s="7">
        <v>14</v>
      </c>
      <c r="V830" s="7">
        <v>7.5</v>
      </c>
      <c r="W830" s="7">
        <v>5</v>
      </c>
      <c r="X830" s="7">
        <v>14</v>
      </c>
      <c r="Y830" s="7">
        <v>15</v>
      </c>
      <c r="Z830" s="7">
        <v>51</v>
      </c>
      <c r="AB830" s="8">
        <f t="shared" si="130"/>
        <v>29</v>
      </c>
      <c r="AC830" s="8" t="str">
        <f t="shared" si="131"/>
        <v/>
      </c>
      <c r="AD830" s="32" t="str">
        <f t="shared" si="132"/>
        <v/>
      </c>
      <c r="AE830" s="32" t="str">
        <f>IF(J830&lt;900,IF(AND(VLOOKUP(C830,marv2012_trees!$A$2:$O$2023,11,FALSE)&lt;21,OR(Q830=21,Q830=22,Q830=23)),1,""),"")</f>
        <v/>
      </c>
      <c r="AF830" s="32" t="str">
        <f t="shared" si="133"/>
        <v/>
      </c>
      <c r="AG830" s="32">
        <f t="shared" si="134"/>
        <v>201</v>
      </c>
      <c r="AH830" s="32">
        <f t="shared" si="135"/>
        <v>230</v>
      </c>
      <c r="AI830" s="32">
        <f t="shared" si="136"/>
        <v>29</v>
      </c>
      <c r="AJ830" s="32" t="str">
        <f t="shared" si="137"/>
        <v/>
      </c>
    </row>
    <row r="831" spans="1:36">
      <c r="A831">
        <v>131</v>
      </c>
      <c r="B831" s="1" t="str">
        <f t="shared" si="129"/>
        <v>131A_149</v>
      </c>
      <c r="C831" t="str">
        <f t="shared" si="140"/>
        <v>131A_149</v>
      </c>
      <c r="D831" t="str">
        <f>IF(ISNA(VLOOKUP(C831,omissio_vanha_vs_uusi!$A$2:$T$107,20,FALSE)),"",IF(VLOOKUP(C831,omissio_vanha_vs_uusi!$A$2:$T$107,20,FALSE)="OK",VLOOKUP(C831,omissio_vanha_vs_uusi!$A$2:$T$107,11,FALSE),""))</f>
        <v/>
      </c>
      <c r="E831">
        <f>VLOOKUP($C831,marv2012_trees!$A$2:$O$2023,5,FALSE)</f>
        <v>2516351.92</v>
      </c>
      <c r="F831">
        <f>VLOOKUP($C831,marv2012_trees!$A$2:$O$2023,6,FALSE)</f>
        <v>6860328.0599999996</v>
      </c>
      <c r="G831" t="str">
        <f>IF(ISNA(VLOOKUP($C831,results!$A$2:$CJ$107,10,FALSE)),"",VLOOKUP($C831,results!$A$2:$CJ$107,10,FALSE))</f>
        <v/>
      </c>
      <c r="H831" t="str">
        <f>IF(ISNA(VLOOKUP($C831,results!$A$2:$CJ$107,11,FALSE)),"",VLOOKUP($C831,results!$A$2:$CJ$107,11,FALSE))</f>
        <v/>
      </c>
      <c r="I831" t="s">
        <v>152</v>
      </c>
      <c r="J831">
        <v>149</v>
      </c>
      <c r="K831">
        <v>2</v>
      </c>
      <c r="L831">
        <v>125</v>
      </c>
      <c r="M831">
        <v>12.826000609999999</v>
      </c>
      <c r="N831">
        <v>2</v>
      </c>
      <c r="O831" s="7">
        <v>1</v>
      </c>
      <c r="P831" s="7">
        <v>2</v>
      </c>
      <c r="Q831" s="7">
        <v>11</v>
      </c>
      <c r="R831" s="7">
        <v>134</v>
      </c>
      <c r="AB831" s="8">
        <f t="shared" si="130"/>
        <v>9</v>
      </c>
      <c r="AC831" s="8" t="str">
        <f t="shared" si="131"/>
        <v/>
      </c>
      <c r="AD831" s="32" t="str">
        <f t="shared" si="132"/>
        <v/>
      </c>
      <c r="AE831" s="32" t="str">
        <f>IF(J831&lt;900,IF(AND(VLOOKUP(C831,marv2012_trees!$A$2:$O$2023,11,FALSE)&lt;21,OR(Q831=21,Q831=22,Q831=23)),1,""),"")</f>
        <v/>
      </c>
      <c r="AF831" s="32" t="str">
        <f t="shared" si="133"/>
        <v/>
      </c>
      <c r="AG831" s="32">
        <f t="shared" si="134"/>
        <v>125</v>
      </c>
      <c r="AH831" s="32">
        <f t="shared" si="135"/>
        <v>134</v>
      </c>
      <c r="AI831" s="32">
        <f t="shared" si="136"/>
        <v>9</v>
      </c>
      <c r="AJ831" s="32" t="str">
        <f t="shared" si="137"/>
        <v/>
      </c>
    </row>
    <row r="832" spans="1:36">
      <c r="A832">
        <v>131</v>
      </c>
      <c r="B832" s="1" t="str">
        <f t="shared" si="129"/>
        <v>131A_166</v>
      </c>
      <c r="C832" t="str">
        <f t="shared" si="140"/>
        <v>131A_166</v>
      </c>
      <c r="D832" t="str">
        <f>IF(ISNA(VLOOKUP(C832,omissio_vanha_vs_uusi!$A$2:$T$107,20,FALSE)),"",IF(VLOOKUP(C832,omissio_vanha_vs_uusi!$A$2:$T$107,20,FALSE)="OK",VLOOKUP(C832,omissio_vanha_vs_uusi!$A$2:$T$107,11,FALSE),""))</f>
        <v/>
      </c>
      <c r="E832">
        <f>VLOOKUP($C832,marv2012_trees!$A$2:$O$2023,5,FALSE)</f>
        <v>2516349.66</v>
      </c>
      <c r="F832">
        <f>VLOOKUP($C832,marv2012_trees!$A$2:$O$2023,6,FALSE)</f>
        <v>6860329.0999999996</v>
      </c>
      <c r="G832" t="str">
        <f>IF(ISNA(VLOOKUP($C832,results!$A$2:$CJ$107,10,FALSE)),"",VLOOKUP($C832,results!$A$2:$CJ$107,10,FALSE))</f>
        <v/>
      </c>
      <c r="H832" t="str">
        <f>IF(ISNA(VLOOKUP($C832,results!$A$2:$CJ$107,11,FALSE)),"",VLOOKUP($C832,results!$A$2:$CJ$107,11,FALSE))</f>
        <v/>
      </c>
      <c r="I832" t="s">
        <v>152</v>
      </c>
      <c r="J832">
        <v>166</v>
      </c>
      <c r="K832">
        <v>2</v>
      </c>
      <c r="L832">
        <v>164</v>
      </c>
      <c r="M832">
        <v>15.40700183</v>
      </c>
      <c r="N832">
        <v>2</v>
      </c>
      <c r="O832" s="7">
        <v>1</v>
      </c>
      <c r="P832" s="7">
        <v>2</v>
      </c>
      <c r="Q832" s="7">
        <v>11</v>
      </c>
      <c r="R832" s="7">
        <v>184</v>
      </c>
      <c r="S832" s="7">
        <v>1</v>
      </c>
      <c r="T832" s="7">
        <v>14</v>
      </c>
      <c r="U832" s="7">
        <v>14</v>
      </c>
      <c r="V832" s="7">
        <v>4</v>
      </c>
      <c r="AB832" s="8">
        <f t="shared" si="130"/>
        <v>20</v>
      </c>
      <c r="AC832" s="8" t="str">
        <f t="shared" si="131"/>
        <v/>
      </c>
      <c r="AD832" s="32" t="str">
        <f t="shared" si="132"/>
        <v/>
      </c>
      <c r="AE832" s="32" t="str">
        <f>IF(J832&lt;900,IF(AND(VLOOKUP(C832,marv2012_trees!$A$2:$O$2023,11,FALSE)&lt;21,OR(Q832=21,Q832=22,Q832=23)),1,""),"")</f>
        <v/>
      </c>
      <c r="AF832" s="32" t="str">
        <f t="shared" si="133"/>
        <v/>
      </c>
      <c r="AG832" s="32">
        <f t="shared" si="134"/>
        <v>164</v>
      </c>
      <c r="AH832" s="32">
        <f t="shared" si="135"/>
        <v>184</v>
      </c>
      <c r="AI832" s="32">
        <f t="shared" si="136"/>
        <v>20</v>
      </c>
      <c r="AJ832" s="32" t="str">
        <f t="shared" si="137"/>
        <v/>
      </c>
    </row>
    <row r="833" spans="1:36">
      <c r="A833">
        <v>131</v>
      </c>
      <c r="B833" s="1" t="str">
        <f t="shared" si="129"/>
        <v>131A_186</v>
      </c>
      <c r="C833" t="str">
        <f t="shared" si="140"/>
        <v>131A_186</v>
      </c>
      <c r="D833" t="str">
        <f>IF(ISNA(VLOOKUP(C833,omissio_vanha_vs_uusi!$A$2:$T$107,20,FALSE)),"",IF(VLOOKUP(C833,omissio_vanha_vs_uusi!$A$2:$T$107,20,FALSE)="OK",VLOOKUP(C833,omissio_vanha_vs_uusi!$A$2:$T$107,11,FALSE),""))</f>
        <v/>
      </c>
      <c r="E833">
        <f>VLOOKUP($C833,marv2012_trees!$A$2:$O$2023,5,FALSE)</f>
        <v>2516347.85</v>
      </c>
      <c r="F833">
        <f>VLOOKUP($C833,marv2012_trees!$A$2:$O$2023,6,FALSE)</f>
        <v>6860329.21</v>
      </c>
      <c r="G833" t="str">
        <f>IF(ISNA(VLOOKUP($C833,results!$A$2:$CJ$107,10,FALSE)),"",VLOOKUP($C833,results!$A$2:$CJ$107,10,FALSE))</f>
        <v/>
      </c>
      <c r="H833" t="str">
        <f>IF(ISNA(VLOOKUP($C833,results!$A$2:$CJ$107,11,FALSE)),"",VLOOKUP($C833,results!$A$2:$CJ$107,11,FALSE))</f>
        <v/>
      </c>
      <c r="I833" t="s">
        <v>152</v>
      </c>
      <c r="J833">
        <v>186</v>
      </c>
      <c r="K833">
        <v>2</v>
      </c>
      <c r="L833">
        <v>144</v>
      </c>
      <c r="M833">
        <v>14.65700183</v>
      </c>
      <c r="N833">
        <v>2</v>
      </c>
      <c r="O833" s="7">
        <v>1</v>
      </c>
      <c r="P833" s="7">
        <v>2</v>
      </c>
      <c r="Q833" s="7">
        <v>11</v>
      </c>
      <c r="R833" s="7">
        <v>155</v>
      </c>
      <c r="AB833" s="8">
        <f t="shared" si="130"/>
        <v>11</v>
      </c>
      <c r="AC833" s="8" t="str">
        <f t="shared" si="131"/>
        <v/>
      </c>
      <c r="AD833" s="32" t="str">
        <f t="shared" si="132"/>
        <v/>
      </c>
      <c r="AE833" s="32" t="str">
        <f>IF(J833&lt;900,IF(AND(VLOOKUP(C833,marv2012_trees!$A$2:$O$2023,11,FALSE)&lt;21,OR(Q833=21,Q833=22,Q833=23)),1,""),"")</f>
        <v/>
      </c>
      <c r="AF833" s="32" t="str">
        <f t="shared" si="133"/>
        <v/>
      </c>
      <c r="AG833" s="32">
        <f t="shared" si="134"/>
        <v>144</v>
      </c>
      <c r="AH833" s="32">
        <f t="shared" si="135"/>
        <v>155</v>
      </c>
      <c r="AI833" s="32">
        <f t="shared" si="136"/>
        <v>11</v>
      </c>
      <c r="AJ833" s="32" t="str">
        <f t="shared" si="137"/>
        <v/>
      </c>
    </row>
    <row r="834" spans="1:36">
      <c r="A834">
        <v>131</v>
      </c>
      <c r="B834" s="1" t="str">
        <f t="shared" si="129"/>
        <v>131A_165</v>
      </c>
      <c r="C834" t="str">
        <f t="shared" si="140"/>
        <v>131A_165</v>
      </c>
      <c r="D834" t="str">
        <f>IF(ISNA(VLOOKUP(C834,omissio_vanha_vs_uusi!$A$2:$T$107,20,FALSE)),"",IF(VLOOKUP(C834,omissio_vanha_vs_uusi!$A$2:$T$107,20,FALSE)="OK",VLOOKUP(C834,omissio_vanha_vs_uusi!$A$2:$T$107,11,FALSE),""))</f>
        <v/>
      </c>
      <c r="E834">
        <f>VLOOKUP($C834,marv2012_trees!$A$2:$O$2023,5,FALSE)</f>
        <v>2516349.5499999998</v>
      </c>
      <c r="F834">
        <f>VLOOKUP($C834,marv2012_trees!$A$2:$O$2023,6,FALSE)</f>
        <v>6860330.1200000001</v>
      </c>
      <c r="G834" t="str">
        <f>IF(ISNA(VLOOKUP($C834,results!$A$2:$CJ$107,10,FALSE)),"",VLOOKUP($C834,results!$A$2:$CJ$107,10,FALSE))</f>
        <v/>
      </c>
      <c r="H834" t="str">
        <f>IF(ISNA(VLOOKUP($C834,results!$A$2:$CJ$107,11,FALSE)),"",VLOOKUP($C834,results!$A$2:$CJ$107,11,FALSE))</f>
        <v/>
      </c>
      <c r="I834" t="s">
        <v>152</v>
      </c>
      <c r="J834">
        <v>165</v>
      </c>
      <c r="K834">
        <v>2</v>
      </c>
      <c r="L834">
        <v>124</v>
      </c>
      <c r="M834">
        <v>12.345007320000001</v>
      </c>
      <c r="N834">
        <v>2</v>
      </c>
      <c r="O834" s="7">
        <v>1</v>
      </c>
      <c r="P834" s="7">
        <v>2</v>
      </c>
      <c r="Q834" s="7">
        <v>12</v>
      </c>
      <c r="R834" s="7">
        <v>131</v>
      </c>
      <c r="AA834" t="s">
        <v>135</v>
      </c>
      <c r="AB834" s="8">
        <f t="shared" si="130"/>
        <v>7</v>
      </c>
      <c r="AC834" s="8" t="str">
        <f t="shared" si="131"/>
        <v/>
      </c>
      <c r="AD834" s="32" t="str">
        <f t="shared" si="132"/>
        <v/>
      </c>
      <c r="AE834" s="32" t="str">
        <f>IF(J834&lt;900,IF(AND(VLOOKUP(C834,marv2012_trees!$A$2:$O$2023,11,FALSE)&lt;21,OR(Q834=21,Q834=22,Q834=23)),1,""),"")</f>
        <v/>
      </c>
      <c r="AF834" s="32" t="str">
        <f t="shared" si="133"/>
        <v/>
      </c>
      <c r="AG834" s="32">
        <f t="shared" si="134"/>
        <v>124</v>
      </c>
      <c r="AH834" s="32">
        <f t="shared" si="135"/>
        <v>131</v>
      </c>
      <c r="AI834" s="32">
        <f t="shared" si="136"/>
        <v>7</v>
      </c>
      <c r="AJ834" s="32" t="str">
        <f t="shared" si="137"/>
        <v/>
      </c>
    </row>
    <row r="835" spans="1:36">
      <c r="A835">
        <v>131</v>
      </c>
      <c r="B835" s="1" t="str">
        <f t="shared" ref="B835:B898" si="141">IF(D835&lt;&gt;"",CONCATENATE(I835,"_",D835),C835)</f>
        <v>131A_137</v>
      </c>
      <c r="C835" t="str">
        <f t="shared" si="140"/>
        <v>131A_137</v>
      </c>
      <c r="D835" t="str">
        <f>IF(ISNA(VLOOKUP(C835,omissio_vanha_vs_uusi!$A$2:$T$107,20,FALSE)),"",IF(VLOOKUP(C835,omissio_vanha_vs_uusi!$A$2:$T$107,20,FALSE)="OK",VLOOKUP(C835,omissio_vanha_vs_uusi!$A$2:$T$107,11,FALSE),""))</f>
        <v/>
      </c>
      <c r="E835">
        <f>VLOOKUP($C835,marv2012_trees!$A$2:$O$2023,5,FALSE)</f>
        <v>2516351.59</v>
      </c>
      <c r="F835">
        <f>VLOOKUP($C835,marv2012_trees!$A$2:$O$2023,6,FALSE)</f>
        <v>6860332.5499999998</v>
      </c>
      <c r="G835" t="str">
        <f>IF(ISNA(VLOOKUP($C835,results!$A$2:$CJ$107,10,FALSE)),"",VLOOKUP($C835,results!$A$2:$CJ$107,10,FALSE))</f>
        <v/>
      </c>
      <c r="H835" t="str">
        <f>IF(ISNA(VLOOKUP($C835,results!$A$2:$CJ$107,11,FALSE)),"",VLOOKUP($C835,results!$A$2:$CJ$107,11,FALSE))</f>
        <v/>
      </c>
      <c r="I835" t="s">
        <v>152</v>
      </c>
      <c r="J835">
        <v>137</v>
      </c>
      <c r="K835">
        <v>2</v>
      </c>
      <c r="L835">
        <v>123</v>
      </c>
      <c r="M835">
        <v>12.85300305</v>
      </c>
      <c r="N835">
        <v>2</v>
      </c>
      <c r="O835" s="7">
        <v>1</v>
      </c>
      <c r="P835" s="7">
        <v>2</v>
      </c>
      <c r="Q835" s="7">
        <v>11</v>
      </c>
      <c r="R835" s="7">
        <v>135</v>
      </c>
      <c r="AB835" s="8">
        <f t="shared" ref="AB835:AB898" si="142">IF(OR(L835=0,Q835&gt;14,ABS(R835-L835)&gt;50),"",R835-L835)</f>
        <v>12</v>
      </c>
      <c r="AC835" s="8" t="str">
        <f t="shared" ref="AC835:AC898" si="143">IF(P835-K835&lt;&gt;0,IF(OR(Q835&gt;14,Q835&lt;11),"",IF(OR(AND(K835=3,P835=4),AND(K835=4,P835=3)),"",IF(J835&gt;899,"",1))),"")</f>
        <v/>
      </c>
      <c r="AD835" s="32" t="str">
        <f t="shared" ref="AD835:AD898" si="144">IF(Q835=41,1,"")</f>
        <v/>
      </c>
      <c r="AE835" s="32" t="str">
        <f>IF(J835&lt;900,IF(AND(VLOOKUP(C835,marv2012_trees!$A$2:$O$2023,11,FALSE)&lt;21,OR(Q835=21,Q835=22,Q835=23)),1,""),"")</f>
        <v/>
      </c>
      <c r="AF835" s="32" t="str">
        <f t="shared" ref="AF835:AF898" si="145">IF(Q835=31,1,"")</f>
        <v/>
      </c>
      <c r="AG835" s="32">
        <f t="shared" ref="AG835:AG898" si="146">IF(AND(Q835&lt;21,Q835&lt;&gt;0,J835&lt;900),L835,0)</f>
        <v>123</v>
      </c>
      <c r="AH835" s="32">
        <f t="shared" ref="AH835:AH898" si="147">IF(AND(Q835&lt;21,Q835&lt;&gt;0,J835&lt;900),R835,0)</f>
        <v>135</v>
      </c>
      <c r="AI835" s="32">
        <f t="shared" ref="AI835:AI898" si="148">IF(AND(Q835&lt;21,J835&lt;900),AH835-AG835,"")</f>
        <v>12</v>
      </c>
      <c r="AJ835" s="32" t="str">
        <f t="shared" ref="AJ835:AJ898" si="149">IF(AI835&lt;&gt;"",IF(ABS(AI835&gt;50),1,""),"")</f>
        <v/>
      </c>
    </row>
    <row r="836" spans="1:36">
      <c r="A836">
        <v>131</v>
      </c>
      <c r="B836" s="1" t="str">
        <f t="shared" si="141"/>
        <v>131A_119</v>
      </c>
      <c r="C836" t="str">
        <f t="shared" si="140"/>
        <v>131A_119</v>
      </c>
      <c r="D836" t="str">
        <f>IF(ISNA(VLOOKUP(C836,omissio_vanha_vs_uusi!$A$2:$T$107,20,FALSE)),"",IF(VLOOKUP(C836,omissio_vanha_vs_uusi!$A$2:$T$107,20,FALSE)="OK",VLOOKUP(C836,omissio_vanha_vs_uusi!$A$2:$T$107,11,FALSE),""))</f>
        <v/>
      </c>
      <c r="E836">
        <f>VLOOKUP($C836,marv2012_trees!$A$2:$O$2023,5,FALSE)</f>
        <v>2516353.5099999998</v>
      </c>
      <c r="F836">
        <f>VLOOKUP($C836,marv2012_trees!$A$2:$O$2023,6,FALSE)</f>
        <v>6860334</v>
      </c>
      <c r="G836" t="str">
        <f>IF(ISNA(VLOOKUP($C836,results!$A$2:$CJ$107,10,FALSE)),"",VLOOKUP($C836,results!$A$2:$CJ$107,10,FALSE))</f>
        <v/>
      </c>
      <c r="H836" t="str">
        <f>IF(ISNA(VLOOKUP($C836,results!$A$2:$CJ$107,11,FALSE)),"",VLOOKUP($C836,results!$A$2:$CJ$107,11,FALSE))</f>
        <v/>
      </c>
      <c r="I836" t="s">
        <v>152</v>
      </c>
      <c r="J836">
        <v>119</v>
      </c>
      <c r="K836">
        <v>2</v>
      </c>
      <c r="L836">
        <v>144</v>
      </c>
      <c r="M836">
        <v>14.360002440000001</v>
      </c>
      <c r="N836">
        <v>2</v>
      </c>
      <c r="O836" s="7">
        <v>1</v>
      </c>
      <c r="P836" s="7">
        <v>2</v>
      </c>
      <c r="Q836" s="7">
        <v>11</v>
      </c>
      <c r="R836" s="7">
        <v>152</v>
      </c>
      <c r="S836" s="7">
        <v>1</v>
      </c>
      <c r="T836" s="7">
        <v>11</v>
      </c>
      <c r="U836" s="7">
        <v>12.5</v>
      </c>
      <c r="V836" s="7">
        <v>5</v>
      </c>
      <c r="AB836" s="8">
        <f t="shared" si="142"/>
        <v>8</v>
      </c>
      <c r="AC836" s="8" t="str">
        <f t="shared" si="143"/>
        <v/>
      </c>
      <c r="AD836" s="32" t="str">
        <f t="shared" si="144"/>
        <v/>
      </c>
      <c r="AE836" s="32" t="str">
        <f>IF(J836&lt;900,IF(AND(VLOOKUP(C836,marv2012_trees!$A$2:$O$2023,11,FALSE)&lt;21,OR(Q836=21,Q836=22,Q836=23)),1,""),"")</f>
        <v/>
      </c>
      <c r="AF836" s="32" t="str">
        <f t="shared" si="145"/>
        <v/>
      </c>
      <c r="AG836" s="32">
        <f t="shared" si="146"/>
        <v>144</v>
      </c>
      <c r="AH836" s="32">
        <f t="shared" si="147"/>
        <v>152</v>
      </c>
      <c r="AI836" s="32">
        <f t="shared" si="148"/>
        <v>8</v>
      </c>
      <c r="AJ836" s="32" t="str">
        <f t="shared" si="149"/>
        <v/>
      </c>
    </row>
    <row r="837" spans="1:36">
      <c r="A837">
        <v>131</v>
      </c>
      <c r="B837" s="1" t="str">
        <f t="shared" si="141"/>
        <v>131A_161</v>
      </c>
      <c r="C837" t="str">
        <f t="shared" si="140"/>
        <v>131A_161</v>
      </c>
      <c r="D837" t="str">
        <f>IF(ISNA(VLOOKUP(C837,omissio_vanha_vs_uusi!$A$2:$T$107,20,FALSE)),"",IF(VLOOKUP(C837,omissio_vanha_vs_uusi!$A$2:$T$107,20,FALSE)="OK",VLOOKUP(C837,omissio_vanha_vs_uusi!$A$2:$T$107,11,FALSE),""))</f>
        <v/>
      </c>
      <c r="E837">
        <f>VLOOKUP($C837,marv2012_trees!$A$2:$O$2023,5,FALSE)</f>
        <v>2516349.5499999998</v>
      </c>
      <c r="F837">
        <f>VLOOKUP($C837,marv2012_trees!$A$2:$O$2023,6,FALSE)</f>
        <v>6860332.3899999997</v>
      </c>
      <c r="G837" t="str">
        <f>IF(ISNA(VLOOKUP($C837,results!$A$2:$CJ$107,10,FALSE)),"",VLOOKUP($C837,results!$A$2:$CJ$107,10,FALSE))</f>
        <v/>
      </c>
      <c r="H837" t="str">
        <f>IF(ISNA(VLOOKUP($C837,results!$A$2:$CJ$107,11,FALSE)),"",VLOOKUP($C837,results!$A$2:$CJ$107,11,FALSE))</f>
        <v/>
      </c>
      <c r="I837" t="s">
        <v>152</v>
      </c>
      <c r="J837">
        <v>161</v>
      </c>
      <c r="K837">
        <v>2</v>
      </c>
      <c r="L837">
        <v>160</v>
      </c>
      <c r="M837">
        <v>16.486000000000001</v>
      </c>
      <c r="N837">
        <v>2</v>
      </c>
      <c r="O837" s="7">
        <v>1</v>
      </c>
      <c r="P837" s="7">
        <v>2</v>
      </c>
      <c r="Q837" s="7">
        <v>11</v>
      </c>
      <c r="R837" s="7">
        <v>181</v>
      </c>
      <c r="AB837" s="8">
        <f t="shared" si="142"/>
        <v>21</v>
      </c>
      <c r="AC837" s="8" t="str">
        <f t="shared" si="143"/>
        <v/>
      </c>
      <c r="AD837" s="32" t="str">
        <f t="shared" si="144"/>
        <v/>
      </c>
      <c r="AE837" s="32" t="str">
        <f>IF(J837&lt;900,IF(AND(VLOOKUP(C837,marv2012_trees!$A$2:$O$2023,11,FALSE)&lt;21,OR(Q837=21,Q837=22,Q837=23)),1,""),"")</f>
        <v/>
      </c>
      <c r="AF837" s="32" t="str">
        <f t="shared" si="145"/>
        <v/>
      </c>
      <c r="AG837" s="32">
        <f t="shared" si="146"/>
        <v>160</v>
      </c>
      <c r="AH837" s="32">
        <f t="shared" si="147"/>
        <v>181</v>
      </c>
      <c r="AI837" s="32">
        <f t="shared" si="148"/>
        <v>21</v>
      </c>
      <c r="AJ837" s="32" t="str">
        <f t="shared" si="149"/>
        <v/>
      </c>
    </row>
    <row r="838" spans="1:36">
      <c r="A838">
        <v>131</v>
      </c>
      <c r="B838" s="1" t="str">
        <f t="shared" si="141"/>
        <v>131A_194</v>
      </c>
      <c r="C838" t="str">
        <f t="shared" si="140"/>
        <v>131A_194</v>
      </c>
      <c r="D838" t="str">
        <f>IF(ISNA(VLOOKUP(C838,omissio_vanha_vs_uusi!$A$2:$T$107,20,FALSE)),"",IF(VLOOKUP(C838,omissio_vanha_vs_uusi!$A$2:$T$107,20,FALSE)="OK",VLOOKUP(C838,omissio_vanha_vs_uusi!$A$2:$T$107,11,FALSE),""))</f>
        <v/>
      </c>
      <c r="E838">
        <f>VLOOKUP($C838,marv2012_trees!$A$2:$O$2023,5,FALSE)</f>
        <v>2516347.2799999998</v>
      </c>
      <c r="F838">
        <f>VLOOKUP($C838,marv2012_trees!$A$2:$O$2023,6,FALSE)</f>
        <v>6860331.3499999996</v>
      </c>
      <c r="G838" t="str">
        <f>IF(ISNA(VLOOKUP($C838,results!$A$2:$CJ$107,10,FALSE)),"",VLOOKUP($C838,results!$A$2:$CJ$107,10,FALSE))</f>
        <v/>
      </c>
      <c r="H838" t="str">
        <f>IF(ISNA(VLOOKUP($C838,results!$A$2:$CJ$107,11,FALSE)),"",VLOOKUP($C838,results!$A$2:$CJ$107,11,FALSE))</f>
        <v/>
      </c>
      <c r="I838" t="s">
        <v>152</v>
      </c>
      <c r="J838">
        <v>194</v>
      </c>
      <c r="K838">
        <v>2</v>
      </c>
      <c r="L838">
        <v>103</v>
      </c>
      <c r="N838">
        <v>2</v>
      </c>
      <c r="O838" s="7">
        <v>1</v>
      </c>
      <c r="P838" s="7">
        <v>2</v>
      </c>
      <c r="Q838" s="7">
        <v>22</v>
      </c>
      <c r="R838" s="7">
        <v>112</v>
      </c>
      <c r="AA838" t="s">
        <v>134</v>
      </c>
      <c r="AB838" s="8" t="str">
        <f t="shared" si="142"/>
        <v/>
      </c>
      <c r="AC838" s="8" t="str">
        <f t="shared" si="143"/>
        <v/>
      </c>
      <c r="AD838" s="32" t="str">
        <f t="shared" si="144"/>
        <v/>
      </c>
      <c r="AE838" s="32">
        <f>IF(J838&lt;900,IF(AND(VLOOKUP(C838,marv2012_trees!$A$2:$O$2023,11,FALSE)&lt;21,OR(Q838=21,Q838=22,Q838=23)),1,""),"")</f>
        <v>1</v>
      </c>
      <c r="AF838" s="32" t="str">
        <f t="shared" si="145"/>
        <v/>
      </c>
      <c r="AG838" s="32">
        <f t="shared" si="146"/>
        <v>0</v>
      </c>
      <c r="AH838" s="32">
        <f t="shared" si="147"/>
        <v>0</v>
      </c>
      <c r="AI838" s="32" t="str">
        <f t="shared" si="148"/>
        <v/>
      </c>
      <c r="AJ838" s="32" t="str">
        <f t="shared" si="149"/>
        <v/>
      </c>
    </row>
    <row r="839" spans="1:36">
      <c r="A839">
        <v>131</v>
      </c>
      <c r="B839" s="1" t="str">
        <f t="shared" si="141"/>
        <v>131A_204</v>
      </c>
      <c r="C839" t="str">
        <f t="shared" si="140"/>
        <v>131A_204</v>
      </c>
      <c r="D839" t="str">
        <f>IF(ISNA(VLOOKUP(C839,omissio_vanha_vs_uusi!$A$2:$T$107,20,FALSE)),"",IF(VLOOKUP(C839,omissio_vanha_vs_uusi!$A$2:$T$107,20,FALSE)="OK",VLOOKUP(C839,omissio_vanha_vs_uusi!$A$2:$T$107,11,FALSE),""))</f>
        <v/>
      </c>
      <c r="E839">
        <f>VLOOKUP($C839,marv2012_trees!$A$2:$O$2023,5,FALSE)</f>
        <v>2516345.34</v>
      </c>
      <c r="F839">
        <f>VLOOKUP($C839,marv2012_trees!$A$2:$O$2023,6,FALSE)</f>
        <v>6860330.8399999999</v>
      </c>
      <c r="G839" t="str">
        <f>IF(ISNA(VLOOKUP($C839,results!$A$2:$CJ$107,10,FALSE)),"",VLOOKUP($C839,results!$A$2:$CJ$107,10,FALSE))</f>
        <v/>
      </c>
      <c r="H839" t="str">
        <f>IF(ISNA(VLOOKUP($C839,results!$A$2:$CJ$107,11,FALSE)),"",VLOOKUP($C839,results!$A$2:$CJ$107,11,FALSE))</f>
        <v/>
      </c>
      <c r="I839" t="s">
        <v>152</v>
      </c>
      <c r="J839">
        <v>204</v>
      </c>
      <c r="K839">
        <v>2</v>
      </c>
      <c r="L839">
        <v>107</v>
      </c>
      <c r="M839">
        <v>11.53199878</v>
      </c>
      <c r="N839">
        <v>2</v>
      </c>
      <c r="O839" s="7">
        <v>1</v>
      </c>
      <c r="P839" s="7">
        <v>2</v>
      </c>
      <c r="Q839" s="7">
        <v>11</v>
      </c>
      <c r="R839" s="7">
        <v>119</v>
      </c>
      <c r="AB839" s="8">
        <f t="shared" si="142"/>
        <v>12</v>
      </c>
      <c r="AC839" s="8" t="str">
        <f t="shared" si="143"/>
        <v/>
      </c>
      <c r="AD839" s="32" t="str">
        <f t="shared" si="144"/>
        <v/>
      </c>
      <c r="AE839" s="32" t="str">
        <f>IF(J839&lt;900,IF(AND(VLOOKUP(C839,marv2012_trees!$A$2:$O$2023,11,FALSE)&lt;21,OR(Q839=21,Q839=22,Q839=23)),1,""),"")</f>
        <v/>
      </c>
      <c r="AF839" s="32" t="str">
        <f t="shared" si="145"/>
        <v/>
      </c>
      <c r="AG839" s="32">
        <f t="shared" si="146"/>
        <v>107</v>
      </c>
      <c r="AH839" s="32">
        <f t="shared" si="147"/>
        <v>119</v>
      </c>
      <c r="AI839" s="32">
        <f t="shared" si="148"/>
        <v>12</v>
      </c>
      <c r="AJ839" s="32" t="str">
        <f t="shared" si="149"/>
        <v/>
      </c>
    </row>
    <row r="840" spans="1:36">
      <c r="A840">
        <v>131</v>
      </c>
      <c r="B840" s="1" t="str">
        <f t="shared" si="141"/>
        <v>131A_129</v>
      </c>
      <c r="C840" t="str">
        <f t="shared" si="140"/>
        <v>131A_129</v>
      </c>
      <c r="D840" t="str">
        <f>IF(ISNA(VLOOKUP(C840,omissio_vanha_vs_uusi!$A$2:$T$107,20,FALSE)),"",IF(VLOOKUP(C840,omissio_vanha_vs_uusi!$A$2:$T$107,20,FALSE)="OK",VLOOKUP(C840,omissio_vanha_vs_uusi!$A$2:$T$107,11,FALSE),""))</f>
        <v/>
      </c>
      <c r="E840">
        <f>VLOOKUP($C840,marv2012_trees!$A$2:$O$2023,5,FALSE)</f>
        <v>2516351.6</v>
      </c>
      <c r="F840">
        <f>VLOOKUP($C840,marv2012_trees!$A$2:$O$2023,6,FALSE)</f>
        <v>6860333.8799999999</v>
      </c>
      <c r="G840" t="str">
        <f>IF(ISNA(VLOOKUP($C840,results!$A$2:$CJ$107,10,FALSE)),"",VLOOKUP($C840,results!$A$2:$CJ$107,10,FALSE))</f>
        <v/>
      </c>
      <c r="H840" t="str">
        <f>IF(ISNA(VLOOKUP($C840,results!$A$2:$CJ$107,11,FALSE)),"",VLOOKUP($C840,results!$A$2:$CJ$107,11,FALSE))</f>
        <v/>
      </c>
      <c r="I840" t="s">
        <v>152</v>
      </c>
      <c r="J840">
        <v>129</v>
      </c>
      <c r="K840">
        <v>2</v>
      </c>
      <c r="L840">
        <v>149</v>
      </c>
      <c r="M840">
        <v>15.170996949999999</v>
      </c>
      <c r="N840">
        <v>2</v>
      </c>
      <c r="O840" s="7">
        <v>1</v>
      </c>
      <c r="P840" s="7">
        <v>2</v>
      </c>
      <c r="Q840" s="7">
        <v>11</v>
      </c>
      <c r="R840" s="7">
        <v>168</v>
      </c>
      <c r="S840" s="7">
        <v>1</v>
      </c>
      <c r="T840" s="7">
        <v>13</v>
      </c>
      <c r="U840" s="7">
        <v>14</v>
      </c>
      <c r="V840" s="7">
        <v>8</v>
      </c>
      <c r="AB840" s="8">
        <f t="shared" si="142"/>
        <v>19</v>
      </c>
      <c r="AC840" s="8" t="str">
        <f t="shared" si="143"/>
        <v/>
      </c>
      <c r="AD840" s="32" t="str">
        <f t="shared" si="144"/>
        <v/>
      </c>
      <c r="AE840" s="32" t="str">
        <f>IF(J840&lt;900,IF(AND(VLOOKUP(C840,marv2012_trees!$A$2:$O$2023,11,FALSE)&lt;21,OR(Q840=21,Q840=22,Q840=23)),1,""),"")</f>
        <v/>
      </c>
      <c r="AF840" s="32" t="str">
        <f t="shared" si="145"/>
        <v/>
      </c>
      <c r="AG840" s="32">
        <f t="shared" si="146"/>
        <v>149</v>
      </c>
      <c r="AH840" s="32">
        <f t="shared" si="147"/>
        <v>168</v>
      </c>
      <c r="AI840" s="32">
        <f t="shared" si="148"/>
        <v>19</v>
      </c>
      <c r="AJ840" s="32" t="str">
        <f t="shared" si="149"/>
        <v/>
      </c>
    </row>
    <row r="841" spans="1:36">
      <c r="A841">
        <v>131</v>
      </c>
      <c r="B841" s="1" t="str">
        <f t="shared" si="141"/>
        <v>131A_138</v>
      </c>
      <c r="C841" t="str">
        <f t="shared" si="140"/>
        <v>131A_138</v>
      </c>
      <c r="D841" t="str">
        <f>IF(ISNA(VLOOKUP(C841,omissio_vanha_vs_uusi!$A$2:$T$107,20,FALSE)),"",IF(VLOOKUP(C841,omissio_vanha_vs_uusi!$A$2:$T$107,20,FALSE)="OK",VLOOKUP(C841,omissio_vanha_vs_uusi!$A$2:$T$107,11,FALSE),""))</f>
        <v/>
      </c>
      <c r="E841">
        <f>VLOOKUP($C841,marv2012_trees!$A$2:$O$2023,5,FALSE)</f>
        <v>2516350.38</v>
      </c>
      <c r="F841">
        <f>VLOOKUP($C841,marv2012_trees!$A$2:$O$2023,6,FALSE)</f>
        <v>6860334.9000000004</v>
      </c>
      <c r="G841" t="str">
        <f>IF(ISNA(VLOOKUP($C841,results!$A$2:$CJ$107,10,FALSE)),"",VLOOKUP($C841,results!$A$2:$CJ$107,10,FALSE))</f>
        <v/>
      </c>
      <c r="H841" t="str">
        <f>IF(ISNA(VLOOKUP($C841,results!$A$2:$CJ$107,11,FALSE)),"",VLOOKUP($C841,results!$A$2:$CJ$107,11,FALSE))</f>
        <v/>
      </c>
      <c r="I841" t="s">
        <v>152</v>
      </c>
      <c r="J841">
        <v>138</v>
      </c>
      <c r="K841">
        <v>2</v>
      </c>
      <c r="L841">
        <v>164</v>
      </c>
      <c r="M841">
        <v>9.7070030519999992</v>
      </c>
      <c r="N841">
        <v>2</v>
      </c>
      <c r="O841" s="7">
        <v>1</v>
      </c>
      <c r="P841" s="7">
        <v>2</v>
      </c>
      <c r="Q841" s="7">
        <v>12</v>
      </c>
      <c r="R841" s="7">
        <v>174</v>
      </c>
      <c r="AA841" t="s">
        <v>136</v>
      </c>
      <c r="AB841" s="8">
        <f t="shared" si="142"/>
        <v>10</v>
      </c>
      <c r="AC841" s="8" t="str">
        <f t="shared" si="143"/>
        <v/>
      </c>
      <c r="AD841" s="32" t="str">
        <f t="shared" si="144"/>
        <v/>
      </c>
      <c r="AE841" s="32" t="str">
        <f>IF(J841&lt;900,IF(AND(VLOOKUP(C841,marv2012_trees!$A$2:$O$2023,11,FALSE)&lt;21,OR(Q841=21,Q841=22,Q841=23)),1,""),"")</f>
        <v/>
      </c>
      <c r="AF841" s="32" t="str">
        <f t="shared" si="145"/>
        <v/>
      </c>
      <c r="AG841" s="32">
        <f t="shared" si="146"/>
        <v>164</v>
      </c>
      <c r="AH841" s="32">
        <f t="shared" si="147"/>
        <v>174</v>
      </c>
      <c r="AI841" s="32">
        <f t="shared" si="148"/>
        <v>10</v>
      </c>
      <c r="AJ841" s="32" t="str">
        <f t="shared" si="149"/>
        <v/>
      </c>
    </row>
    <row r="842" spans="1:36">
      <c r="A842">
        <v>131</v>
      </c>
      <c r="B842" s="1" t="str">
        <f t="shared" si="141"/>
        <v>131A_173</v>
      </c>
      <c r="C842" t="str">
        <f t="shared" si="140"/>
        <v>131A_173</v>
      </c>
      <c r="D842" t="str">
        <f>IF(ISNA(VLOOKUP(C842,omissio_vanha_vs_uusi!$A$2:$T$107,20,FALSE)),"",IF(VLOOKUP(C842,omissio_vanha_vs_uusi!$A$2:$T$107,20,FALSE)="OK",VLOOKUP(C842,omissio_vanha_vs_uusi!$A$2:$T$107,11,FALSE),""))</f>
        <v/>
      </c>
      <c r="E842">
        <f>VLOOKUP($C842,marv2012_trees!$A$2:$O$2023,5,FALSE)</f>
        <v>2516348.69</v>
      </c>
      <c r="F842">
        <f>VLOOKUP($C842,marv2012_trees!$A$2:$O$2023,6,FALSE)</f>
        <v>6860334.3200000003</v>
      </c>
      <c r="G842" t="str">
        <f>IF(ISNA(VLOOKUP($C842,results!$A$2:$CJ$107,10,FALSE)),"",VLOOKUP($C842,results!$A$2:$CJ$107,10,FALSE))</f>
        <v/>
      </c>
      <c r="H842" t="str">
        <f>IF(ISNA(VLOOKUP($C842,results!$A$2:$CJ$107,11,FALSE)),"",VLOOKUP($C842,results!$A$2:$CJ$107,11,FALSE))</f>
        <v/>
      </c>
      <c r="I842" t="s">
        <v>152</v>
      </c>
      <c r="J842">
        <v>173</v>
      </c>
      <c r="K842">
        <v>2</v>
      </c>
      <c r="L842">
        <v>171</v>
      </c>
      <c r="M842">
        <v>15.919004879999999</v>
      </c>
      <c r="N842">
        <v>2</v>
      </c>
      <c r="O842" s="7">
        <v>1</v>
      </c>
      <c r="P842" s="7">
        <v>2</v>
      </c>
      <c r="Q842" s="7">
        <v>11</v>
      </c>
      <c r="R842" s="7">
        <v>184</v>
      </c>
      <c r="S842" s="7">
        <v>1</v>
      </c>
      <c r="T842" s="7">
        <v>14</v>
      </c>
      <c r="U842" s="7">
        <v>14.5</v>
      </c>
      <c r="V842" s="7">
        <v>9</v>
      </c>
      <c r="AB842" s="8">
        <f t="shared" si="142"/>
        <v>13</v>
      </c>
      <c r="AC842" s="8" t="str">
        <f t="shared" si="143"/>
        <v/>
      </c>
      <c r="AD842" s="32" t="str">
        <f t="shared" si="144"/>
        <v/>
      </c>
      <c r="AE842" s="32" t="str">
        <f>IF(J842&lt;900,IF(AND(VLOOKUP(C842,marv2012_trees!$A$2:$O$2023,11,FALSE)&lt;21,OR(Q842=21,Q842=22,Q842=23)),1,""),"")</f>
        <v/>
      </c>
      <c r="AF842" s="32" t="str">
        <f t="shared" si="145"/>
        <v/>
      </c>
      <c r="AG842" s="32">
        <f t="shared" si="146"/>
        <v>171</v>
      </c>
      <c r="AH842" s="32">
        <f t="shared" si="147"/>
        <v>184</v>
      </c>
      <c r="AI842" s="32">
        <f t="shared" si="148"/>
        <v>13</v>
      </c>
      <c r="AJ842" s="32" t="str">
        <f t="shared" si="149"/>
        <v/>
      </c>
    </row>
    <row r="843" spans="1:36">
      <c r="A843">
        <v>131</v>
      </c>
      <c r="B843" s="1" t="str">
        <f t="shared" si="141"/>
        <v>131A_196</v>
      </c>
      <c r="C843" t="str">
        <f t="shared" si="140"/>
        <v>131A_196</v>
      </c>
      <c r="D843" t="str">
        <f>IF(ISNA(VLOOKUP(C843,omissio_vanha_vs_uusi!$A$2:$T$107,20,FALSE)),"",IF(VLOOKUP(C843,omissio_vanha_vs_uusi!$A$2:$T$107,20,FALSE)="OK",VLOOKUP(C843,omissio_vanha_vs_uusi!$A$2:$T$107,11,FALSE),""))</f>
        <v/>
      </c>
      <c r="E843">
        <f>VLOOKUP($C843,marv2012_trees!$A$2:$O$2023,5,FALSE)</f>
        <v>2516347.56</v>
      </c>
      <c r="F843">
        <f>VLOOKUP($C843,marv2012_trees!$A$2:$O$2023,6,FALSE)</f>
        <v>6860333.9299999997</v>
      </c>
      <c r="G843" t="str">
        <f>IF(ISNA(VLOOKUP($C843,results!$A$2:$CJ$107,10,FALSE)),"",VLOOKUP($C843,results!$A$2:$CJ$107,10,FALSE))</f>
        <v/>
      </c>
      <c r="H843" t="str">
        <f>IF(ISNA(VLOOKUP($C843,results!$A$2:$CJ$107,11,FALSE)),"",VLOOKUP($C843,results!$A$2:$CJ$107,11,FALSE))</f>
        <v/>
      </c>
      <c r="I843" t="s">
        <v>152</v>
      </c>
      <c r="J843">
        <v>196</v>
      </c>
      <c r="K843">
        <v>2</v>
      </c>
      <c r="L843">
        <v>138</v>
      </c>
      <c r="M843">
        <v>12.936006709999999</v>
      </c>
      <c r="N843">
        <v>2</v>
      </c>
      <c r="O843" s="7">
        <v>1</v>
      </c>
      <c r="P843" s="7">
        <v>2</v>
      </c>
      <c r="Q843" s="7">
        <v>11</v>
      </c>
      <c r="R843" s="7">
        <v>194</v>
      </c>
      <c r="S843" s="7">
        <v>1</v>
      </c>
      <c r="T843" s="7">
        <v>13</v>
      </c>
      <c r="U843" s="7">
        <v>10.7</v>
      </c>
      <c r="V843" s="7">
        <v>6</v>
      </c>
      <c r="AB843" s="8" t="str">
        <f t="shared" si="142"/>
        <v/>
      </c>
      <c r="AC843" s="8" t="str">
        <f t="shared" si="143"/>
        <v/>
      </c>
      <c r="AD843" s="32" t="str">
        <f t="shared" si="144"/>
        <v/>
      </c>
      <c r="AE843" s="32" t="str">
        <f>IF(J843&lt;900,IF(AND(VLOOKUP(C843,marv2012_trees!$A$2:$O$2023,11,FALSE)&lt;21,OR(Q843=21,Q843=22,Q843=23)),1,""),"")</f>
        <v/>
      </c>
      <c r="AF843" s="32" t="str">
        <f t="shared" si="145"/>
        <v/>
      </c>
      <c r="AG843" s="32">
        <f t="shared" si="146"/>
        <v>138</v>
      </c>
      <c r="AH843" s="32">
        <f t="shared" si="147"/>
        <v>194</v>
      </c>
      <c r="AI843" s="32">
        <f t="shared" si="148"/>
        <v>56</v>
      </c>
      <c r="AJ843" s="32">
        <f t="shared" si="149"/>
        <v>1</v>
      </c>
    </row>
    <row r="844" spans="1:36">
      <c r="A844">
        <v>131</v>
      </c>
      <c r="B844" s="1" t="str">
        <f t="shared" si="141"/>
        <v>131A_209</v>
      </c>
      <c r="C844" t="str">
        <f t="shared" si="140"/>
        <v>131A_209</v>
      </c>
      <c r="D844" t="str">
        <f>IF(ISNA(VLOOKUP(C844,omissio_vanha_vs_uusi!$A$2:$T$107,20,FALSE)),"",IF(VLOOKUP(C844,omissio_vanha_vs_uusi!$A$2:$T$107,20,FALSE)="OK",VLOOKUP(C844,omissio_vanha_vs_uusi!$A$2:$T$107,11,FALSE),""))</f>
        <v/>
      </c>
      <c r="E844">
        <f>VLOOKUP($C844,marv2012_trees!$A$2:$O$2023,5,FALSE)</f>
        <v>2516345.84</v>
      </c>
      <c r="F844">
        <f>VLOOKUP($C844,marv2012_trees!$A$2:$O$2023,6,FALSE)</f>
        <v>6860333.2400000002</v>
      </c>
      <c r="G844" t="str">
        <f>IF(ISNA(VLOOKUP($C844,results!$A$2:$CJ$107,10,FALSE)),"",VLOOKUP($C844,results!$A$2:$CJ$107,10,FALSE))</f>
        <v/>
      </c>
      <c r="H844" t="str">
        <f>IF(ISNA(VLOOKUP($C844,results!$A$2:$CJ$107,11,FALSE)),"",VLOOKUP($C844,results!$A$2:$CJ$107,11,FALSE))</f>
        <v/>
      </c>
      <c r="I844" t="s">
        <v>152</v>
      </c>
      <c r="J844">
        <v>209</v>
      </c>
      <c r="K844">
        <v>2</v>
      </c>
      <c r="L844">
        <v>129</v>
      </c>
      <c r="M844">
        <v>13.54400732</v>
      </c>
      <c r="N844">
        <v>2</v>
      </c>
      <c r="O844" s="7">
        <v>1</v>
      </c>
      <c r="P844" s="7">
        <v>2</v>
      </c>
      <c r="Q844" s="7">
        <v>11</v>
      </c>
      <c r="R844" s="7">
        <v>143</v>
      </c>
      <c r="S844" s="7">
        <v>1</v>
      </c>
      <c r="T844" s="7">
        <v>12</v>
      </c>
      <c r="U844" s="7">
        <v>12.7</v>
      </c>
      <c r="V844" s="7">
        <v>7</v>
      </c>
      <c r="W844" s="7">
        <v>6</v>
      </c>
      <c r="X844" s="7">
        <v>5</v>
      </c>
      <c r="Y844" s="7">
        <v>10</v>
      </c>
      <c r="Z844" s="7">
        <v>47</v>
      </c>
      <c r="AB844" s="8">
        <f t="shared" si="142"/>
        <v>14</v>
      </c>
      <c r="AC844" s="8" t="str">
        <f t="shared" si="143"/>
        <v/>
      </c>
      <c r="AD844" s="32" t="str">
        <f t="shared" si="144"/>
        <v/>
      </c>
      <c r="AE844" s="32" t="str">
        <f>IF(J844&lt;900,IF(AND(VLOOKUP(C844,marv2012_trees!$A$2:$O$2023,11,FALSE)&lt;21,OR(Q844=21,Q844=22,Q844=23)),1,""),"")</f>
        <v/>
      </c>
      <c r="AF844" s="32" t="str">
        <f t="shared" si="145"/>
        <v/>
      </c>
      <c r="AG844" s="32">
        <f t="shared" si="146"/>
        <v>129</v>
      </c>
      <c r="AH844" s="32">
        <f t="shared" si="147"/>
        <v>143</v>
      </c>
      <c r="AI844" s="32">
        <f t="shared" si="148"/>
        <v>14</v>
      </c>
      <c r="AJ844" s="32" t="str">
        <f t="shared" si="149"/>
        <v/>
      </c>
    </row>
    <row r="845" spans="1:36">
      <c r="A845">
        <v>131</v>
      </c>
      <c r="B845" s="1" t="str">
        <f t="shared" si="141"/>
        <v>131A_215</v>
      </c>
      <c r="C845" t="str">
        <f t="shared" si="140"/>
        <v>131A_215</v>
      </c>
      <c r="D845" t="str">
        <f>IF(ISNA(VLOOKUP(C845,omissio_vanha_vs_uusi!$A$2:$T$107,20,FALSE)),"",IF(VLOOKUP(C845,omissio_vanha_vs_uusi!$A$2:$T$107,20,FALSE)="OK",VLOOKUP(C845,omissio_vanha_vs_uusi!$A$2:$T$107,11,FALSE),""))</f>
        <v/>
      </c>
      <c r="E845">
        <f>VLOOKUP($C845,marv2012_trees!$A$2:$O$2023,5,FALSE)</f>
        <v>2516343.9300000002</v>
      </c>
      <c r="F845">
        <f>VLOOKUP($C845,marv2012_trees!$A$2:$O$2023,6,FALSE)</f>
        <v>6860332.6299999999</v>
      </c>
      <c r="G845" t="str">
        <f>IF(ISNA(VLOOKUP($C845,results!$A$2:$CJ$107,10,FALSE)),"",VLOOKUP($C845,results!$A$2:$CJ$107,10,FALSE))</f>
        <v/>
      </c>
      <c r="H845" t="str">
        <f>IF(ISNA(VLOOKUP($C845,results!$A$2:$CJ$107,11,FALSE)),"",VLOOKUP($C845,results!$A$2:$CJ$107,11,FALSE))</f>
        <v/>
      </c>
      <c r="I845" t="s">
        <v>152</v>
      </c>
      <c r="J845">
        <v>215</v>
      </c>
      <c r="K845">
        <v>2</v>
      </c>
      <c r="L845">
        <v>137</v>
      </c>
      <c r="M845">
        <v>13.43100549</v>
      </c>
      <c r="N845">
        <v>2</v>
      </c>
      <c r="O845" s="7">
        <v>1</v>
      </c>
      <c r="P845" s="7">
        <v>2</v>
      </c>
      <c r="Q845" s="7">
        <v>11</v>
      </c>
      <c r="R845" s="7">
        <v>155</v>
      </c>
      <c r="AB845" s="8">
        <f t="shared" si="142"/>
        <v>18</v>
      </c>
      <c r="AC845" s="8" t="str">
        <f t="shared" si="143"/>
        <v/>
      </c>
      <c r="AD845" s="32" t="str">
        <f t="shared" si="144"/>
        <v/>
      </c>
      <c r="AE845" s="32" t="str">
        <f>IF(J845&lt;900,IF(AND(VLOOKUP(C845,marv2012_trees!$A$2:$O$2023,11,FALSE)&lt;21,OR(Q845=21,Q845=22,Q845=23)),1,""),"")</f>
        <v/>
      </c>
      <c r="AF845" s="32" t="str">
        <f t="shared" si="145"/>
        <v/>
      </c>
      <c r="AG845" s="32">
        <f t="shared" si="146"/>
        <v>137</v>
      </c>
      <c r="AH845" s="32">
        <f t="shared" si="147"/>
        <v>155</v>
      </c>
      <c r="AI845" s="32">
        <f t="shared" si="148"/>
        <v>18</v>
      </c>
      <c r="AJ845" s="32" t="str">
        <f t="shared" si="149"/>
        <v/>
      </c>
    </row>
    <row r="846" spans="1:36">
      <c r="A846">
        <v>131</v>
      </c>
      <c r="B846" s="1" t="str">
        <f t="shared" si="141"/>
        <v>131A_176</v>
      </c>
      <c r="C846" t="str">
        <f t="shared" si="140"/>
        <v>131A_176</v>
      </c>
      <c r="D846" t="str">
        <f>IF(ISNA(VLOOKUP(C846,omissio_vanha_vs_uusi!$A$2:$T$107,20,FALSE)),"",IF(VLOOKUP(C846,omissio_vanha_vs_uusi!$A$2:$T$107,20,FALSE)="OK",VLOOKUP(C846,omissio_vanha_vs_uusi!$A$2:$T$107,11,FALSE),""))</f>
        <v/>
      </c>
      <c r="E846">
        <f>VLOOKUP($C846,marv2012_trees!$A$2:$O$2023,5,FALSE)</f>
        <v>2516348.5499999998</v>
      </c>
      <c r="F846">
        <f>VLOOKUP($C846,marv2012_trees!$A$2:$O$2023,6,FALSE)</f>
        <v>6860336.3799999999</v>
      </c>
      <c r="G846" t="str">
        <f>IF(ISNA(VLOOKUP($C846,results!$A$2:$CJ$107,10,FALSE)),"",VLOOKUP($C846,results!$A$2:$CJ$107,10,FALSE))</f>
        <v/>
      </c>
      <c r="H846" t="str">
        <f>IF(ISNA(VLOOKUP($C846,results!$A$2:$CJ$107,11,FALSE)),"",VLOOKUP($C846,results!$A$2:$CJ$107,11,FALSE))</f>
        <v/>
      </c>
      <c r="I846" t="s">
        <v>152</v>
      </c>
      <c r="J846">
        <v>176</v>
      </c>
      <c r="K846">
        <v>2</v>
      </c>
      <c r="L846">
        <v>128</v>
      </c>
      <c r="M846">
        <v>13.855003050000001</v>
      </c>
      <c r="N846">
        <v>2</v>
      </c>
      <c r="O846" s="7">
        <v>1</v>
      </c>
      <c r="P846" s="7">
        <v>2</v>
      </c>
      <c r="Q846" s="7">
        <v>11</v>
      </c>
      <c r="R846" s="7">
        <v>144</v>
      </c>
      <c r="AB846" s="8">
        <f t="shared" si="142"/>
        <v>16</v>
      </c>
      <c r="AC846" s="8" t="str">
        <f t="shared" si="143"/>
        <v/>
      </c>
      <c r="AD846" s="32" t="str">
        <f t="shared" si="144"/>
        <v/>
      </c>
      <c r="AE846" s="32" t="str">
        <f>IF(J846&lt;900,IF(AND(VLOOKUP(C846,marv2012_trees!$A$2:$O$2023,11,FALSE)&lt;21,OR(Q846=21,Q846=22,Q846=23)),1,""),"")</f>
        <v/>
      </c>
      <c r="AF846" s="32" t="str">
        <f t="shared" si="145"/>
        <v/>
      </c>
      <c r="AG846" s="32">
        <f t="shared" si="146"/>
        <v>128</v>
      </c>
      <c r="AH846" s="32">
        <f t="shared" si="147"/>
        <v>144</v>
      </c>
      <c r="AI846" s="32">
        <f t="shared" si="148"/>
        <v>16</v>
      </c>
      <c r="AJ846" s="32" t="str">
        <f t="shared" si="149"/>
        <v/>
      </c>
    </row>
    <row r="847" spans="1:36">
      <c r="A847">
        <v>131</v>
      </c>
      <c r="B847" s="1" t="str">
        <f t="shared" si="141"/>
        <v>131A_99</v>
      </c>
      <c r="C847" t="str">
        <f t="shared" si="140"/>
        <v>131A_99</v>
      </c>
      <c r="D847" t="str">
        <f>IF(ISNA(VLOOKUP(C847,omissio_vanha_vs_uusi!$A$2:$T$107,20,FALSE)),"",IF(VLOOKUP(C847,omissio_vanha_vs_uusi!$A$2:$T$107,20,FALSE)="OK",VLOOKUP(C847,omissio_vanha_vs_uusi!$A$2:$T$107,11,FALSE),""))</f>
        <v/>
      </c>
      <c r="E847">
        <f>VLOOKUP($C847,marv2012_trees!$A$2:$O$2023,5,FALSE)</f>
        <v>2516350.27</v>
      </c>
      <c r="F847">
        <f>VLOOKUP($C847,marv2012_trees!$A$2:$O$2023,6,FALSE)</f>
        <v>6860337.75</v>
      </c>
      <c r="G847" t="str">
        <f>IF(ISNA(VLOOKUP($C847,results!$A$2:$CJ$107,10,FALSE)),"",VLOOKUP($C847,results!$A$2:$CJ$107,10,FALSE))</f>
        <v/>
      </c>
      <c r="H847" t="str">
        <f>IF(ISNA(VLOOKUP($C847,results!$A$2:$CJ$107,11,FALSE)),"",VLOOKUP($C847,results!$A$2:$CJ$107,11,FALSE))</f>
        <v/>
      </c>
      <c r="I847" t="s">
        <v>152</v>
      </c>
      <c r="J847">
        <v>99</v>
      </c>
      <c r="K847">
        <v>2</v>
      </c>
      <c r="L847">
        <v>145</v>
      </c>
      <c r="M847">
        <v>14.882996950000001</v>
      </c>
      <c r="N847">
        <v>2</v>
      </c>
      <c r="O847" s="7">
        <v>1</v>
      </c>
      <c r="P847" s="7">
        <v>2</v>
      </c>
      <c r="Q847" s="7">
        <v>11</v>
      </c>
      <c r="R847" s="7">
        <v>171</v>
      </c>
      <c r="S847" s="7">
        <v>1</v>
      </c>
      <c r="T847" s="7">
        <v>14</v>
      </c>
      <c r="U847" s="7">
        <v>12.5</v>
      </c>
      <c r="V847" s="7">
        <v>8</v>
      </c>
      <c r="AB847" s="8">
        <f t="shared" si="142"/>
        <v>26</v>
      </c>
      <c r="AC847" s="8" t="str">
        <f t="shared" si="143"/>
        <v/>
      </c>
      <c r="AD847" s="32" t="str">
        <f t="shared" si="144"/>
        <v/>
      </c>
      <c r="AE847" s="32" t="str">
        <f>IF(J847&lt;900,IF(AND(VLOOKUP(C847,marv2012_trees!$A$2:$O$2023,11,FALSE)&lt;21,OR(Q847=21,Q847=22,Q847=23)),1,""),"")</f>
        <v/>
      </c>
      <c r="AF847" s="32" t="str">
        <f t="shared" si="145"/>
        <v/>
      </c>
      <c r="AG847" s="32">
        <f t="shared" si="146"/>
        <v>145</v>
      </c>
      <c r="AH847" s="32">
        <f t="shared" si="147"/>
        <v>171</v>
      </c>
      <c r="AI847" s="32">
        <f t="shared" si="148"/>
        <v>26</v>
      </c>
      <c r="AJ847" s="32" t="str">
        <f t="shared" si="149"/>
        <v/>
      </c>
    </row>
    <row r="848" spans="1:36">
      <c r="A848">
        <v>131</v>
      </c>
      <c r="B848" s="1" t="str">
        <f t="shared" si="141"/>
        <v>131A_218</v>
      </c>
      <c r="C848" t="str">
        <f t="shared" si="140"/>
        <v>131A_218</v>
      </c>
      <c r="D848" t="str">
        <f>IF(ISNA(VLOOKUP(C848,omissio_vanha_vs_uusi!$A$2:$T$107,20,FALSE)),"",IF(VLOOKUP(C848,omissio_vanha_vs_uusi!$A$2:$T$107,20,FALSE)="OK",VLOOKUP(C848,omissio_vanha_vs_uusi!$A$2:$T$107,11,FALSE),""))</f>
        <v/>
      </c>
      <c r="E848">
        <f>VLOOKUP($C848,marv2012_trees!$A$2:$O$2023,5,FALSE)</f>
        <v>2516346.1</v>
      </c>
      <c r="F848">
        <f>VLOOKUP($C848,marv2012_trees!$A$2:$O$2023,6,FALSE)</f>
        <v>6860336</v>
      </c>
      <c r="G848" t="str">
        <f>IF(ISNA(VLOOKUP($C848,results!$A$2:$CJ$107,10,FALSE)),"",VLOOKUP($C848,results!$A$2:$CJ$107,10,FALSE))</f>
        <v/>
      </c>
      <c r="H848" t="str">
        <f>IF(ISNA(VLOOKUP($C848,results!$A$2:$CJ$107,11,FALSE)),"",VLOOKUP($C848,results!$A$2:$CJ$107,11,FALSE))</f>
        <v/>
      </c>
      <c r="I848" t="s">
        <v>152</v>
      </c>
      <c r="J848">
        <v>218</v>
      </c>
      <c r="K848">
        <v>2</v>
      </c>
      <c r="L848">
        <v>113</v>
      </c>
      <c r="M848">
        <v>11.991996950000001</v>
      </c>
      <c r="N848">
        <v>2</v>
      </c>
      <c r="O848" s="7">
        <v>1</v>
      </c>
      <c r="P848" s="7">
        <v>2</v>
      </c>
      <c r="Q848" s="7">
        <v>11</v>
      </c>
      <c r="R848" s="7">
        <v>127</v>
      </c>
      <c r="AB848" s="8">
        <f t="shared" si="142"/>
        <v>14</v>
      </c>
      <c r="AC848" s="8" t="str">
        <f t="shared" si="143"/>
        <v/>
      </c>
      <c r="AD848" s="32" t="str">
        <f t="shared" si="144"/>
        <v/>
      </c>
      <c r="AE848" s="32" t="str">
        <f>IF(J848&lt;900,IF(AND(VLOOKUP(C848,marv2012_trees!$A$2:$O$2023,11,FALSE)&lt;21,OR(Q848=21,Q848=22,Q848=23)),1,""),"")</f>
        <v/>
      </c>
      <c r="AF848" s="32" t="str">
        <f t="shared" si="145"/>
        <v/>
      </c>
      <c r="AG848" s="32">
        <f t="shared" si="146"/>
        <v>113</v>
      </c>
      <c r="AH848" s="32">
        <f t="shared" si="147"/>
        <v>127</v>
      </c>
      <c r="AI848" s="32">
        <f t="shared" si="148"/>
        <v>14</v>
      </c>
      <c r="AJ848" s="32" t="str">
        <f t="shared" si="149"/>
        <v/>
      </c>
    </row>
    <row r="849" spans="1:36">
      <c r="A849">
        <v>131</v>
      </c>
      <c r="B849" s="1" t="str">
        <f t="shared" si="141"/>
        <v>131A_323</v>
      </c>
      <c r="C849" t="str">
        <f t="shared" si="140"/>
        <v>131A_323</v>
      </c>
      <c r="D849" t="str">
        <f>IF(ISNA(VLOOKUP(C849,omissio_vanha_vs_uusi!$A$2:$T$107,20,FALSE)),"",IF(VLOOKUP(C849,omissio_vanha_vs_uusi!$A$2:$T$107,20,FALSE)="OK",VLOOKUP(C849,omissio_vanha_vs_uusi!$A$2:$T$107,11,FALSE),""))</f>
        <v/>
      </c>
      <c r="E849">
        <f>VLOOKUP($C849,marv2012_trees!$A$2:$O$2023,5,FALSE)</f>
        <v>2516348.25</v>
      </c>
      <c r="F849">
        <f>VLOOKUP($C849,marv2012_trees!$A$2:$O$2023,6,FALSE)</f>
        <v>6860339.0899999999</v>
      </c>
      <c r="G849" t="str">
        <f>IF(ISNA(VLOOKUP($C849,results!$A$2:$CJ$107,10,FALSE)),"",VLOOKUP($C849,results!$A$2:$CJ$107,10,FALSE))</f>
        <v/>
      </c>
      <c r="H849" t="str">
        <f>IF(ISNA(VLOOKUP($C849,results!$A$2:$CJ$107,11,FALSE)),"",VLOOKUP($C849,results!$A$2:$CJ$107,11,FALSE))</f>
        <v/>
      </c>
      <c r="I849" t="s">
        <v>152</v>
      </c>
      <c r="J849">
        <v>323</v>
      </c>
      <c r="K849">
        <v>2</v>
      </c>
      <c r="L849">
        <v>123</v>
      </c>
      <c r="M849">
        <v>11.851007320000001</v>
      </c>
      <c r="N849">
        <v>2</v>
      </c>
      <c r="O849" s="7">
        <v>1</v>
      </c>
      <c r="P849" s="7">
        <v>2</v>
      </c>
      <c r="Q849" s="7">
        <v>11</v>
      </c>
      <c r="R849" s="7">
        <v>135</v>
      </c>
      <c r="S849" s="7">
        <v>1</v>
      </c>
      <c r="T849" s="7">
        <v>11</v>
      </c>
      <c r="U849" s="7">
        <v>11</v>
      </c>
      <c r="V849" s="7">
        <v>6</v>
      </c>
      <c r="AB849" s="8">
        <f t="shared" si="142"/>
        <v>12</v>
      </c>
      <c r="AC849" s="8" t="str">
        <f t="shared" si="143"/>
        <v/>
      </c>
      <c r="AD849" s="32" t="str">
        <f t="shared" si="144"/>
        <v/>
      </c>
      <c r="AE849" s="32" t="str">
        <f>IF(J849&lt;900,IF(AND(VLOOKUP(C849,marv2012_trees!$A$2:$O$2023,11,FALSE)&lt;21,OR(Q849=21,Q849=22,Q849=23)),1,""),"")</f>
        <v/>
      </c>
      <c r="AF849" s="32" t="str">
        <f t="shared" si="145"/>
        <v/>
      </c>
      <c r="AG849" s="32">
        <f t="shared" si="146"/>
        <v>123</v>
      </c>
      <c r="AH849" s="32">
        <f t="shared" si="147"/>
        <v>135</v>
      </c>
      <c r="AI849" s="32">
        <f t="shared" si="148"/>
        <v>12</v>
      </c>
      <c r="AJ849" s="32" t="str">
        <f t="shared" si="149"/>
        <v/>
      </c>
    </row>
    <row r="850" spans="1:36">
      <c r="A850">
        <v>131</v>
      </c>
      <c r="B850" s="1" t="str">
        <f t="shared" si="141"/>
        <v>131A_40</v>
      </c>
      <c r="C850" t="str">
        <f t="shared" si="140"/>
        <v>131A_40</v>
      </c>
      <c r="D850" t="str">
        <f>IF(ISNA(VLOOKUP(C850,omissio_vanha_vs_uusi!$A$2:$T$107,20,FALSE)),"",IF(VLOOKUP(C850,omissio_vanha_vs_uusi!$A$2:$T$107,20,FALSE)="OK",VLOOKUP(C850,omissio_vanha_vs_uusi!$A$2:$T$107,11,FALSE),""))</f>
        <v/>
      </c>
      <c r="E850">
        <f>VLOOKUP($C850,marv2012_trees!$A$2:$O$2023,5,FALSE)</f>
        <v>2516350.4900000002</v>
      </c>
      <c r="F850">
        <f>VLOOKUP($C850,marv2012_trees!$A$2:$O$2023,6,FALSE)</f>
        <v>6860340.4699999997</v>
      </c>
      <c r="G850" t="str">
        <f>IF(ISNA(VLOOKUP($C850,results!$A$2:$CJ$107,10,FALSE)),"",VLOOKUP($C850,results!$A$2:$CJ$107,10,FALSE))</f>
        <v/>
      </c>
      <c r="H850" t="str">
        <f>IF(ISNA(VLOOKUP($C850,results!$A$2:$CJ$107,11,FALSE)),"",VLOOKUP($C850,results!$A$2:$CJ$107,11,FALSE))</f>
        <v/>
      </c>
      <c r="I850" t="s">
        <v>152</v>
      </c>
      <c r="J850">
        <v>40</v>
      </c>
      <c r="K850">
        <v>2</v>
      </c>
      <c r="L850">
        <v>102</v>
      </c>
      <c r="M850">
        <v>8.1229969480000008</v>
      </c>
      <c r="N850">
        <v>2</v>
      </c>
      <c r="O850" s="7">
        <v>1</v>
      </c>
      <c r="P850" s="7">
        <v>2</v>
      </c>
      <c r="Q850" s="7">
        <v>22</v>
      </c>
      <c r="R850" s="7">
        <v>106</v>
      </c>
      <c r="AA850" t="s">
        <v>134</v>
      </c>
      <c r="AB850" s="8" t="str">
        <f t="shared" si="142"/>
        <v/>
      </c>
      <c r="AC850" s="8" t="str">
        <f t="shared" si="143"/>
        <v/>
      </c>
      <c r="AD850" s="32" t="str">
        <f t="shared" si="144"/>
        <v/>
      </c>
      <c r="AE850" s="32">
        <f>IF(J850&lt;900,IF(AND(VLOOKUP(C850,marv2012_trees!$A$2:$O$2023,11,FALSE)&lt;21,OR(Q850=21,Q850=22,Q850=23)),1,""),"")</f>
        <v>1</v>
      </c>
      <c r="AF850" s="32" t="str">
        <f t="shared" si="145"/>
        <v/>
      </c>
      <c r="AG850" s="32">
        <f t="shared" si="146"/>
        <v>0</v>
      </c>
      <c r="AH850" s="32">
        <f t="shared" si="147"/>
        <v>0</v>
      </c>
      <c r="AI850" s="32" t="str">
        <f t="shared" si="148"/>
        <v/>
      </c>
      <c r="AJ850" s="32" t="str">
        <f t="shared" si="149"/>
        <v/>
      </c>
    </row>
    <row r="851" spans="1:36">
      <c r="A851">
        <v>131</v>
      </c>
      <c r="B851" s="1" t="str">
        <f t="shared" si="141"/>
        <v>131A_244</v>
      </c>
      <c r="C851" t="str">
        <f t="shared" si="140"/>
        <v>131A_244</v>
      </c>
      <c r="D851" t="str">
        <f>IF(ISNA(VLOOKUP(C851,omissio_vanha_vs_uusi!$A$2:$T$107,20,FALSE)),"",IF(VLOOKUP(C851,omissio_vanha_vs_uusi!$A$2:$T$107,20,FALSE)="OK",VLOOKUP(C851,omissio_vanha_vs_uusi!$A$2:$T$107,11,FALSE),""))</f>
        <v/>
      </c>
      <c r="E851">
        <f>VLOOKUP($C851,marv2012_trees!$A$2:$O$2023,5,FALSE)</f>
        <v>2516345.4700000002</v>
      </c>
      <c r="F851">
        <f>VLOOKUP($C851,marv2012_trees!$A$2:$O$2023,6,FALSE)</f>
        <v>6860338.2199999997</v>
      </c>
      <c r="G851" t="str">
        <f>IF(ISNA(VLOOKUP($C851,results!$A$2:$CJ$107,10,FALSE)),"",VLOOKUP($C851,results!$A$2:$CJ$107,10,FALSE))</f>
        <v/>
      </c>
      <c r="H851" t="str">
        <f>IF(ISNA(VLOOKUP($C851,results!$A$2:$CJ$107,11,FALSE)),"",VLOOKUP($C851,results!$A$2:$CJ$107,11,FALSE))</f>
        <v/>
      </c>
      <c r="I851" t="s">
        <v>152</v>
      </c>
      <c r="J851">
        <v>244</v>
      </c>
      <c r="K851">
        <v>2</v>
      </c>
      <c r="L851">
        <v>126</v>
      </c>
      <c r="M851">
        <v>14.678998780000001</v>
      </c>
      <c r="N851">
        <v>2</v>
      </c>
      <c r="O851" s="7">
        <v>1</v>
      </c>
      <c r="P851" s="7">
        <v>2</v>
      </c>
      <c r="Q851" s="7">
        <v>11</v>
      </c>
      <c r="R851" s="7">
        <v>137</v>
      </c>
      <c r="AB851" s="8">
        <f t="shared" si="142"/>
        <v>11</v>
      </c>
      <c r="AC851" s="8" t="str">
        <f t="shared" si="143"/>
        <v/>
      </c>
      <c r="AD851" s="32" t="str">
        <f t="shared" si="144"/>
        <v/>
      </c>
      <c r="AE851" s="32" t="str">
        <f>IF(J851&lt;900,IF(AND(VLOOKUP(C851,marv2012_trees!$A$2:$O$2023,11,FALSE)&lt;21,OR(Q851=21,Q851=22,Q851=23)),1,""),"")</f>
        <v/>
      </c>
      <c r="AF851" s="32" t="str">
        <f t="shared" si="145"/>
        <v/>
      </c>
      <c r="AG851" s="32">
        <f t="shared" si="146"/>
        <v>126</v>
      </c>
      <c r="AH851" s="32">
        <f t="shared" si="147"/>
        <v>137</v>
      </c>
      <c r="AI851" s="32">
        <f t="shared" si="148"/>
        <v>11</v>
      </c>
      <c r="AJ851" s="32" t="str">
        <f t="shared" si="149"/>
        <v/>
      </c>
    </row>
    <row r="852" spans="1:36">
      <c r="A852">
        <v>131</v>
      </c>
      <c r="B852" s="1" t="str">
        <f t="shared" si="141"/>
        <v>131A_239</v>
      </c>
      <c r="C852" t="str">
        <f t="shared" si="140"/>
        <v>131A_239</v>
      </c>
      <c r="D852" t="str">
        <f>IF(ISNA(VLOOKUP(C852,omissio_vanha_vs_uusi!$A$2:$T$107,20,FALSE)),"",IF(VLOOKUP(C852,omissio_vanha_vs_uusi!$A$2:$T$107,20,FALSE)="OK",VLOOKUP(C852,omissio_vanha_vs_uusi!$A$2:$T$107,11,FALSE),""))</f>
        <v/>
      </c>
      <c r="E852">
        <f>VLOOKUP($C852,marv2012_trees!$A$2:$O$2023,5,FALSE)</f>
        <v>2516342.2599999998</v>
      </c>
      <c r="F852">
        <f>VLOOKUP($C852,marv2012_trees!$A$2:$O$2023,6,FALSE)</f>
        <v>6860336.8600000003</v>
      </c>
      <c r="G852" t="str">
        <f>IF(ISNA(VLOOKUP($C852,results!$A$2:$CJ$107,10,FALSE)),"",VLOOKUP($C852,results!$A$2:$CJ$107,10,FALSE))</f>
        <v/>
      </c>
      <c r="H852" t="str">
        <f>IF(ISNA(VLOOKUP($C852,results!$A$2:$CJ$107,11,FALSE)),"",VLOOKUP($C852,results!$A$2:$CJ$107,11,FALSE))</f>
        <v/>
      </c>
      <c r="I852" t="s">
        <v>152</v>
      </c>
      <c r="J852">
        <v>239</v>
      </c>
      <c r="K852">
        <v>2</v>
      </c>
      <c r="L852">
        <v>148</v>
      </c>
      <c r="M852">
        <v>13.76501038</v>
      </c>
      <c r="N852">
        <v>2</v>
      </c>
      <c r="O852" s="7">
        <v>1</v>
      </c>
      <c r="P852" s="7">
        <v>2</v>
      </c>
      <c r="Q852" s="7">
        <v>11</v>
      </c>
      <c r="R852" s="7">
        <v>161</v>
      </c>
      <c r="S852" s="7">
        <v>1</v>
      </c>
      <c r="T852" s="7">
        <v>13</v>
      </c>
      <c r="U852" s="7">
        <v>13</v>
      </c>
      <c r="V852" s="7">
        <v>8</v>
      </c>
      <c r="AB852" s="8">
        <f t="shared" si="142"/>
        <v>13</v>
      </c>
      <c r="AC852" s="8" t="str">
        <f t="shared" si="143"/>
        <v/>
      </c>
      <c r="AD852" s="32" t="str">
        <f t="shared" si="144"/>
        <v/>
      </c>
      <c r="AE852" s="32" t="str">
        <f>IF(J852&lt;900,IF(AND(VLOOKUP(C852,marv2012_trees!$A$2:$O$2023,11,FALSE)&lt;21,OR(Q852=21,Q852=22,Q852=23)),1,""),"")</f>
        <v/>
      </c>
      <c r="AF852" s="32" t="str">
        <f t="shared" si="145"/>
        <v/>
      </c>
      <c r="AG852" s="32">
        <f t="shared" si="146"/>
        <v>148</v>
      </c>
      <c r="AH852" s="32">
        <f t="shared" si="147"/>
        <v>161</v>
      </c>
      <c r="AI852" s="32">
        <f t="shared" si="148"/>
        <v>13</v>
      </c>
      <c r="AJ852" s="32" t="str">
        <f t="shared" si="149"/>
        <v/>
      </c>
    </row>
    <row r="853" spans="1:36">
      <c r="A853">
        <v>131</v>
      </c>
      <c r="B853" s="1" t="str">
        <f t="shared" si="141"/>
        <v>131A_360</v>
      </c>
      <c r="C853" t="str">
        <f t="shared" si="140"/>
        <v>131A_360</v>
      </c>
      <c r="D853" t="str">
        <f>IF(ISNA(VLOOKUP(C853,omissio_vanha_vs_uusi!$A$2:$T$107,20,FALSE)),"",IF(VLOOKUP(C853,omissio_vanha_vs_uusi!$A$2:$T$107,20,FALSE)="OK",VLOOKUP(C853,omissio_vanha_vs_uusi!$A$2:$T$107,11,FALSE),""))</f>
        <v/>
      </c>
      <c r="E853">
        <f>VLOOKUP($C853,marv2012_trees!$A$2:$O$2023,5,FALSE)</f>
        <v>2516348.42</v>
      </c>
      <c r="F853">
        <f>VLOOKUP($C853,marv2012_trees!$A$2:$O$2023,6,FALSE)</f>
        <v>6860341.0499999998</v>
      </c>
      <c r="G853" t="str">
        <f>IF(ISNA(VLOOKUP($C853,results!$A$2:$CJ$107,10,FALSE)),"",VLOOKUP($C853,results!$A$2:$CJ$107,10,FALSE))</f>
        <v/>
      </c>
      <c r="H853" t="str">
        <f>IF(ISNA(VLOOKUP($C853,results!$A$2:$CJ$107,11,FALSE)),"",VLOOKUP($C853,results!$A$2:$CJ$107,11,FALSE))</f>
        <v/>
      </c>
      <c r="I853" t="s">
        <v>152</v>
      </c>
      <c r="J853">
        <v>360</v>
      </c>
      <c r="K853">
        <v>2</v>
      </c>
      <c r="L853">
        <v>146</v>
      </c>
      <c r="M853">
        <v>14.47100977</v>
      </c>
      <c r="N853">
        <v>2</v>
      </c>
      <c r="O853" s="7">
        <v>1</v>
      </c>
      <c r="P853" s="7">
        <v>2</v>
      </c>
      <c r="Q853" s="7">
        <v>11</v>
      </c>
      <c r="R853" s="7">
        <v>159</v>
      </c>
      <c r="AB853" s="8">
        <f t="shared" si="142"/>
        <v>13</v>
      </c>
      <c r="AC853" s="8" t="str">
        <f t="shared" si="143"/>
        <v/>
      </c>
      <c r="AD853" s="32" t="str">
        <f t="shared" si="144"/>
        <v/>
      </c>
      <c r="AE853" s="32" t="str">
        <f>IF(J853&lt;900,IF(AND(VLOOKUP(C853,marv2012_trees!$A$2:$O$2023,11,FALSE)&lt;21,OR(Q853=21,Q853=22,Q853=23)),1,""),"")</f>
        <v/>
      </c>
      <c r="AF853" s="32" t="str">
        <f t="shared" si="145"/>
        <v/>
      </c>
      <c r="AG853" s="32">
        <f t="shared" si="146"/>
        <v>146</v>
      </c>
      <c r="AH853" s="32">
        <f t="shared" si="147"/>
        <v>159</v>
      </c>
      <c r="AI853" s="32">
        <f t="shared" si="148"/>
        <v>13</v>
      </c>
      <c r="AJ853" s="32" t="str">
        <f t="shared" si="149"/>
        <v/>
      </c>
    </row>
    <row r="854" spans="1:36">
      <c r="A854">
        <v>131</v>
      </c>
      <c r="B854" s="1" t="str">
        <f t="shared" si="141"/>
        <v>131A_116</v>
      </c>
      <c r="C854" t="str">
        <f t="shared" si="140"/>
        <v>131A_116</v>
      </c>
      <c r="D854" t="str">
        <f>IF(ISNA(VLOOKUP(C854,omissio_vanha_vs_uusi!$A$2:$T$107,20,FALSE)),"",IF(VLOOKUP(C854,omissio_vanha_vs_uusi!$A$2:$T$107,20,FALSE)="OK",VLOOKUP(C854,omissio_vanha_vs_uusi!$A$2:$T$107,11,FALSE),""))</f>
        <v/>
      </c>
      <c r="E854">
        <f>VLOOKUP($C854,marv2012_trees!$A$2:$O$2023,5,FALSE)</f>
        <v>2516361.34</v>
      </c>
      <c r="F854">
        <f>VLOOKUP($C854,marv2012_trees!$A$2:$O$2023,6,FALSE)</f>
        <v>6860327.2800000003</v>
      </c>
      <c r="G854" t="str">
        <f>IF(ISNA(VLOOKUP($C854,results!$A$2:$CJ$107,10,FALSE)),"",VLOOKUP($C854,results!$A$2:$CJ$107,10,FALSE))</f>
        <v/>
      </c>
      <c r="H854" t="str">
        <f>IF(ISNA(VLOOKUP($C854,results!$A$2:$CJ$107,11,FALSE)),"",VLOOKUP($C854,results!$A$2:$CJ$107,11,FALSE))</f>
        <v/>
      </c>
      <c r="I854" t="s">
        <v>152</v>
      </c>
      <c r="J854">
        <v>116</v>
      </c>
      <c r="K854">
        <v>2</v>
      </c>
      <c r="L854">
        <v>199</v>
      </c>
      <c r="M854">
        <v>16.178000000000001</v>
      </c>
      <c r="N854">
        <v>2</v>
      </c>
      <c r="O854" s="7">
        <v>1</v>
      </c>
      <c r="P854" s="7">
        <v>2</v>
      </c>
      <c r="Q854" s="7">
        <v>12</v>
      </c>
      <c r="R854" s="7">
        <v>230</v>
      </c>
      <c r="AA854" t="s">
        <v>137</v>
      </c>
      <c r="AB854" s="8">
        <f t="shared" si="142"/>
        <v>31</v>
      </c>
      <c r="AC854" s="8" t="str">
        <f t="shared" si="143"/>
        <v/>
      </c>
      <c r="AD854" s="32" t="str">
        <f t="shared" si="144"/>
        <v/>
      </c>
      <c r="AE854" s="32" t="str">
        <f>IF(J854&lt;900,IF(AND(VLOOKUP(C854,marv2012_trees!$A$2:$O$2023,11,FALSE)&lt;21,OR(Q854=21,Q854=22,Q854=23)),1,""),"")</f>
        <v/>
      </c>
      <c r="AF854" s="32" t="str">
        <f t="shared" si="145"/>
        <v/>
      </c>
      <c r="AG854" s="32">
        <f t="shared" si="146"/>
        <v>199</v>
      </c>
      <c r="AH854" s="32">
        <f t="shared" si="147"/>
        <v>230</v>
      </c>
      <c r="AI854" s="32">
        <f t="shared" si="148"/>
        <v>31</v>
      </c>
      <c r="AJ854" s="32" t="str">
        <f t="shared" si="149"/>
        <v/>
      </c>
    </row>
    <row r="855" spans="1:36">
      <c r="A855">
        <v>131</v>
      </c>
      <c r="B855" s="1" t="str">
        <f t="shared" si="141"/>
        <v>131A_124</v>
      </c>
      <c r="C855" t="str">
        <f t="shared" si="140"/>
        <v>131A_124</v>
      </c>
      <c r="D855" t="str">
        <f>IF(ISNA(VLOOKUP(C855,omissio_vanha_vs_uusi!$A$2:$T$107,20,FALSE)),"",IF(VLOOKUP(C855,omissio_vanha_vs_uusi!$A$2:$T$107,20,FALSE)="OK",VLOOKUP(C855,omissio_vanha_vs_uusi!$A$2:$T$107,11,FALSE),""))</f>
        <v/>
      </c>
      <c r="E855">
        <f>VLOOKUP($C855,marv2012_trees!$A$2:$O$2023,5,FALSE)</f>
        <v>2516359.15</v>
      </c>
      <c r="F855">
        <f>VLOOKUP($C855,marv2012_trees!$A$2:$O$2023,6,FALSE)</f>
        <v>6860326.5099999998</v>
      </c>
      <c r="G855" t="str">
        <f>IF(ISNA(VLOOKUP($C855,results!$A$2:$CJ$107,10,FALSE)),"",VLOOKUP($C855,results!$A$2:$CJ$107,10,FALSE))</f>
        <v/>
      </c>
      <c r="H855" t="str">
        <f>IF(ISNA(VLOOKUP($C855,results!$A$2:$CJ$107,11,FALSE)),"",VLOOKUP($C855,results!$A$2:$CJ$107,11,FALSE))</f>
        <v/>
      </c>
      <c r="I855" t="s">
        <v>152</v>
      </c>
      <c r="J855">
        <v>124</v>
      </c>
      <c r="K855">
        <v>2</v>
      </c>
      <c r="L855">
        <v>195</v>
      </c>
      <c r="M855">
        <v>16.601010989999999</v>
      </c>
      <c r="N855">
        <v>2</v>
      </c>
      <c r="O855" s="7">
        <v>1</v>
      </c>
      <c r="P855" s="7">
        <v>2</v>
      </c>
      <c r="Q855" s="7">
        <v>11</v>
      </c>
      <c r="R855" s="7">
        <v>214</v>
      </c>
      <c r="S855" s="7">
        <v>1</v>
      </c>
      <c r="T855" s="7">
        <v>17</v>
      </c>
      <c r="U855" s="7">
        <v>16</v>
      </c>
      <c r="V855" s="7">
        <v>11</v>
      </c>
      <c r="X855" s="7">
        <v>11</v>
      </c>
      <c r="Y855" s="7">
        <v>15</v>
      </c>
      <c r="AB855" s="8">
        <f t="shared" si="142"/>
        <v>19</v>
      </c>
      <c r="AC855" s="8" t="str">
        <f t="shared" si="143"/>
        <v/>
      </c>
      <c r="AD855" s="32" t="str">
        <f t="shared" si="144"/>
        <v/>
      </c>
      <c r="AE855" s="32" t="str">
        <f>IF(J855&lt;900,IF(AND(VLOOKUP(C855,marv2012_trees!$A$2:$O$2023,11,FALSE)&lt;21,OR(Q855=21,Q855=22,Q855=23)),1,""),"")</f>
        <v/>
      </c>
      <c r="AF855" s="32" t="str">
        <f t="shared" si="145"/>
        <v/>
      </c>
      <c r="AG855" s="32">
        <f t="shared" si="146"/>
        <v>195</v>
      </c>
      <c r="AH855" s="32">
        <f t="shared" si="147"/>
        <v>214</v>
      </c>
      <c r="AI855" s="32">
        <f t="shared" si="148"/>
        <v>19</v>
      </c>
      <c r="AJ855" s="32" t="str">
        <f t="shared" si="149"/>
        <v/>
      </c>
    </row>
    <row r="856" spans="1:36">
      <c r="A856">
        <v>131</v>
      </c>
      <c r="B856" s="1" t="str">
        <f t="shared" si="141"/>
        <v>131A_98</v>
      </c>
      <c r="C856" t="str">
        <f t="shared" si="140"/>
        <v>131A_98</v>
      </c>
      <c r="D856" t="str">
        <f>IF(ISNA(VLOOKUP(C856,omissio_vanha_vs_uusi!$A$2:$T$107,20,FALSE)),"",IF(VLOOKUP(C856,omissio_vanha_vs_uusi!$A$2:$T$107,20,FALSE)="OK",VLOOKUP(C856,omissio_vanha_vs_uusi!$A$2:$T$107,11,FALSE),""))</f>
        <v/>
      </c>
      <c r="E856">
        <f>VLOOKUP($C856,marv2012_trees!$A$2:$O$2023,5,FALSE)</f>
        <v>2516365.86</v>
      </c>
      <c r="F856">
        <f>VLOOKUP($C856,marv2012_trees!$A$2:$O$2023,6,FALSE)</f>
        <v>6860329.9800000004</v>
      </c>
      <c r="G856" t="str">
        <f>IF(ISNA(VLOOKUP($C856,results!$A$2:$CJ$107,10,FALSE)),"",VLOOKUP($C856,results!$A$2:$CJ$107,10,FALSE))</f>
        <v/>
      </c>
      <c r="H856" t="str">
        <f>IF(ISNA(VLOOKUP($C856,results!$A$2:$CJ$107,11,FALSE)),"",VLOOKUP($C856,results!$A$2:$CJ$107,11,FALSE))</f>
        <v/>
      </c>
      <c r="I856" t="s">
        <v>152</v>
      </c>
      <c r="J856">
        <v>98</v>
      </c>
      <c r="K856">
        <v>2</v>
      </c>
      <c r="L856">
        <v>172</v>
      </c>
      <c r="M856">
        <v>11.880999389999999</v>
      </c>
      <c r="N856">
        <v>2</v>
      </c>
      <c r="O856" s="7">
        <v>1</v>
      </c>
      <c r="P856" s="7">
        <v>2</v>
      </c>
      <c r="Q856" s="7">
        <v>12</v>
      </c>
      <c r="R856" s="7">
        <v>180</v>
      </c>
      <c r="AA856" t="s">
        <v>138</v>
      </c>
      <c r="AB856" s="8">
        <f t="shared" si="142"/>
        <v>8</v>
      </c>
      <c r="AC856" s="8" t="str">
        <f t="shared" si="143"/>
        <v/>
      </c>
      <c r="AD856" s="32" t="str">
        <f t="shared" si="144"/>
        <v/>
      </c>
      <c r="AE856" s="32" t="str">
        <f>IF(J856&lt;900,IF(AND(VLOOKUP(C856,marv2012_trees!$A$2:$O$2023,11,FALSE)&lt;21,OR(Q856=21,Q856=22,Q856=23)),1,""),"")</f>
        <v/>
      </c>
      <c r="AF856" s="32" t="str">
        <f t="shared" si="145"/>
        <v/>
      </c>
      <c r="AG856" s="32">
        <f t="shared" si="146"/>
        <v>172</v>
      </c>
      <c r="AH856" s="32">
        <f t="shared" si="147"/>
        <v>180</v>
      </c>
      <c r="AI856" s="32">
        <f t="shared" si="148"/>
        <v>8</v>
      </c>
      <c r="AJ856" s="32" t="str">
        <f t="shared" si="149"/>
        <v/>
      </c>
    </row>
    <row r="857" spans="1:36">
      <c r="A857">
        <v>131</v>
      </c>
      <c r="B857" s="1" t="str">
        <f t="shared" si="141"/>
        <v>131A_125</v>
      </c>
      <c r="C857" t="str">
        <f t="shared" si="140"/>
        <v>131A_125</v>
      </c>
      <c r="D857" t="str">
        <f>IF(ISNA(VLOOKUP(C857,omissio_vanha_vs_uusi!$A$2:$T$107,20,FALSE)),"",IF(VLOOKUP(C857,omissio_vanha_vs_uusi!$A$2:$T$107,20,FALSE)="OK",VLOOKUP(C857,omissio_vanha_vs_uusi!$A$2:$T$107,11,FALSE),""))</f>
        <v/>
      </c>
      <c r="E857">
        <f>VLOOKUP($C857,marv2012_trees!$A$2:$O$2023,5,FALSE)</f>
        <v>2516357.4500000002</v>
      </c>
      <c r="F857">
        <f>VLOOKUP($C857,marv2012_trees!$A$2:$O$2023,6,FALSE)</f>
        <v>6860328</v>
      </c>
      <c r="G857" t="str">
        <f>IF(ISNA(VLOOKUP($C857,results!$A$2:$CJ$107,10,FALSE)),"",VLOOKUP($C857,results!$A$2:$CJ$107,10,FALSE))</f>
        <v/>
      </c>
      <c r="H857" t="str">
        <f>IF(ISNA(VLOOKUP($C857,results!$A$2:$CJ$107,11,FALSE)),"",VLOOKUP($C857,results!$A$2:$CJ$107,11,FALSE))</f>
        <v/>
      </c>
      <c r="I857" t="s">
        <v>152</v>
      </c>
      <c r="J857">
        <v>125</v>
      </c>
      <c r="K857">
        <v>2</v>
      </c>
      <c r="L857">
        <v>133</v>
      </c>
      <c r="M857">
        <v>14.426011600000001</v>
      </c>
      <c r="N857">
        <v>2</v>
      </c>
      <c r="O857" s="7">
        <v>1</v>
      </c>
      <c r="P857" s="7">
        <v>2</v>
      </c>
      <c r="Q857" s="7">
        <v>11</v>
      </c>
      <c r="R857" s="7">
        <v>150</v>
      </c>
      <c r="AB857" s="8">
        <f t="shared" si="142"/>
        <v>17</v>
      </c>
      <c r="AC857" s="8" t="str">
        <f t="shared" si="143"/>
        <v/>
      </c>
      <c r="AD857" s="32" t="str">
        <f t="shared" si="144"/>
        <v/>
      </c>
      <c r="AE857" s="32" t="str">
        <f>IF(J857&lt;900,IF(AND(VLOOKUP(C857,marv2012_trees!$A$2:$O$2023,11,FALSE)&lt;21,OR(Q857=21,Q857=22,Q857=23)),1,""),"")</f>
        <v/>
      </c>
      <c r="AF857" s="32" t="str">
        <f t="shared" si="145"/>
        <v/>
      </c>
      <c r="AG857" s="32">
        <f t="shared" si="146"/>
        <v>133</v>
      </c>
      <c r="AH857" s="32">
        <f t="shared" si="147"/>
        <v>150</v>
      </c>
      <c r="AI857" s="32">
        <f t="shared" si="148"/>
        <v>17</v>
      </c>
      <c r="AJ857" s="32" t="str">
        <f t="shared" si="149"/>
        <v/>
      </c>
    </row>
    <row r="858" spans="1:36">
      <c r="A858">
        <v>131</v>
      </c>
      <c r="B858" s="1" t="str">
        <f t="shared" si="141"/>
        <v>131A_114</v>
      </c>
      <c r="C858" t="str">
        <f t="shared" si="140"/>
        <v>131A_114</v>
      </c>
      <c r="D858" t="str">
        <f>IF(ISNA(VLOOKUP(C858,omissio_vanha_vs_uusi!$A$2:$T$107,20,FALSE)),"",IF(VLOOKUP(C858,omissio_vanha_vs_uusi!$A$2:$T$107,20,FALSE)="OK",VLOOKUP(C858,omissio_vanha_vs_uusi!$A$2:$T$107,11,FALSE),""))</f>
        <v/>
      </c>
      <c r="E858">
        <f>VLOOKUP($C858,marv2012_trees!$A$2:$O$2023,5,FALSE)</f>
        <v>2516359.44</v>
      </c>
      <c r="F858">
        <f>VLOOKUP($C858,marv2012_trees!$A$2:$O$2023,6,FALSE)</f>
        <v>6860329.3700000001</v>
      </c>
      <c r="G858" t="str">
        <f>IF(ISNA(VLOOKUP($C858,results!$A$2:$CJ$107,10,FALSE)),"",VLOOKUP($C858,results!$A$2:$CJ$107,10,FALSE))</f>
        <v/>
      </c>
      <c r="H858" t="str">
        <f>IF(ISNA(VLOOKUP($C858,results!$A$2:$CJ$107,11,FALSE)),"",VLOOKUP($C858,results!$A$2:$CJ$107,11,FALSE))</f>
        <v/>
      </c>
      <c r="I858" t="s">
        <v>152</v>
      </c>
      <c r="J858">
        <v>114</v>
      </c>
      <c r="K858">
        <v>2</v>
      </c>
      <c r="L858">
        <v>157</v>
      </c>
      <c r="M858">
        <v>5.6100036619999996</v>
      </c>
      <c r="N858">
        <v>2</v>
      </c>
      <c r="O858" s="7">
        <v>1</v>
      </c>
      <c r="P858" s="7">
        <v>2</v>
      </c>
      <c r="Q858" s="7">
        <v>22</v>
      </c>
      <c r="R858" s="7">
        <v>169</v>
      </c>
      <c r="AA858" t="s">
        <v>134</v>
      </c>
      <c r="AB858" s="8" t="str">
        <f t="shared" si="142"/>
        <v/>
      </c>
      <c r="AC858" s="8" t="str">
        <f t="shared" si="143"/>
        <v/>
      </c>
      <c r="AD858" s="32" t="str">
        <f t="shared" si="144"/>
        <v/>
      </c>
      <c r="AE858" s="32">
        <f>IF(J858&lt;900,IF(AND(VLOOKUP(C858,marv2012_trees!$A$2:$O$2023,11,FALSE)&lt;21,OR(Q858=21,Q858=22,Q858=23)),1,""),"")</f>
        <v>1</v>
      </c>
      <c r="AF858" s="32" t="str">
        <f t="shared" si="145"/>
        <v/>
      </c>
      <c r="AG858" s="32">
        <f t="shared" si="146"/>
        <v>0</v>
      </c>
      <c r="AH858" s="32">
        <f t="shared" si="147"/>
        <v>0</v>
      </c>
      <c r="AI858" s="32" t="str">
        <f t="shared" si="148"/>
        <v/>
      </c>
      <c r="AJ858" s="32" t="str">
        <f t="shared" si="149"/>
        <v/>
      </c>
    </row>
    <row r="859" spans="1:36">
      <c r="A859">
        <v>131</v>
      </c>
      <c r="B859" s="1" t="str">
        <f t="shared" si="141"/>
        <v>131A_106</v>
      </c>
      <c r="C859" t="str">
        <f t="shared" si="140"/>
        <v>131A_106</v>
      </c>
      <c r="D859" t="str">
        <f>IF(ISNA(VLOOKUP(C859,omissio_vanha_vs_uusi!$A$2:$T$107,20,FALSE)),"",IF(VLOOKUP(C859,omissio_vanha_vs_uusi!$A$2:$T$107,20,FALSE)="OK",VLOOKUP(C859,omissio_vanha_vs_uusi!$A$2:$T$107,11,FALSE),""))</f>
        <v/>
      </c>
      <c r="E859">
        <f>VLOOKUP($C859,marv2012_trees!$A$2:$O$2023,5,FALSE)</f>
        <v>2516361.35</v>
      </c>
      <c r="F859">
        <f>VLOOKUP($C859,marv2012_trees!$A$2:$O$2023,6,FALSE)</f>
        <v>6860330.3700000001</v>
      </c>
      <c r="G859" t="str">
        <f>IF(ISNA(VLOOKUP($C859,results!$A$2:$CJ$107,10,FALSE)),"",VLOOKUP($C859,results!$A$2:$CJ$107,10,FALSE))</f>
        <v/>
      </c>
      <c r="H859" t="str">
        <f>IF(ISNA(VLOOKUP($C859,results!$A$2:$CJ$107,11,FALSE)),"",VLOOKUP($C859,results!$A$2:$CJ$107,11,FALSE))</f>
        <v/>
      </c>
      <c r="I859" t="s">
        <v>152</v>
      </c>
      <c r="J859">
        <v>106</v>
      </c>
      <c r="K859">
        <v>2</v>
      </c>
      <c r="L859">
        <v>179</v>
      </c>
      <c r="M859">
        <v>17.201009769999999</v>
      </c>
      <c r="N859">
        <v>2</v>
      </c>
      <c r="O859" s="7">
        <v>1</v>
      </c>
      <c r="P859" s="7">
        <v>2</v>
      </c>
      <c r="Q859" s="7">
        <v>11</v>
      </c>
      <c r="R859" s="7">
        <v>200</v>
      </c>
      <c r="S859" s="7">
        <v>1</v>
      </c>
      <c r="T859" s="7">
        <v>17</v>
      </c>
      <c r="U859" s="7">
        <v>16</v>
      </c>
      <c r="V859" s="7">
        <v>10</v>
      </c>
      <c r="X859" s="7">
        <v>11</v>
      </c>
      <c r="Y859" s="7">
        <v>20</v>
      </c>
      <c r="AB859" s="8">
        <f t="shared" si="142"/>
        <v>21</v>
      </c>
      <c r="AC859" s="8" t="str">
        <f t="shared" si="143"/>
        <v/>
      </c>
      <c r="AD859" s="32" t="str">
        <f t="shared" si="144"/>
        <v/>
      </c>
      <c r="AE859" s="32" t="str">
        <f>IF(J859&lt;900,IF(AND(VLOOKUP(C859,marv2012_trees!$A$2:$O$2023,11,FALSE)&lt;21,OR(Q859=21,Q859=22,Q859=23)),1,""),"")</f>
        <v/>
      </c>
      <c r="AF859" s="32" t="str">
        <f t="shared" si="145"/>
        <v/>
      </c>
      <c r="AG859" s="32">
        <f t="shared" si="146"/>
        <v>179</v>
      </c>
      <c r="AH859" s="32">
        <f t="shared" si="147"/>
        <v>200</v>
      </c>
      <c r="AI859" s="32">
        <f t="shared" si="148"/>
        <v>21</v>
      </c>
      <c r="AJ859" s="32" t="str">
        <f t="shared" si="149"/>
        <v/>
      </c>
    </row>
    <row r="860" spans="1:36">
      <c r="A860">
        <v>131</v>
      </c>
      <c r="B860" s="1" t="str">
        <f t="shared" si="141"/>
        <v>131A_86</v>
      </c>
      <c r="C860" t="str">
        <f t="shared" si="140"/>
        <v>131A_86</v>
      </c>
      <c r="D860" t="str">
        <f>IF(ISNA(VLOOKUP(C860,omissio_vanha_vs_uusi!$A$2:$T$107,20,FALSE)),"",IF(VLOOKUP(C860,omissio_vanha_vs_uusi!$A$2:$T$107,20,FALSE)="OK",VLOOKUP(C860,omissio_vanha_vs_uusi!$A$2:$T$107,11,FALSE),""))</f>
        <v/>
      </c>
      <c r="E860">
        <f>VLOOKUP($C860,marv2012_trees!$A$2:$O$2023,5,FALSE)</f>
        <v>2516364.54</v>
      </c>
      <c r="F860">
        <f>VLOOKUP($C860,marv2012_trees!$A$2:$O$2023,6,FALSE)</f>
        <v>6860333.0199999996</v>
      </c>
      <c r="G860" t="str">
        <f>IF(ISNA(VLOOKUP($C860,results!$A$2:$CJ$107,10,FALSE)),"",VLOOKUP($C860,results!$A$2:$CJ$107,10,FALSE))</f>
        <v/>
      </c>
      <c r="H860" t="str">
        <f>IF(ISNA(VLOOKUP($C860,results!$A$2:$CJ$107,11,FALSE)),"",VLOOKUP($C860,results!$A$2:$CJ$107,11,FALSE))</f>
        <v/>
      </c>
      <c r="I860" t="s">
        <v>152</v>
      </c>
      <c r="J860">
        <v>86</v>
      </c>
      <c r="K860">
        <v>2</v>
      </c>
      <c r="L860">
        <v>189</v>
      </c>
      <c r="M860">
        <v>15.85700488</v>
      </c>
      <c r="N860">
        <v>2</v>
      </c>
      <c r="O860" s="7">
        <v>1</v>
      </c>
      <c r="P860" s="7">
        <v>2</v>
      </c>
      <c r="Q860" s="7">
        <v>11</v>
      </c>
      <c r="R860" s="7">
        <v>208</v>
      </c>
      <c r="S860" s="7">
        <v>1</v>
      </c>
      <c r="T860" s="7">
        <v>17</v>
      </c>
      <c r="U860" s="7">
        <v>16</v>
      </c>
      <c r="V860" s="7">
        <v>10</v>
      </c>
      <c r="AB860" s="8">
        <f t="shared" si="142"/>
        <v>19</v>
      </c>
      <c r="AC860" s="8" t="str">
        <f t="shared" si="143"/>
        <v/>
      </c>
      <c r="AD860" s="32" t="str">
        <f t="shared" si="144"/>
        <v/>
      </c>
      <c r="AE860" s="32" t="str">
        <f>IF(J860&lt;900,IF(AND(VLOOKUP(C860,marv2012_trees!$A$2:$O$2023,11,FALSE)&lt;21,OR(Q860=21,Q860=22,Q860=23)),1,""),"")</f>
        <v/>
      </c>
      <c r="AF860" s="32" t="str">
        <f t="shared" si="145"/>
        <v/>
      </c>
      <c r="AG860" s="32">
        <f t="shared" si="146"/>
        <v>189</v>
      </c>
      <c r="AH860" s="32">
        <f t="shared" si="147"/>
        <v>208</v>
      </c>
      <c r="AI860" s="32">
        <f t="shared" si="148"/>
        <v>19</v>
      </c>
      <c r="AJ860" s="32" t="str">
        <f t="shared" si="149"/>
        <v/>
      </c>
    </row>
    <row r="861" spans="1:36">
      <c r="A861">
        <v>131</v>
      </c>
      <c r="B861" s="1" t="str">
        <f t="shared" si="141"/>
        <v>131A_107</v>
      </c>
      <c r="C861" t="str">
        <f t="shared" si="140"/>
        <v>131A_107</v>
      </c>
      <c r="D861" t="str">
        <f>IF(ISNA(VLOOKUP(C861,omissio_vanha_vs_uusi!$A$2:$T$107,20,FALSE)),"",IF(VLOOKUP(C861,omissio_vanha_vs_uusi!$A$2:$T$107,20,FALSE)="OK",VLOOKUP(C861,omissio_vanha_vs_uusi!$A$2:$T$107,11,FALSE),""))</f>
        <v/>
      </c>
      <c r="E861">
        <f>VLOOKUP($C861,marv2012_trees!$A$2:$O$2023,5,FALSE)</f>
        <v>2516359.29</v>
      </c>
      <c r="F861">
        <f>VLOOKUP($C861,marv2012_trees!$A$2:$O$2023,6,FALSE)</f>
        <v>6860331.6299999999</v>
      </c>
      <c r="G861" t="str">
        <f>IF(ISNA(VLOOKUP($C861,results!$A$2:$CJ$107,10,FALSE)),"",VLOOKUP($C861,results!$A$2:$CJ$107,10,FALSE))</f>
        <v/>
      </c>
      <c r="H861" t="str">
        <f>IF(ISNA(VLOOKUP($C861,results!$A$2:$CJ$107,11,FALSE)),"",VLOOKUP($C861,results!$A$2:$CJ$107,11,FALSE))</f>
        <v/>
      </c>
      <c r="I861" t="s">
        <v>152</v>
      </c>
      <c r="J861">
        <v>107</v>
      </c>
      <c r="K861">
        <v>2</v>
      </c>
      <c r="L861">
        <v>129</v>
      </c>
      <c r="M861">
        <v>12.23600061</v>
      </c>
      <c r="N861">
        <v>2</v>
      </c>
      <c r="O861" s="7">
        <v>1</v>
      </c>
      <c r="P861" s="7">
        <v>2</v>
      </c>
      <c r="Q861" s="7">
        <v>11</v>
      </c>
      <c r="R861" s="7">
        <v>140</v>
      </c>
      <c r="AB861" s="8">
        <f t="shared" si="142"/>
        <v>11</v>
      </c>
      <c r="AC861" s="8" t="str">
        <f t="shared" si="143"/>
        <v/>
      </c>
      <c r="AD861" s="32" t="str">
        <f t="shared" si="144"/>
        <v/>
      </c>
      <c r="AE861" s="32" t="str">
        <f>IF(J861&lt;900,IF(AND(VLOOKUP(C861,marv2012_trees!$A$2:$O$2023,11,FALSE)&lt;21,OR(Q861=21,Q861=22,Q861=23)),1,""),"")</f>
        <v/>
      </c>
      <c r="AF861" s="32" t="str">
        <f t="shared" si="145"/>
        <v/>
      </c>
      <c r="AG861" s="32">
        <f t="shared" si="146"/>
        <v>129</v>
      </c>
      <c r="AH861" s="32">
        <f t="shared" si="147"/>
        <v>140</v>
      </c>
      <c r="AI861" s="32">
        <f t="shared" si="148"/>
        <v>11</v>
      </c>
      <c r="AJ861" s="32" t="str">
        <f t="shared" si="149"/>
        <v/>
      </c>
    </row>
    <row r="862" spans="1:36">
      <c r="A862">
        <v>131</v>
      </c>
      <c r="B862" s="1" t="str">
        <f t="shared" si="141"/>
        <v>131A_120</v>
      </c>
      <c r="C862" t="str">
        <f t="shared" si="140"/>
        <v>131A_120</v>
      </c>
      <c r="D862" t="str">
        <f>IF(ISNA(VLOOKUP(C862,omissio_vanha_vs_uusi!$A$2:$T$107,20,FALSE)),"",IF(VLOOKUP(C862,omissio_vanha_vs_uusi!$A$2:$T$107,20,FALSE)="OK",VLOOKUP(C862,omissio_vanha_vs_uusi!$A$2:$T$107,11,FALSE),""))</f>
        <v/>
      </c>
      <c r="E862">
        <f>VLOOKUP($C862,marv2012_trees!$A$2:$O$2023,5,FALSE)</f>
        <v>2516356.69</v>
      </c>
      <c r="F862">
        <f>VLOOKUP($C862,marv2012_trees!$A$2:$O$2023,6,FALSE)</f>
        <v>6860330.4900000002</v>
      </c>
      <c r="G862" t="str">
        <f>IF(ISNA(VLOOKUP($C862,results!$A$2:$CJ$107,10,FALSE)),"",VLOOKUP($C862,results!$A$2:$CJ$107,10,FALSE))</f>
        <v/>
      </c>
      <c r="H862" t="str">
        <f>IF(ISNA(VLOOKUP($C862,results!$A$2:$CJ$107,11,FALSE)),"",VLOOKUP($C862,results!$A$2:$CJ$107,11,FALSE))</f>
        <v/>
      </c>
      <c r="I862" t="s">
        <v>152</v>
      </c>
      <c r="J862">
        <v>120</v>
      </c>
      <c r="K862">
        <v>2</v>
      </c>
      <c r="L862">
        <v>107</v>
      </c>
      <c r="M862">
        <v>7.9580061039999999</v>
      </c>
      <c r="N862">
        <v>2</v>
      </c>
      <c r="O862" s="7">
        <v>1</v>
      </c>
      <c r="P862" s="7">
        <v>2</v>
      </c>
      <c r="Q862" s="7">
        <v>12</v>
      </c>
      <c r="R862" s="7">
        <v>117</v>
      </c>
      <c r="AA862" t="s">
        <v>139</v>
      </c>
      <c r="AB862" s="8">
        <f t="shared" si="142"/>
        <v>10</v>
      </c>
      <c r="AC862" s="8" t="str">
        <f t="shared" si="143"/>
        <v/>
      </c>
      <c r="AD862" s="32" t="str">
        <f t="shared" si="144"/>
        <v/>
      </c>
      <c r="AE862" s="32" t="str">
        <f>IF(J862&lt;900,IF(AND(VLOOKUP(C862,marv2012_trees!$A$2:$O$2023,11,FALSE)&lt;21,OR(Q862=21,Q862=22,Q862=23)),1,""),"")</f>
        <v/>
      </c>
      <c r="AF862" s="32" t="str">
        <f t="shared" si="145"/>
        <v/>
      </c>
      <c r="AG862" s="32">
        <f t="shared" si="146"/>
        <v>107</v>
      </c>
      <c r="AH862" s="32">
        <f t="shared" si="147"/>
        <v>117</v>
      </c>
      <c r="AI862" s="32">
        <f t="shared" si="148"/>
        <v>10</v>
      </c>
      <c r="AJ862" s="32" t="str">
        <f t="shared" si="149"/>
        <v/>
      </c>
    </row>
    <row r="863" spans="1:36">
      <c r="A863">
        <v>131</v>
      </c>
      <c r="B863" s="1" t="str">
        <f t="shared" si="141"/>
        <v>131A_95</v>
      </c>
      <c r="C863" t="str">
        <f t="shared" si="140"/>
        <v>131A_95</v>
      </c>
      <c r="D863" t="str">
        <f>IF(ISNA(VLOOKUP(C863,omissio_vanha_vs_uusi!$A$2:$T$107,20,FALSE)),"",IF(VLOOKUP(C863,omissio_vanha_vs_uusi!$A$2:$T$107,20,FALSE)="OK",VLOOKUP(C863,omissio_vanha_vs_uusi!$A$2:$T$107,11,FALSE),""))</f>
        <v/>
      </c>
      <c r="E863">
        <f>VLOOKUP($C863,marv2012_trees!$A$2:$O$2023,5,FALSE)</f>
        <v>2516361.29</v>
      </c>
      <c r="F863">
        <f>VLOOKUP($C863,marv2012_trees!$A$2:$O$2023,6,FALSE)</f>
        <v>6860332.7699999996</v>
      </c>
      <c r="G863" t="str">
        <f>IF(ISNA(VLOOKUP($C863,results!$A$2:$CJ$107,10,FALSE)),"",VLOOKUP($C863,results!$A$2:$CJ$107,10,FALSE))</f>
        <v/>
      </c>
      <c r="H863" t="str">
        <f>IF(ISNA(VLOOKUP($C863,results!$A$2:$CJ$107,11,FALSE)),"",VLOOKUP($C863,results!$A$2:$CJ$107,11,FALSE))</f>
        <v/>
      </c>
      <c r="I863" t="s">
        <v>152</v>
      </c>
      <c r="J863">
        <v>95</v>
      </c>
      <c r="K863">
        <v>2</v>
      </c>
      <c r="L863">
        <v>138</v>
      </c>
      <c r="M863">
        <v>16.093001220000001</v>
      </c>
      <c r="N863">
        <v>2</v>
      </c>
      <c r="O863" s="7">
        <v>1</v>
      </c>
      <c r="P863" s="7">
        <v>2</v>
      </c>
      <c r="Q863" s="7">
        <v>11</v>
      </c>
      <c r="R863" s="7">
        <v>154</v>
      </c>
      <c r="AB863" s="8">
        <f t="shared" si="142"/>
        <v>16</v>
      </c>
      <c r="AC863" s="8" t="str">
        <f t="shared" si="143"/>
        <v/>
      </c>
      <c r="AD863" s="32" t="str">
        <f t="shared" si="144"/>
        <v/>
      </c>
      <c r="AE863" s="32" t="str">
        <f>IF(J863&lt;900,IF(AND(VLOOKUP(C863,marv2012_trees!$A$2:$O$2023,11,FALSE)&lt;21,OR(Q863=21,Q863=22,Q863=23)),1,""),"")</f>
        <v/>
      </c>
      <c r="AF863" s="32" t="str">
        <f t="shared" si="145"/>
        <v/>
      </c>
      <c r="AG863" s="32">
        <f t="shared" si="146"/>
        <v>138</v>
      </c>
      <c r="AH863" s="32">
        <f t="shared" si="147"/>
        <v>154</v>
      </c>
      <c r="AI863" s="32">
        <f t="shared" si="148"/>
        <v>16</v>
      </c>
      <c r="AJ863" s="32" t="str">
        <f t="shared" si="149"/>
        <v/>
      </c>
    </row>
    <row r="864" spans="1:36">
      <c r="A864">
        <v>131</v>
      </c>
      <c r="B864" s="1" t="str">
        <f t="shared" si="141"/>
        <v>131A_82</v>
      </c>
      <c r="C864" t="str">
        <f t="shared" si="140"/>
        <v>131A_82</v>
      </c>
      <c r="D864" t="str">
        <f>IF(ISNA(VLOOKUP(C864,omissio_vanha_vs_uusi!$A$2:$T$107,20,FALSE)),"",IF(VLOOKUP(C864,omissio_vanha_vs_uusi!$A$2:$T$107,20,FALSE)="OK",VLOOKUP(C864,omissio_vanha_vs_uusi!$A$2:$T$107,11,FALSE),""))</f>
        <v/>
      </c>
      <c r="E864">
        <f>VLOOKUP($C864,marv2012_trees!$A$2:$O$2023,5,FALSE)</f>
        <v>2516362.52</v>
      </c>
      <c r="F864">
        <f>VLOOKUP($C864,marv2012_trees!$A$2:$O$2023,6,FALSE)</f>
        <v>6860333.9500000002</v>
      </c>
      <c r="G864" t="str">
        <f>IF(ISNA(VLOOKUP($C864,results!$A$2:$CJ$107,10,FALSE)),"",VLOOKUP($C864,results!$A$2:$CJ$107,10,FALSE))</f>
        <v/>
      </c>
      <c r="H864" t="str">
        <f>IF(ISNA(VLOOKUP($C864,results!$A$2:$CJ$107,11,FALSE)),"",VLOOKUP($C864,results!$A$2:$CJ$107,11,FALSE))</f>
        <v/>
      </c>
      <c r="I864" t="s">
        <v>152</v>
      </c>
      <c r="J864">
        <v>82</v>
      </c>
      <c r="K864">
        <v>2</v>
      </c>
      <c r="L864">
        <v>123</v>
      </c>
      <c r="M864">
        <v>13.539998779999999</v>
      </c>
      <c r="N864">
        <v>2</v>
      </c>
      <c r="O864" s="7">
        <v>1</v>
      </c>
      <c r="P864" s="7">
        <v>2</v>
      </c>
      <c r="Q864" s="7">
        <v>11</v>
      </c>
      <c r="R864" s="7">
        <v>134</v>
      </c>
      <c r="AB864" s="8">
        <f t="shared" si="142"/>
        <v>11</v>
      </c>
      <c r="AC864" s="8" t="str">
        <f t="shared" si="143"/>
        <v/>
      </c>
      <c r="AD864" s="32" t="str">
        <f t="shared" si="144"/>
        <v/>
      </c>
      <c r="AE864" s="32" t="str">
        <f>IF(J864&lt;900,IF(AND(VLOOKUP(C864,marv2012_trees!$A$2:$O$2023,11,FALSE)&lt;21,OR(Q864=21,Q864=22,Q864=23)),1,""),"")</f>
        <v/>
      </c>
      <c r="AF864" s="32" t="str">
        <f t="shared" si="145"/>
        <v/>
      </c>
      <c r="AG864" s="32">
        <f t="shared" si="146"/>
        <v>123</v>
      </c>
      <c r="AH864" s="32">
        <f t="shared" si="147"/>
        <v>134</v>
      </c>
      <c r="AI864" s="32">
        <f t="shared" si="148"/>
        <v>11</v>
      </c>
      <c r="AJ864" s="32" t="str">
        <f t="shared" si="149"/>
        <v/>
      </c>
    </row>
    <row r="865" spans="1:36">
      <c r="A865">
        <v>131</v>
      </c>
      <c r="B865" s="1" t="str">
        <f t="shared" si="141"/>
        <v>131A_92</v>
      </c>
      <c r="C865" t="str">
        <f t="shared" si="140"/>
        <v>131A_92</v>
      </c>
      <c r="D865" t="str">
        <f>IF(ISNA(VLOOKUP(C865,omissio_vanha_vs_uusi!$A$2:$T$107,20,FALSE)),"",IF(VLOOKUP(C865,omissio_vanha_vs_uusi!$A$2:$T$107,20,FALSE)="OK",VLOOKUP(C865,omissio_vanha_vs_uusi!$A$2:$T$107,11,FALSE),""))</f>
        <v/>
      </c>
      <c r="E865">
        <f>VLOOKUP($C865,marv2012_trees!$A$2:$O$2023,5,FALSE)</f>
        <v>2516360.3199999998</v>
      </c>
      <c r="F865">
        <f>VLOOKUP($C865,marv2012_trees!$A$2:$O$2023,6,FALSE)</f>
        <v>6860333.5499999998</v>
      </c>
      <c r="G865" t="str">
        <f>IF(ISNA(VLOOKUP($C865,results!$A$2:$CJ$107,10,FALSE)),"",VLOOKUP($C865,results!$A$2:$CJ$107,10,FALSE))</f>
        <v/>
      </c>
      <c r="H865" t="str">
        <f>IF(ISNA(VLOOKUP($C865,results!$A$2:$CJ$107,11,FALSE)),"",VLOOKUP($C865,results!$A$2:$CJ$107,11,FALSE))</f>
        <v/>
      </c>
      <c r="I865" t="s">
        <v>152</v>
      </c>
      <c r="J865">
        <v>92</v>
      </c>
      <c r="K865">
        <v>2</v>
      </c>
      <c r="L865">
        <v>105</v>
      </c>
      <c r="M865">
        <v>11.958001830000001</v>
      </c>
      <c r="N865">
        <v>2</v>
      </c>
      <c r="O865" s="7">
        <v>1</v>
      </c>
      <c r="P865" s="7">
        <v>2</v>
      </c>
      <c r="Q865" s="7">
        <v>12</v>
      </c>
      <c r="R865" s="7">
        <v>115</v>
      </c>
      <c r="AA865" t="s">
        <v>140</v>
      </c>
      <c r="AB865" s="8">
        <f t="shared" si="142"/>
        <v>10</v>
      </c>
      <c r="AC865" s="8" t="str">
        <f t="shared" si="143"/>
        <v/>
      </c>
      <c r="AD865" s="32" t="str">
        <f t="shared" si="144"/>
        <v/>
      </c>
      <c r="AE865" s="32" t="str">
        <f>IF(J865&lt;900,IF(AND(VLOOKUP(C865,marv2012_trees!$A$2:$O$2023,11,FALSE)&lt;21,OR(Q865=21,Q865=22,Q865=23)),1,""),"")</f>
        <v/>
      </c>
      <c r="AF865" s="32" t="str">
        <f t="shared" si="145"/>
        <v/>
      </c>
      <c r="AG865" s="32">
        <f t="shared" si="146"/>
        <v>105</v>
      </c>
      <c r="AH865" s="32">
        <f t="shared" si="147"/>
        <v>115</v>
      </c>
      <c r="AI865" s="32">
        <f t="shared" si="148"/>
        <v>10</v>
      </c>
      <c r="AJ865" s="32" t="str">
        <f t="shared" si="149"/>
        <v/>
      </c>
    </row>
    <row r="866" spans="1:36">
      <c r="A866">
        <v>131</v>
      </c>
      <c r="B866" s="1" t="str">
        <f t="shared" si="141"/>
        <v>131A_109</v>
      </c>
      <c r="C866" t="str">
        <f t="shared" si="140"/>
        <v>131A_109</v>
      </c>
      <c r="D866" t="str">
        <f>IF(ISNA(VLOOKUP(C866,omissio_vanha_vs_uusi!$A$2:$T$107,20,FALSE)),"",IF(VLOOKUP(C866,omissio_vanha_vs_uusi!$A$2:$T$107,20,FALSE)="OK",VLOOKUP(C866,omissio_vanha_vs_uusi!$A$2:$T$107,11,FALSE),""))</f>
        <v/>
      </c>
      <c r="E866">
        <f>VLOOKUP($C866,marv2012_trees!$A$2:$O$2023,5,FALSE)</f>
        <v>2516356.94</v>
      </c>
      <c r="F866">
        <f>VLOOKUP($C866,marv2012_trees!$A$2:$O$2023,6,FALSE)</f>
        <v>6860332.7199999997</v>
      </c>
      <c r="G866" t="str">
        <f>IF(ISNA(VLOOKUP($C866,results!$A$2:$CJ$107,10,FALSE)),"",VLOOKUP($C866,results!$A$2:$CJ$107,10,FALSE))</f>
        <v/>
      </c>
      <c r="H866" t="str">
        <f>IF(ISNA(VLOOKUP($C866,results!$A$2:$CJ$107,11,FALSE)),"",VLOOKUP($C866,results!$A$2:$CJ$107,11,FALSE))</f>
        <v/>
      </c>
      <c r="I866" t="s">
        <v>152</v>
      </c>
      <c r="J866">
        <v>109</v>
      </c>
      <c r="K866">
        <v>2</v>
      </c>
      <c r="L866">
        <v>179</v>
      </c>
      <c r="M866">
        <v>16.880003049999999</v>
      </c>
      <c r="N866">
        <v>2</v>
      </c>
      <c r="O866" s="7">
        <v>1</v>
      </c>
      <c r="P866" s="7">
        <v>2</v>
      </c>
      <c r="Q866" s="7">
        <v>11</v>
      </c>
      <c r="R866" s="7">
        <v>206</v>
      </c>
      <c r="S866" s="7">
        <v>1</v>
      </c>
      <c r="T866" s="7">
        <v>16</v>
      </c>
      <c r="U866" s="7">
        <v>17</v>
      </c>
      <c r="V866" s="7">
        <v>7</v>
      </c>
      <c r="AB866" s="8">
        <f t="shared" si="142"/>
        <v>27</v>
      </c>
      <c r="AC866" s="8" t="str">
        <f t="shared" si="143"/>
        <v/>
      </c>
      <c r="AD866" s="32" t="str">
        <f t="shared" si="144"/>
        <v/>
      </c>
      <c r="AE866" s="32" t="str">
        <f>IF(J866&lt;900,IF(AND(VLOOKUP(C866,marv2012_trees!$A$2:$O$2023,11,FALSE)&lt;21,OR(Q866=21,Q866=22,Q866=23)),1,""),"")</f>
        <v/>
      </c>
      <c r="AF866" s="32" t="str">
        <f t="shared" si="145"/>
        <v/>
      </c>
      <c r="AG866" s="32">
        <f t="shared" si="146"/>
        <v>179</v>
      </c>
      <c r="AH866" s="32">
        <f t="shared" si="147"/>
        <v>206</v>
      </c>
      <c r="AI866" s="32">
        <f t="shared" si="148"/>
        <v>27</v>
      </c>
      <c r="AJ866" s="32" t="str">
        <f t="shared" si="149"/>
        <v/>
      </c>
    </row>
    <row r="867" spans="1:36">
      <c r="A867">
        <v>131</v>
      </c>
      <c r="B867" s="1" t="str">
        <f t="shared" si="141"/>
        <v>131A_74</v>
      </c>
      <c r="C867" t="str">
        <f t="shared" si="140"/>
        <v>131A_74</v>
      </c>
      <c r="D867" t="str">
        <f>IF(ISNA(VLOOKUP(C867,omissio_vanha_vs_uusi!$A$2:$T$107,20,FALSE)),"",IF(VLOOKUP(C867,omissio_vanha_vs_uusi!$A$2:$T$107,20,FALSE)="OK",VLOOKUP(C867,omissio_vanha_vs_uusi!$A$2:$T$107,11,FALSE),""))</f>
        <v/>
      </c>
      <c r="E867">
        <f>VLOOKUP($C867,marv2012_trees!$A$2:$O$2023,5,FALSE)</f>
        <v>2516363.5299999998</v>
      </c>
      <c r="F867">
        <f>VLOOKUP($C867,marv2012_trees!$A$2:$O$2023,6,FALSE)</f>
        <v>6860336.0499999998</v>
      </c>
      <c r="G867" t="str">
        <f>IF(ISNA(VLOOKUP($C867,results!$A$2:$CJ$107,10,FALSE)),"",VLOOKUP($C867,results!$A$2:$CJ$107,10,FALSE))</f>
        <v/>
      </c>
      <c r="H867" t="str">
        <f>IF(ISNA(VLOOKUP($C867,results!$A$2:$CJ$107,11,FALSE)),"",VLOOKUP($C867,results!$A$2:$CJ$107,11,FALSE))</f>
        <v/>
      </c>
      <c r="I867" t="s">
        <v>152</v>
      </c>
      <c r="J867">
        <v>74</v>
      </c>
      <c r="K867">
        <v>2</v>
      </c>
      <c r="L867">
        <v>161</v>
      </c>
      <c r="M867">
        <v>13.24799878</v>
      </c>
      <c r="N867">
        <v>2</v>
      </c>
      <c r="O867" s="7">
        <v>1</v>
      </c>
      <c r="P867" s="7">
        <v>2</v>
      </c>
      <c r="Q867" s="7">
        <v>11</v>
      </c>
      <c r="R867" s="7">
        <v>186</v>
      </c>
      <c r="S867" s="7">
        <v>1</v>
      </c>
      <c r="T867" s="7">
        <v>14</v>
      </c>
      <c r="U867" s="7">
        <v>16</v>
      </c>
      <c r="V867" s="7">
        <v>6</v>
      </c>
      <c r="Y867" s="7">
        <v>20</v>
      </c>
      <c r="AB867" s="8">
        <f t="shared" si="142"/>
        <v>25</v>
      </c>
      <c r="AC867" s="8" t="str">
        <f t="shared" si="143"/>
        <v/>
      </c>
      <c r="AD867" s="32" t="str">
        <f t="shared" si="144"/>
        <v/>
      </c>
      <c r="AE867" s="32" t="str">
        <f>IF(J867&lt;900,IF(AND(VLOOKUP(C867,marv2012_trees!$A$2:$O$2023,11,FALSE)&lt;21,OR(Q867=21,Q867=22,Q867=23)),1,""),"")</f>
        <v/>
      </c>
      <c r="AF867" s="32" t="str">
        <f t="shared" si="145"/>
        <v/>
      </c>
      <c r="AG867" s="32">
        <f t="shared" si="146"/>
        <v>161</v>
      </c>
      <c r="AH867" s="32">
        <f t="shared" si="147"/>
        <v>186</v>
      </c>
      <c r="AI867" s="32">
        <f t="shared" si="148"/>
        <v>25</v>
      </c>
      <c r="AJ867" s="32" t="str">
        <f t="shared" si="149"/>
        <v/>
      </c>
    </row>
    <row r="868" spans="1:36">
      <c r="A868">
        <v>131</v>
      </c>
      <c r="B868" s="1" t="str">
        <f t="shared" si="141"/>
        <v>131A_101</v>
      </c>
      <c r="C868" t="str">
        <f t="shared" si="140"/>
        <v>131A_101</v>
      </c>
      <c r="D868" t="str">
        <f>IF(ISNA(VLOOKUP(C868,omissio_vanha_vs_uusi!$A$2:$T$107,20,FALSE)),"",IF(VLOOKUP(C868,omissio_vanha_vs_uusi!$A$2:$T$107,20,FALSE)="OK",VLOOKUP(C868,omissio_vanha_vs_uusi!$A$2:$T$107,11,FALSE),""))</f>
        <v/>
      </c>
      <c r="E868">
        <f>VLOOKUP($C868,marv2012_trees!$A$2:$O$2023,5,FALSE)</f>
        <v>2516357.4500000002</v>
      </c>
      <c r="F868">
        <f>VLOOKUP($C868,marv2012_trees!$A$2:$O$2023,6,FALSE)</f>
        <v>6860333.8700000001</v>
      </c>
      <c r="G868" t="str">
        <f>IF(ISNA(VLOOKUP($C868,results!$A$2:$CJ$107,10,FALSE)),"",VLOOKUP($C868,results!$A$2:$CJ$107,10,FALSE))</f>
        <v/>
      </c>
      <c r="H868" t="str">
        <f>IF(ISNA(VLOOKUP($C868,results!$A$2:$CJ$107,11,FALSE)),"",VLOOKUP($C868,results!$A$2:$CJ$107,11,FALSE))</f>
        <v/>
      </c>
      <c r="I868" t="s">
        <v>152</v>
      </c>
      <c r="J868">
        <v>101</v>
      </c>
      <c r="K868">
        <v>2</v>
      </c>
      <c r="L868">
        <v>135</v>
      </c>
      <c r="N868">
        <v>2</v>
      </c>
      <c r="O868" s="7">
        <v>1</v>
      </c>
      <c r="P868" s="7">
        <v>2</v>
      </c>
      <c r="Q868" s="7">
        <v>22</v>
      </c>
      <c r="R868" s="7">
        <v>140</v>
      </c>
      <c r="AA868" t="s">
        <v>134</v>
      </c>
      <c r="AB868" s="8" t="str">
        <f t="shared" si="142"/>
        <v/>
      </c>
      <c r="AC868" s="8" t="str">
        <f t="shared" si="143"/>
        <v/>
      </c>
      <c r="AD868" s="32" t="str">
        <f t="shared" si="144"/>
        <v/>
      </c>
      <c r="AE868" s="32">
        <f>IF(J868&lt;900,IF(AND(VLOOKUP(C868,marv2012_trees!$A$2:$O$2023,11,FALSE)&lt;21,OR(Q868=21,Q868=22,Q868=23)),1,""),"")</f>
        <v>1</v>
      </c>
      <c r="AF868" s="32" t="str">
        <f t="shared" si="145"/>
        <v/>
      </c>
      <c r="AG868" s="32">
        <f t="shared" si="146"/>
        <v>0</v>
      </c>
      <c r="AH868" s="32">
        <f t="shared" si="147"/>
        <v>0</v>
      </c>
      <c r="AI868" s="32" t="str">
        <f t="shared" si="148"/>
        <v/>
      </c>
      <c r="AJ868" s="32" t="str">
        <f t="shared" si="149"/>
        <v/>
      </c>
    </row>
    <row r="869" spans="1:36">
      <c r="A869">
        <v>131</v>
      </c>
      <c r="B869" s="1" t="str">
        <f t="shared" si="141"/>
        <v>131A_83</v>
      </c>
      <c r="C869" t="str">
        <f t="shared" si="140"/>
        <v>131A_83</v>
      </c>
      <c r="D869" t="str">
        <f>IF(ISNA(VLOOKUP(C869,omissio_vanha_vs_uusi!$A$2:$T$107,20,FALSE)),"",IF(VLOOKUP(C869,omissio_vanha_vs_uusi!$A$2:$T$107,20,FALSE)="OK",VLOOKUP(C869,omissio_vanha_vs_uusi!$A$2:$T$107,11,FALSE),""))</f>
        <v/>
      </c>
      <c r="E869">
        <f>VLOOKUP($C869,marv2012_trees!$A$2:$O$2023,5,FALSE)</f>
        <v>2516358.77</v>
      </c>
      <c r="F869">
        <f>VLOOKUP($C869,marv2012_trees!$A$2:$O$2023,6,FALSE)</f>
        <v>6860335.21</v>
      </c>
      <c r="G869" t="str">
        <f>IF(ISNA(VLOOKUP($C869,results!$A$2:$CJ$107,10,FALSE)),"",VLOOKUP($C869,results!$A$2:$CJ$107,10,FALSE))</f>
        <v/>
      </c>
      <c r="H869" t="str">
        <f>IF(ISNA(VLOOKUP($C869,results!$A$2:$CJ$107,11,FALSE)),"",VLOOKUP($C869,results!$A$2:$CJ$107,11,FALSE))</f>
        <v/>
      </c>
      <c r="I869" t="s">
        <v>152</v>
      </c>
      <c r="J869">
        <v>83</v>
      </c>
      <c r="K869">
        <v>2</v>
      </c>
      <c r="L869">
        <v>142</v>
      </c>
      <c r="M869">
        <v>14.234009159999999</v>
      </c>
      <c r="N869">
        <v>2</v>
      </c>
      <c r="O869" s="7">
        <v>1</v>
      </c>
      <c r="P869" s="7">
        <v>2</v>
      </c>
      <c r="Q869" s="7">
        <v>11</v>
      </c>
      <c r="R869" s="7">
        <v>160</v>
      </c>
      <c r="AB869" s="8">
        <f t="shared" si="142"/>
        <v>18</v>
      </c>
      <c r="AC869" s="8" t="str">
        <f t="shared" si="143"/>
        <v/>
      </c>
      <c r="AD869" s="32" t="str">
        <f t="shared" si="144"/>
        <v/>
      </c>
      <c r="AE869" s="32" t="str">
        <f>IF(J869&lt;900,IF(AND(VLOOKUP(C869,marv2012_trees!$A$2:$O$2023,11,FALSE)&lt;21,OR(Q869=21,Q869=22,Q869=23)),1,""),"")</f>
        <v/>
      </c>
      <c r="AF869" s="32" t="str">
        <f t="shared" si="145"/>
        <v/>
      </c>
      <c r="AG869" s="32">
        <f t="shared" si="146"/>
        <v>142</v>
      </c>
      <c r="AH869" s="32">
        <f t="shared" si="147"/>
        <v>160</v>
      </c>
      <c r="AI869" s="32">
        <f t="shared" si="148"/>
        <v>18</v>
      </c>
      <c r="AJ869" s="32" t="str">
        <f t="shared" si="149"/>
        <v/>
      </c>
    </row>
    <row r="870" spans="1:36">
      <c r="A870">
        <v>131</v>
      </c>
      <c r="B870" s="1" t="str">
        <f t="shared" si="141"/>
        <v>131A_84</v>
      </c>
      <c r="C870" t="str">
        <f t="shared" si="140"/>
        <v>131A_84</v>
      </c>
      <c r="D870" t="str">
        <f>IF(ISNA(VLOOKUP(C870,omissio_vanha_vs_uusi!$A$2:$T$107,20,FALSE)),"",IF(VLOOKUP(C870,omissio_vanha_vs_uusi!$A$2:$T$107,20,FALSE)="OK",VLOOKUP(C870,omissio_vanha_vs_uusi!$A$2:$T$107,11,FALSE),""))</f>
        <v/>
      </c>
      <c r="E870">
        <f>VLOOKUP($C870,marv2012_trees!$A$2:$O$2023,5,FALSE)</f>
        <v>2516357.09</v>
      </c>
      <c r="F870">
        <f>VLOOKUP($C870,marv2012_trees!$A$2:$O$2023,6,FALSE)</f>
        <v>6860335.7599999998</v>
      </c>
      <c r="G870" t="str">
        <f>IF(ISNA(VLOOKUP($C870,results!$A$2:$CJ$107,10,FALSE)),"",VLOOKUP($C870,results!$A$2:$CJ$107,10,FALSE))</f>
        <v/>
      </c>
      <c r="H870" t="str">
        <f>IF(ISNA(VLOOKUP($C870,results!$A$2:$CJ$107,11,FALSE)),"",VLOOKUP($C870,results!$A$2:$CJ$107,11,FALSE))</f>
        <v/>
      </c>
      <c r="I870" t="s">
        <v>152</v>
      </c>
      <c r="J870">
        <v>84</v>
      </c>
      <c r="K870">
        <v>2</v>
      </c>
      <c r="L870">
        <v>111</v>
      </c>
      <c r="M870">
        <v>8.3290073240000009</v>
      </c>
      <c r="N870">
        <v>2</v>
      </c>
      <c r="O870" s="7">
        <v>1</v>
      </c>
      <c r="P870" s="7">
        <v>2</v>
      </c>
      <c r="Q870" s="7">
        <v>22</v>
      </c>
      <c r="R870" s="7">
        <v>118</v>
      </c>
      <c r="AA870" t="s">
        <v>134</v>
      </c>
      <c r="AB870" s="8" t="str">
        <f t="shared" si="142"/>
        <v/>
      </c>
      <c r="AC870" s="8" t="str">
        <f t="shared" si="143"/>
        <v/>
      </c>
      <c r="AD870" s="32" t="str">
        <f t="shared" si="144"/>
        <v/>
      </c>
      <c r="AE870" s="32">
        <f>IF(J870&lt;900,IF(AND(VLOOKUP(C870,marv2012_trees!$A$2:$O$2023,11,FALSE)&lt;21,OR(Q870=21,Q870=22,Q870=23)),1,""),"")</f>
        <v>1</v>
      </c>
      <c r="AF870" s="32" t="str">
        <f t="shared" si="145"/>
        <v/>
      </c>
      <c r="AG870" s="32">
        <f t="shared" si="146"/>
        <v>0</v>
      </c>
      <c r="AH870" s="32">
        <f t="shared" si="147"/>
        <v>0</v>
      </c>
      <c r="AI870" s="32" t="str">
        <f t="shared" si="148"/>
        <v/>
      </c>
      <c r="AJ870" s="32" t="str">
        <f t="shared" si="149"/>
        <v/>
      </c>
    </row>
    <row r="871" spans="1:36">
      <c r="A871">
        <v>131</v>
      </c>
      <c r="B871" s="1" t="str">
        <f t="shared" si="141"/>
        <v>131A_103</v>
      </c>
      <c r="C871" t="str">
        <f t="shared" si="140"/>
        <v>131A_103</v>
      </c>
      <c r="D871" t="str">
        <f>IF(ISNA(VLOOKUP(C871,omissio_vanha_vs_uusi!$A$2:$T$107,20,FALSE)),"",IF(VLOOKUP(C871,omissio_vanha_vs_uusi!$A$2:$T$107,20,FALSE)="OK",VLOOKUP(C871,omissio_vanha_vs_uusi!$A$2:$T$107,11,FALSE),""))</f>
        <v/>
      </c>
      <c r="E871">
        <f>VLOOKUP($C871,marv2012_trees!$A$2:$O$2023,5,FALSE)</f>
        <v>2516354.96</v>
      </c>
      <c r="F871">
        <f>VLOOKUP($C871,marv2012_trees!$A$2:$O$2023,6,FALSE)</f>
        <v>6860334.7699999996</v>
      </c>
      <c r="G871" t="str">
        <f>IF(ISNA(VLOOKUP($C871,results!$A$2:$CJ$107,10,FALSE)),"",VLOOKUP($C871,results!$A$2:$CJ$107,10,FALSE))</f>
        <v/>
      </c>
      <c r="H871" t="str">
        <f>IF(ISNA(VLOOKUP($C871,results!$A$2:$CJ$107,11,FALSE)),"",VLOOKUP($C871,results!$A$2:$CJ$107,11,FALSE))</f>
        <v/>
      </c>
      <c r="I871" t="s">
        <v>152</v>
      </c>
      <c r="J871">
        <v>103</v>
      </c>
      <c r="K871">
        <v>2</v>
      </c>
      <c r="L871">
        <v>119</v>
      </c>
      <c r="M871">
        <v>13.29000671</v>
      </c>
      <c r="N871">
        <v>2</v>
      </c>
      <c r="O871" s="7">
        <v>1</v>
      </c>
      <c r="P871" s="7">
        <v>2</v>
      </c>
      <c r="Q871" s="7">
        <v>11</v>
      </c>
      <c r="R871" s="7">
        <v>135</v>
      </c>
      <c r="AB871" s="8">
        <f t="shared" si="142"/>
        <v>16</v>
      </c>
      <c r="AC871" s="8" t="str">
        <f t="shared" si="143"/>
        <v/>
      </c>
      <c r="AD871" s="32" t="str">
        <f t="shared" si="144"/>
        <v/>
      </c>
      <c r="AE871" s="32" t="str">
        <f>IF(J871&lt;900,IF(AND(VLOOKUP(C871,marv2012_trees!$A$2:$O$2023,11,FALSE)&lt;21,OR(Q871=21,Q871=22,Q871=23)),1,""),"")</f>
        <v/>
      </c>
      <c r="AF871" s="32" t="str">
        <f t="shared" si="145"/>
        <v/>
      </c>
      <c r="AG871" s="32">
        <f t="shared" si="146"/>
        <v>119</v>
      </c>
      <c r="AH871" s="32">
        <f t="shared" si="147"/>
        <v>135</v>
      </c>
      <c r="AI871" s="32">
        <f t="shared" si="148"/>
        <v>16</v>
      </c>
      <c r="AJ871" s="32" t="str">
        <f t="shared" si="149"/>
        <v/>
      </c>
    </row>
    <row r="872" spans="1:36">
      <c r="A872">
        <v>131</v>
      </c>
      <c r="B872" s="1" t="str">
        <f t="shared" si="141"/>
        <v>131A_68</v>
      </c>
      <c r="C872" t="str">
        <f t="shared" si="140"/>
        <v>131A_68</v>
      </c>
      <c r="D872" t="str">
        <f>IF(ISNA(VLOOKUP(C872,omissio_vanha_vs_uusi!$A$2:$T$107,20,FALSE)),"",IF(VLOOKUP(C872,omissio_vanha_vs_uusi!$A$2:$T$107,20,FALSE)="OK",VLOOKUP(C872,omissio_vanha_vs_uusi!$A$2:$T$107,11,FALSE),""))</f>
        <v/>
      </c>
      <c r="E872">
        <f>VLOOKUP($C872,marv2012_trees!$A$2:$O$2023,5,FALSE)</f>
        <v>2516360.94</v>
      </c>
      <c r="F872">
        <f>VLOOKUP($C872,marv2012_trees!$A$2:$O$2023,6,FALSE)</f>
        <v>6860338.21</v>
      </c>
      <c r="G872" t="str">
        <f>IF(ISNA(VLOOKUP($C872,results!$A$2:$CJ$107,10,FALSE)),"",VLOOKUP($C872,results!$A$2:$CJ$107,10,FALSE))</f>
        <v/>
      </c>
      <c r="H872" t="str">
        <f>IF(ISNA(VLOOKUP($C872,results!$A$2:$CJ$107,11,FALSE)),"",VLOOKUP($C872,results!$A$2:$CJ$107,11,FALSE))</f>
        <v/>
      </c>
      <c r="I872" t="s">
        <v>152</v>
      </c>
      <c r="J872">
        <v>68</v>
      </c>
      <c r="K872">
        <v>2</v>
      </c>
      <c r="L872">
        <v>171</v>
      </c>
      <c r="M872">
        <v>16.55600183</v>
      </c>
      <c r="N872">
        <v>2</v>
      </c>
      <c r="O872" s="7">
        <v>1</v>
      </c>
      <c r="P872" s="7">
        <v>2</v>
      </c>
      <c r="Q872" s="7">
        <v>11</v>
      </c>
      <c r="R872" s="7">
        <v>192</v>
      </c>
      <c r="S872" s="7">
        <v>1</v>
      </c>
      <c r="T872" s="7">
        <v>15</v>
      </c>
      <c r="U872" s="7">
        <v>17.2</v>
      </c>
      <c r="V872" s="7">
        <v>8</v>
      </c>
      <c r="X872" s="7">
        <v>12</v>
      </c>
      <c r="Y872" s="7">
        <v>25</v>
      </c>
      <c r="AB872" s="8">
        <f t="shared" si="142"/>
        <v>21</v>
      </c>
      <c r="AC872" s="8" t="str">
        <f t="shared" si="143"/>
        <v/>
      </c>
      <c r="AD872" s="32" t="str">
        <f t="shared" si="144"/>
        <v/>
      </c>
      <c r="AE872" s="32" t="str">
        <f>IF(J872&lt;900,IF(AND(VLOOKUP(C872,marv2012_trees!$A$2:$O$2023,11,FALSE)&lt;21,OR(Q872=21,Q872=22,Q872=23)),1,""),"")</f>
        <v/>
      </c>
      <c r="AF872" s="32" t="str">
        <f t="shared" si="145"/>
        <v/>
      </c>
      <c r="AG872" s="32">
        <f t="shared" si="146"/>
        <v>171</v>
      </c>
      <c r="AH872" s="32">
        <f t="shared" si="147"/>
        <v>192</v>
      </c>
      <c r="AI872" s="32">
        <f t="shared" si="148"/>
        <v>21</v>
      </c>
      <c r="AJ872" s="32" t="str">
        <f t="shared" si="149"/>
        <v/>
      </c>
    </row>
    <row r="873" spans="1:36">
      <c r="A873">
        <v>131</v>
      </c>
      <c r="B873" s="1" t="str">
        <f t="shared" si="141"/>
        <v>131A_79</v>
      </c>
      <c r="C873" t="str">
        <f t="shared" si="140"/>
        <v>131A_79</v>
      </c>
      <c r="D873" t="str">
        <f>IF(ISNA(VLOOKUP(C873,omissio_vanha_vs_uusi!$A$2:$T$107,20,FALSE)),"",IF(VLOOKUP(C873,omissio_vanha_vs_uusi!$A$2:$T$107,20,FALSE)="OK",VLOOKUP(C873,omissio_vanha_vs_uusi!$A$2:$T$107,11,FALSE),""))</f>
        <v/>
      </c>
      <c r="E873">
        <f>VLOOKUP($C873,marv2012_trees!$A$2:$O$2023,5,FALSE)</f>
        <v>2516355.39</v>
      </c>
      <c r="F873">
        <f>VLOOKUP($C873,marv2012_trees!$A$2:$O$2023,6,FALSE)</f>
        <v>6860336.5700000003</v>
      </c>
      <c r="G873" t="str">
        <f>IF(ISNA(VLOOKUP($C873,results!$A$2:$CJ$107,10,FALSE)),"",VLOOKUP($C873,results!$A$2:$CJ$107,10,FALSE))</f>
        <v/>
      </c>
      <c r="H873" t="str">
        <f>IF(ISNA(VLOOKUP($C873,results!$A$2:$CJ$107,11,FALSE)),"",VLOOKUP($C873,results!$A$2:$CJ$107,11,FALSE))</f>
        <v/>
      </c>
      <c r="I873" t="s">
        <v>152</v>
      </c>
      <c r="J873">
        <v>79</v>
      </c>
      <c r="K873">
        <v>2</v>
      </c>
      <c r="L873">
        <v>129</v>
      </c>
      <c r="M873">
        <v>14.10099756</v>
      </c>
      <c r="N873">
        <v>2</v>
      </c>
      <c r="O873" s="7">
        <v>1</v>
      </c>
      <c r="P873" s="7">
        <v>2</v>
      </c>
      <c r="Q873" s="7">
        <v>11</v>
      </c>
      <c r="R873" s="7">
        <v>146</v>
      </c>
      <c r="S873" s="7">
        <v>1</v>
      </c>
      <c r="T873" s="7">
        <v>12</v>
      </c>
      <c r="U873" s="7">
        <v>15</v>
      </c>
      <c r="V873" s="7">
        <v>9</v>
      </c>
      <c r="AB873" s="8">
        <f t="shared" si="142"/>
        <v>17</v>
      </c>
      <c r="AC873" s="8" t="str">
        <f t="shared" si="143"/>
        <v/>
      </c>
      <c r="AD873" s="32" t="str">
        <f t="shared" si="144"/>
        <v/>
      </c>
      <c r="AE873" s="32" t="str">
        <f>IF(J873&lt;900,IF(AND(VLOOKUP(C873,marv2012_trees!$A$2:$O$2023,11,FALSE)&lt;21,OR(Q873=21,Q873=22,Q873=23)),1,""),"")</f>
        <v/>
      </c>
      <c r="AF873" s="32" t="str">
        <f t="shared" si="145"/>
        <v/>
      </c>
      <c r="AG873" s="32">
        <f t="shared" si="146"/>
        <v>129</v>
      </c>
      <c r="AH873" s="32">
        <f t="shared" si="147"/>
        <v>146</v>
      </c>
      <c r="AI873" s="32">
        <f t="shared" si="148"/>
        <v>17</v>
      </c>
      <c r="AJ873" s="32" t="str">
        <f t="shared" si="149"/>
        <v/>
      </c>
    </row>
    <row r="874" spans="1:36">
      <c r="A874">
        <v>131</v>
      </c>
      <c r="B874" s="1" t="str">
        <f t="shared" si="141"/>
        <v>131A_85</v>
      </c>
      <c r="C874" t="str">
        <f t="shared" si="140"/>
        <v>131A_85</v>
      </c>
      <c r="D874" t="str">
        <f>IF(ISNA(VLOOKUP(C874,omissio_vanha_vs_uusi!$A$2:$T$107,20,FALSE)),"",IF(VLOOKUP(C874,omissio_vanha_vs_uusi!$A$2:$T$107,20,FALSE)="OK",VLOOKUP(C874,omissio_vanha_vs_uusi!$A$2:$T$107,11,FALSE),""))</f>
        <v/>
      </c>
      <c r="E874">
        <f>VLOOKUP($C874,marv2012_trees!$A$2:$O$2023,5,FALSE)</f>
        <v>2516353.88</v>
      </c>
      <c r="F874">
        <f>VLOOKUP($C874,marv2012_trees!$A$2:$O$2023,6,FALSE)</f>
        <v>6860336.8499999996</v>
      </c>
      <c r="G874" t="str">
        <f>IF(ISNA(VLOOKUP($C874,results!$A$2:$CJ$107,10,FALSE)),"",VLOOKUP($C874,results!$A$2:$CJ$107,10,FALSE))</f>
        <v/>
      </c>
      <c r="H874" t="str">
        <f>IF(ISNA(VLOOKUP($C874,results!$A$2:$CJ$107,11,FALSE)),"",VLOOKUP($C874,results!$A$2:$CJ$107,11,FALSE))</f>
        <v/>
      </c>
      <c r="I874" t="s">
        <v>152</v>
      </c>
      <c r="J874">
        <v>85</v>
      </c>
      <c r="K874">
        <v>2</v>
      </c>
      <c r="L874">
        <v>135</v>
      </c>
      <c r="M874">
        <v>14.399004270000001</v>
      </c>
      <c r="N874">
        <v>2</v>
      </c>
      <c r="O874" s="7">
        <v>1</v>
      </c>
      <c r="P874" s="7">
        <v>2</v>
      </c>
      <c r="Q874" s="7">
        <v>11</v>
      </c>
      <c r="R874" s="7">
        <v>159</v>
      </c>
      <c r="S874" s="7">
        <v>1</v>
      </c>
      <c r="T874" s="7">
        <v>14</v>
      </c>
      <c r="U874" s="7">
        <v>14</v>
      </c>
      <c r="V874" s="7">
        <v>8</v>
      </c>
      <c r="X874" s="7">
        <v>12</v>
      </c>
      <c r="Y874" s="7">
        <v>20</v>
      </c>
      <c r="AB874" s="8">
        <f t="shared" si="142"/>
        <v>24</v>
      </c>
      <c r="AC874" s="8" t="str">
        <f t="shared" si="143"/>
        <v/>
      </c>
      <c r="AD874" s="32" t="str">
        <f t="shared" si="144"/>
        <v/>
      </c>
      <c r="AE874" s="32" t="str">
        <f>IF(J874&lt;900,IF(AND(VLOOKUP(C874,marv2012_trees!$A$2:$O$2023,11,FALSE)&lt;21,OR(Q874=21,Q874=22,Q874=23)),1,""),"")</f>
        <v/>
      </c>
      <c r="AF874" s="32" t="str">
        <f t="shared" si="145"/>
        <v/>
      </c>
      <c r="AG874" s="32">
        <f t="shared" si="146"/>
        <v>135</v>
      </c>
      <c r="AH874" s="32">
        <f t="shared" si="147"/>
        <v>159</v>
      </c>
      <c r="AI874" s="32">
        <f t="shared" si="148"/>
        <v>24</v>
      </c>
      <c r="AJ874" s="32" t="str">
        <f t="shared" si="149"/>
        <v/>
      </c>
    </row>
    <row r="875" spans="1:36">
      <c r="A875">
        <v>131</v>
      </c>
      <c r="B875" s="1" t="str">
        <f t="shared" si="141"/>
        <v>131A_69</v>
      </c>
      <c r="C875" t="str">
        <f t="shared" si="140"/>
        <v>131A_69</v>
      </c>
      <c r="D875" t="str">
        <f>IF(ISNA(VLOOKUP(C875,omissio_vanha_vs_uusi!$A$2:$T$107,20,FALSE)),"",IF(VLOOKUP(C875,omissio_vanha_vs_uusi!$A$2:$T$107,20,FALSE)="OK",VLOOKUP(C875,omissio_vanha_vs_uusi!$A$2:$T$107,11,FALSE),""))</f>
        <v/>
      </c>
      <c r="E875">
        <f>VLOOKUP($C875,marv2012_trees!$A$2:$O$2023,5,FALSE)</f>
        <v>2516356.48</v>
      </c>
      <c r="F875">
        <f>VLOOKUP($C875,marv2012_trees!$A$2:$O$2023,6,FALSE)</f>
        <v>6860338.21</v>
      </c>
      <c r="G875" t="str">
        <f>IF(ISNA(VLOOKUP($C875,results!$A$2:$CJ$107,10,FALSE)),"",VLOOKUP($C875,results!$A$2:$CJ$107,10,FALSE))</f>
        <v/>
      </c>
      <c r="H875" t="str">
        <f>IF(ISNA(VLOOKUP($C875,results!$A$2:$CJ$107,11,FALSE)),"",VLOOKUP($C875,results!$A$2:$CJ$107,11,FALSE))</f>
        <v/>
      </c>
      <c r="I875" t="s">
        <v>152</v>
      </c>
      <c r="J875">
        <v>69</v>
      </c>
      <c r="K875">
        <v>2</v>
      </c>
      <c r="L875">
        <v>151</v>
      </c>
      <c r="M875">
        <v>14.00099939</v>
      </c>
      <c r="N875">
        <v>2</v>
      </c>
      <c r="O875" s="7">
        <v>1</v>
      </c>
      <c r="P875" s="7">
        <v>2</v>
      </c>
      <c r="Q875" s="7">
        <v>11</v>
      </c>
      <c r="R875" s="7">
        <v>171</v>
      </c>
      <c r="AB875" s="8">
        <f t="shared" si="142"/>
        <v>20</v>
      </c>
      <c r="AC875" s="8" t="str">
        <f t="shared" si="143"/>
        <v/>
      </c>
      <c r="AD875" s="32" t="str">
        <f t="shared" si="144"/>
        <v/>
      </c>
      <c r="AE875" s="32" t="str">
        <f>IF(J875&lt;900,IF(AND(VLOOKUP(C875,marv2012_trees!$A$2:$O$2023,11,FALSE)&lt;21,OR(Q875=21,Q875=22,Q875=23)),1,""),"")</f>
        <v/>
      </c>
      <c r="AF875" s="32" t="str">
        <f t="shared" si="145"/>
        <v/>
      </c>
      <c r="AG875" s="32">
        <f t="shared" si="146"/>
        <v>151</v>
      </c>
      <c r="AH875" s="32">
        <f t="shared" si="147"/>
        <v>171</v>
      </c>
      <c r="AI875" s="32">
        <f t="shared" si="148"/>
        <v>20</v>
      </c>
      <c r="AJ875" s="32" t="str">
        <f t="shared" si="149"/>
        <v/>
      </c>
    </row>
    <row r="876" spans="1:36">
      <c r="A876">
        <v>131</v>
      </c>
      <c r="B876" s="1" t="str">
        <f t="shared" si="141"/>
        <v>131A_61</v>
      </c>
      <c r="C876" t="str">
        <f t="shared" si="140"/>
        <v>131A_61</v>
      </c>
      <c r="D876" t="str">
        <f>IF(ISNA(VLOOKUP(C876,omissio_vanha_vs_uusi!$A$2:$T$107,20,FALSE)),"",IF(VLOOKUP(C876,omissio_vanha_vs_uusi!$A$2:$T$107,20,FALSE)="OK",VLOOKUP(C876,omissio_vanha_vs_uusi!$A$2:$T$107,11,FALSE),""))</f>
        <v/>
      </c>
      <c r="E876">
        <f>VLOOKUP($C876,marv2012_trees!$A$2:$O$2023,5,FALSE)</f>
        <v>2516360.2599999998</v>
      </c>
      <c r="F876">
        <f>VLOOKUP($C876,marv2012_trees!$A$2:$O$2023,6,FALSE)</f>
        <v>6860340.5099999998</v>
      </c>
      <c r="G876" t="str">
        <f>IF(ISNA(VLOOKUP($C876,results!$A$2:$CJ$107,10,FALSE)),"",VLOOKUP($C876,results!$A$2:$CJ$107,10,FALSE))</f>
        <v/>
      </c>
      <c r="H876" t="str">
        <f>IF(ISNA(VLOOKUP($C876,results!$A$2:$CJ$107,11,FALSE)),"",VLOOKUP($C876,results!$A$2:$CJ$107,11,FALSE))</f>
        <v/>
      </c>
      <c r="I876" t="s">
        <v>152</v>
      </c>
      <c r="J876">
        <v>61</v>
      </c>
      <c r="K876">
        <v>2</v>
      </c>
      <c r="L876">
        <v>116</v>
      </c>
      <c r="N876">
        <v>2</v>
      </c>
      <c r="O876" s="7">
        <v>1</v>
      </c>
      <c r="P876" s="7">
        <v>2</v>
      </c>
      <c r="Q876" s="7">
        <v>22</v>
      </c>
      <c r="R876" s="7">
        <v>119</v>
      </c>
      <c r="AA876" t="s">
        <v>134</v>
      </c>
      <c r="AB876" s="8" t="str">
        <f t="shared" si="142"/>
        <v/>
      </c>
      <c r="AC876" s="8" t="str">
        <f t="shared" si="143"/>
        <v/>
      </c>
      <c r="AD876" s="32" t="str">
        <f t="shared" si="144"/>
        <v/>
      </c>
      <c r="AE876" s="32">
        <f>IF(J876&lt;900,IF(AND(VLOOKUP(C876,marv2012_trees!$A$2:$O$2023,11,FALSE)&lt;21,OR(Q876=21,Q876=22,Q876=23)),1,""),"")</f>
        <v>1</v>
      </c>
      <c r="AF876" s="32" t="str">
        <f t="shared" si="145"/>
        <v/>
      </c>
      <c r="AG876" s="32">
        <f t="shared" si="146"/>
        <v>0</v>
      </c>
      <c r="AH876" s="32">
        <f t="shared" si="147"/>
        <v>0</v>
      </c>
      <c r="AI876" s="32" t="str">
        <f t="shared" si="148"/>
        <v/>
      </c>
      <c r="AJ876" s="32" t="str">
        <f t="shared" si="149"/>
        <v/>
      </c>
    </row>
    <row r="877" spans="1:36">
      <c r="A877">
        <v>131</v>
      </c>
      <c r="B877" s="1" t="str">
        <f t="shared" si="141"/>
        <v>131A_62</v>
      </c>
      <c r="C877" t="str">
        <f t="shared" si="140"/>
        <v>131A_62</v>
      </c>
      <c r="D877" t="str">
        <f>IF(ISNA(VLOOKUP(C877,omissio_vanha_vs_uusi!$A$2:$T$107,20,FALSE)),"",IF(VLOOKUP(C877,omissio_vanha_vs_uusi!$A$2:$T$107,20,FALSE)="OK",VLOOKUP(C877,omissio_vanha_vs_uusi!$A$2:$T$107,11,FALSE),""))</f>
        <v/>
      </c>
      <c r="E877">
        <f>VLOOKUP($C877,marv2012_trees!$A$2:$O$2023,5,FALSE)</f>
        <v>2516357.9</v>
      </c>
      <c r="F877">
        <f>VLOOKUP($C877,marv2012_trees!$A$2:$O$2023,6,FALSE)</f>
        <v>6860339.8300000001</v>
      </c>
      <c r="G877" t="str">
        <f>IF(ISNA(VLOOKUP($C877,results!$A$2:$CJ$107,10,FALSE)),"",VLOOKUP($C877,results!$A$2:$CJ$107,10,FALSE))</f>
        <v/>
      </c>
      <c r="H877" t="str">
        <f>IF(ISNA(VLOOKUP($C877,results!$A$2:$CJ$107,11,FALSE)),"",VLOOKUP($C877,results!$A$2:$CJ$107,11,FALSE))</f>
        <v/>
      </c>
      <c r="I877" t="s">
        <v>152</v>
      </c>
      <c r="J877">
        <v>62</v>
      </c>
      <c r="K877">
        <v>2</v>
      </c>
      <c r="L877">
        <v>139</v>
      </c>
      <c r="M877">
        <v>13.86000305</v>
      </c>
      <c r="N877">
        <v>2</v>
      </c>
      <c r="O877" s="7">
        <v>1</v>
      </c>
      <c r="P877" s="7">
        <v>2</v>
      </c>
      <c r="Q877" s="7">
        <v>11</v>
      </c>
      <c r="R877" s="7">
        <v>157</v>
      </c>
      <c r="S877" s="7">
        <v>1</v>
      </c>
      <c r="T877" s="7">
        <v>11</v>
      </c>
      <c r="U877" s="7">
        <v>15</v>
      </c>
      <c r="V877" s="7">
        <v>8</v>
      </c>
      <c r="AB877" s="8">
        <f t="shared" si="142"/>
        <v>18</v>
      </c>
      <c r="AC877" s="8" t="str">
        <f t="shared" si="143"/>
        <v/>
      </c>
      <c r="AD877" s="32" t="str">
        <f t="shared" si="144"/>
        <v/>
      </c>
      <c r="AE877" s="32" t="str">
        <f>IF(J877&lt;900,IF(AND(VLOOKUP(C877,marv2012_trees!$A$2:$O$2023,11,FALSE)&lt;21,OR(Q877=21,Q877=22,Q877=23)),1,""),"")</f>
        <v/>
      </c>
      <c r="AF877" s="32" t="str">
        <f t="shared" si="145"/>
        <v/>
      </c>
      <c r="AG877" s="32">
        <f t="shared" si="146"/>
        <v>139</v>
      </c>
      <c r="AH877" s="32">
        <f t="shared" si="147"/>
        <v>157</v>
      </c>
      <c r="AI877" s="32">
        <f t="shared" si="148"/>
        <v>18</v>
      </c>
      <c r="AJ877" s="32" t="str">
        <f t="shared" si="149"/>
        <v/>
      </c>
    </row>
    <row r="878" spans="1:36">
      <c r="A878">
        <v>131</v>
      </c>
      <c r="B878" s="1" t="str">
        <f t="shared" si="141"/>
        <v>131A_57</v>
      </c>
      <c r="C878" t="str">
        <f t="shared" si="140"/>
        <v>131A_57</v>
      </c>
      <c r="D878" t="str">
        <f>IF(ISNA(VLOOKUP(C878,omissio_vanha_vs_uusi!$A$2:$T$107,20,FALSE)),"",IF(VLOOKUP(C878,omissio_vanha_vs_uusi!$A$2:$T$107,20,FALSE)="OK",VLOOKUP(C878,omissio_vanha_vs_uusi!$A$2:$T$107,11,FALSE),""))</f>
        <v/>
      </c>
      <c r="E878">
        <f>VLOOKUP($C878,marv2012_trees!$A$2:$O$2023,5,FALSE)</f>
        <v>2516358.8199999998</v>
      </c>
      <c r="F878">
        <f>VLOOKUP($C878,marv2012_trees!$A$2:$O$2023,6,FALSE)</f>
        <v>6860341.5099999998</v>
      </c>
      <c r="G878" t="str">
        <f>IF(ISNA(VLOOKUP($C878,results!$A$2:$CJ$107,10,FALSE)),"",VLOOKUP($C878,results!$A$2:$CJ$107,10,FALSE))</f>
        <v/>
      </c>
      <c r="H878" t="str">
        <f>IF(ISNA(VLOOKUP($C878,results!$A$2:$CJ$107,11,FALSE)),"",VLOOKUP($C878,results!$A$2:$CJ$107,11,FALSE))</f>
        <v/>
      </c>
      <c r="I878" t="s">
        <v>152</v>
      </c>
      <c r="J878">
        <v>57</v>
      </c>
      <c r="K878">
        <v>2</v>
      </c>
      <c r="L878">
        <v>153</v>
      </c>
      <c r="M878">
        <v>16.95700244</v>
      </c>
      <c r="N878">
        <v>2</v>
      </c>
      <c r="O878" s="7">
        <v>1</v>
      </c>
      <c r="P878" s="7">
        <v>2</v>
      </c>
      <c r="Q878" s="7">
        <v>11</v>
      </c>
      <c r="R878" s="7">
        <v>179</v>
      </c>
      <c r="AB878" s="8">
        <f t="shared" si="142"/>
        <v>26</v>
      </c>
      <c r="AC878" s="8" t="str">
        <f t="shared" si="143"/>
        <v/>
      </c>
      <c r="AD878" s="32" t="str">
        <f t="shared" si="144"/>
        <v/>
      </c>
      <c r="AE878" s="32" t="str">
        <f>IF(J878&lt;900,IF(AND(VLOOKUP(C878,marv2012_trees!$A$2:$O$2023,11,FALSE)&lt;21,OR(Q878=21,Q878=22,Q878=23)),1,""),"")</f>
        <v/>
      </c>
      <c r="AF878" s="32" t="str">
        <f t="shared" si="145"/>
        <v/>
      </c>
      <c r="AG878" s="32">
        <f t="shared" si="146"/>
        <v>153</v>
      </c>
      <c r="AH878" s="32">
        <f t="shared" si="147"/>
        <v>179</v>
      </c>
      <c r="AI878" s="32">
        <f t="shared" si="148"/>
        <v>26</v>
      </c>
      <c r="AJ878" s="32" t="str">
        <f t="shared" si="149"/>
        <v/>
      </c>
    </row>
    <row r="879" spans="1:36">
      <c r="A879">
        <v>131</v>
      </c>
      <c r="B879" s="1" t="str">
        <f t="shared" si="141"/>
        <v>131A_65</v>
      </c>
      <c r="C879" t="str">
        <f t="shared" si="140"/>
        <v>131A_65</v>
      </c>
      <c r="D879" t="str">
        <f>IF(ISNA(VLOOKUP(C879,omissio_vanha_vs_uusi!$A$2:$T$107,20,FALSE)),"",IF(VLOOKUP(C879,omissio_vanha_vs_uusi!$A$2:$T$107,20,FALSE)="OK",VLOOKUP(C879,omissio_vanha_vs_uusi!$A$2:$T$107,11,FALSE),""))</f>
        <v/>
      </c>
      <c r="E879">
        <f>VLOOKUP($C879,marv2012_trees!$A$2:$O$2023,5,FALSE)</f>
        <v>2516352.54</v>
      </c>
      <c r="F879">
        <f>VLOOKUP($C879,marv2012_trees!$A$2:$O$2023,6,FALSE)</f>
        <v>6860339.04</v>
      </c>
      <c r="G879" t="str">
        <f>IF(ISNA(VLOOKUP($C879,results!$A$2:$CJ$107,10,FALSE)),"",VLOOKUP($C879,results!$A$2:$CJ$107,10,FALSE))</f>
        <v/>
      </c>
      <c r="H879" t="str">
        <f>IF(ISNA(VLOOKUP($C879,results!$A$2:$CJ$107,11,FALSE)),"",VLOOKUP($C879,results!$A$2:$CJ$107,11,FALSE))</f>
        <v/>
      </c>
      <c r="I879" t="s">
        <v>152</v>
      </c>
      <c r="J879">
        <v>65</v>
      </c>
      <c r="K879">
        <v>2</v>
      </c>
      <c r="L879">
        <v>116</v>
      </c>
      <c r="M879">
        <v>13.81400122</v>
      </c>
      <c r="N879">
        <v>2</v>
      </c>
      <c r="O879" s="7">
        <v>1</v>
      </c>
      <c r="P879" s="7">
        <v>2</v>
      </c>
      <c r="Q879" s="7">
        <v>11</v>
      </c>
      <c r="R879" s="7">
        <v>132</v>
      </c>
      <c r="AB879" s="8">
        <f t="shared" si="142"/>
        <v>16</v>
      </c>
      <c r="AC879" s="8" t="str">
        <f t="shared" si="143"/>
        <v/>
      </c>
      <c r="AD879" s="32" t="str">
        <f t="shared" si="144"/>
        <v/>
      </c>
      <c r="AE879" s="32" t="str">
        <f>IF(J879&lt;900,IF(AND(VLOOKUP(C879,marv2012_trees!$A$2:$O$2023,11,FALSE)&lt;21,OR(Q879=21,Q879=22,Q879=23)),1,""),"")</f>
        <v/>
      </c>
      <c r="AF879" s="32" t="str">
        <f t="shared" si="145"/>
        <v/>
      </c>
      <c r="AG879" s="32">
        <f t="shared" si="146"/>
        <v>116</v>
      </c>
      <c r="AH879" s="32">
        <f t="shared" si="147"/>
        <v>132</v>
      </c>
      <c r="AI879" s="32">
        <f t="shared" si="148"/>
        <v>16</v>
      </c>
      <c r="AJ879" s="32" t="str">
        <f t="shared" si="149"/>
        <v/>
      </c>
    </row>
    <row r="880" spans="1:36">
      <c r="A880">
        <v>131</v>
      </c>
      <c r="B880" s="1" t="str">
        <f t="shared" si="141"/>
        <v>131A_60</v>
      </c>
      <c r="C880" t="str">
        <f t="shared" si="140"/>
        <v>131A_60</v>
      </c>
      <c r="D880" t="str">
        <f>IF(ISNA(VLOOKUP(C880,omissio_vanha_vs_uusi!$A$2:$T$107,20,FALSE)),"",IF(VLOOKUP(C880,omissio_vanha_vs_uusi!$A$2:$T$107,20,FALSE)="OK",VLOOKUP(C880,omissio_vanha_vs_uusi!$A$2:$T$107,11,FALSE),""))</f>
        <v/>
      </c>
      <c r="E880">
        <f>VLOOKUP($C880,marv2012_trees!$A$2:$O$2023,5,FALSE)</f>
        <v>2516354.02</v>
      </c>
      <c r="F880">
        <f>VLOOKUP($C880,marv2012_trees!$A$2:$O$2023,6,FALSE)</f>
        <v>6860339.8300000001</v>
      </c>
      <c r="G880" t="str">
        <f>IF(ISNA(VLOOKUP($C880,results!$A$2:$CJ$107,10,FALSE)),"",VLOOKUP($C880,results!$A$2:$CJ$107,10,FALSE))</f>
        <v/>
      </c>
      <c r="H880" t="str">
        <f>IF(ISNA(VLOOKUP($C880,results!$A$2:$CJ$107,11,FALSE)),"",VLOOKUP($C880,results!$A$2:$CJ$107,11,FALSE))</f>
        <v/>
      </c>
      <c r="I880" t="s">
        <v>152</v>
      </c>
      <c r="J880">
        <v>60</v>
      </c>
      <c r="K880">
        <v>2</v>
      </c>
      <c r="L880">
        <v>181</v>
      </c>
      <c r="M880">
        <v>16.722011599999998</v>
      </c>
      <c r="N880">
        <v>2</v>
      </c>
      <c r="O880" s="7">
        <v>1</v>
      </c>
      <c r="P880" s="7">
        <v>2</v>
      </c>
      <c r="Q880" s="7">
        <v>11</v>
      </c>
      <c r="R880" s="7">
        <v>205</v>
      </c>
      <c r="S880" s="7">
        <v>1</v>
      </c>
      <c r="T880" s="7">
        <v>16</v>
      </c>
      <c r="U880" s="7">
        <v>16.5</v>
      </c>
      <c r="V880" s="7">
        <v>9</v>
      </c>
      <c r="AB880" s="8">
        <f t="shared" si="142"/>
        <v>24</v>
      </c>
      <c r="AC880" s="8" t="str">
        <f t="shared" si="143"/>
        <v/>
      </c>
      <c r="AD880" s="32" t="str">
        <f t="shared" si="144"/>
        <v/>
      </c>
      <c r="AE880" s="32" t="str">
        <f>IF(J880&lt;900,IF(AND(VLOOKUP(C880,marv2012_trees!$A$2:$O$2023,11,FALSE)&lt;21,OR(Q880=21,Q880=22,Q880=23)),1,""),"")</f>
        <v/>
      </c>
      <c r="AF880" s="32" t="str">
        <f t="shared" si="145"/>
        <v/>
      </c>
      <c r="AG880" s="32">
        <f t="shared" si="146"/>
        <v>181</v>
      </c>
      <c r="AH880" s="32">
        <f t="shared" si="147"/>
        <v>205</v>
      </c>
      <c r="AI880" s="32">
        <f t="shared" si="148"/>
        <v>24</v>
      </c>
      <c r="AJ880" s="32" t="str">
        <f t="shared" si="149"/>
        <v/>
      </c>
    </row>
    <row r="881" spans="1:36">
      <c r="A881">
        <v>131</v>
      </c>
      <c r="B881" s="1" t="str">
        <f t="shared" si="141"/>
        <v>131A_56</v>
      </c>
      <c r="C881" t="str">
        <f t="shared" si="140"/>
        <v>131A_56</v>
      </c>
      <c r="D881" t="str">
        <f>IF(ISNA(VLOOKUP(C881,omissio_vanha_vs_uusi!$A$2:$T$107,20,FALSE)),"",IF(VLOOKUP(C881,omissio_vanha_vs_uusi!$A$2:$T$107,20,FALSE)="OK",VLOOKUP(C881,omissio_vanha_vs_uusi!$A$2:$T$107,11,FALSE),""))</f>
        <v/>
      </c>
      <c r="E881">
        <f>VLOOKUP($C881,marv2012_trees!$A$2:$O$2023,5,FALSE)</f>
        <v>2516356.0099999998</v>
      </c>
      <c r="F881">
        <f>VLOOKUP($C881,marv2012_trees!$A$2:$O$2023,6,FALSE)</f>
        <v>6860340.8499999996</v>
      </c>
      <c r="G881" t="str">
        <f>IF(ISNA(VLOOKUP($C881,results!$A$2:$CJ$107,10,FALSE)),"",VLOOKUP($C881,results!$A$2:$CJ$107,10,FALSE))</f>
        <v/>
      </c>
      <c r="H881" t="str">
        <f>IF(ISNA(VLOOKUP($C881,results!$A$2:$CJ$107,11,FALSE)),"",VLOOKUP($C881,results!$A$2:$CJ$107,11,FALSE))</f>
        <v/>
      </c>
      <c r="I881" t="s">
        <v>152</v>
      </c>
      <c r="J881">
        <v>56</v>
      </c>
      <c r="K881">
        <v>2</v>
      </c>
      <c r="L881">
        <v>74</v>
      </c>
      <c r="M881">
        <v>7.4009975590000003</v>
      </c>
      <c r="N881">
        <v>2</v>
      </c>
      <c r="O881" s="7">
        <v>1</v>
      </c>
      <c r="P881" s="7">
        <v>2</v>
      </c>
      <c r="Q881" s="7">
        <v>11</v>
      </c>
      <c r="R881" s="7">
        <v>75</v>
      </c>
      <c r="AB881" s="8">
        <f t="shared" si="142"/>
        <v>1</v>
      </c>
      <c r="AC881" s="8" t="str">
        <f t="shared" si="143"/>
        <v/>
      </c>
      <c r="AD881" s="32" t="str">
        <f t="shared" si="144"/>
        <v/>
      </c>
      <c r="AE881" s="32" t="str">
        <f>IF(J881&lt;900,IF(AND(VLOOKUP(C881,marv2012_trees!$A$2:$O$2023,11,FALSE)&lt;21,OR(Q881=21,Q881=22,Q881=23)),1,""),"")</f>
        <v/>
      </c>
      <c r="AF881" s="32" t="str">
        <f t="shared" si="145"/>
        <v/>
      </c>
      <c r="AG881" s="32">
        <f t="shared" si="146"/>
        <v>74</v>
      </c>
      <c r="AH881" s="32">
        <f t="shared" si="147"/>
        <v>75</v>
      </c>
      <c r="AI881" s="32">
        <f t="shared" si="148"/>
        <v>1</v>
      </c>
      <c r="AJ881" s="32" t="str">
        <f t="shared" si="149"/>
        <v/>
      </c>
    </row>
    <row r="882" spans="1:36">
      <c r="A882">
        <v>131</v>
      </c>
      <c r="B882" s="1" t="str">
        <f t="shared" si="141"/>
        <v>131A_53</v>
      </c>
      <c r="C882" t="str">
        <f t="shared" si="140"/>
        <v>131A_53</v>
      </c>
      <c r="D882" t="str">
        <f>IF(ISNA(VLOOKUP(C882,omissio_vanha_vs_uusi!$A$2:$T$107,20,FALSE)),"",IF(VLOOKUP(C882,omissio_vanha_vs_uusi!$A$2:$T$107,20,FALSE)="OK",VLOOKUP(C882,omissio_vanha_vs_uusi!$A$2:$T$107,11,FALSE),""))</f>
        <v/>
      </c>
      <c r="E882">
        <f>VLOOKUP($C882,marv2012_trees!$A$2:$O$2023,5,FALSE)</f>
        <v>2516357.54</v>
      </c>
      <c r="F882">
        <f>VLOOKUP($C882,marv2012_trees!$A$2:$O$2023,6,FALSE)</f>
        <v>6860342.04</v>
      </c>
      <c r="G882" t="str">
        <f>IF(ISNA(VLOOKUP($C882,results!$A$2:$CJ$107,10,FALSE)),"",VLOOKUP($C882,results!$A$2:$CJ$107,10,FALSE))</f>
        <v/>
      </c>
      <c r="H882" t="str">
        <f>IF(ISNA(VLOOKUP($C882,results!$A$2:$CJ$107,11,FALSE)),"",VLOOKUP($C882,results!$A$2:$CJ$107,11,FALSE))</f>
        <v/>
      </c>
      <c r="I882" t="s">
        <v>152</v>
      </c>
      <c r="J882">
        <v>53</v>
      </c>
      <c r="K882">
        <v>2</v>
      </c>
      <c r="L882">
        <v>123</v>
      </c>
      <c r="N882">
        <v>2</v>
      </c>
      <c r="O882" s="7">
        <v>1</v>
      </c>
      <c r="P882" s="7">
        <v>2</v>
      </c>
      <c r="Q882" s="7">
        <v>22</v>
      </c>
      <c r="R882" s="7">
        <v>159</v>
      </c>
      <c r="AA882" t="s">
        <v>134</v>
      </c>
      <c r="AB882" s="8" t="str">
        <f t="shared" si="142"/>
        <v/>
      </c>
      <c r="AC882" s="8" t="str">
        <f t="shared" si="143"/>
        <v/>
      </c>
      <c r="AD882" s="32" t="str">
        <f t="shared" si="144"/>
        <v/>
      </c>
      <c r="AE882" s="32">
        <f>IF(J882&lt;900,IF(AND(VLOOKUP(C882,marv2012_trees!$A$2:$O$2023,11,FALSE)&lt;21,OR(Q882=21,Q882=22,Q882=23)),1,""),"")</f>
        <v>1</v>
      </c>
      <c r="AF882" s="32" t="str">
        <f t="shared" si="145"/>
        <v/>
      </c>
      <c r="AG882" s="32">
        <f t="shared" si="146"/>
        <v>0</v>
      </c>
      <c r="AH882" s="32">
        <f t="shared" si="147"/>
        <v>0</v>
      </c>
      <c r="AI882" s="32" t="str">
        <f t="shared" si="148"/>
        <v/>
      </c>
      <c r="AJ882" s="32" t="str">
        <f t="shared" si="149"/>
        <v/>
      </c>
    </row>
    <row r="883" spans="1:36">
      <c r="A883">
        <v>131</v>
      </c>
      <c r="B883" s="1" t="str">
        <f t="shared" si="141"/>
        <v>131A_52</v>
      </c>
      <c r="C883" t="str">
        <f t="shared" ref="C883:C918" si="150">CONCATENATE(I883,"_",J883)</f>
        <v>131A_52</v>
      </c>
      <c r="D883" t="str">
        <f>IF(ISNA(VLOOKUP(C883,omissio_vanha_vs_uusi!$A$2:$T$107,20,FALSE)),"",IF(VLOOKUP(C883,omissio_vanha_vs_uusi!$A$2:$T$107,20,FALSE)="OK",VLOOKUP(C883,omissio_vanha_vs_uusi!$A$2:$T$107,11,FALSE),""))</f>
        <v/>
      </c>
      <c r="E883">
        <f>VLOOKUP($C883,marv2012_trees!$A$2:$O$2023,5,FALSE)</f>
        <v>2516360.02</v>
      </c>
      <c r="F883">
        <f>VLOOKUP($C883,marv2012_trees!$A$2:$O$2023,6,FALSE)</f>
        <v>6860343.6600000001</v>
      </c>
      <c r="G883" t="str">
        <f>IF(ISNA(VLOOKUP($C883,results!$A$2:$CJ$107,10,FALSE)),"",VLOOKUP($C883,results!$A$2:$CJ$107,10,FALSE))</f>
        <v/>
      </c>
      <c r="H883" t="str">
        <f>IF(ISNA(VLOOKUP($C883,results!$A$2:$CJ$107,11,FALSE)),"",VLOOKUP($C883,results!$A$2:$CJ$107,11,FALSE))</f>
        <v/>
      </c>
      <c r="I883" t="s">
        <v>152</v>
      </c>
      <c r="J883">
        <v>52</v>
      </c>
      <c r="K883">
        <v>2</v>
      </c>
      <c r="L883">
        <v>157</v>
      </c>
      <c r="M883">
        <v>15.6800061</v>
      </c>
      <c r="N883">
        <v>2</v>
      </c>
      <c r="O883" s="7">
        <v>1</v>
      </c>
      <c r="P883" s="7">
        <v>2</v>
      </c>
      <c r="Q883" s="7">
        <v>11</v>
      </c>
      <c r="R883" s="7">
        <v>175</v>
      </c>
      <c r="S883" s="7">
        <v>1</v>
      </c>
      <c r="T883" s="7">
        <v>14</v>
      </c>
      <c r="U883" s="7">
        <v>17</v>
      </c>
      <c r="V883" s="7">
        <v>7</v>
      </c>
      <c r="X883" s="7">
        <v>13</v>
      </c>
      <c r="Y883" s="7">
        <v>5</v>
      </c>
      <c r="AB883" s="8">
        <f t="shared" si="142"/>
        <v>18</v>
      </c>
      <c r="AC883" s="8" t="str">
        <f t="shared" si="143"/>
        <v/>
      </c>
      <c r="AD883" s="32" t="str">
        <f t="shared" si="144"/>
        <v/>
      </c>
      <c r="AE883" s="32" t="str">
        <f>IF(J883&lt;900,IF(AND(VLOOKUP(C883,marv2012_trees!$A$2:$O$2023,11,FALSE)&lt;21,OR(Q883=21,Q883=22,Q883=23)),1,""),"")</f>
        <v/>
      </c>
      <c r="AF883" s="32" t="str">
        <f t="shared" si="145"/>
        <v/>
      </c>
      <c r="AG883" s="32">
        <f t="shared" si="146"/>
        <v>157</v>
      </c>
      <c r="AH883" s="32">
        <f t="shared" si="147"/>
        <v>175</v>
      </c>
      <c r="AI883" s="32">
        <f t="shared" si="148"/>
        <v>18</v>
      </c>
      <c r="AJ883" s="32" t="str">
        <f t="shared" si="149"/>
        <v/>
      </c>
    </row>
    <row r="884" spans="1:36">
      <c r="A884">
        <v>131</v>
      </c>
      <c r="B884" s="1" t="str">
        <f t="shared" si="141"/>
        <v>131A_44</v>
      </c>
      <c r="C884" t="str">
        <f t="shared" si="150"/>
        <v>131A_44</v>
      </c>
      <c r="D884" t="str">
        <f>IF(ISNA(VLOOKUP(C884,omissio_vanha_vs_uusi!$A$2:$T$107,20,FALSE)),"",IF(VLOOKUP(C884,omissio_vanha_vs_uusi!$A$2:$T$107,20,FALSE)="OK",VLOOKUP(C884,omissio_vanha_vs_uusi!$A$2:$T$107,11,FALSE),""))</f>
        <v/>
      </c>
      <c r="E884">
        <f>VLOOKUP($C884,marv2012_trees!$A$2:$O$2023,5,FALSE)</f>
        <v>2516352.54</v>
      </c>
      <c r="F884">
        <f>VLOOKUP($C884,marv2012_trees!$A$2:$O$2023,6,FALSE)</f>
        <v>6860341.6100000003</v>
      </c>
      <c r="G884" t="str">
        <f>IF(ISNA(VLOOKUP($C884,results!$A$2:$CJ$107,10,FALSE)),"",VLOOKUP($C884,results!$A$2:$CJ$107,10,FALSE))</f>
        <v/>
      </c>
      <c r="H884" t="str">
        <f>IF(ISNA(VLOOKUP($C884,results!$A$2:$CJ$107,11,FALSE)),"",VLOOKUP($C884,results!$A$2:$CJ$107,11,FALSE))</f>
        <v/>
      </c>
      <c r="I884" t="s">
        <v>152</v>
      </c>
      <c r="J884">
        <v>44</v>
      </c>
      <c r="K884">
        <v>2</v>
      </c>
      <c r="L884">
        <v>152</v>
      </c>
      <c r="M884">
        <v>13.727000609999999</v>
      </c>
      <c r="N884">
        <v>2</v>
      </c>
      <c r="O884" s="7">
        <v>1</v>
      </c>
      <c r="P884" s="7">
        <v>2</v>
      </c>
      <c r="Q884" s="7">
        <v>11</v>
      </c>
      <c r="R884" s="7">
        <v>166</v>
      </c>
      <c r="S884" s="7">
        <v>1</v>
      </c>
      <c r="T884" s="7">
        <v>15</v>
      </c>
      <c r="U884" s="7">
        <v>16</v>
      </c>
      <c r="V884" s="7">
        <v>8</v>
      </c>
      <c r="AB884" s="8">
        <f t="shared" si="142"/>
        <v>14</v>
      </c>
      <c r="AC884" s="8" t="str">
        <f t="shared" si="143"/>
        <v/>
      </c>
      <c r="AD884" s="32" t="str">
        <f t="shared" si="144"/>
        <v/>
      </c>
      <c r="AE884" s="32" t="str">
        <f>IF(J884&lt;900,IF(AND(VLOOKUP(C884,marv2012_trees!$A$2:$O$2023,11,FALSE)&lt;21,OR(Q884=21,Q884=22,Q884=23)),1,""),"")</f>
        <v/>
      </c>
      <c r="AF884" s="32" t="str">
        <f t="shared" si="145"/>
        <v/>
      </c>
      <c r="AG884" s="32">
        <f t="shared" si="146"/>
        <v>152</v>
      </c>
      <c r="AH884" s="32">
        <f t="shared" si="147"/>
        <v>166</v>
      </c>
      <c r="AI884" s="32">
        <f t="shared" si="148"/>
        <v>14</v>
      </c>
      <c r="AJ884" s="32" t="str">
        <f t="shared" si="149"/>
        <v/>
      </c>
    </row>
    <row r="885" spans="1:36">
      <c r="A885">
        <v>131</v>
      </c>
      <c r="B885" s="1" t="str">
        <f t="shared" si="141"/>
        <v>131A_45</v>
      </c>
      <c r="C885" t="str">
        <f t="shared" si="150"/>
        <v>131A_45</v>
      </c>
      <c r="D885" t="str">
        <f>IF(ISNA(VLOOKUP(C885,omissio_vanha_vs_uusi!$A$2:$T$107,20,FALSE)),"",IF(VLOOKUP(C885,omissio_vanha_vs_uusi!$A$2:$T$107,20,FALSE)="OK",VLOOKUP(C885,omissio_vanha_vs_uusi!$A$2:$T$107,11,FALSE),""))</f>
        <v/>
      </c>
      <c r="E885">
        <f>VLOOKUP($C885,marv2012_trees!$A$2:$O$2023,5,FALSE)</f>
        <v>2516354.41</v>
      </c>
      <c r="F885">
        <f>VLOOKUP($C885,marv2012_trees!$A$2:$O$2023,6,FALSE)</f>
        <v>6860342.7400000002</v>
      </c>
      <c r="G885" t="str">
        <f>IF(ISNA(VLOOKUP($C885,results!$A$2:$CJ$107,10,FALSE)),"",VLOOKUP($C885,results!$A$2:$CJ$107,10,FALSE))</f>
        <v/>
      </c>
      <c r="H885" t="str">
        <f>IF(ISNA(VLOOKUP($C885,results!$A$2:$CJ$107,11,FALSE)),"",VLOOKUP($C885,results!$A$2:$CJ$107,11,FALSE))</f>
        <v/>
      </c>
      <c r="I885" t="s">
        <v>152</v>
      </c>
      <c r="J885">
        <v>45</v>
      </c>
      <c r="K885">
        <v>2</v>
      </c>
      <c r="L885">
        <v>107</v>
      </c>
      <c r="M885">
        <v>8.1640054929999994</v>
      </c>
      <c r="N885">
        <v>2</v>
      </c>
      <c r="O885" s="7">
        <v>1</v>
      </c>
      <c r="P885" s="7">
        <v>2</v>
      </c>
      <c r="Q885" s="7">
        <v>12</v>
      </c>
      <c r="R885" s="7">
        <v>114</v>
      </c>
      <c r="AB885" s="8">
        <f t="shared" si="142"/>
        <v>7</v>
      </c>
      <c r="AC885" s="8" t="str">
        <f t="shared" si="143"/>
        <v/>
      </c>
      <c r="AD885" s="32" t="str">
        <f t="shared" si="144"/>
        <v/>
      </c>
      <c r="AE885" s="32" t="str">
        <f>IF(J885&lt;900,IF(AND(VLOOKUP(C885,marv2012_trees!$A$2:$O$2023,11,FALSE)&lt;21,OR(Q885=21,Q885=22,Q885=23)),1,""),"")</f>
        <v/>
      </c>
      <c r="AF885" s="32" t="str">
        <f t="shared" si="145"/>
        <v/>
      </c>
      <c r="AG885" s="32">
        <f t="shared" si="146"/>
        <v>107</v>
      </c>
      <c r="AH885" s="32">
        <f t="shared" si="147"/>
        <v>114</v>
      </c>
      <c r="AI885" s="32">
        <f t="shared" si="148"/>
        <v>7</v>
      </c>
      <c r="AJ885" s="32" t="str">
        <f t="shared" si="149"/>
        <v/>
      </c>
    </row>
    <row r="886" spans="1:36">
      <c r="A886">
        <v>131</v>
      </c>
      <c r="B886" s="1" t="str">
        <f t="shared" si="141"/>
        <v>131A_47</v>
      </c>
      <c r="C886" t="str">
        <f t="shared" si="150"/>
        <v>131A_47</v>
      </c>
      <c r="D886" t="str">
        <f>IF(ISNA(VLOOKUP(C886,omissio_vanha_vs_uusi!$A$2:$T$107,20,FALSE)),"",IF(VLOOKUP(C886,omissio_vanha_vs_uusi!$A$2:$T$107,20,FALSE)="OK",VLOOKUP(C886,omissio_vanha_vs_uusi!$A$2:$T$107,11,FALSE),""))</f>
        <v/>
      </c>
      <c r="E886">
        <f>VLOOKUP($C886,marv2012_trees!$A$2:$O$2023,5,FALSE)</f>
        <v>2516357.08</v>
      </c>
      <c r="F886">
        <f>VLOOKUP($C886,marv2012_trees!$A$2:$O$2023,6,FALSE)</f>
        <v>6860344.1900000004</v>
      </c>
      <c r="G886" t="str">
        <f>IF(ISNA(VLOOKUP($C886,results!$A$2:$CJ$107,10,FALSE)),"",VLOOKUP($C886,results!$A$2:$CJ$107,10,FALSE))</f>
        <v/>
      </c>
      <c r="H886" t="str">
        <f>IF(ISNA(VLOOKUP($C886,results!$A$2:$CJ$107,11,FALSE)),"",VLOOKUP($C886,results!$A$2:$CJ$107,11,FALSE))</f>
        <v/>
      </c>
      <c r="I886" t="s">
        <v>152</v>
      </c>
      <c r="J886">
        <v>47</v>
      </c>
      <c r="K886">
        <v>2</v>
      </c>
      <c r="L886">
        <v>104</v>
      </c>
      <c r="M886">
        <v>6.8800097659999997</v>
      </c>
      <c r="N886">
        <v>2</v>
      </c>
      <c r="O886" s="7">
        <v>1</v>
      </c>
      <c r="P886" s="7">
        <v>2</v>
      </c>
      <c r="Q886" s="7">
        <v>22</v>
      </c>
      <c r="R886" s="7">
        <v>106</v>
      </c>
      <c r="AA886" t="s">
        <v>134</v>
      </c>
      <c r="AB886" s="8" t="str">
        <f t="shared" si="142"/>
        <v/>
      </c>
      <c r="AC886" s="8" t="str">
        <f t="shared" si="143"/>
        <v/>
      </c>
      <c r="AD886" s="32" t="str">
        <f t="shared" si="144"/>
        <v/>
      </c>
      <c r="AE886" s="32">
        <f>IF(J886&lt;900,IF(AND(VLOOKUP(C886,marv2012_trees!$A$2:$O$2023,11,FALSE)&lt;21,OR(Q886=21,Q886=22,Q886=23)),1,""),"")</f>
        <v>1</v>
      </c>
      <c r="AF886" s="32" t="str">
        <f t="shared" si="145"/>
        <v/>
      </c>
      <c r="AG886" s="32">
        <f t="shared" si="146"/>
        <v>0</v>
      </c>
      <c r="AH886" s="32">
        <f t="shared" si="147"/>
        <v>0</v>
      </c>
      <c r="AI886" s="32" t="str">
        <f t="shared" si="148"/>
        <v/>
      </c>
      <c r="AJ886" s="32" t="str">
        <f t="shared" si="149"/>
        <v/>
      </c>
    </row>
    <row r="887" spans="1:36">
      <c r="A887">
        <v>131</v>
      </c>
      <c r="B887" s="1" t="str">
        <f t="shared" si="141"/>
        <v>131A_43</v>
      </c>
      <c r="C887" t="str">
        <f t="shared" si="150"/>
        <v>131A_43</v>
      </c>
      <c r="D887" t="str">
        <f>IF(ISNA(VLOOKUP(C887,omissio_vanha_vs_uusi!$A$2:$T$107,20,FALSE)),"",IF(VLOOKUP(C887,omissio_vanha_vs_uusi!$A$2:$T$107,20,FALSE)="OK",VLOOKUP(C887,omissio_vanha_vs_uusi!$A$2:$T$107,11,FALSE),""))</f>
        <v/>
      </c>
      <c r="E887">
        <f>VLOOKUP($C887,marv2012_trees!$A$2:$O$2023,5,FALSE)</f>
        <v>2516355.41</v>
      </c>
      <c r="F887">
        <f>VLOOKUP($C887,marv2012_trees!$A$2:$O$2023,6,FALSE)</f>
        <v>6860343.7599999998</v>
      </c>
      <c r="G887" t="str">
        <f>IF(ISNA(VLOOKUP($C887,results!$A$2:$CJ$107,10,FALSE)),"",VLOOKUP($C887,results!$A$2:$CJ$107,10,FALSE))</f>
        <v/>
      </c>
      <c r="H887" t="str">
        <f>IF(ISNA(VLOOKUP($C887,results!$A$2:$CJ$107,11,FALSE)),"",VLOOKUP($C887,results!$A$2:$CJ$107,11,FALSE))</f>
        <v/>
      </c>
      <c r="I887" t="s">
        <v>152</v>
      </c>
      <c r="J887">
        <v>43</v>
      </c>
      <c r="K887">
        <v>2</v>
      </c>
      <c r="L887">
        <v>111</v>
      </c>
      <c r="N887">
        <v>2</v>
      </c>
      <c r="O887" s="7">
        <v>1</v>
      </c>
      <c r="P887" s="7">
        <v>2</v>
      </c>
      <c r="Q887" s="7">
        <v>22</v>
      </c>
      <c r="R887" s="7">
        <v>118</v>
      </c>
      <c r="AA887" t="s">
        <v>134</v>
      </c>
      <c r="AB887" s="8" t="str">
        <f t="shared" si="142"/>
        <v/>
      </c>
      <c r="AC887" s="8" t="str">
        <f t="shared" si="143"/>
        <v/>
      </c>
      <c r="AD887" s="32" t="str">
        <f t="shared" si="144"/>
        <v/>
      </c>
      <c r="AE887" s="32">
        <f>IF(J887&lt;900,IF(AND(VLOOKUP(C887,marv2012_trees!$A$2:$O$2023,11,FALSE)&lt;21,OR(Q887=21,Q887=22,Q887=23)),1,""),"")</f>
        <v>1</v>
      </c>
      <c r="AF887" s="32" t="str">
        <f t="shared" si="145"/>
        <v/>
      </c>
      <c r="AG887" s="32">
        <f t="shared" si="146"/>
        <v>0</v>
      </c>
      <c r="AH887" s="32">
        <f t="shared" si="147"/>
        <v>0</v>
      </c>
      <c r="AI887" s="32" t="str">
        <f t="shared" si="148"/>
        <v/>
      </c>
      <c r="AJ887" s="32" t="str">
        <f t="shared" si="149"/>
        <v/>
      </c>
    </row>
    <row r="888" spans="1:36">
      <c r="A888">
        <v>131</v>
      </c>
      <c r="B888" s="1" t="str">
        <f t="shared" si="141"/>
        <v>131A_46</v>
      </c>
      <c r="C888" t="str">
        <f t="shared" si="150"/>
        <v>131A_46</v>
      </c>
      <c r="D888" t="str">
        <f>IF(ISNA(VLOOKUP(C888,omissio_vanha_vs_uusi!$A$2:$T$107,20,FALSE)),"",IF(VLOOKUP(C888,omissio_vanha_vs_uusi!$A$2:$T$107,20,FALSE)="OK",VLOOKUP(C888,omissio_vanha_vs_uusi!$A$2:$T$107,11,FALSE),""))</f>
        <v/>
      </c>
      <c r="E888">
        <f>VLOOKUP($C888,marv2012_trees!$A$2:$O$2023,5,FALSE)</f>
        <v>2516359.02</v>
      </c>
      <c r="F888">
        <f>VLOOKUP($C888,marv2012_trees!$A$2:$O$2023,6,FALSE)</f>
        <v>6860345.5199999996</v>
      </c>
      <c r="G888" t="str">
        <f>IF(ISNA(VLOOKUP($C888,results!$A$2:$CJ$107,10,FALSE)),"",VLOOKUP($C888,results!$A$2:$CJ$107,10,FALSE))</f>
        <v/>
      </c>
      <c r="H888" t="str">
        <f>IF(ISNA(VLOOKUP($C888,results!$A$2:$CJ$107,11,FALSE)),"",VLOOKUP($C888,results!$A$2:$CJ$107,11,FALSE))</f>
        <v/>
      </c>
      <c r="I888" t="s">
        <v>152</v>
      </c>
      <c r="J888">
        <v>46</v>
      </c>
      <c r="K888">
        <v>2</v>
      </c>
      <c r="L888">
        <v>147</v>
      </c>
      <c r="M888">
        <v>15.598006099999999</v>
      </c>
      <c r="N888">
        <v>2</v>
      </c>
      <c r="O888" s="7">
        <v>1</v>
      </c>
      <c r="P888" s="7">
        <v>2</v>
      </c>
      <c r="Q888" s="7">
        <v>11</v>
      </c>
      <c r="R888" s="7">
        <v>174</v>
      </c>
      <c r="AB888" s="8">
        <f t="shared" si="142"/>
        <v>27</v>
      </c>
      <c r="AC888" s="8" t="str">
        <f t="shared" si="143"/>
        <v/>
      </c>
      <c r="AD888" s="32" t="str">
        <f t="shared" si="144"/>
        <v/>
      </c>
      <c r="AE888" s="32" t="str">
        <f>IF(J888&lt;900,IF(AND(VLOOKUP(C888,marv2012_trees!$A$2:$O$2023,11,FALSE)&lt;21,OR(Q888=21,Q888=22,Q888=23)),1,""),"")</f>
        <v/>
      </c>
      <c r="AF888" s="32" t="str">
        <f t="shared" si="145"/>
        <v/>
      </c>
      <c r="AG888" s="32">
        <f t="shared" si="146"/>
        <v>147</v>
      </c>
      <c r="AH888" s="32">
        <f t="shared" si="147"/>
        <v>174</v>
      </c>
      <c r="AI888" s="32">
        <f t="shared" si="148"/>
        <v>27</v>
      </c>
      <c r="AJ888" s="32" t="str">
        <f t="shared" si="149"/>
        <v/>
      </c>
    </row>
    <row r="889" spans="1:36">
      <c r="A889">
        <v>131</v>
      </c>
      <c r="B889" s="1" t="str">
        <f t="shared" si="141"/>
        <v>131A_509</v>
      </c>
      <c r="C889" t="str">
        <f t="shared" si="150"/>
        <v>131A_509</v>
      </c>
      <c r="D889" t="str">
        <f>IF(ISNA(VLOOKUP(C889,omissio_vanha_vs_uusi!$A$2:$T$107,20,FALSE)),"",IF(VLOOKUP(C889,omissio_vanha_vs_uusi!$A$2:$T$107,20,FALSE)="OK",VLOOKUP(C889,omissio_vanha_vs_uusi!$A$2:$T$107,11,FALSE),""))</f>
        <v/>
      </c>
      <c r="E889">
        <f>VLOOKUP($C889,marv2012_trees!$A$2:$O$2023,5,FALSE)</f>
        <v>2516351.14</v>
      </c>
      <c r="F889">
        <f>VLOOKUP($C889,marv2012_trees!$A$2:$O$2023,6,FALSE)</f>
        <v>6860321.6200000001</v>
      </c>
      <c r="G889" t="str">
        <f>IF(ISNA(VLOOKUP($C889,results!$A$2:$CJ$107,10,FALSE)),"",VLOOKUP($C889,results!$A$2:$CJ$107,10,FALSE))</f>
        <v/>
      </c>
      <c r="H889" t="str">
        <f>IF(ISNA(VLOOKUP($C889,results!$A$2:$CJ$107,11,FALSE)),"",VLOOKUP($C889,results!$A$2:$CJ$107,11,FALSE))</f>
        <v/>
      </c>
      <c r="I889" t="s">
        <v>152</v>
      </c>
      <c r="J889">
        <v>509</v>
      </c>
      <c r="K889">
        <v>2</v>
      </c>
      <c r="L889">
        <v>41</v>
      </c>
      <c r="N889">
        <v>3</v>
      </c>
      <c r="O889" s="7">
        <v>1</v>
      </c>
      <c r="P889" s="7">
        <v>2</v>
      </c>
      <c r="Q889" s="7">
        <v>12</v>
      </c>
      <c r="R889" s="7">
        <v>40</v>
      </c>
      <c r="AA889" t="s">
        <v>141</v>
      </c>
      <c r="AB889" s="8">
        <f t="shared" si="142"/>
        <v>-1</v>
      </c>
      <c r="AC889" s="8" t="str">
        <f t="shared" si="143"/>
        <v/>
      </c>
      <c r="AD889" s="32" t="str">
        <f t="shared" si="144"/>
        <v/>
      </c>
      <c r="AE889" s="32" t="str">
        <f>IF(J889&lt;900,IF(AND(VLOOKUP(C889,marv2012_trees!$A$2:$O$2023,11,FALSE)&lt;21,OR(Q889=21,Q889=22,Q889=23)),1,""),"")</f>
        <v/>
      </c>
      <c r="AF889" s="32" t="str">
        <f t="shared" si="145"/>
        <v/>
      </c>
      <c r="AG889" s="32">
        <f t="shared" si="146"/>
        <v>41</v>
      </c>
      <c r="AH889" s="32">
        <f t="shared" si="147"/>
        <v>40</v>
      </c>
      <c r="AI889" s="32">
        <f t="shared" si="148"/>
        <v>-1</v>
      </c>
      <c r="AJ889" s="32" t="str">
        <f t="shared" si="149"/>
        <v/>
      </c>
    </row>
    <row r="890" spans="1:36">
      <c r="A890">
        <v>131</v>
      </c>
      <c r="B890" s="1" t="str">
        <f t="shared" si="141"/>
        <v>131A_510</v>
      </c>
      <c r="C890" t="str">
        <f t="shared" si="150"/>
        <v>131A_510</v>
      </c>
      <c r="D890" t="str">
        <f>IF(ISNA(VLOOKUP(C890,omissio_vanha_vs_uusi!$A$2:$T$107,20,FALSE)),"",IF(VLOOKUP(C890,omissio_vanha_vs_uusi!$A$2:$T$107,20,FALSE)="OK",VLOOKUP(C890,omissio_vanha_vs_uusi!$A$2:$T$107,11,FALSE),""))</f>
        <v/>
      </c>
      <c r="E890">
        <f>VLOOKUP($C890,marv2012_trees!$A$2:$O$2023,5,FALSE)</f>
        <v>2516351.83</v>
      </c>
      <c r="F890">
        <f>VLOOKUP($C890,marv2012_trees!$A$2:$O$2023,6,FALSE)</f>
        <v>6860323.0700000003</v>
      </c>
      <c r="G890" t="str">
        <f>IF(ISNA(VLOOKUP($C890,results!$A$2:$CJ$107,10,FALSE)),"",VLOOKUP($C890,results!$A$2:$CJ$107,10,FALSE))</f>
        <v/>
      </c>
      <c r="H890" t="str">
        <f>IF(ISNA(VLOOKUP($C890,results!$A$2:$CJ$107,11,FALSE)),"",VLOOKUP($C890,results!$A$2:$CJ$107,11,FALSE))</f>
        <v/>
      </c>
      <c r="I890" t="s">
        <v>152</v>
      </c>
      <c r="J890">
        <v>510</v>
      </c>
      <c r="K890">
        <v>2</v>
      </c>
      <c r="L890">
        <v>72</v>
      </c>
      <c r="N890">
        <v>3</v>
      </c>
      <c r="O890" s="7">
        <v>1</v>
      </c>
      <c r="P890" s="7">
        <v>2</v>
      </c>
      <c r="Q890" s="7">
        <v>12</v>
      </c>
      <c r="R890" s="7">
        <v>78</v>
      </c>
      <c r="AA890" t="s">
        <v>142</v>
      </c>
      <c r="AB890" s="8">
        <f t="shared" si="142"/>
        <v>6</v>
      </c>
      <c r="AC890" s="8" t="str">
        <f t="shared" si="143"/>
        <v/>
      </c>
      <c r="AD890" s="32" t="str">
        <f t="shared" si="144"/>
        <v/>
      </c>
      <c r="AE890" s="32" t="str">
        <f>IF(J890&lt;900,IF(AND(VLOOKUP(C890,marv2012_trees!$A$2:$O$2023,11,FALSE)&lt;21,OR(Q890=21,Q890=22,Q890=23)),1,""),"")</f>
        <v/>
      </c>
      <c r="AF890" s="32" t="str">
        <f t="shared" si="145"/>
        <v/>
      </c>
      <c r="AG890" s="32">
        <f t="shared" si="146"/>
        <v>72</v>
      </c>
      <c r="AH890" s="32">
        <f t="shared" si="147"/>
        <v>78</v>
      </c>
      <c r="AI890" s="32">
        <f t="shared" si="148"/>
        <v>6</v>
      </c>
      <c r="AJ890" s="32" t="str">
        <f t="shared" si="149"/>
        <v/>
      </c>
    </row>
    <row r="891" spans="1:36">
      <c r="A891">
        <v>131</v>
      </c>
      <c r="B891" s="1" t="str">
        <f t="shared" si="141"/>
        <v>131A_511</v>
      </c>
      <c r="C891" t="str">
        <f t="shared" si="150"/>
        <v>131A_511</v>
      </c>
      <c r="D891" t="str">
        <f>IF(ISNA(VLOOKUP(C891,omissio_vanha_vs_uusi!$A$2:$T$107,20,FALSE)),"",IF(VLOOKUP(C891,omissio_vanha_vs_uusi!$A$2:$T$107,20,FALSE)="OK",VLOOKUP(C891,omissio_vanha_vs_uusi!$A$2:$T$107,11,FALSE),""))</f>
        <v/>
      </c>
      <c r="E891">
        <f>VLOOKUP($C891,marv2012_trees!$A$2:$O$2023,5,FALSE)</f>
        <v>2516353.2999999998</v>
      </c>
      <c r="F891">
        <f>VLOOKUP($C891,marv2012_trees!$A$2:$O$2023,6,FALSE)</f>
        <v>6860323.8300000001</v>
      </c>
      <c r="G891" t="str">
        <f>IF(ISNA(VLOOKUP($C891,results!$A$2:$CJ$107,10,FALSE)),"",VLOOKUP($C891,results!$A$2:$CJ$107,10,FALSE))</f>
        <v/>
      </c>
      <c r="H891" t="str">
        <f>IF(ISNA(VLOOKUP($C891,results!$A$2:$CJ$107,11,FALSE)),"",VLOOKUP($C891,results!$A$2:$CJ$107,11,FALSE))</f>
        <v/>
      </c>
      <c r="I891" t="s">
        <v>152</v>
      </c>
      <c r="J891">
        <v>511</v>
      </c>
      <c r="K891">
        <v>2</v>
      </c>
      <c r="L891">
        <v>120</v>
      </c>
      <c r="N891">
        <v>3</v>
      </c>
      <c r="O891" s="7">
        <v>1</v>
      </c>
      <c r="P891" s="7">
        <v>2</v>
      </c>
      <c r="Q891" s="7">
        <v>22</v>
      </c>
      <c r="R891" s="7">
        <v>121</v>
      </c>
      <c r="AA891" t="s">
        <v>134</v>
      </c>
      <c r="AB891" s="8" t="str">
        <f t="shared" si="142"/>
        <v/>
      </c>
      <c r="AC891" s="8" t="str">
        <f t="shared" si="143"/>
        <v/>
      </c>
      <c r="AD891" s="32" t="str">
        <f t="shared" si="144"/>
        <v/>
      </c>
      <c r="AE891" s="32">
        <f>IF(J891&lt;900,IF(AND(VLOOKUP(C891,marv2012_trees!$A$2:$O$2023,11,FALSE)&lt;21,OR(Q891=21,Q891=22,Q891=23)),1,""),"")</f>
        <v>1</v>
      </c>
      <c r="AF891" s="32" t="str">
        <f t="shared" si="145"/>
        <v/>
      </c>
      <c r="AG891" s="32">
        <f t="shared" si="146"/>
        <v>0</v>
      </c>
      <c r="AH891" s="32">
        <f t="shared" si="147"/>
        <v>0</v>
      </c>
      <c r="AI891" s="32" t="str">
        <f t="shared" si="148"/>
        <v/>
      </c>
      <c r="AJ891" s="32" t="str">
        <f t="shared" si="149"/>
        <v/>
      </c>
    </row>
    <row r="892" spans="1:36">
      <c r="A892">
        <v>131</v>
      </c>
      <c r="B892" s="1" t="str">
        <f t="shared" si="141"/>
        <v>131A_512</v>
      </c>
      <c r="C892" t="str">
        <f t="shared" si="150"/>
        <v>131A_512</v>
      </c>
      <c r="D892" t="str">
        <f>IF(ISNA(VLOOKUP(C892,omissio_vanha_vs_uusi!$A$2:$T$107,20,FALSE)),"",IF(VLOOKUP(C892,omissio_vanha_vs_uusi!$A$2:$T$107,20,FALSE)="OK",VLOOKUP(C892,omissio_vanha_vs_uusi!$A$2:$T$107,11,FALSE),""))</f>
        <v/>
      </c>
      <c r="E892">
        <f>VLOOKUP($C892,marv2012_trees!$A$2:$O$2023,5,FALSE)</f>
        <v>2516356.34</v>
      </c>
      <c r="F892">
        <f>VLOOKUP($C892,marv2012_trees!$A$2:$O$2023,6,FALSE)</f>
        <v>6860327.5099999998</v>
      </c>
      <c r="G892" t="str">
        <f>IF(ISNA(VLOOKUP($C892,results!$A$2:$CJ$107,10,FALSE)),"",VLOOKUP($C892,results!$A$2:$CJ$107,10,FALSE))</f>
        <v/>
      </c>
      <c r="H892" t="str">
        <f>IF(ISNA(VLOOKUP($C892,results!$A$2:$CJ$107,11,FALSE)),"",VLOOKUP($C892,results!$A$2:$CJ$107,11,FALSE))</f>
        <v/>
      </c>
      <c r="I892" t="s">
        <v>152</v>
      </c>
      <c r="J892">
        <v>512</v>
      </c>
      <c r="K892">
        <v>2</v>
      </c>
      <c r="L892">
        <v>46</v>
      </c>
      <c r="N892">
        <v>3</v>
      </c>
      <c r="O892" s="7">
        <v>1</v>
      </c>
      <c r="P892" s="7">
        <v>2</v>
      </c>
      <c r="Q892" s="7">
        <v>12</v>
      </c>
      <c r="R892" s="7">
        <v>44</v>
      </c>
      <c r="AB892" s="8">
        <f t="shared" si="142"/>
        <v>-2</v>
      </c>
      <c r="AC892" s="8" t="str">
        <f t="shared" si="143"/>
        <v/>
      </c>
      <c r="AD892" s="32" t="str">
        <f t="shared" si="144"/>
        <v/>
      </c>
      <c r="AE892" s="32" t="str">
        <f>IF(J892&lt;900,IF(AND(VLOOKUP(C892,marv2012_trees!$A$2:$O$2023,11,FALSE)&lt;21,OR(Q892=21,Q892=22,Q892=23)),1,""),"")</f>
        <v/>
      </c>
      <c r="AF892" s="32" t="str">
        <f t="shared" si="145"/>
        <v/>
      </c>
      <c r="AG892" s="32">
        <f t="shared" si="146"/>
        <v>46</v>
      </c>
      <c r="AH892" s="32">
        <f t="shared" si="147"/>
        <v>44</v>
      </c>
      <c r="AI892" s="32">
        <f t="shared" si="148"/>
        <v>-2</v>
      </c>
      <c r="AJ892" s="32" t="str">
        <f t="shared" si="149"/>
        <v/>
      </c>
    </row>
    <row r="893" spans="1:36">
      <c r="A893">
        <v>131</v>
      </c>
      <c r="B893" s="1" t="str">
        <f t="shared" si="141"/>
        <v>131A_525</v>
      </c>
      <c r="C893" t="str">
        <f t="shared" si="150"/>
        <v>131A_525</v>
      </c>
      <c r="D893" t="str">
        <f>IF(ISNA(VLOOKUP(C893,omissio_vanha_vs_uusi!$A$2:$T$107,20,FALSE)),"",IF(VLOOKUP(C893,omissio_vanha_vs_uusi!$A$2:$T$107,20,FALSE)="OK",VLOOKUP(C893,omissio_vanha_vs_uusi!$A$2:$T$107,11,FALSE),""))</f>
        <v/>
      </c>
      <c r="E893">
        <f>VLOOKUP($C893,marv2012_trees!$A$2:$O$2023,5,FALSE)</f>
        <v>2516355.9700000002</v>
      </c>
      <c r="F893">
        <f>VLOOKUP($C893,marv2012_trees!$A$2:$O$2023,6,FALSE)</f>
        <v>6860329.7000000002</v>
      </c>
      <c r="G893" t="str">
        <f>IF(ISNA(VLOOKUP($C893,results!$A$2:$CJ$107,10,FALSE)),"",VLOOKUP($C893,results!$A$2:$CJ$107,10,FALSE))</f>
        <v/>
      </c>
      <c r="H893" t="str">
        <f>IF(ISNA(VLOOKUP($C893,results!$A$2:$CJ$107,11,FALSE)),"",VLOOKUP($C893,results!$A$2:$CJ$107,11,FALSE))</f>
        <v/>
      </c>
      <c r="I893" t="s">
        <v>152</v>
      </c>
      <c r="J893">
        <v>525</v>
      </c>
      <c r="K893">
        <v>2</v>
      </c>
      <c r="L893">
        <v>74</v>
      </c>
      <c r="N893">
        <v>3</v>
      </c>
      <c r="O893" s="7">
        <v>1</v>
      </c>
      <c r="P893" s="7">
        <v>2</v>
      </c>
      <c r="Q893" s="7">
        <v>41</v>
      </c>
      <c r="AA893" t="s">
        <v>143</v>
      </c>
      <c r="AB893" s="8" t="str">
        <f t="shared" si="142"/>
        <v/>
      </c>
      <c r="AC893" s="8" t="str">
        <f t="shared" si="143"/>
        <v/>
      </c>
      <c r="AD893" s="32">
        <f t="shared" si="144"/>
        <v>1</v>
      </c>
      <c r="AE893" s="32" t="str">
        <f>IF(J893&lt;900,IF(AND(VLOOKUP(C893,marv2012_trees!$A$2:$O$2023,11,FALSE)&lt;21,OR(Q893=21,Q893=22,Q893=23)),1,""),"")</f>
        <v/>
      </c>
      <c r="AF893" s="32" t="str">
        <f t="shared" si="145"/>
        <v/>
      </c>
      <c r="AG893" s="32">
        <f t="shared" si="146"/>
        <v>0</v>
      </c>
      <c r="AH893" s="32">
        <f t="shared" si="147"/>
        <v>0</v>
      </c>
      <c r="AI893" s="32" t="str">
        <f t="shared" si="148"/>
        <v/>
      </c>
      <c r="AJ893" s="32" t="str">
        <f t="shared" si="149"/>
        <v/>
      </c>
    </row>
    <row r="894" spans="1:36">
      <c r="A894">
        <v>131</v>
      </c>
      <c r="B894" s="1" t="str">
        <f t="shared" si="141"/>
        <v>131A_522</v>
      </c>
      <c r="C894" t="str">
        <f t="shared" si="150"/>
        <v>131A_522</v>
      </c>
      <c r="D894" t="str">
        <f>IF(ISNA(VLOOKUP(C894,omissio_vanha_vs_uusi!$A$2:$T$107,20,FALSE)),"",IF(VLOOKUP(C894,omissio_vanha_vs_uusi!$A$2:$T$107,20,FALSE)="OK",VLOOKUP(C894,omissio_vanha_vs_uusi!$A$2:$T$107,11,FALSE),""))</f>
        <v/>
      </c>
      <c r="E894">
        <f>VLOOKUP($C894,marv2012_trees!$A$2:$O$2023,5,FALSE)</f>
        <v>2516350.33</v>
      </c>
      <c r="F894">
        <f>VLOOKUP($C894,marv2012_trees!$A$2:$O$2023,6,FALSE)</f>
        <v>6860327.6500000004</v>
      </c>
      <c r="G894" t="str">
        <f>IF(ISNA(VLOOKUP($C894,results!$A$2:$CJ$107,10,FALSE)),"",VLOOKUP($C894,results!$A$2:$CJ$107,10,FALSE))</f>
        <v/>
      </c>
      <c r="H894" t="str">
        <f>IF(ISNA(VLOOKUP($C894,results!$A$2:$CJ$107,11,FALSE)),"",VLOOKUP($C894,results!$A$2:$CJ$107,11,FALSE))</f>
        <v/>
      </c>
      <c r="I894" t="s">
        <v>152</v>
      </c>
      <c r="J894">
        <v>522</v>
      </c>
      <c r="K894">
        <v>2</v>
      </c>
      <c r="L894">
        <v>91</v>
      </c>
      <c r="N894">
        <v>3</v>
      </c>
      <c r="O894" s="7">
        <v>1</v>
      </c>
      <c r="P894" s="7">
        <v>2</v>
      </c>
      <c r="Q894" s="7">
        <v>11</v>
      </c>
      <c r="R894" s="7">
        <v>96</v>
      </c>
      <c r="S894" s="7">
        <v>1</v>
      </c>
      <c r="T894" s="7">
        <v>5</v>
      </c>
      <c r="U894" s="7">
        <v>10</v>
      </c>
      <c r="V894" s="7">
        <v>8</v>
      </c>
      <c r="X894" s="7">
        <v>9</v>
      </c>
      <c r="Y894" s="7">
        <v>15</v>
      </c>
      <c r="AB894" s="8">
        <f t="shared" si="142"/>
        <v>5</v>
      </c>
      <c r="AC894" s="8" t="str">
        <f t="shared" si="143"/>
        <v/>
      </c>
      <c r="AD894" s="32" t="str">
        <f t="shared" si="144"/>
        <v/>
      </c>
      <c r="AE894" s="32" t="str">
        <f>IF(J894&lt;900,IF(AND(VLOOKUP(C894,marv2012_trees!$A$2:$O$2023,11,FALSE)&lt;21,OR(Q894=21,Q894=22,Q894=23)),1,""),"")</f>
        <v/>
      </c>
      <c r="AF894" s="32" t="str">
        <f t="shared" si="145"/>
        <v/>
      </c>
      <c r="AG894" s="32">
        <f t="shared" si="146"/>
        <v>91</v>
      </c>
      <c r="AH894" s="32">
        <f t="shared" si="147"/>
        <v>96</v>
      </c>
      <c r="AI894" s="32">
        <f t="shared" si="148"/>
        <v>5</v>
      </c>
      <c r="AJ894" s="32" t="str">
        <f t="shared" si="149"/>
        <v/>
      </c>
    </row>
    <row r="895" spans="1:36">
      <c r="A895">
        <v>131</v>
      </c>
      <c r="B895" s="1" t="str">
        <f t="shared" si="141"/>
        <v>131A_524</v>
      </c>
      <c r="C895" t="str">
        <f t="shared" si="150"/>
        <v>131A_524</v>
      </c>
      <c r="D895" t="str">
        <f>IF(ISNA(VLOOKUP(C895,omissio_vanha_vs_uusi!$A$2:$T$107,20,FALSE)),"",IF(VLOOKUP(C895,omissio_vanha_vs_uusi!$A$2:$T$107,20,FALSE)="OK",VLOOKUP(C895,omissio_vanha_vs_uusi!$A$2:$T$107,11,FALSE),""))</f>
        <v/>
      </c>
      <c r="E895">
        <f>VLOOKUP($C895,marv2012_trees!$A$2:$O$2023,5,FALSE)</f>
        <v>2516353.19</v>
      </c>
      <c r="F895">
        <f>VLOOKUP($C895,marv2012_trees!$A$2:$O$2023,6,FALSE)</f>
        <v>6860329.1399999997</v>
      </c>
      <c r="G895" t="str">
        <f>IF(ISNA(VLOOKUP($C895,results!$A$2:$CJ$107,10,FALSE)),"",VLOOKUP($C895,results!$A$2:$CJ$107,10,FALSE))</f>
        <v/>
      </c>
      <c r="H895" t="str">
        <f>IF(ISNA(VLOOKUP($C895,results!$A$2:$CJ$107,11,FALSE)),"",VLOOKUP($C895,results!$A$2:$CJ$107,11,FALSE))</f>
        <v/>
      </c>
      <c r="I895" t="s">
        <v>152</v>
      </c>
      <c r="J895">
        <v>524</v>
      </c>
      <c r="K895">
        <v>2</v>
      </c>
      <c r="L895">
        <v>37</v>
      </c>
      <c r="N895">
        <v>3</v>
      </c>
      <c r="O895" s="7">
        <v>1</v>
      </c>
      <c r="P895" s="7">
        <v>2</v>
      </c>
      <c r="Q895" s="7">
        <v>41</v>
      </c>
      <c r="AB895" s="8" t="str">
        <f t="shared" si="142"/>
        <v/>
      </c>
      <c r="AC895" s="8" t="str">
        <f t="shared" si="143"/>
        <v/>
      </c>
      <c r="AD895" s="32">
        <f t="shared" si="144"/>
        <v>1</v>
      </c>
      <c r="AE895" s="32" t="str">
        <f>IF(J895&lt;900,IF(AND(VLOOKUP(C895,marv2012_trees!$A$2:$O$2023,11,FALSE)&lt;21,OR(Q895=21,Q895=22,Q895=23)),1,""),"")</f>
        <v/>
      </c>
      <c r="AF895" s="32" t="str">
        <f t="shared" si="145"/>
        <v/>
      </c>
      <c r="AG895" s="32">
        <f t="shared" si="146"/>
        <v>0</v>
      </c>
      <c r="AH895" s="32">
        <f t="shared" si="147"/>
        <v>0</v>
      </c>
      <c r="AI895" s="32" t="str">
        <f t="shared" si="148"/>
        <v/>
      </c>
      <c r="AJ895" s="32" t="str">
        <f t="shared" si="149"/>
        <v/>
      </c>
    </row>
    <row r="896" spans="1:36">
      <c r="A896">
        <v>131</v>
      </c>
      <c r="B896" s="1" t="str">
        <f t="shared" si="141"/>
        <v>131A_526</v>
      </c>
      <c r="C896" t="str">
        <f t="shared" si="150"/>
        <v>131A_526</v>
      </c>
      <c r="D896" t="str">
        <f>IF(ISNA(VLOOKUP(C896,omissio_vanha_vs_uusi!$A$2:$T$107,20,FALSE)),"",IF(VLOOKUP(C896,omissio_vanha_vs_uusi!$A$2:$T$107,20,FALSE)="OK",VLOOKUP(C896,omissio_vanha_vs_uusi!$A$2:$T$107,11,FALSE),""))</f>
        <v/>
      </c>
      <c r="E896">
        <f>VLOOKUP($C896,marv2012_trees!$A$2:$O$2023,5,FALSE)</f>
        <v>2516354.35</v>
      </c>
      <c r="F896">
        <f>VLOOKUP($C896,marv2012_trees!$A$2:$O$2023,6,FALSE)</f>
        <v>6860331.9000000004</v>
      </c>
      <c r="G896" t="str">
        <f>IF(ISNA(VLOOKUP($C896,results!$A$2:$CJ$107,10,FALSE)),"",VLOOKUP($C896,results!$A$2:$CJ$107,10,FALSE))</f>
        <v/>
      </c>
      <c r="H896" t="str">
        <f>IF(ISNA(VLOOKUP($C896,results!$A$2:$CJ$107,11,FALSE)),"",VLOOKUP($C896,results!$A$2:$CJ$107,11,FALSE))</f>
        <v/>
      </c>
      <c r="I896" t="s">
        <v>152</v>
      </c>
      <c r="J896">
        <v>526</v>
      </c>
      <c r="K896">
        <v>2</v>
      </c>
      <c r="L896">
        <v>88</v>
      </c>
      <c r="N896">
        <v>3</v>
      </c>
      <c r="O896" s="7">
        <v>1</v>
      </c>
      <c r="P896" s="7">
        <v>2</v>
      </c>
      <c r="Q896" s="7">
        <v>11</v>
      </c>
      <c r="R896" s="7">
        <v>86</v>
      </c>
      <c r="AB896" s="8">
        <f t="shared" si="142"/>
        <v>-2</v>
      </c>
      <c r="AC896" s="8" t="str">
        <f t="shared" si="143"/>
        <v/>
      </c>
      <c r="AD896" s="32" t="str">
        <f t="shared" si="144"/>
        <v/>
      </c>
      <c r="AE896" s="32" t="str">
        <f>IF(J896&lt;900,IF(AND(VLOOKUP(C896,marv2012_trees!$A$2:$O$2023,11,FALSE)&lt;21,OR(Q896=21,Q896=22,Q896=23)),1,""),"")</f>
        <v/>
      </c>
      <c r="AF896" s="32" t="str">
        <f t="shared" si="145"/>
        <v/>
      </c>
      <c r="AG896" s="32">
        <f t="shared" si="146"/>
        <v>88</v>
      </c>
      <c r="AH896" s="32">
        <f t="shared" si="147"/>
        <v>86</v>
      </c>
      <c r="AI896" s="32">
        <f t="shared" si="148"/>
        <v>-2</v>
      </c>
      <c r="AJ896" s="32" t="str">
        <f t="shared" si="149"/>
        <v/>
      </c>
    </row>
    <row r="897" spans="1:36">
      <c r="A897">
        <v>131</v>
      </c>
      <c r="B897" s="1" t="str">
        <f t="shared" si="141"/>
        <v>131A_523</v>
      </c>
      <c r="C897" t="str">
        <f t="shared" si="150"/>
        <v>131A_523</v>
      </c>
      <c r="D897" t="str">
        <f>IF(ISNA(VLOOKUP(C897,omissio_vanha_vs_uusi!$A$2:$T$107,20,FALSE)),"",IF(VLOOKUP(C897,omissio_vanha_vs_uusi!$A$2:$T$107,20,FALSE)="OK",VLOOKUP(C897,omissio_vanha_vs_uusi!$A$2:$T$107,11,FALSE),""))</f>
        <v/>
      </c>
      <c r="E897">
        <f>VLOOKUP($C897,marv2012_trees!$A$2:$O$2023,5,FALSE)</f>
        <v>2516351.37</v>
      </c>
      <c r="F897">
        <f>VLOOKUP($C897,marv2012_trees!$A$2:$O$2023,6,FALSE)</f>
        <v>6860330.8499999996</v>
      </c>
      <c r="G897" t="str">
        <f>IF(ISNA(VLOOKUP($C897,results!$A$2:$CJ$107,10,FALSE)),"",VLOOKUP($C897,results!$A$2:$CJ$107,10,FALSE))</f>
        <v/>
      </c>
      <c r="H897" t="str">
        <f>IF(ISNA(VLOOKUP($C897,results!$A$2:$CJ$107,11,FALSE)),"",VLOOKUP($C897,results!$A$2:$CJ$107,11,FALSE))</f>
        <v/>
      </c>
      <c r="I897" t="s">
        <v>152</v>
      </c>
      <c r="J897">
        <v>523</v>
      </c>
      <c r="K897">
        <v>16</v>
      </c>
      <c r="L897">
        <v>39</v>
      </c>
      <c r="N897">
        <v>3</v>
      </c>
      <c r="O897" s="7">
        <v>1</v>
      </c>
      <c r="P897" s="7">
        <v>16</v>
      </c>
      <c r="Q897" s="7">
        <v>14</v>
      </c>
      <c r="R897" s="7">
        <v>51</v>
      </c>
      <c r="AA897" t="s">
        <v>144</v>
      </c>
      <c r="AB897" s="8">
        <f t="shared" si="142"/>
        <v>12</v>
      </c>
      <c r="AC897" s="8" t="str">
        <f t="shared" si="143"/>
        <v/>
      </c>
      <c r="AD897" s="32" t="str">
        <f t="shared" si="144"/>
        <v/>
      </c>
      <c r="AE897" s="32" t="str">
        <f>IF(J897&lt;900,IF(AND(VLOOKUP(C897,marv2012_trees!$A$2:$O$2023,11,FALSE)&lt;21,OR(Q897=21,Q897=22,Q897=23)),1,""),"")</f>
        <v/>
      </c>
      <c r="AF897" s="32" t="str">
        <f t="shared" si="145"/>
        <v/>
      </c>
      <c r="AG897" s="32">
        <f t="shared" si="146"/>
        <v>39</v>
      </c>
      <c r="AH897" s="32">
        <f t="shared" si="147"/>
        <v>51</v>
      </c>
      <c r="AI897" s="32">
        <f t="shared" si="148"/>
        <v>12</v>
      </c>
      <c r="AJ897" s="32" t="str">
        <f t="shared" si="149"/>
        <v/>
      </c>
    </row>
    <row r="898" spans="1:36">
      <c r="A898">
        <v>131</v>
      </c>
      <c r="B898" s="1" t="str">
        <f t="shared" si="141"/>
        <v>131A_534</v>
      </c>
      <c r="C898" t="str">
        <f t="shared" si="150"/>
        <v>131A_534</v>
      </c>
      <c r="D898" t="str">
        <f>IF(ISNA(VLOOKUP(C898,omissio_vanha_vs_uusi!$A$2:$T$107,20,FALSE)),"",IF(VLOOKUP(C898,omissio_vanha_vs_uusi!$A$2:$T$107,20,FALSE)="OK",VLOOKUP(C898,omissio_vanha_vs_uusi!$A$2:$T$107,11,FALSE),""))</f>
        <v/>
      </c>
      <c r="E898">
        <f>VLOOKUP($C898,marv2012_trees!$A$2:$O$2023,5,FALSE)</f>
        <v>2516344.96</v>
      </c>
      <c r="F898">
        <f>VLOOKUP($C898,marv2012_trees!$A$2:$O$2023,6,FALSE)</f>
        <v>6860332.3099999996</v>
      </c>
      <c r="G898" t="str">
        <f>IF(ISNA(VLOOKUP($C898,results!$A$2:$CJ$107,10,FALSE)),"",VLOOKUP($C898,results!$A$2:$CJ$107,10,FALSE))</f>
        <v/>
      </c>
      <c r="H898" t="str">
        <f>IF(ISNA(VLOOKUP($C898,results!$A$2:$CJ$107,11,FALSE)),"",VLOOKUP($C898,results!$A$2:$CJ$107,11,FALSE))</f>
        <v/>
      </c>
      <c r="I898" t="s">
        <v>152</v>
      </c>
      <c r="J898">
        <v>534</v>
      </c>
      <c r="K898">
        <v>2</v>
      </c>
      <c r="L898">
        <v>48</v>
      </c>
      <c r="N898">
        <v>3</v>
      </c>
      <c r="O898" s="7">
        <v>1</v>
      </c>
      <c r="P898" s="7">
        <v>2</v>
      </c>
      <c r="Q898" s="7">
        <v>21</v>
      </c>
      <c r="R898" s="7">
        <v>49</v>
      </c>
      <c r="AB898" s="8" t="str">
        <f t="shared" si="142"/>
        <v/>
      </c>
      <c r="AC898" s="8" t="str">
        <f t="shared" si="143"/>
        <v/>
      </c>
      <c r="AD898" s="32" t="str">
        <f t="shared" si="144"/>
        <v/>
      </c>
      <c r="AE898" s="32">
        <f>IF(J898&lt;900,IF(AND(VLOOKUP(C898,marv2012_trees!$A$2:$O$2023,11,FALSE)&lt;21,OR(Q898=21,Q898=22,Q898=23)),1,""),"")</f>
        <v>1</v>
      </c>
      <c r="AF898" s="32" t="str">
        <f t="shared" si="145"/>
        <v/>
      </c>
      <c r="AG898" s="32">
        <f t="shared" si="146"/>
        <v>0</v>
      </c>
      <c r="AH898" s="32">
        <f t="shared" si="147"/>
        <v>0</v>
      </c>
      <c r="AI898" s="32" t="str">
        <f t="shared" si="148"/>
        <v/>
      </c>
      <c r="AJ898" s="32" t="str">
        <f t="shared" si="149"/>
        <v/>
      </c>
    </row>
    <row r="899" spans="1:36">
      <c r="A899">
        <v>131</v>
      </c>
      <c r="B899" s="1" t="str">
        <f t="shared" ref="B899:B962" si="151">IF(D899&lt;&gt;"",CONCATENATE(I899,"_",D899),C899)</f>
        <v>131A_538</v>
      </c>
      <c r="C899" t="str">
        <f t="shared" si="150"/>
        <v>131A_538</v>
      </c>
      <c r="D899" t="str">
        <f>IF(ISNA(VLOOKUP(C899,omissio_vanha_vs_uusi!$A$2:$T$107,20,FALSE)),"",IF(VLOOKUP(C899,omissio_vanha_vs_uusi!$A$2:$T$107,20,FALSE)="OK",VLOOKUP(C899,omissio_vanha_vs_uusi!$A$2:$T$107,11,FALSE),""))</f>
        <v/>
      </c>
      <c r="E899">
        <f>VLOOKUP($C899,marv2012_trees!$A$2:$O$2023,5,FALSE)</f>
        <v>2516351.41</v>
      </c>
      <c r="F899">
        <f>VLOOKUP($C899,marv2012_trees!$A$2:$O$2023,6,FALSE)</f>
        <v>6860336.0700000003</v>
      </c>
      <c r="G899" t="str">
        <f>IF(ISNA(VLOOKUP($C899,results!$A$2:$CJ$107,10,FALSE)),"",VLOOKUP($C899,results!$A$2:$CJ$107,10,FALSE))</f>
        <v/>
      </c>
      <c r="H899" t="str">
        <f>IF(ISNA(VLOOKUP($C899,results!$A$2:$CJ$107,11,FALSE)),"",VLOOKUP($C899,results!$A$2:$CJ$107,11,FALSE))</f>
        <v/>
      </c>
      <c r="I899" t="s">
        <v>152</v>
      </c>
      <c r="J899">
        <v>538</v>
      </c>
      <c r="K899">
        <v>2</v>
      </c>
      <c r="L899">
        <v>79</v>
      </c>
      <c r="N899">
        <v>3</v>
      </c>
      <c r="O899" s="7">
        <v>1</v>
      </c>
      <c r="P899" s="7">
        <v>2</v>
      </c>
      <c r="Q899" s="7">
        <v>41</v>
      </c>
      <c r="AB899" s="8" t="str">
        <f t="shared" ref="AB899:AB962" si="152">IF(OR(L899=0,Q899&gt;14,ABS(R899-L899)&gt;50),"",R899-L899)</f>
        <v/>
      </c>
      <c r="AC899" s="8" t="str">
        <f t="shared" ref="AC899:AC962" si="153">IF(P899-K899&lt;&gt;0,IF(OR(Q899&gt;14,Q899&lt;11),"",IF(OR(AND(K899=3,P899=4),AND(K899=4,P899=3)),"",IF(J899&gt;899,"",1))),"")</f>
        <v/>
      </c>
      <c r="AD899" s="32">
        <f t="shared" ref="AD899:AD962" si="154">IF(Q899=41,1,"")</f>
        <v>1</v>
      </c>
      <c r="AE899" s="32" t="str">
        <f>IF(J899&lt;900,IF(AND(VLOOKUP(C899,marv2012_trees!$A$2:$O$2023,11,FALSE)&lt;21,OR(Q899=21,Q899=22,Q899=23)),1,""),"")</f>
        <v/>
      </c>
      <c r="AF899" s="32" t="str">
        <f t="shared" ref="AF899:AF962" si="155">IF(Q899=31,1,"")</f>
        <v/>
      </c>
      <c r="AG899" s="32">
        <f t="shared" ref="AG899:AG962" si="156">IF(AND(Q899&lt;21,Q899&lt;&gt;0,J899&lt;900),L899,0)</f>
        <v>0</v>
      </c>
      <c r="AH899" s="32">
        <f t="shared" ref="AH899:AH962" si="157">IF(AND(Q899&lt;21,Q899&lt;&gt;0,J899&lt;900),R899,0)</f>
        <v>0</v>
      </c>
      <c r="AI899" s="32" t="str">
        <f t="shared" ref="AI899:AI962" si="158">IF(AND(Q899&lt;21,J899&lt;900),AH899-AG899,"")</f>
        <v/>
      </c>
      <c r="AJ899" s="32" t="str">
        <f t="shared" ref="AJ899:AJ962" si="159">IF(AI899&lt;&gt;"",IF(ABS(AI899&gt;50),1,""),"")</f>
        <v/>
      </c>
    </row>
    <row r="900" spans="1:36">
      <c r="A900">
        <v>131</v>
      </c>
      <c r="B900" s="1" t="str">
        <f t="shared" si="151"/>
        <v>131A_535</v>
      </c>
      <c r="C900" t="str">
        <f t="shared" si="150"/>
        <v>131A_535</v>
      </c>
      <c r="D900" t="str">
        <f>IF(ISNA(VLOOKUP(C900,omissio_vanha_vs_uusi!$A$2:$T$107,20,FALSE)),"",IF(VLOOKUP(C900,omissio_vanha_vs_uusi!$A$2:$T$107,20,FALSE)="OK",VLOOKUP(C900,omissio_vanha_vs_uusi!$A$2:$T$107,11,FALSE),""))</f>
        <v/>
      </c>
      <c r="E900">
        <f>VLOOKUP($C900,marv2012_trees!$A$2:$O$2023,5,FALSE)</f>
        <v>2516346.11</v>
      </c>
      <c r="F900">
        <f>VLOOKUP($C900,marv2012_trees!$A$2:$O$2023,6,FALSE)</f>
        <v>6860334.8200000003</v>
      </c>
      <c r="G900" t="str">
        <f>IF(ISNA(VLOOKUP($C900,results!$A$2:$CJ$107,10,FALSE)),"",VLOOKUP($C900,results!$A$2:$CJ$107,10,FALSE))</f>
        <v/>
      </c>
      <c r="H900" t="str">
        <f>IF(ISNA(VLOOKUP($C900,results!$A$2:$CJ$107,11,FALSE)),"",VLOOKUP($C900,results!$A$2:$CJ$107,11,FALSE))</f>
        <v/>
      </c>
      <c r="I900" t="s">
        <v>152</v>
      </c>
      <c r="J900">
        <v>535</v>
      </c>
      <c r="K900">
        <v>2</v>
      </c>
      <c r="L900">
        <v>53</v>
      </c>
      <c r="N900">
        <v>3</v>
      </c>
      <c r="O900" s="7">
        <v>1</v>
      </c>
      <c r="P900" s="7">
        <v>2</v>
      </c>
      <c r="Q900" s="7">
        <v>11</v>
      </c>
      <c r="R900" s="7">
        <v>57</v>
      </c>
      <c r="AB900" s="8">
        <f t="shared" si="152"/>
        <v>4</v>
      </c>
      <c r="AC900" s="8" t="str">
        <f t="shared" si="153"/>
        <v/>
      </c>
      <c r="AD900" s="32" t="str">
        <f t="shared" si="154"/>
        <v/>
      </c>
      <c r="AE900" s="32" t="str">
        <f>IF(J900&lt;900,IF(AND(VLOOKUP(C900,marv2012_trees!$A$2:$O$2023,11,FALSE)&lt;21,OR(Q900=21,Q900=22,Q900=23)),1,""),"")</f>
        <v/>
      </c>
      <c r="AF900" s="32" t="str">
        <f t="shared" si="155"/>
        <v/>
      </c>
      <c r="AG900" s="32">
        <f t="shared" si="156"/>
        <v>53</v>
      </c>
      <c r="AH900" s="32">
        <f t="shared" si="157"/>
        <v>57</v>
      </c>
      <c r="AI900" s="32">
        <f t="shared" si="158"/>
        <v>4</v>
      </c>
      <c r="AJ900" s="32" t="str">
        <f t="shared" si="159"/>
        <v/>
      </c>
    </row>
    <row r="901" spans="1:36">
      <c r="A901">
        <v>131</v>
      </c>
      <c r="B901" s="1" t="str">
        <f t="shared" si="151"/>
        <v>131A_536</v>
      </c>
      <c r="C901" t="str">
        <f t="shared" si="150"/>
        <v>131A_536</v>
      </c>
      <c r="D901" t="str">
        <f>IF(ISNA(VLOOKUP(C901,omissio_vanha_vs_uusi!$A$2:$T$107,20,FALSE)),"",IF(VLOOKUP(C901,omissio_vanha_vs_uusi!$A$2:$T$107,20,FALSE)="OK",VLOOKUP(C901,omissio_vanha_vs_uusi!$A$2:$T$107,11,FALSE),""))</f>
        <v/>
      </c>
      <c r="E901">
        <f>VLOOKUP($C901,marv2012_trees!$A$2:$O$2023,5,FALSE)</f>
        <v>2516348.54</v>
      </c>
      <c r="F901">
        <f>VLOOKUP($C901,marv2012_trees!$A$2:$O$2023,6,FALSE)</f>
        <v>6860337.4900000002</v>
      </c>
      <c r="G901" t="str">
        <f>IF(ISNA(VLOOKUP($C901,results!$A$2:$CJ$107,10,FALSE)),"",VLOOKUP($C901,results!$A$2:$CJ$107,10,FALSE))</f>
        <v/>
      </c>
      <c r="H901" t="str">
        <f>IF(ISNA(VLOOKUP($C901,results!$A$2:$CJ$107,11,FALSE)),"",VLOOKUP($C901,results!$A$2:$CJ$107,11,FALSE))</f>
        <v/>
      </c>
      <c r="I901" t="s">
        <v>152</v>
      </c>
      <c r="J901">
        <v>536</v>
      </c>
      <c r="K901">
        <v>2</v>
      </c>
      <c r="L901">
        <v>66</v>
      </c>
      <c r="N901">
        <v>3</v>
      </c>
      <c r="O901" s="7">
        <v>1</v>
      </c>
      <c r="P901" s="7">
        <v>2</v>
      </c>
      <c r="Q901" s="7">
        <v>11</v>
      </c>
      <c r="R901" s="7">
        <v>71</v>
      </c>
      <c r="AB901" s="8">
        <f t="shared" si="152"/>
        <v>5</v>
      </c>
      <c r="AC901" s="8" t="str">
        <f t="shared" si="153"/>
        <v/>
      </c>
      <c r="AD901" s="32" t="str">
        <f t="shared" si="154"/>
        <v/>
      </c>
      <c r="AE901" s="32" t="str">
        <f>IF(J901&lt;900,IF(AND(VLOOKUP(C901,marv2012_trees!$A$2:$O$2023,11,FALSE)&lt;21,OR(Q901=21,Q901=22,Q901=23)),1,""),"")</f>
        <v/>
      </c>
      <c r="AF901" s="32" t="str">
        <f t="shared" si="155"/>
        <v/>
      </c>
      <c r="AG901" s="32">
        <f t="shared" si="156"/>
        <v>66</v>
      </c>
      <c r="AH901" s="32">
        <f t="shared" si="157"/>
        <v>71</v>
      </c>
      <c r="AI901" s="32">
        <f t="shared" si="158"/>
        <v>5</v>
      </c>
      <c r="AJ901" s="32" t="str">
        <f t="shared" si="159"/>
        <v/>
      </c>
    </row>
    <row r="902" spans="1:36">
      <c r="A902">
        <v>131</v>
      </c>
      <c r="B902" s="1" t="str">
        <f t="shared" si="151"/>
        <v>131A_544</v>
      </c>
      <c r="C902" t="str">
        <f t="shared" si="150"/>
        <v>131A_544</v>
      </c>
      <c r="D902" t="str">
        <f>IF(ISNA(VLOOKUP(C902,omissio_vanha_vs_uusi!$A$2:$T$107,20,FALSE)),"",IF(VLOOKUP(C902,omissio_vanha_vs_uusi!$A$2:$T$107,20,FALSE)="OK",VLOOKUP(C902,omissio_vanha_vs_uusi!$A$2:$T$107,11,FALSE),""))</f>
        <v/>
      </c>
      <c r="E902">
        <f>VLOOKUP($C902,marv2012_trees!$A$2:$O$2023,5,FALSE)</f>
        <v>2516345.0499999998</v>
      </c>
      <c r="F902">
        <f>VLOOKUP($C902,marv2012_trees!$A$2:$O$2023,6,FALSE)</f>
        <v>6860337.1699999999</v>
      </c>
      <c r="G902" t="str">
        <f>IF(ISNA(VLOOKUP($C902,results!$A$2:$CJ$107,10,FALSE)),"",VLOOKUP($C902,results!$A$2:$CJ$107,10,FALSE))</f>
        <v/>
      </c>
      <c r="H902" t="str">
        <f>IF(ISNA(VLOOKUP($C902,results!$A$2:$CJ$107,11,FALSE)),"",VLOOKUP($C902,results!$A$2:$CJ$107,11,FALSE))</f>
        <v/>
      </c>
      <c r="I902" t="s">
        <v>152</v>
      </c>
      <c r="J902">
        <v>544</v>
      </c>
      <c r="K902">
        <v>2</v>
      </c>
      <c r="L902">
        <v>64</v>
      </c>
      <c r="N902">
        <v>3</v>
      </c>
      <c r="O902" s="7">
        <v>1</v>
      </c>
      <c r="P902" s="7">
        <v>2</v>
      </c>
      <c r="Q902" s="7">
        <v>21</v>
      </c>
      <c r="R902" s="7">
        <v>64</v>
      </c>
      <c r="AB902" s="8" t="str">
        <f t="shared" si="152"/>
        <v/>
      </c>
      <c r="AC902" s="8" t="str">
        <f t="shared" si="153"/>
        <v/>
      </c>
      <c r="AD902" s="32" t="str">
        <f t="shared" si="154"/>
        <v/>
      </c>
      <c r="AE902" s="32">
        <f>IF(J902&lt;900,IF(AND(VLOOKUP(C902,marv2012_trees!$A$2:$O$2023,11,FALSE)&lt;21,OR(Q902=21,Q902=22,Q902=23)),1,""),"")</f>
        <v>1</v>
      </c>
      <c r="AF902" s="32" t="str">
        <f t="shared" si="155"/>
        <v/>
      </c>
      <c r="AG902" s="32">
        <f t="shared" si="156"/>
        <v>0</v>
      </c>
      <c r="AH902" s="32">
        <f t="shared" si="157"/>
        <v>0</v>
      </c>
      <c r="AI902" s="32" t="str">
        <f t="shared" si="158"/>
        <v/>
      </c>
      <c r="AJ902" s="32" t="str">
        <f t="shared" si="159"/>
        <v/>
      </c>
    </row>
    <row r="903" spans="1:36">
      <c r="A903">
        <v>131</v>
      </c>
      <c r="B903" s="1" t="str">
        <f t="shared" si="151"/>
        <v>131A_543</v>
      </c>
      <c r="C903" t="str">
        <f t="shared" si="150"/>
        <v>131A_543</v>
      </c>
      <c r="D903" t="str">
        <f>IF(ISNA(VLOOKUP(C903,omissio_vanha_vs_uusi!$A$2:$T$107,20,FALSE)),"",IF(VLOOKUP(C903,omissio_vanha_vs_uusi!$A$2:$T$107,20,FALSE)="OK",VLOOKUP(C903,omissio_vanha_vs_uusi!$A$2:$T$107,11,FALSE),""))</f>
        <v/>
      </c>
      <c r="E903">
        <f>VLOOKUP($C903,marv2012_trees!$A$2:$O$2023,5,FALSE)</f>
        <v>2516343.06</v>
      </c>
      <c r="F903">
        <f>VLOOKUP($C903,marv2012_trees!$A$2:$O$2023,6,FALSE)</f>
        <v>6860336.7999999998</v>
      </c>
      <c r="G903" t="str">
        <f>IF(ISNA(VLOOKUP($C903,results!$A$2:$CJ$107,10,FALSE)),"",VLOOKUP($C903,results!$A$2:$CJ$107,10,FALSE))</f>
        <v/>
      </c>
      <c r="H903" t="str">
        <f>IF(ISNA(VLOOKUP($C903,results!$A$2:$CJ$107,11,FALSE)),"",VLOOKUP($C903,results!$A$2:$CJ$107,11,FALSE))</f>
        <v/>
      </c>
      <c r="I903" t="s">
        <v>152</v>
      </c>
      <c r="J903">
        <v>543</v>
      </c>
      <c r="K903">
        <v>2</v>
      </c>
      <c r="L903">
        <v>117</v>
      </c>
      <c r="N903">
        <v>3</v>
      </c>
      <c r="O903" s="7">
        <v>1</v>
      </c>
      <c r="P903" s="7">
        <v>2</v>
      </c>
      <c r="Q903" s="7">
        <v>22</v>
      </c>
      <c r="R903" s="7">
        <v>117</v>
      </c>
      <c r="AA903" t="s">
        <v>134</v>
      </c>
      <c r="AB903" s="8" t="str">
        <f t="shared" si="152"/>
        <v/>
      </c>
      <c r="AC903" s="8" t="str">
        <f t="shared" si="153"/>
        <v/>
      </c>
      <c r="AD903" s="32" t="str">
        <f t="shared" si="154"/>
        <v/>
      </c>
      <c r="AE903" s="32">
        <f>IF(J903&lt;900,IF(AND(VLOOKUP(C903,marv2012_trees!$A$2:$O$2023,11,FALSE)&lt;21,OR(Q903=21,Q903=22,Q903=23)),1,""),"")</f>
        <v>1</v>
      </c>
      <c r="AF903" s="32" t="str">
        <f t="shared" si="155"/>
        <v/>
      </c>
      <c r="AG903" s="32">
        <f t="shared" si="156"/>
        <v>0</v>
      </c>
      <c r="AH903" s="32">
        <f t="shared" si="157"/>
        <v>0</v>
      </c>
      <c r="AI903" s="32" t="str">
        <f t="shared" si="158"/>
        <v/>
      </c>
      <c r="AJ903" s="32" t="str">
        <f t="shared" si="159"/>
        <v/>
      </c>
    </row>
    <row r="904" spans="1:36">
      <c r="A904">
        <v>131</v>
      </c>
      <c r="B904" s="1" t="str">
        <f t="shared" si="151"/>
        <v>131A_537</v>
      </c>
      <c r="C904" t="str">
        <f t="shared" si="150"/>
        <v>131A_537</v>
      </c>
      <c r="D904" t="str">
        <f>IF(ISNA(VLOOKUP(C904,omissio_vanha_vs_uusi!$A$2:$T$107,20,FALSE)),"",IF(VLOOKUP(C904,omissio_vanha_vs_uusi!$A$2:$T$107,20,FALSE)="OK",VLOOKUP(C904,omissio_vanha_vs_uusi!$A$2:$T$107,11,FALSE),""))</f>
        <v/>
      </c>
      <c r="E904">
        <f>VLOOKUP($C904,marv2012_trees!$A$2:$O$2023,5,FALSE)</f>
        <v>2516349.2000000002</v>
      </c>
      <c r="F904">
        <f>VLOOKUP($C904,marv2012_trees!$A$2:$O$2023,6,FALSE)</f>
        <v>6860339.7699999996</v>
      </c>
      <c r="G904" t="str">
        <f>IF(ISNA(VLOOKUP($C904,results!$A$2:$CJ$107,10,FALSE)),"",VLOOKUP($C904,results!$A$2:$CJ$107,10,FALSE))</f>
        <v/>
      </c>
      <c r="H904" t="str">
        <f>IF(ISNA(VLOOKUP($C904,results!$A$2:$CJ$107,11,FALSE)),"",VLOOKUP($C904,results!$A$2:$CJ$107,11,FALSE))</f>
        <v/>
      </c>
      <c r="I904" t="s">
        <v>152</v>
      </c>
      <c r="J904">
        <v>537</v>
      </c>
      <c r="K904">
        <v>2</v>
      </c>
      <c r="L904">
        <v>92</v>
      </c>
      <c r="N904">
        <v>3</v>
      </c>
      <c r="O904" s="7">
        <v>1</v>
      </c>
      <c r="P904" s="7">
        <v>2</v>
      </c>
      <c r="Q904" s="7">
        <v>11</v>
      </c>
      <c r="R904" s="7">
        <v>101</v>
      </c>
      <c r="AB904" s="8">
        <f t="shared" si="152"/>
        <v>9</v>
      </c>
      <c r="AC904" s="8" t="str">
        <f t="shared" si="153"/>
        <v/>
      </c>
      <c r="AD904" s="32" t="str">
        <f t="shared" si="154"/>
        <v/>
      </c>
      <c r="AE904" s="32" t="str">
        <f>IF(J904&lt;900,IF(AND(VLOOKUP(C904,marv2012_trees!$A$2:$O$2023,11,FALSE)&lt;21,OR(Q904=21,Q904=22,Q904=23)),1,""),"")</f>
        <v/>
      </c>
      <c r="AF904" s="32" t="str">
        <f t="shared" si="155"/>
        <v/>
      </c>
      <c r="AG904" s="32">
        <f t="shared" si="156"/>
        <v>92</v>
      </c>
      <c r="AH904" s="32">
        <f t="shared" si="157"/>
        <v>101</v>
      </c>
      <c r="AI904" s="32">
        <f t="shared" si="158"/>
        <v>9</v>
      </c>
      <c r="AJ904" s="32" t="str">
        <f t="shared" si="159"/>
        <v/>
      </c>
    </row>
    <row r="905" spans="1:36">
      <c r="A905">
        <v>131</v>
      </c>
      <c r="B905" s="1" t="str">
        <f t="shared" si="151"/>
        <v>131A_553</v>
      </c>
      <c r="C905" t="str">
        <f t="shared" si="150"/>
        <v>131A_553</v>
      </c>
      <c r="D905" t="str">
        <f>IF(ISNA(VLOOKUP(C905,omissio_vanha_vs_uusi!$A$2:$T$107,20,FALSE)),"",IF(VLOOKUP(C905,omissio_vanha_vs_uusi!$A$2:$T$107,20,FALSE)="OK",VLOOKUP(C905,omissio_vanha_vs_uusi!$A$2:$T$107,11,FALSE),""))</f>
        <v/>
      </c>
      <c r="E905">
        <f>VLOOKUP($C905,marv2012_trees!$A$2:$O$2023,5,FALSE)</f>
        <v>2516342.66</v>
      </c>
      <c r="F905">
        <f>VLOOKUP($C905,marv2012_trees!$A$2:$O$2023,6,FALSE)</f>
        <v>6860338.3499999996</v>
      </c>
      <c r="G905" t="str">
        <f>IF(ISNA(VLOOKUP($C905,results!$A$2:$CJ$107,10,FALSE)),"",VLOOKUP($C905,results!$A$2:$CJ$107,10,FALSE))</f>
        <v/>
      </c>
      <c r="H905" t="str">
        <f>IF(ISNA(VLOOKUP($C905,results!$A$2:$CJ$107,11,FALSE)),"",VLOOKUP($C905,results!$A$2:$CJ$107,11,FALSE))</f>
        <v/>
      </c>
      <c r="I905" t="s">
        <v>152</v>
      </c>
      <c r="J905">
        <v>553</v>
      </c>
      <c r="K905">
        <v>2</v>
      </c>
      <c r="L905">
        <v>56</v>
      </c>
      <c r="N905">
        <v>3</v>
      </c>
      <c r="O905" s="7">
        <v>1</v>
      </c>
      <c r="P905" s="7">
        <v>2</v>
      </c>
      <c r="Q905" s="7">
        <v>21</v>
      </c>
      <c r="R905" s="7">
        <v>56</v>
      </c>
      <c r="AA905" t="s">
        <v>145</v>
      </c>
      <c r="AB905" s="8" t="str">
        <f t="shared" si="152"/>
        <v/>
      </c>
      <c r="AC905" s="8" t="str">
        <f t="shared" si="153"/>
        <v/>
      </c>
      <c r="AD905" s="32" t="str">
        <f t="shared" si="154"/>
        <v/>
      </c>
      <c r="AE905" s="32">
        <f>IF(J905&lt;900,IF(AND(VLOOKUP(C905,marv2012_trees!$A$2:$O$2023,11,FALSE)&lt;21,OR(Q905=21,Q905=22,Q905=23)),1,""),"")</f>
        <v>1</v>
      </c>
      <c r="AF905" s="32" t="str">
        <f t="shared" si="155"/>
        <v/>
      </c>
      <c r="AG905" s="32">
        <f t="shared" si="156"/>
        <v>0</v>
      </c>
      <c r="AH905" s="32">
        <f t="shared" si="157"/>
        <v>0</v>
      </c>
      <c r="AI905" s="32" t="str">
        <f t="shared" si="158"/>
        <v/>
      </c>
      <c r="AJ905" s="32" t="str">
        <f t="shared" si="159"/>
        <v/>
      </c>
    </row>
    <row r="906" spans="1:36">
      <c r="A906">
        <v>131</v>
      </c>
      <c r="B906" s="1" t="str">
        <f t="shared" si="151"/>
        <v>131A_513</v>
      </c>
      <c r="C906" t="str">
        <f t="shared" si="150"/>
        <v>131A_513</v>
      </c>
      <c r="D906" t="str">
        <f>IF(ISNA(VLOOKUP(C906,omissio_vanha_vs_uusi!$A$2:$T$107,20,FALSE)),"",IF(VLOOKUP(C906,omissio_vanha_vs_uusi!$A$2:$T$107,20,FALSE)="OK",VLOOKUP(C906,omissio_vanha_vs_uusi!$A$2:$T$107,11,FALSE),""))</f>
        <v/>
      </c>
      <c r="E906">
        <f>VLOOKUP($C906,marv2012_trees!$A$2:$O$2023,5,FALSE)</f>
        <v>2516360.33</v>
      </c>
      <c r="F906">
        <f>VLOOKUP($C906,marv2012_trees!$A$2:$O$2023,6,FALSE)</f>
        <v>6860328.4400000004</v>
      </c>
      <c r="G906" t="str">
        <f>IF(ISNA(VLOOKUP($C906,results!$A$2:$CJ$107,10,FALSE)),"",VLOOKUP($C906,results!$A$2:$CJ$107,10,FALSE))</f>
        <v/>
      </c>
      <c r="H906" t="str">
        <f>IF(ISNA(VLOOKUP($C906,results!$A$2:$CJ$107,11,FALSE)),"",VLOOKUP($C906,results!$A$2:$CJ$107,11,FALSE))</f>
        <v/>
      </c>
      <c r="I906" t="s">
        <v>152</v>
      </c>
      <c r="J906">
        <v>513</v>
      </c>
      <c r="K906">
        <v>2</v>
      </c>
      <c r="L906">
        <v>46</v>
      </c>
      <c r="N906">
        <v>3</v>
      </c>
      <c r="O906" s="7">
        <v>1</v>
      </c>
      <c r="P906" s="7">
        <v>2</v>
      </c>
      <c r="Q906" s="7">
        <v>12</v>
      </c>
      <c r="R906" s="7">
        <v>46</v>
      </c>
      <c r="AA906" t="s">
        <v>146</v>
      </c>
      <c r="AB906" s="8">
        <f t="shared" si="152"/>
        <v>0</v>
      </c>
      <c r="AC906" s="8" t="str">
        <f t="shared" si="153"/>
        <v/>
      </c>
      <c r="AD906" s="32" t="str">
        <f t="shared" si="154"/>
        <v/>
      </c>
      <c r="AE906" s="32" t="str">
        <f>IF(J906&lt;900,IF(AND(VLOOKUP(C906,marv2012_trees!$A$2:$O$2023,11,FALSE)&lt;21,OR(Q906=21,Q906=22,Q906=23)),1,""),"")</f>
        <v/>
      </c>
      <c r="AF906" s="32" t="str">
        <f t="shared" si="155"/>
        <v/>
      </c>
      <c r="AG906" s="32">
        <f t="shared" si="156"/>
        <v>46</v>
      </c>
      <c r="AH906" s="32">
        <f t="shared" si="157"/>
        <v>46</v>
      </c>
      <c r="AI906" s="32">
        <f t="shared" si="158"/>
        <v>0</v>
      </c>
      <c r="AJ906" s="32" t="str">
        <f t="shared" si="159"/>
        <v/>
      </c>
    </row>
    <row r="907" spans="1:36">
      <c r="A907">
        <v>131</v>
      </c>
      <c r="B907" s="1" t="str">
        <f t="shared" si="151"/>
        <v>131A_516</v>
      </c>
      <c r="C907" t="str">
        <f t="shared" si="150"/>
        <v>131A_516</v>
      </c>
      <c r="D907" t="str">
        <f>IF(ISNA(VLOOKUP(C907,omissio_vanha_vs_uusi!$A$2:$T$107,20,FALSE)),"",IF(VLOOKUP(C907,omissio_vanha_vs_uusi!$A$2:$T$107,20,FALSE)="OK",VLOOKUP(C907,omissio_vanha_vs_uusi!$A$2:$T$107,11,FALSE),""))</f>
        <v/>
      </c>
      <c r="E907">
        <f>VLOOKUP($C907,marv2012_trees!$A$2:$O$2023,5,FALSE)</f>
        <v>2516364.5499999998</v>
      </c>
      <c r="F907">
        <f>VLOOKUP($C907,marv2012_trees!$A$2:$O$2023,6,FALSE)</f>
        <v>6860331.6900000004</v>
      </c>
      <c r="G907" t="str">
        <f>IF(ISNA(VLOOKUP($C907,results!$A$2:$CJ$107,10,FALSE)),"",VLOOKUP($C907,results!$A$2:$CJ$107,10,FALSE))</f>
        <v/>
      </c>
      <c r="H907" t="str">
        <f>IF(ISNA(VLOOKUP($C907,results!$A$2:$CJ$107,11,FALSE)),"",VLOOKUP($C907,results!$A$2:$CJ$107,11,FALSE))</f>
        <v/>
      </c>
      <c r="I907" t="s">
        <v>152</v>
      </c>
      <c r="J907">
        <v>516</v>
      </c>
      <c r="K907">
        <v>2</v>
      </c>
      <c r="L907">
        <v>115</v>
      </c>
      <c r="N907">
        <v>3</v>
      </c>
      <c r="O907" s="7">
        <v>1</v>
      </c>
      <c r="P907" s="7">
        <v>2</v>
      </c>
      <c r="Q907" s="7">
        <v>12</v>
      </c>
      <c r="R907" s="7">
        <v>122</v>
      </c>
      <c r="AA907" t="s">
        <v>147</v>
      </c>
      <c r="AB907" s="8">
        <f t="shared" si="152"/>
        <v>7</v>
      </c>
      <c r="AC907" s="8" t="str">
        <f t="shared" si="153"/>
        <v/>
      </c>
      <c r="AD907" s="32" t="str">
        <f t="shared" si="154"/>
        <v/>
      </c>
      <c r="AE907" s="32" t="str">
        <f>IF(J907&lt;900,IF(AND(VLOOKUP(C907,marv2012_trees!$A$2:$O$2023,11,FALSE)&lt;21,OR(Q907=21,Q907=22,Q907=23)),1,""),"")</f>
        <v/>
      </c>
      <c r="AF907" s="32" t="str">
        <f t="shared" si="155"/>
        <v/>
      </c>
      <c r="AG907" s="32">
        <f t="shared" si="156"/>
        <v>115</v>
      </c>
      <c r="AH907" s="32">
        <f t="shared" si="157"/>
        <v>122</v>
      </c>
      <c r="AI907" s="32">
        <f t="shared" si="158"/>
        <v>7</v>
      </c>
      <c r="AJ907" s="32" t="str">
        <f t="shared" si="159"/>
        <v/>
      </c>
    </row>
    <row r="908" spans="1:36">
      <c r="A908">
        <v>131</v>
      </c>
      <c r="B908" s="1" t="str">
        <f t="shared" si="151"/>
        <v>131A_515</v>
      </c>
      <c r="C908" t="str">
        <f t="shared" si="150"/>
        <v>131A_515</v>
      </c>
      <c r="D908" t="str">
        <f>IF(ISNA(VLOOKUP(C908,omissio_vanha_vs_uusi!$A$2:$T$107,20,FALSE)),"",IF(VLOOKUP(C908,omissio_vanha_vs_uusi!$A$2:$T$107,20,FALSE)="OK",VLOOKUP(C908,omissio_vanha_vs_uusi!$A$2:$T$107,11,FALSE),""))</f>
        <v/>
      </c>
      <c r="E908">
        <f>VLOOKUP($C908,marv2012_trees!$A$2:$O$2023,5,FALSE)</f>
        <v>2516363.4500000002</v>
      </c>
      <c r="F908">
        <f>VLOOKUP($C908,marv2012_trees!$A$2:$O$2023,6,FALSE)</f>
        <v>6860331.3099999996</v>
      </c>
      <c r="G908" t="str">
        <f>IF(ISNA(VLOOKUP($C908,results!$A$2:$CJ$107,10,FALSE)),"",VLOOKUP($C908,results!$A$2:$CJ$107,10,FALSE))</f>
        <v/>
      </c>
      <c r="H908" t="str">
        <f>IF(ISNA(VLOOKUP($C908,results!$A$2:$CJ$107,11,FALSE)),"",VLOOKUP($C908,results!$A$2:$CJ$107,11,FALSE))</f>
        <v/>
      </c>
      <c r="I908" t="s">
        <v>152</v>
      </c>
      <c r="J908">
        <v>515</v>
      </c>
      <c r="K908">
        <v>2</v>
      </c>
      <c r="L908">
        <v>74</v>
      </c>
      <c r="N908">
        <v>3</v>
      </c>
      <c r="O908" s="7">
        <v>1</v>
      </c>
      <c r="P908" s="7">
        <v>2</v>
      </c>
      <c r="Q908" s="7">
        <v>12</v>
      </c>
      <c r="R908" s="7">
        <v>75</v>
      </c>
      <c r="AA908" t="s">
        <v>148</v>
      </c>
      <c r="AB908" s="8">
        <f t="shared" si="152"/>
        <v>1</v>
      </c>
      <c r="AC908" s="8" t="str">
        <f t="shared" si="153"/>
        <v/>
      </c>
      <c r="AD908" s="32" t="str">
        <f t="shared" si="154"/>
        <v/>
      </c>
      <c r="AE908" s="32" t="str">
        <f>IF(J908&lt;900,IF(AND(VLOOKUP(C908,marv2012_trees!$A$2:$O$2023,11,FALSE)&lt;21,OR(Q908=21,Q908=22,Q908=23)),1,""),"")</f>
        <v/>
      </c>
      <c r="AF908" s="32" t="str">
        <f t="shared" si="155"/>
        <v/>
      </c>
      <c r="AG908" s="32">
        <f t="shared" si="156"/>
        <v>74</v>
      </c>
      <c r="AH908" s="32">
        <f t="shared" si="157"/>
        <v>75</v>
      </c>
      <c r="AI908" s="32">
        <f t="shared" si="158"/>
        <v>1</v>
      </c>
      <c r="AJ908" s="32" t="str">
        <f t="shared" si="159"/>
        <v/>
      </c>
    </row>
    <row r="909" spans="1:36">
      <c r="A909">
        <v>131</v>
      </c>
      <c r="B909" s="1" t="str">
        <f t="shared" si="151"/>
        <v>131A_517</v>
      </c>
      <c r="C909" t="str">
        <f t="shared" si="150"/>
        <v>131A_517</v>
      </c>
      <c r="D909" t="str">
        <f>IF(ISNA(VLOOKUP(C909,omissio_vanha_vs_uusi!$A$2:$T$107,20,FALSE)),"",IF(VLOOKUP(C909,omissio_vanha_vs_uusi!$A$2:$T$107,20,FALSE)="OK",VLOOKUP(C909,omissio_vanha_vs_uusi!$A$2:$T$107,11,FALSE),""))</f>
        <v/>
      </c>
      <c r="E909">
        <f>VLOOKUP($C909,marv2012_trees!$A$2:$O$2023,5,FALSE)</f>
        <v>2516363.63</v>
      </c>
      <c r="F909">
        <f>VLOOKUP($C909,marv2012_trees!$A$2:$O$2023,6,FALSE)</f>
        <v>6860334.2800000003</v>
      </c>
      <c r="G909" t="str">
        <f>IF(ISNA(VLOOKUP($C909,results!$A$2:$CJ$107,10,FALSE)),"",VLOOKUP($C909,results!$A$2:$CJ$107,10,FALSE))</f>
        <v/>
      </c>
      <c r="H909" t="str">
        <f>IF(ISNA(VLOOKUP($C909,results!$A$2:$CJ$107,11,FALSE)),"",VLOOKUP($C909,results!$A$2:$CJ$107,11,FALSE))</f>
        <v/>
      </c>
      <c r="I909" t="s">
        <v>152</v>
      </c>
      <c r="J909">
        <v>517</v>
      </c>
      <c r="K909">
        <v>2</v>
      </c>
      <c r="L909">
        <v>108</v>
      </c>
      <c r="N909">
        <v>3</v>
      </c>
      <c r="O909" s="7">
        <v>1</v>
      </c>
      <c r="P909" s="7">
        <v>2</v>
      </c>
      <c r="Q909" s="7">
        <v>11</v>
      </c>
      <c r="R909" s="7">
        <v>111</v>
      </c>
      <c r="AB909" s="8">
        <f t="shared" si="152"/>
        <v>3</v>
      </c>
      <c r="AC909" s="8" t="str">
        <f t="shared" si="153"/>
        <v/>
      </c>
      <c r="AD909" s="32" t="str">
        <f t="shared" si="154"/>
        <v/>
      </c>
      <c r="AE909" s="32" t="str">
        <f>IF(J909&lt;900,IF(AND(VLOOKUP(C909,marv2012_trees!$A$2:$O$2023,11,FALSE)&lt;21,OR(Q909=21,Q909=22,Q909=23)),1,""),"")</f>
        <v/>
      </c>
      <c r="AF909" s="32" t="str">
        <f t="shared" si="155"/>
        <v/>
      </c>
      <c r="AG909" s="32">
        <f t="shared" si="156"/>
        <v>108</v>
      </c>
      <c r="AH909" s="32">
        <f t="shared" si="157"/>
        <v>111</v>
      </c>
      <c r="AI909" s="32">
        <f t="shared" si="158"/>
        <v>3</v>
      </c>
      <c r="AJ909" s="32" t="str">
        <f t="shared" si="159"/>
        <v/>
      </c>
    </row>
    <row r="910" spans="1:36">
      <c r="A910">
        <v>131</v>
      </c>
      <c r="B910" s="1" t="str">
        <f t="shared" si="151"/>
        <v>131A_518</v>
      </c>
      <c r="C910" t="str">
        <f t="shared" si="150"/>
        <v>131A_518</v>
      </c>
      <c r="D910" t="str">
        <f>IF(ISNA(VLOOKUP(C910,omissio_vanha_vs_uusi!$A$2:$T$107,20,FALSE)),"",IF(VLOOKUP(C910,omissio_vanha_vs_uusi!$A$2:$T$107,20,FALSE)="OK",VLOOKUP(C910,omissio_vanha_vs_uusi!$A$2:$T$107,11,FALSE),""))</f>
        <v/>
      </c>
      <c r="E910">
        <f>VLOOKUP($C910,marv2012_trees!$A$2:$O$2023,5,FALSE)</f>
        <v>2516362.5499999998</v>
      </c>
      <c r="F910">
        <f>VLOOKUP($C910,marv2012_trees!$A$2:$O$2023,6,FALSE)</f>
        <v>6860334.8099999996</v>
      </c>
      <c r="G910" t="str">
        <f>IF(ISNA(VLOOKUP($C910,results!$A$2:$CJ$107,10,FALSE)),"",VLOOKUP($C910,results!$A$2:$CJ$107,10,FALSE))</f>
        <v/>
      </c>
      <c r="H910" t="str">
        <f>IF(ISNA(VLOOKUP($C910,results!$A$2:$CJ$107,11,FALSE)),"",VLOOKUP($C910,results!$A$2:$CJ$107,11,FALSE))</f>
        <v/>
      </c>
      <c r="I910" t="s">
        <v>152</v>
      </c>
      <c r="J910">
        <v>518</v>
      </c>
      <c r="K910">
        <v>2</v>
      </c>
      <c r="L910">
        <v>112</v>
      </c>
      <c r="N910">
        <v>3</v>
      </c>
      <c r="O910" s="7">
        <v>1</v>
      </c>
      <c r="P910" s="7">
        <v>2</v>
      </c>
      <c r="Q910" s="7">
        <v>12</v>
      </c>
      <c r="R910" s="7">
        <v>121</v>
      </c>
      <c r="AA910" t="s">
        <v>149</v>
      </c>
      <c r="AB910" s="8">
        <f t="shared" si="152"/>
        <v>9</v>
      </c>
      <c r="AC910" s="8" t="str">
        <f t="shared" si="153"/>
        <v/>
      </c>
      <c r="AD910" s="32" t="str">
        <f t="shared" si="154"/>
        <v/>
      </c>
      <c r="AE910" s="32" t="str">
        <f>IF(J910&lt;900,IF(AND(VLOOKUP(C910,marv2012_trees!$A$2:$O$2023,11,FALSE)&lt;21,OR(Q910=21,Q910=22,Q910=23)),1,""),"")</f>
        <v/>
      </c>
      <c r="AF910" s="32" t="str">
        <f t="shared" si="155"/>
        <v/>
      </c>
      <c r="AG910" s="32">
        <f t="shared" si="156"/>
        <v>112</v>
      </c>
      <c r="AH910" s="32">
        <f t="shared" si="157"/>
        <v>121</v>
      </c>
      <c r="AI910" s="32">
        <f t="shared" si="158"/>
        <v>9</v>
      </c>
      <c r="AJ910" s="32" t="str">
        <f t="shared" si="159"/>
        <v/>
      </c>
    </row>
    <row r="911" spans="1:36">
      <c r="A911">
        <v>131</v>
      </c>
      <c r="B911" s="1" t="str">
        <f t="shared" si="151"/>
        <v>131A_529</v>
      </c>
      <c r="C911" t="str">
        <f t="shared" si="150"/>
        <v>131A_529</v>
      </c>
      <c r="D911" t="str">
        <f>IF(ISNA(VLOOKUP(C911,omissio_vanha_vs_uusi!$A$2:$T$107,20,FALSE)),"",IF(VLOOKUP(C911,omissio_vanha_vs_uusi!$A$2:$T$107,20,FALSE)="OK",VLOOKUP(C911,omissio_vanha_vs_uusi!$A$2:$T$107,11,FALSE),""))</f>
        <v/>
      </c>
      <c r="E911">
        <f>VLOOKUP($C911,marv2012_trees!$A$2:$O$2023,5,FALSE)</f>
        <v>2516359.14</v>
      </c>
      <c r="F911">
        <f>VLOOKUP($C911,marv2012_trees!$A$2:$O$2023,6,FALSE)</f>
        <v>6860334.5300000003</v>
      </c>
      <c r="G911" t="str">
        <f>IF(ISNA(VLOOKUP($C911,results!$A$2:$CJ$107,10,FALSE)),"",VLOOKUP($C911,results!$A$2:$CJ$107,10,FALSE))</f>
        <v/>
      </c>
      <c r="H911" t="str">
        <f>IF(ISNA(VLOOKUP($C911,results!$A$2:$CJ$107,11,FALSE)),"",VLOOKUP($C911,results!$A$2:$CJ$107,11,FALSE))</f>
        <v/>
      </c>
      <c r="I911" t="s">
        <v>152</v>
      </c>
      <c r="J911">
        <v>529</v>
      </c>
      <c r="K911">
        <v>2</v>
      </c>
      <c r="L911">
        <v>93</v>
      </c>
      <c r="N911">
        <v>3</v>
      </c>
      <c r="O911" s="7">
        <v>1</v>
      </c>
      <c r="P911" s="7">
        <v>2</v>
      </c>
      <c r="Q911" s="7">
        <v>11</v>
      </c>
      <c r="R911" s="7">
        <v>100</v>
      </c>
      <c r="AB911" s="8">
        <f t="shared" si="152"/>
        <v>7</v>
      </c>
      <c r="AC911" s="8" t="str">
        <f t="shared" si="153"/>
        <v/>
      </c>
      <c r="AD911" s="32" t="str">
        <f t="shared" si="154"/>
        <v/>
      </c>
      <c r="AE911" s="32" t="str">
        <f>IF(J911&lt;900,IF(AND(VLOOKUP(C911,marv2012_trees!$A$2:$O$2023,11,FALSE)&lt;21,OR(Q911=21,Q911=22,Q911=23)),1,""),"")</f>
        <v/>
      </c>
      <c r="AF911" s="32" t="str">
        <f t="shared" si="155"/>
        <v/>
      </c>
      <c r="AG911" s="32">
        <f t="shared" si="156"/>
        <v>93</v>
      </c>
      <c r="AH911" s="32">
        <f t="shared" si="157"/>
        <v>100</v>
      </c>
      <c r="AI911" s="32">
        <f t="shared" si="158"/>
        <v>7</v>
      </c>
      <c r="AJ911" s="32" t="str">
        <f t="shared" si="159"/>
        <v/>
      </c>
    </row>
    <row r="912" spans="1:36">
      <c r="A912">
        <v>131</v>
      </c>
      <c r="B912" s="1" t="str">
        <f t="shared" si="151"/>
        <v>131A_528</v>
      </c>
      <c r="C912" t="str">
        <f t="shared" si="150"/>
        <v>131A_528</v>
      </c>
      <c r="D912" t="str">
        <f>IF(ISNA(VLOOKUP(C912,omissio_vanha_vs_uusi!$A$2:$T$107,20,FALSE)),"",IF(VLOOKUP(C912,omissio_vanha_vs_uusi!$A$2:$T$107,20,FALSE)="OK",VLOOKUP(C912,omissio_vanha_vs_uusi!$A$2:$T$107,11,FALSE),""))</f>
        <v/>
      </c>
      <c r="E912">
        <f>VLOOKUP($C912,marv2012_trees!$A$2:$O$2023,5,FALSE)</f>
        <v>2516356.85</v>
      </c>
      <c r="F912">
        <f>VLOOKUP($C912,marv2012_trees!$A$2:$O$2023,6,FALSE)</f>
        <v>6860334.9800000004</v>
      </c>
      <c r="G912" t="str">
        <f>IF(ISNA(VLOOKUP($C912,results!$A$2:$CJ$107,10,FALSE)),"",VLOOKUP($C912,results!$A$2:$CJ$107,10,FALSE))</f>
        <v/>
      </c>
      <c r="H912" t="str">
        <f>IF(ISNA(VLOOKUP($C912,results!$A$2:$CJ$107,11,FALSE)),"",VLOOKUP($C912,results!$A$2:$CJ$107,11,FALSE))</f>
        <v/>
      </c>
      <c r="I912" t="s">
        <v>152</v>
      </c>
      <c r="J912">
        <v>528</v>
      </c>
      <c r="K912">
        <v>2</v>
      </c>
      <c r="L912">
        <v>103</v>
      </c>
      <c r="N912">
        <v>3</v>
      </c>
      <c r="O912" s="7">
        <v>1</v>
      </c>
      <c r="P912" s="7">
        <v>2</v>
      </c>
      <c r="Q912" s="7">
        <v>22</v>
      </c>
      <c r="R912" s="7">
        <v>109</v>
      </c>
      <c r="AA912" t="s">
        <v>134</v>
      </c>
      <c r="AB912" s="8" t="str">
        <f t="shared" si="152"/>
        <v/>
      </c>
      <c r="AC912" s="8" t="str">
        <f t="shared" si="153"/>
        <v/>
      </c>
      <c r="AD912" s="32" t="str">
        <f t="shared" si="154"/>
        <v/>
      </c>
      <c r="AE912" s="32">
        <f>IF(J912&lt;900,IF(AND(VLOOKUP(C912,marv2012_trees!$A$2:$O$2023,11,FALSE)&lt;21,OR(Q912=21,Q912=22,Q912=23)),1,""),"")</f>
        <v>1</v>
      </c>
      <c r="AF912" s="32" t="str">
        <f t="shared" si="155"/>
        <v/>
      </c>
      <c r="AG912" s="32">
        <f t="shared" si="156"/>
        <v>0</v>
      </c>
      <c r="AH912" s="32">
        <f t="shared" si="157"/>
        <v>0</v>
      </c>
      <c r="AI912" s="32" t="str">
        <f t="shared" si="158"/>
        <v/>
      </c>
      <c r="AJ912" s="32" t="str">
        <f t="shared" si="159"/>
        <v/>
      </c>
    </row>
    <row r="913" spans="1:36">
      <c r="A913">
        <v>131</v>
      </c>
      <c r="B913" s="1" t="str">
        <f t="shared" si="151"/>
        <v>131A_539</v>
      </c>
      <c r="C913" t="str">
        <f t="shared" si="150"/>
        <v>131A_539</v>
      </c>
      <c r="D913" t="str">
        <f>IF(ISNA(VLOOKUP(C913,omissio_vanha_vs_uusi!$A$2:$T$107,20,FALSE)),"",IF(VLOOKUP(C913,omissio_vanha_vs_uusi!$A$2:$T$107,20,FALSE)="OK",VLOOKUP(C913,omissio_vanha_vs_uusi!$A$2:$T$107,11,FALSE),""))</f>
        <v/>
      </c>
      <c r="E913">
        <f>VLOOKUP($C913,marv2012_trees!$A$2:$O$2023,5,FALSE)</f>
        <v>2516353.7599999998</v>
      </c>
      <c r="F913">
        <f>VLOOKUP($C913,marv2012_trees!$A$2:$O$2023,6,FALSE)</f>
        <v>6860335.5999999996</v>
      </c>
      <c r="G913" t="str">
        <f>IF(ISNA(VLOOKUP($C913,results!$A$2:$CJ$107,10,FALSE)),"",VLOOKUP($C913,results!$A$2:$CJ$107,10,FALSE))</f>
        <v/>
      </c>
      <c r="H913" t="str">
        <f>IF(ISNA(VLOOKUP($C913,results!$A$2:$CJ$107,11,FALSE)),"",VLOOKUP($C913,results!$A$2:$CJ$107,11,FALSE))</f>
        <v/>
      </c>
      <c r="I913" t="s">
        <v>152</v>
      </c>
      <c r="J913">
        <v>539</v>
      </c>
      <c r="K913">
        <v>2</v>
      </c>
      <c r="L913">
        <v>42</v>
      </c>
      <c r="N913">
        <v>3</v>
      </c>
      <c r="O913" s="7">
        <v>1</v>
      </c>
      <c r="P913" s="7">
        <v>2</v>
      </c>
      <c r="Q913" s="7">
        <v>12</v>
      </c>
      <c r="R913" s="7">
        <v>41</v>
      </c>
      <c r="AA913" t="s">
        <v>150</v>
      </c>
      <c r="AB913" s="8">
        <f t="shared" si="152"/>
        <v>-1</v>
      </c>
      <c r="AC913" s="8" t="str">
        <f t="shared" si="153"/>
        <v/>
      </c>
      <c r="AD913" s="32" t="str">
        <f t="shared" si="154"/>
        <v/>
      </c>
      <c r="AE913" s="32" t="str">
        <f>IF(J913&lt;900,IF(AND(VLOOKUP(C913,marv2012_trees!$A$2:$O$2023,11,FALSE)&lt;21,OR(Q913=21,Q913=22,Q913=23)),1,""),"")</f>
        <v/>
      </c>
      <c r="AF913" s="32" t="str">
        <f t="shared" si="155"/>
        <v/>
      </c>
      <c r="AG913" s="32">
        <f t="shared" si="156"/>
        <v>42</v>
      </c>
      <c r="AH913" s="32">
        <f t="shared" si="157"/>
        <v>41</v>
      </c>
      <c r="AI913" s="32">
        <f t="shared" si="158"/>
        <v>-1</v>
      </c>
      <c r="AJ913" s="32" t="str">
        <f t="shared" si="159"/>
        <v/>
      </c>
    </row>
    <row r="914" spans="1:36">
      <c r="A914">
        <v>131</v>
      </c>
      <c r="B914" s="1" t="str">
        <f t="shared" si="151"/>
        <v>131A_901</v>
      </c>
      <c r="C914" t="str">
        <f t="shared" si="150"/>
        <v>131A_901</v>
      </c>
      <c r="D914" t="str">
        <f>IF(ISNA(VLOOKUP(C914,omissio_vanha_vs_uusi!$A$2:$T$107,20,FALSE)),"",IF(VLOOKUP(C914,omissio_vanha_vs_uusi!$A$2:$T$107,20,FALSE)="OK",VLOOKUP(C914,omissio_vanha_vs_uusi!$A$2:$T$107,11,FALSE),""))</f>
        <v/>
      </c>
      <c r="G914">
        <f>IF(ISNA(VLOOKUP($C914,results!$A$2:$CJ$107,10,FALSE)),"",VLOOKUP($C914,results!$A$2:$CJ$107,10,FALSE))</f>
        <v>2516349.04</v>
      </c>
      <c r="H914">
        <f>IF(ISNA(VLOOKUP($C914,results!$A$2:$CJ$107,11,FALSE)),"",VLOOKUP($C914,results!$A$2:$CJ$107,11,FALSE))</f>
        <v>6860321.4500000002</v>
      </c>
      <c r="I914" t="s">
        <v>152</v>
      </c>
      <c r="J914">
        <v>901</v>
      </c>
      <c r="N914">
        <v>4</v>
      </c>
      <c r="O914" s="7">
        <v>1</v>
      </c>
      <c r="P914" s="7">
        <v>2</v>
      </c>
      <c r="Q914" s="7">
        <v>22</v>
      </c>
      <c r="R914" s="7">
        <v>98</v>
      </c>
      <c r="AA914" t="s">
        <v>134</v>
      </c>
      <c r="AB914" s="8" t="str">
        <f t="shared" si="152"/>
        <v/>
      </c>
      <c r="AC914" s="8" t="str">
        <f t="shared" si="153"/>
        <v/>
      </c>
      <c r="AD914" s="32" t="str">
        <f t="shared" si="154"/>
        <v/>
      </c>
      <c r="AE914" s="32" t="str">
        <f>IF(J914&lt;900,IF(AND(VLOOKUP(C914,marv2012_trees!$A$2:$O$2023,11,FALSE)&lt;21,OR(Q914=21,Q914=22,Q914=23)),1,""),"")</f>
        <v/>
      </c>
      <c r="AF914" s="32" t="str">
        <f t="shared" si="155"/>
        <v/>
      </c>
      <c r="AG914" s="32">
        <f t="shared" si="156"/>
        <v>0</v>
      </c>
      <c r="AH914" s="32">
        <f t="shared" si="157"/>
        <v>0</v>
      </c>
      <c r="AI914" s="32" t="str">
        <f t="shared" si="158"/>
        <v/>
      </c>
      <c r="AJ914" s="32" t="str">
        <f t="shared" si="159"/>
        <v/>
      </c>
    </row>
    <row r="915" spans="1:36">
      <c r="A915">
        <v>131</v>
      </c>
      <c r="B915" s="1" t="str">
        <f t="shared" si="151"/>
        <v>131A_902</v>
      </c>
      <c r="C915" t="str">
        <f t="shared" si="150"/>
        <v>131A_902</v>
      </c>
      <c r="D915" t="str">
        <f>IF(ISNA(VLOOKUP(C915,omissio_vanha_vs_uusi!$A$2:$T$107,20,FALSE)),"",IF(VLOOKUP(C915,omissio_vanha_vs_uusi!$A$2:$T$107,20,FALSE)="OK",VLOOKUP(C915,omissio_vanha_vs_uusi!$A$2:$T$107,11,FALSE),""))</f>
        <v/>
      </c>
      <c r="G915">
        <f>IF(ISNA(VLOOKUP($C915,results!$A$2:$CJ$107,10,FALSE)),"",VLOOKUP($C915,results!$A$2:$CJ$107,10,FALSE))</f>
        <v>2516346.9500000002</v>
      </c>
      <c r="H915">
        <f>IF(ISNA(VLOOKUP($C915,results!$A$2:$CJ$107,11,FALSE)),"",VLOOKUP($C915,results!$A$2:$CJ$107,11,FALSE))</f>
        <v>6860325.79</v>
      </c>
      <c r="I915" t="s">
        <v>152</v>
      </c>
      <c r="J915">
        <v>902</v>
      </c>
      <c r="N915">
        <v>4</v>
      </c>
      <c r="O915" s="7">
        <v>1</v>
      </c>
      <c r="P915" s="7">
        <v>2</v>
      </c>
      <c r="Q915" s="7">
        <v>11</v>
      </c>
      <c r="R915" s="7">
        <v>154</v>
      </c>
      <c r="S915" s="7">
        <v>1</v>
      </c>
      <c r="T915" s="7">
        <v>11</v>
      </c>
      <c r="U915" s="7">
        <v>15.7</v>
      </c>
      <c r="V915" s="7">
        <v>10</v>
      </c>
      <c r="AB915" s="8" t="str">
        <f t="shared" si="152"/>
        <v/>
      </c>
      <c r="AC915" s="8" t="str">
        <f t="shared" si="153"/>
        <v/>
      </c>
      <c r="AD915" s="32" t="str">
        <f t="shared" si="154"/>
        <v/>
      </c>
      <c r="AE915" s="32" t="str">
        <f>IF(J915&lt;900,IF(AND(VLOOKUP(C915,marv2012_trees!$A$2:$O$2023,11,FALSE)&lt;21,OR(Q915=21,Q915=22,Q915=23)),1,""),"")</f>
        <v/>
      </c>
      <c r="AF915" s="32" t="str">
        <f t="shared" si="155"/>
        <v/>
      </c>
      <c r="AG915" s="32">
        <f t="shared" si="156"/>
        <v>0</v>
      </c>
      <c r="AH915" s="32">
        <f t="shared" si="157"/>
        <v>0</v>
      </c>
      <c r="AI915" s="32" t="str">
        <f t="shared" si="158"/>
        <v/>
      </c>
      <c r="AJ915" s="32" t="str">
        <f t="shared" si="159"/>
        <v/>
      </c>
    </row>
    <row r="916" spans="1:36">
      <c r="A916">
        <v>131</v>
      </c>
      <c r="B916" s="1" t="str">
        <f t="shared" si="151"/>
        <v>131A_903</v>
      </c>
      <c r="C916" t="str">
        <f t="shared" si="150"/>
        <v>131A_903</v>
      </c>
      <c r="D916" t="str">
        <f>IF(ISNA(VLOOKUP(C916,omissio_vanha_vs_uusi!$A$2:$T$107,20,FALSE)),"",IF(VLOOKUP(C916,omissio_vanha_vs_uusi!$A$2:$T$107,20,FALSE)="OK",VLOOKUP(C916,omissio_vanha_vs_uusi!$A$2:$T$107,11,FALSE),""))</f>
        <v/>
      </c>
      <c r="G916">
        <f>IF(ISNA(VLOOKUP($C916,results!$A$2:$CJ$107,10,FALSE)),"",VLOOKUP($C916,results!$A$2:$CJ$107,10,FALSE))</f>
        <v>2516344.23</v>
      </c>
      <c r="H916">
        <f>IF(ISNA(VLOOKUP($C916,results!$A$2:$CJ$107,11,FALSE)),"",VLOOKUP($C916,results!$A$2:$CJ$107,11,FALSE))</f>
        <v>6860336.0300000003</v>
      </c>
      <c r="I916" t="s">
        <v>152</v>
      </c>
      <c r="J916">
        <v>903</v>
      </c>
      <c r="N916">
        <v>4</v>
      </c>
      <c r="O916" s="7">
        <v>1</v>
      </c>
      <c r="P916" s="7">
        <v>2</v>
      </c>
      <c r="Q916" s="7">
        <v>11</v>
      </c>
      <c r="R916" s="7">
        <v>117</v>
      </c>
      <c r="AB916" s="8" t="str">
        <f t="shared" si="152"/>
        <v/>
      </c>
      <c r="AC916" s="8" t="str">
        <f t="shared" si="153"/>
        <v/>
      </c>
      <c r="AD916" s="32" t="str">
        <f t="shared" si="154"/>
        <v/>
      </c>
      <c r="AE916" s="32" t="str">
        <f>IF(J916&lt;900,IF(AND(VLOOKUP(C916,marv2012_trees!$A$2:$O$2023,11,FALSE)&lt;21,OR(Q916=21,Q916=22,Q916=23)),1,""),"")</f>
        <v/>
      </c>
      <c r="AF916" s="32" t="str">
        <f t="shared" si="155"/>
        <v/>
      </c>
      <c r="AG916" s="32">
        <f t="shared" si="156"/>
        <v>0</v>
      </c>
      <c r="AH916" s="32">
        <f t="shared" si="157"/>
        <v>0</v>
      </c>
      <c r="AI916" s="32" t="str">
        <f t="shared" si="158"/>
        <v/>
      </c>
      <c r="AJ916" s="32" t="str">
        <f t="shared" si="159"/>
        <v/>
      </c>
    </row>
    <row r="917" spans="1:36">
      <c r="A917">
        <v>131</v>
      </c>
      <c r="B917" s="1" t="str">
        <f t="shared" si="151"/>
        <v>131A_530</v>
      </c>
      <c r="C917" t="str">
        <f t="shared" si="150"/>
        <v>131A_904</v>
      </c>
      <c r="D917">
        <f>IF(ISNA(VLOOKUP(C917,omissio_vanha_vs_uusi!$A$2:$T$107,20,FALSE)),"",IF(VLOOKUP(C917,omissio_vanha_vs_uusi!$A$2:$T$107,20,FALSE)="OK",VLOOKUP(C917,omissio_vanha_vs_uusi!$A$2:$T$107,11,FALSE),""))</f>
        <v>530</v>
      </c>
      <c r="G917">
        <f>IF(ISNA(VLOOKUP($C917,results!$A$2:$CJ$107,10,FALSE)),"",VLOOKUP($C917,results!$A$2:$CJ$107,10,FALSE))</f>
        <v>2516361.34</v>
      </c>
      <c r="H917">
        <f>IF(ISNA(VLOOKUP($C917,results!$A$2:$CJ$107,11,FALSE)),"",VLOOKUP($C917,results!$A$2:$CJ$107,11,FALSE))</f>
        <v>6860336.0599999996</v>
      </c>
      <c r="I917" t="s">
        <v>152</v>
      </c>
      <c r="J917">
        <v>904</v>
      </c>
      <c r="N917">
        <v>4</v>
      </c>
      <c r="O917" s="7">
        <v>1</v>
      </c>
      <c r="P917" s="7">
        <v>2</v>
      </c>
      <c r="Q917" s="7">
        <v>12</v>
      </c>
      <c r="R917" s="7">
        <v>83</v>
      </c>
      <c r="AA917" t="s">
        <v>151</v>
      </c>
      <c r="AB917" s="8" t="str">
        <f t="shared" si="152"/>
        <v/>
      </c>
      <c r="AC917" s="8" t="str">
        <f t="shared" si="153"/>
        <v/>
      </c>
      <c r="AD917" s="32" t="str">
        <f t="shared" si="154"/>
        <v/>
      </c>
      <c r="AE917" s="32" t="str">
        <f>IF(J917&lt;900,IF(AND(VLOOKUP(C917,marv2012_trees!$A$2:$O$2023,11,FALSE)&lt;21,OR(Q917=21,Q917=22,Q917=23)),1,""),"")</f>
        <v/>
      </c>
      <c r="AF917" s="32" t="str">
        <f t="shared" si="155"/>
        <v/>
      </c>
      <c r="AG917" s="32">
        <f t="shared" si="156"/>
        <v>0</v>
      </c>
      <c r="AH917" s="32">
        <f t="shared" si="157"/>
        <v>0</v>
      </c>
      <c r="AI917" s="32" t="str">
        <f t="shared" si="158"/>
        <v/>
      </c>
      <c r="AJ917" s="32" t="str">
        <f t="shared" si="159"/>
        <v/>
      </c>
    </row>
    <row r="918" spans="1:36">
      <c r="A918">
        <v>131</v>
      </c>
      <c r="B918" s="1" t="str">
        <f t="shared" si="151"/>
        <v>131A_514</v>
      </c>
      <c r="C918" t="str">
        <f t="shared" si="150"/>
        <v>131A_905</v>
      </c>
      <c r="D918">
        <f>IF(ISNA(VLOOKUP(C918,omissio_vanha_vs_uusi!$A$2:$T$107,20,FALSE)),"",IF(VLOOKUP(C918,omissio_vanha_vs_uusi!$A$2:$T$107,20,FALSE)="OK",VLOOKUP(C918,omissio_vanha_vs_uusi!$A$2:$T$107,11,FALSE),""))</f>
        <v>514</v>
      </c>
      <c r="G918">
        <f>IF(ISNA(VLOOKUP($C918,results!$A$2:$CJ$107,10,FALSE)),"",VLOOKUP($C918,results!$A$2:$CJ$107,10,FALSE))</f>
        <v>2516363.36</v>
      </c>
      <c r="H918">
        <f>IF(ISNA(VLOOKUP($C918,results!$A$2:$CJ$107,11,FALSE)),"",VLOOKUP($C918,results!$A$2:$CJ$107,11,FALSE))</f>
        <v>6860328.9199999999</v>
      </c>
      <c r="I918" t="s">
        <v>152</v>
      </c>
      <c r="J918">
        <v>905</v>
      </c>
      <c r="N918">
        <v>4</v>
      </c>
      <c r="O918" s="7">
        <v>1</v>
      </c>
      <c r="P918" s="7">
        <v>2</v>
      </c>
      <c r="Q918" s="7">
        <v>22</v>
      </c>
      <c r="R918" s="7">
        <v>49</v>
      </c>
      <c r="AA918" t="s">
        <v>134</v>
      </c>
      <c r="AB918" s="8" t="str">
        <f t="shared" si="152"/>
        <v/>
      </c>
      <c r="AC918" s="8" t="str">
        <f t="shared" si="153"/>
        <v/>
      </c>
      <c r="AD918" s="32" t="str">
        <f t="shared" si="154"/>
        <v/>
      </c>
      <c r="AE918" s="32" t="str">
        <f>IF(J918&lt;900,IF(AND(VLOOKUP(C918,marv2012_trees!$A$2:$O$2023,11,FALSE)&lt;21,OR(Q918=21,Q918=22,Q918=23)),1,""),"")</f>
        <v/>
      </c>
      <c r="AF918" s="32" t="str">
        <f t="shared" si="155"/>
        <v/>
      </c>
      <c r="AG918" s="32">
        <f t="shared" si="156"/>
        <v>0</v>
      </c>
      <c r="AH918" s="32">
        <f t="shared" si="157"/>
        <v>0</v>
      </c>
      <c r="AI918" s="32" t="str">
        <f t="shared" si="158"/>
        <v/>
      </c>
      <c r="AJ918" s="32" t="str">
        <f t="shared" si="159"/>
        <v/>
      </c>
    </row>
    <row r="919" spans="1:36">
      <c r="A919">
        <v>122</v>
      </c>
      <c r="B919" s="1" t="str">
        <f t="shared" si="151"/>
        <v>122A_136</v>
      </c>
      <c r="C919" t="str">
        <f t="shared" ref="C919" si="160">CONCATENATE(I919,"_",J919)</f>
        <v>122A_136</v>
      </c>
      <c r="D919" t="str">
        <f>IF(ISNA(VLOOKUP(C919,omissio_vanha_vs_uusi!$A$2:$T$107,20,FALSE)),"",IF(VLOOKUP(C919,omissio_vanha_vs_uusi!$A$2:$T$107,20,FALSE)="OK",VLOOKUP(C919,omissio_vanha_vs_uusi!$A$2:$T$107,11,FALSE),""))</f>
        <v/>
      </c>
      <c r="E919">
        <f>VLOOKUP($C919,marv2012_trees!$A$2:$O$2023,5,FALSE)</f>
        <v>2516128.36</v>
      </c>
      <c r="F919">
        <f>VLOOKUP($C919,marv2012_trees!$A$2:$O$2023,6,FALSE)</f>
        <v>6860449.54</v>
      </c>
      <c r="G919" t="str">
        <f>IF(ISNA(VLOOKUP($C919,results!$A$2:$CJ$107,10,FALSE)),"",VLOOKUP($C919,results!$A$2:$CJ$107,10,FALSE))</f>
        <v/>
      </c>
      <c r="H919" t="str">
        <f>IF(ISNA(VLOOKUP($C919,results!$A$2:$CJ$107,11,FALSE)),"",VLOOKUP($C919,results!$A$2:$CJ$107,11,FALSE))</f>
        <v/>
      </c>
      <c r="I919" t="s">
        <v>176</v>
      </c>
      <c r="J919">
        <v>136</v>
      </c>
      <c r="K919">
        <v>21</v>
      </c>
      <c r="L919">
        <v>99</v>
      </c>
      <c r="M919">
        <v>10.87900488</v>
      </c>
      <c r="N919">
        <v>2</v>
      </c>
      <c r="O919" s="7">
        <v>1</v>
      </c>
      <c r="P919" s="7">
        <v>21</v>
      </c>
      <c r="Q919" s="7">
        <v>11</v>
      </c>
      <c r="R919" s="7">
        <v>120</v>
      </c>
      <c r="AB919" s="8">
        <f t="shared" si="152"/>
        <v>21</v>
      </c>
      <c r="AC919" s="8" t="str">
        <f t="shared" si="153"/>
        <v/>
      </c>
      <c r="AD919" s="32" t="str">
        <f t="shared" si="154"/>
        <v/>
      </c>
      <c r="AE919" s="32" t="str">
        <f>IF(J919&lt;900,IF(AND(VLOOKUP(C919,marv2012_trees!$A$2:$O$2023,11,FALSE)&lt;21,OR(Q919=21,Q919=22,Q919=23)),1,""),"")</f>
        <v/>
      </c>
      <c r="AF919" s="32" t="str">
        <f t="shared" si="155"/>
        <v/>
      </c>
      <c r="AG919" s="32">
        <f t="shared" si="156"/>
        <v>99</v>
      </c>
      <c r="AH919" s="32">
        <f t="shared" si="157"/>
        <v>120</v>
      </c>
      <c r="AI919" s="32">
        <f t="shared" si="158"/>
        <v>21</v>
      </c>
      <c r="AJ919" s="32" t="str">
        <f t="shared" si="159"/>
        <v/>
      </c>
    </row>
    <row r="920" spans="1:36">
      <c r="A920">
        <v>122</v>
      </c>
      <c r="B920" s="1" t="str">
        <f t="shared" si="151"/>
        <v>122A_137</v>
      </c>
      <c r="C920" t="str">
        <f t="shared" ref="C920:C983" si="161">CONCATENATE(I920,"_",J920)</f>
        <v>122A_137</v>
      </c>
      <c r="D920" t="str">
        <f>IF(ISNA(VLOOKUP(C920,omissio_vanha_vs_uusi!$A$2:$T$107,20,FALSE)),"",IF(VLOOKUP(C920,omissio_vanha_vs_uusi!$A$2:$T$107,20,FALSE)="OK",VLOOKUP(C920,omissio_vanha_vs_uusi!$A$2:$T$107,11,FALSE),""))</f>
        <v/>
      </c>
      <c r="E920">
        <f>VLOOKUP($C920,marv2012_trees!$A$2:$O$2023,5,FALSE)</f>
        <v>2516129.71</v>
      </c>
      <c r="F920">
        <f>VLOOKUP($C920,marv2012_trees!$A$2:$O$2023,6,FALSE)</f>
        <v>6860452.6500000004</v>
      </c>
      <c r="G920" t="str">
        <f>IF(ISNA(VLOOKUP($C920,results!$A$2:$CJ$107,10,FALSE)),"",VLOOKUP($C920,results!$A$2:$CJ$107,10,FALSE))</f>
        <v/>
      </c>
      <c r="H920" t="str">
        <f>IF(ISNA(VLOOKUP($C920,results!$A$2:$CJ$107,11,FALSE)),"",VLOOKUP($C920,results!$A$2:$CJ$107,11,FALSE))</f>
        <v/>
      </c>
      <c r="I920" t="s">
        <v>176</v>
      </c>
      <c r="J920">
        <v>137</v>
      </c>
      <c r="K920">
        <v>3</v>
      </c>
      <c r="L920">
        <v>165</v>
      </c>
      <c r="M920">
        <v>14.821006710000001</v>
      </c>
      <c r="N920">
        <v>2</v>
      </c>
      <c r="O920" s="7">
        <v>1</v>
      </c>
      <c r="P920" s="7">
        <v>3</v>
      </c>
      <c r="Q920" s="7">
        <v>11</v>
      </c>
      <c r="R920" s="7">
        <v>193</v>
      </c>
      <c r="S920" s="7" t="s">
        <v>129</v>
      </c>
      <c r="T920" s="7">
        <v>13</v>
      </c>
      <c r="U920" s="7">
        <v>15</v>
      </c>
      <c r="V920" s="7">
        <v>4.8</v>
      </c>
      <c r="AB920" s="8">
        <f t="shared" si="152"/>
        <v>28</v>
      </c>
      <c r="AC920" s="8" t="str">
        <f t="shared" si="153"/>
        <v/>
      </c>
      <c r="AD920" s="32" t="str">
        <f t="shared" si="154"/>
        <v/>
      </c>
      <c r="AE920" s="32" t="str">
        <f>IF(J920&lt;900,IF(AND(VLOOKUP(C920,marv2012_trees!$A$2:$O$2023,11,FALSE)&lt;21,OR(Q920=21,Q920=22,Q920=23)),1,""),"")</f>
        <v/>
      </c>
      <c r="AF920" s="32" t="str">
        <f t="shared" si="155"/>
        <v/>
      </c>
      <c r="AG920" s="32">
        <f t="shared" si="156"/>
        <v>165</v>
      </c>
      <c r="AH920" s="32">
        <f t="shared" si="157"/>
        <v>193</v>
      </c>
      <c r="AI920" s="32">
        <f t="shared" si="158"/>
        <v>28</v>
      </c>
      <c r="AJ920" s="32" t="str">
        <f t="shared" si="159"/>
        <v/>
      </c>
    </row>
    <row r="921" spans="1:36">
      <c r="A921">
        <v>122</v>
      </c>
      <c r="B921" s="1" t="str">
        <f t="shared" si="151"/>
        <v>122A_144</v>
      </c>
      <c r="C921" t="str">
        <f t="shared" si="161"/>
        <v>122A_144</v>
      </c>
      <c r="D921" t="str">
        <f>IF(ISNA(VLOOKUP(C921,omissio_vanha_vs_uusi!$A$2:$T$107,20,FALSE)),"",IF(VLOOKUP(C921,omissio_vanha_vs_uusi!$A$2:$T$107,20,FALSE)="OK",VLOOKUP(C921,omissio_vanha_vs_uusi!$A$2:$T$107,11,FALSE),""))</f>
        <v/>
      </c>
      <c r="E921">
        <f>VLOOKUP($C921,marv2012_trees!$A$2:$O$2023,5,FALSE)</f>
        <v>2516126.15</v>
      </c>
      <c r="F921">
        <f>VLOOKUP($C921,marv2012_trees!$A$2:$O$2023,6,FALSE)</f>
        <v>6860453.6100000003</v>
      </c>
      <c r="G921" t="str">
        <f>IF(ISNA(VLOOKUP($C921,results!$A$2:$CJ$107,10,FALSE)),"",VLOOKUP($C921,results!$A$2:$CJ$107,10,FALSE))</f>
        <v/>
      </c>
      <c r="H921" t="str">
        <f>IF(ISNA(VLOOKUP($C921,results!$A$2:$CJ$107,11,FALSE)),"",VLOOKUP($C921,results!$A$2:$CJ$107,11,FALSE))</f>
        <v/>
      </c>
      <c r="I921" t="s">
        <v>176</v>
      </c>
      <c r="J921">
        <v>144</v>
      </c>
      <c r="K921">
        <v>4</v>
      </c>
      <c r="L921">
        <v>66</v>
      </c>
      <c r="N921">
        <v>2</v>
      </c>
      <c r="O921" s="7">
        <v>1</v>
      </c>
      <c r="P921" s="7">
        <v>4</v>
      </c>
      <c r="Q921" s="7">
        <v>14</v>
      </c>
      <c r="R921" s="7">
        <v>72</v>
      </c>
      <c r="AA921" t="s">
        <v>153</v>
      </c>
      <c r="AB921" s="8">
        <f t="shared" si="152"/>
        <v>6</v>
      </c>
      <c r="AC921" s="8" t="str">
        <f t="shared" si="153"/>
        <v/>
      </c>
      <c r="AD921" s="32" t="str">
        <f t="shared" si="154"/>
        <v/>
      </c>
      <c r="AE921" s="32" t="str">
        <f>IF(J921&lt;900,IF(AND(VLOOKUP(C921,marv2012_trees!$A$2:$O$2023,11,FALSE)&lt;21,OR(Q921=21,Q921=22,Q921=23)),1,""),"")</f>
        <v/>
      </c>
      <c r="AF921" s="32" t="str">
        <f t="shared" si="155"/>
        <v/>
      </c>
      <c r="AG921" s="32">
        <f t="shared" si="156"/>
        <v>66</v>
      </c>
      <c r="AH921" s="32">
        <f t="shared" si="157"/>
        <v>72</v>
      </c>
      <c r="AI921" s="32">
        <f t="shared" si="158"/>
        <v>6</v>
      </c>
      <c r="AJ921" s="32" t="str">
        <f t="shared" si="159"/>
        <v/>
      </c>
    </row>
    <row r="922" spans="1:36">
      <c r="A922">
        <v>122</v>
      </c>
      <c r="B922" s="1" t="str">
        <f t="shared" si="151"/>
        <v>122A_147</v>
      </c>
      <c r="C922" t="str">
        <f t="shared" si="161"/>
        <v>122A_147</v>
      </c>
      <c r="D922" t="str">
        <f>IF(ISNA(VLOOKUP(C922,omissio_vanha_vs_uusi!$A$2:$T$107,20,FALSE)),"",IF(VLOOKUP(C922,omissio_vanha_vs_uusi!$A$2:$T$107,20,FALSE)="OK",VLOOKUP(C922,omissio_vanha_vs_uusi!$A$2:$T$107,11,FALSE),""))</f>
        <v/>
      </c>
      <c r="E922">
        <f>VLOOKUP($C922,marv2012_trees!$A$2:$O$2023,5,FALSE)</f>
        <v>2516123.86</v>
      </c>
      <c r="F922">
        <f>VLOOKUP($C922,marv2012_trees!$A$2:$O$2023,6,FALSE)</f>
        <v>6860453.4400000004</v>
      </c>
      <c r="G922" t="str">
        <f>IF(ISNA(VLOOKUP($C922,results!$A$2:$CJ$107,10,FALSE)),"",VLOOKUP($C922,results!$A$2:$CJ$107,10,FALSE))</f>
        <v/>
      </c>
      <c r="H922" t="str">
        <f>IF(ISNA(VLOOKUP($C922,results!$A$2:$CJ$107,11,FALSE)),"",VLOOKUP($C922,results!$A$2:$CJ$107,11,FALSE))</f>
        <v/>
      </c>
      <c r="I922" t="s">
        <v>176</v>
      </c>
      <c r="J922">
        <v>147</v>
      </c>
      <c r="K922">
        <v>2</v>
      </c>
      <c r="L922">
        <v>81</v>
      </c>
      <c r="M922">
        <v>7.8619981689999996</v>
      </c>
      <c r="N922">
        <v>2</v>
      </c>
      <c r="O922" s="7">
        <v>1</v>
      </c>
      <c r="AA922" t="s">
        <v>154</v>
      </c>
      <c r="AB922" s="8" t="str">
        <f t="shared" si="152"/>
        <v/>
      </c>
      <c r="AC922" s="8" t="str">
        <f t="shared" si="153"/>
        <v/>
      </c>
      <c r="AD922" s="32" t="str">
        <f t="shared" si="154"/>
        <v/>
      </c>
      <c r="AE922" s="32" t="str">
        <f>IF(J922&lt;900,IF(AND(VLOOKUP(C922,marv2012_trees!$A$2:$O$2023,11,FALSE)&lt;21,OR(Q922=21,Q922=22,Q922=23)),1,""),"")</f>
        <v/>
      </c>
      <c r="AF922" s="32" t="str">
        <f t="shared" si="155"/>
        <v/>
      </c>
      <c r="AG922" s="32">
        <f t="shared" si="156"/>
        <v>0</v>
      </c>
      <c r="AH922" s="32">
        <f t="shared" si="157"/>
        <v>0</v>
      </c>
      <c r="AI922" s="32">
        <f t="shared" si="158"/>
        <v>0</v>
      </c>
      <c r="AJ922" s="32" t="str">
        <f t="shared" si="159"/>
        <v/>
      </c>
    </row>
    <row r="923" spans="1:36">
      <c r="A923">
        <v>122</v>
      </c>
      <c r="B923" s="1" t="str">
        <f t="shared" si="151"/>
        <v>122A_141</v>
      </c>
      <c r="C923" t="str">
        <f t="shared" si="161"/>
        <v>122A_141</v>
      </c>
      <c r="D923" t="str">
        <f>IF(ISNA(VLOOKUP(C923,omissio_vanha_vs_uusi!$A$2:$T$107,20,FALSE)),"",IF(VLOOKUP(C923,omissio_vanha_vs_uusi!$A$2:$T$107,20,FALSE)="OK",VLOOKUP(C923,omissio_vanha_vs_uusi!$A$2:$T$107,11,FALSE),""))</f>
        <v/>
      </c>
      <c r="E923">
        <f>VLOOKUP($C923,marv2012_trees!$A$2:$O$2023,5,FALSE)</f>
        <v>2516130.33</v>
      </c>
      <c r="F923">
        <f>VLOOKUP($C923,marv2012_trees!$A$2:$O$2023,6,FALSE)</f>
        <v>6860456.2300000004</v>
      </c>
      <c r="G923" t="str">
        <f>IF(ISNA(VLOOKUP($C923,results!$A$2:$CJ$107,10,FALSE)),"",VLOOKUP($C923,results!$A$2:$CJ$107,10,FALSE))</f>
        <v/>
      </c>
      <c r="H923" t="str">
        <f>IF(ISNA(VLOOKUP($C923,results!$A$2:$CJ$107,11,FALSE)),"",VLOOKUP($C923,results!$A$2:$CJ$107,11,FALSE))</f>
        <v/>
      </c>
      <c r="I923" t="s">
        <v>176</v>
      </c>
      <c r="J923">
        <v>141</v>
      </c>
      <c r="K923">
        <v>3</v>
      </c>
      <c r="L923">
        <v>87</v>
      </c>
      <c r="N923">
        <v>2</v>
      </c>
      <c r="O923" s="7">
        <v>1</v>
      </c>
      <c r="P923" s="7">
        <v>3</v>
      </c>
      <c r="Q923" s="7">
        <v>14</v>
      </c>
      <c r="R923" s="7">
        <v>91</v>
      </c>
      <c r="AA923" t="s">
        <v>155</v>
      </c>
      <c r="AB923" s="8">
        <f t="shared" si="152"/>
        <v>4</v>
      </c>
      <c r="AC923" s="8" t="str">
        <f t="shared" si="153"/>
        <v/>
      </c>
      <c r="AD923" s="32" t="str">
        <f t="shared" si="154"/>
        <v/>
      </c>
      <c r="AE923" s="32" t="str">
        <f>IF(J923&lt;900,IF(AND(VLOOKUP(C923,marv2012_trees!$A$2:$O$2023,11,FALSE)&lt;21,OR(Q923=21,Q923=22,Q923=23)),1,""),"")</f>
        <v/>
      </c>
      <c r="AF923" s="32" t="str">
        <f t="shared" si="155"/>
        <v/>
      </c>
      <c r="AG923" s="32">
        <f t="shared" si="156"/>
        <v>87</v>
      </c>
      <c r="AH923" s="32">
        <f t="shared" si="157"/>
        <v>91</v>
      </c>
      <c r="AI923" s="32">
        <f t="shared" si="158"/>
        <v>4</v>
      </c>
      <c r="AJ923" s="32" t="str">
        <f t="shared" si="159"/>
        <v/>
      </c>
    </row>
    <row r="924" spans="1:36">
      <c r="A924">
        <v>122</v>
      </c>
      <c r="B924" s="1" t="str">
        <f t="shared" si="151"/>
        <v>122A_140</v>
      </c>
      <c r="C924" t="str">
        <f t="shared" si="161"/>
        <v>122A_140</v>
      </c>
      <c r="D924" t="str">
        <f>IF(ISNA(VLOOKUP(C924,omissio_vanha_vs_uusi!$A$2:$T$107,20,FALSE)),"",IF(VLOOKUP(C924,omissio_vanha_vs_uusi!$A$2:$T$107,20,FALSE)="OK",VLOOKUP(C924,omissio_vanha_vs_uusi!$A$2:$T$107,11,FALSE),""))</f>
        <v/>
      </c>
      <c r="E924">
        <f>VLOOKUP($C924,marv2012_trees!$A$2:$O$2023,5,FALSE)</f>
        <v>2516131.46</v>
      </c>
      <c r="F924">
        <f>VLOOKUP($C924,marv2012_trees!$A$2:$O$2023,6,FALSE)</f>
        <v>6860457.6100000003</v>
      </c>
      <c r="G924" t="str">
        <f>IF(ISNA(VLOOKUP($C924,results!$A$2:$CJ$107,10,FALSE)),"",VLOOKUP($C924,results!$A$2:$CJ$107,10,FALSE))</f>
        <v/>
      </c>
      <c r="H924" t="str">
        <f>IF(ISNA(VLOOKUP($C924,results!$A$2:$CJ$107,11,FALSE)),"",VLOOKUP($C924,results!$A$2:$CJ$107,11,FALSE))</f>
        <v/>
      </c>
      <c r="I924" t="s">
        <v>176</v>
      </c>
      <c r="J924">
        <v>140</v>
      </c>
      <c r="K924">
        <v>21</v>
      </c>
      <c r="L924">
        <v>177</v>
      </c>
      <c r="M924">
        <v>12.56700305</v>
      </c>
      <c r="N924">
        <v>2</v>
      </c>
      <c r="O924" s="7">
        <v>1</v>
      </c>
      <c r="P924" s="7">
        <v>21</v>
      </c>
      <c r="Q924" s="7">
        <v>11</v>
      </c>
      <c r="R924" s="7">
        <v>209</v>
      </c>
      <c r="S924" s="7" t="s">
        <v>129</v>
      </c>
      <c r="T924" s="7">
        <v>15.5</v>
      </c>
      <c r="U924" s="7">
        <v>13.3</v>
      </c>
      <c r="V924" s="7">
        <v>1.5</v>
      </c>
      <c r="AB924" s="8">
        <f t="shared" si="152"/>
        <v>32</v>
      </c>
      <c r="AC924" s="8" t="str">
        <f t="shared" si="153"/>
        <v/>
      </c>
      <c r="AD924" s="32" t="str">
        <f t="shared" si="154"/>
        <v/>
      </c>
      <c r="AE924" s="32" t="str">
        <f>IF(J924&lt;900,IF(AND(VLOOKUP(C924,marv2012_trees!$A$2:$O$2023,11,FALSE)&lt;21,OR(Q924=21,Q924=22,Q924=23)),1,""),"")</f>
        <v/>
      </c>
      <c r="AF924" s="32" t="str">
        <f t="shared" si="155"/>
        <v/>
      </c>
      <c r="AG924" s="32">
        <f t="shared" si="156"/>
        <v>177</v>
      </c>
      <c r="AH924" s="32">
        <f t="shared" si="157"/>
        <v>209</v>
      </c>
      <c r="AI924" s="32">
        <f t="shared" si="158"/>
        <v>32</v>
      </c>
      <c r="AJ924" s="32" t="str">
        <f t="shared" si="159"/>
        <v/>
      </c>
    </row>
    <row r="925" spans="1:36">
      <c r="A925">
        <v>122</v>
      </c>
      <c r="B925" s="1" t="str">
        <f t="shared" si="151"/>
        <v>122A_138</v>
      </c>
      <c r="C925" t="str">
        <f t="shared" si="161"/>
        <v>122A_138</v>
      </c>
      <c r="D925" t="str">
        <f>IF(ISNA(VLOOKUP(C925,omissio_vanha_vs_uusi!$A$2:$T$107,20,FALSE)),"",IF(VLOOKUP(C925,omissio_vanha_vs_uusi!$A$2:$T$107,20,FALSE)="OK",VLOOKUP(C925,omissio_vanha_vs_uusi!$A$2:$T$107,11,FALSE),""))</f>
        <v/>
      </c>
      <c r="E925">
        <f>VLOOKUP($C925,marv2012_trees!$A$2:$O$2023,5,FALSE)</f>
        <v>2516132.3199999998</v>
      </c>
      <c r="F925">
        <f>VLOOKUP($C925,marv2012_trees!$A$2:$O$2023,6,FALSE)</f>
        <v>6860458.8799999999</v>
      </c>
      <c r="G925" t="str">
        <f>IF(ISNA(VLOOKUP($C925,results!$A$2:$CJ$107,10,FALSE)),"",VLOOKUP($C925,results!$A$2:$CJ$107,10,FALSE))</f>
        <v/>
      </c>
      <c r="H925" t="str">
        <f>IF(ISNA(VLOOKUP($C925,results!$A$2:$CJ$107,11,FALSE)),"",VLOOKUP($C925,results!$A$2:$CJ$107,11,FALSE))</f>
        <v/>
      </c>
      <c r="I925" t="s">
        <v>176</v>
      </c>
      <c r="J925">
        <v>138</v>
      </c>
      <c r="K925">
        <v>21</v>
      </c>
      <c r="L925">
        <v>154</v>
      </c>
      <c r="M925">
        <v>14.19100916</v>
      </c>
      <c r="N925">
        <v>2</v>
      </c>
      <c r="O925" s="7">
        <v>1</v>
      </c>
      <c r="P925" s="7">
        <v>21</v>
      </c>
      <c r="Q925" s="7">
        <v>11</v>
      </c>
      <c r="R925" s="7">
        <v>182</v>
      </c>
      <c r="S925" s="7" t="s">
        <v>156</v>
      </c>
      <c r="T925" s="7">
        <v>13</v>
      </c>
      <c r="U925" s="7">
        <v>14.25</v>
      </c>
      <c r="V925" s="7">
        <v>1</v>
      </c>
      <c r="W925" s="7">
        <v>32</v>
      </c>
      <c r="X925" s="7">
        <v>10</v>
      </c>
      <c r="Y925" s="7">
        <v>24</v>
      </c>
      <c r="Z925" s="7">
        <v>34</v>
      </c>
      <c r="AB925" s="8">
        <f t="shared" si="152"/>
        <v>28</v>
      </c>
      <c r="AC925" s="8" t="str">
        <f t="shared" si="153"/>
        <v/>
      </c>
      <c r="AD925" s="32" t="str">
        <f t="shared" si="154"/>
        <v/>
      </c>
      <c r="AE925" s="32" t="str">
        <f>IF(J925&lt;900,IF(AND(VLOOKUP(C925,marv2012_trees!$A$2:$O$2023,11,FALSE)&lt;21,OR(Q925=21,Q925=22,Q925=23)),1,""),"")</f>
        <v/>
      </c>
      <c r="AF925" s="32" t="str">
        <f t="shared" si="155"/>
        <v/>
      </c>
      <c r="AG925" s="32">
        <f t="shared" si="156"/>
        <v>154</v>
      </c>
      <c r="AH925" s="32">
        <f t="shared" si="157"/>
        <v>182</v>
      </c>
      <c r="AI925" s="32">
        <f t="shared" si="158"/>
        <v>28</v>
      </c>
      <c r="AJ925" s="32" t="str">
        <f t="shared" si="159"/>
        <v/>
      </c>
    </row>
    <row r="926" spans="1:36">
      <c r="A926">
        <v>122</v>
      </c>
      <c r="B926" s="1" t="str">
        <f t="shared" si="151"/>
        <v>122A_146</v>
      </c>
      <c r="C926" t="str">
        <f t="shared" si="161"/>
        <v>122A_146</v>
      </c>
      <c r="D926" t="str">
        <f>IF(ISNA(VLOOKUP(C926,omissio_vanha_vs_uusi!$A$2:$T$107,20,FALSE)),"",IF(VLOOKUP(C926,omissio_vanha_vs_uusi!$A$2:$T$107,20,FALSE)="OK",VLOOKUP(C926,omissio_vanha_vs_uusi!$A$2:$T$107,11,FALSE),""))</f>
        <v/>
      </c>
      <c r="E926">
        <f>VLOOKUP($C926,marv2012_trees!$A$2:$O$2023,5,FALSE)</f>
        <v>2516127.31</v>
      </c>
      <c r="F926">
        <f>VLOOKUP($C926,marv2012_trees!$A$2:$O$2023,6,FALSE)</f>
        <v>6860457.0599999996</v>
      </c>
      <c r="G926" t="str">
        <f>IF(ISNA(VLOOKUP($C926,results!$A$2:$CJ$107,10,FALSE)),"",VLOOKUP($C926,results!$A$2:$CJ$107,10,FALSE))</f>
        <v/>
      </c>
      <c r="H926" t="str">
        <f>IF(ISNA(VLOOKUP($C926,results!$A$2:$CJ$107,11,FALSE)),"",VLOOKUP($C926,results!$A$2:$CJ$107,11,FALSE))</f>
        <v/>
      </c>
      <c r="I926" t="s">
        <v>176</v>
      </c>
      <c r="J926">
        <v>146</v>
      </c>
      <c r="K926">
        <v>2</v>
      </c>
      <c r="L926">
        <v>66</v>
      </c>
      <c r="M926">
        <v>11.450008540000001</v>
      </c>
      <c r="N926">
        <v>2</v>
      </c>
      <c r="O926" s="7">
        <v>1</v>
      </c>
      <c r="P926" s="7">
        <v>21</v>
      </c>
      <c r="Q926" s="7">
        <v>11</v>
      </c>
      <c r="R926" s="7">
        <v>164</v>
      </c>
      <c r="S926" s="7" t="s">
        <v>129</v>
      </c>
      <c r="T926" s="7">
        <v>11</v>
      </c>
      <c r="U926" s="7">
        <v>11.8</v>
      </c>
      <c r="V926" s="7">
        <v>2.2000000000000002</v>
      </c>
      <c r="AA926" t="s">
        <v>157</v>
      </c>
      <c r="AB926" s="8" t="str">
        <f t="shared" si="152"/>
        <v/>
      </c>
      <c r="AC926" s="8">
        <f t="shared" si="153"/>
        <v>1</v>
      </c>
      <c r="AD926" s="32" t="str">
        <f t="shared" si="154"/>
        <v/>
      </c>
      <c r="AE926" s="32" t="str">
        <f>IF(J926&lt;900,IF(AND(VLOOKUP(C926,marv2012_trees!$A$2:$O$2023,11,FALSE)&lt;21,OR(Q926=21,Q926=22,Q926=23)),1,""),"")</f>
        <v/>
      </c>
      <c r="AF926" s="32" t="str">
        <f t="shared" si="155"/>
        <v/>
      </c>
      <c r="AG926" s="32">
        <f t="shared" si="156"/>
        <v>66</v>
      </c>
      <c r="AH926" s="32">
        <f t="shared" si="157"/>
        <v>164</v>
      </c>
      <c r="AI926" s="32">
        <f t="shared" si="158"/>
        <v>98</v>
      </c>
      <c r="AJ926" s="32">
        <f t="shared" si="159"/>
        <v>1</v>
      </c>
    </row>
    <row r="927" spans="1:36">
      <c r="A927">
        <v>122</v>
      </c>
      <c r="B927" s="1" t="str">
        <f t="shared" si="151"/>
        <v>122A_150</v>
      </c>
      <c r="C927" t="str">
        <f t="shared" si="161"/>
        <v>122A_150</v>
      </c>
      <c r="D927" t="str">
        <f>IF(ISNA(VLOOKUP(C927,omissio_vanha_vs_uusi!$A$2:$T$107,20,FALSE)),"",IF(VLOOKUP(C927,omissio_vanha_vs_uusi!$A$2:$T$107,20,FALSE)="OK",VLOOKUP(C927,omissio_vanha_vs_uusi!$A$2:$T$107,11,FALSE),""))</f>
        <v/>
      </c>
      <c r="E927">
        <f>VLOOKUP($C927,marv2012_trees!$A$2:$O$2023,5,FALSE)</f>
        <v>2516123.61</v>
      </c>
      <c r="F927">
        <f>VLOOKUP($C927,marv2012_trees!$A$2:$O$2023,6,FALSE)</f>
        <v>6860456.4800000004</v>
      </c>
      <c r="G927" t="str">
        <f>IF(ISNA(VLOOKUP($C927,results!$A$2:$CJ$107,10,FALSE)),"",VLOOKUP($C927,results!$A$2:$CJ$107,10,FALSE))</f>
        <v/>
      </c>
      <c r="H927" t="str">
        <f>IF(ISNA(VLOOKUP($C927,results!$A$2:$CJ$107,11,FALSE)),"",VLOOKUP($C927,results!$A$2:$CJ$107,11,FALSE))</f>
        <v/>
      </c>
      <c r="I927" t="s">
        <v>176</v>
      </c>
      <c r="J927">
        <v>150</v>
      </c>
      <c r="K927">
        <v>4</v>
      </c>
      <c r="L927">
        <v>143</v>
      </c>
      <c r="M927">
        <v>10.77600977</v>
      </c>
      <c r="N927">
        <v>2</v>
      </c>
      <c r="O927" s="7">
        <v>1</v>
      </c>
      <c r="P927" s="7">
        <v>3</v>
      </c>
      <c r="Q927" s="7">
        <v>14</v>
      </c>
      <c r="R927" s="7">
        <v>134</v>
      </c>
      <c r="AA927" t="s">
        <v>158</v>
      </c>
      <c r="AB927" s="8">
        <f t="shared" si="152"/>
        <v>-9</v>
      </c>
      <c r="AC927" s="8" t="str">
        <f t="shared" si="153"/>
        <v/>
      </c>
      <c r="AD927" s="32" t="str">
        <f t="shared" si="154"/>
        <v/>
      </c>
      <c r="AE927" s="32" t="str">
        <f>IF(J927&lt;900,IF(AND(VLOOKUP(C927,marv2012_trees!$A$2:$O$2023,11,FALSE)&lt;21,OR(Q927=21,Q927=22,Q927=23)),1,""),"")</f>
        <v/>
      </c>
      <c r="AF927" s="32" t="str">
        <f t="shared" si="155"/>
        <v/>
      </c>
      <c r="AG927" s="32">
        <f t="shared" si="156"/>
        <v>143</v>
      </c>
      <c r="AH927" s="32">
        <f t="shared" si="157"/>
        <v>134</v>
      </c>
      <c r="AI927" s="32">
        <f t="shared" si="158"/>
        <v>-9</v>
      </c>
      <c r="AJ927" s="32" t="str">
        <f t="shared" si="159"/>
        <v/>
      </c>
    </row>
    <row r="928" spans="1:36">
      <c r="A928">
        <v>122</v>
      </c>
      <c r="B928" s="1" t="str">
        <f t="shared" si="151"/>
        <v>122A_148</v>
      </c>
      <c r="C928" t="str">
        <f t="shared" si="161"/>
        <v>122A_148</v>
      </c>
      <c r="D928" t="str">
        <f>IF(ISNA(VLOOKUP(C928,omissio_vanha_vs_uusi!$A$2:$T$107,20,FALSE)),"",IF(VLOOKUP(C928,omissio_vanha_vs_uusi!$A$2:$T$107,20,FALSE)="OK",VLOOKUP(C928,omissio_vanha_vs_uusi!$A$2:$T$107,11,FALSE),""))</f>
        <v/>
      </c>
      <c r="E928">
        <f>VLOOKUP($C928,marv2012_trees!$A$2:$O$2023,5,FALSE)</f>
        <v>2516127.77</v>
      </c>
      <c r="F928">
        <f>VLOOKUP($C928,marv2012_trees!$A$2:$O$2023,6,FALSE)</f>
        <v>6860458.6799999997</v>
      </c>
      <c r="G928" t="str">
        <f>IF(ISNA(VLOOKUP($C928,results!$A$2:$CJ$107,10,FALSE)),"",VLOOKUP($C928,results!$A$2:$CJ$107,10,FALSE))</f>
        <v/>
      </c>
      <c r="H928" t="str">
        <f>IF(ISNA(VLOOKUP($C928,results!$A$2:$CJ$107,11,FALSE)),"",VLOOKUP($C928,results!$A$2:$CJ$107,11,FALSE))</f>
        <v/>
      </c>
      <c r="I928" t="s">
        <v>176</v>
      </c>
      <c r="J928">
        <v>148</v>
      </c>
      <c r="K928">
        <v>21</v>
      </c>
      <c r="L928">
        <v>135</v>
      </c>
      <c r="N928">
        <v>2</v>
      </c>
      <c r="O928" s="7">
        <v>1</v>
      </c>
      <c r="Q928" s="7">
        <v>41</v>
      </c>
      <c r="AA928" t="s">
        <v>159</v>
      </c>
      <c r="AB928" s="8" t="str">
        <f t="shared" si="152"/>
        <v/>
      </c>
      <c r="AC928" s="8" t="str">
        <f t="shared" si="153"/>
        <v/>
      </c>
      <c r="AD928" s="32">
        <f t="shared" si="154"/>
        <v>1</v>
      </c>
      <c r="AE928" s="32" t="str">
        <f>IF(J928&lt;900,IF(AND(VLOOKUP(C928,marv2012_trees!$A$2:$O$2023,11,FALSE)&lt;21,OR(Q928=21,Q928=22,Q928=23)),1,""),"")</f>
        <v/>
      </c>
      <c r="AF928" s="32" t="str">
        <f t="shared" si="155"/>
        <v/>
      </c>
      <c r="AG928" s="32">
        <f t="shared" si="156"/>
        <v>0</v>
      </c>
      <c r="AH928" s="32">
        <f t="shared" si="157"/>
        <v>0</v>
      </c>
      <c r="AI928" s="32" t="str">
        <f t="shared" si="158"/>
        <v/>
      </c>
      <c r="AJ928" s="32" t="str">
        <f t="shared" si="159"/>
        <v/>
      </c>
    </row>
    <row r="929" spans="1:36">
      <c r="A929">
        <v>122</v>
      </c>
      <c r="B929" s="1" t="str">
        <f t="shared" si="151"/>
        <v>122A_154</v>
      </c>
      <c r="C929" t="str">
        <f t="shared" si="161"/>
        <v>122A_154</v>
      </c>
      <c r="D929" t="str">
        <f>IF(ISNA(VLOOKUP(C929,omissio_vanha_vs_uusi!$A$2:$T$107,20,FALSE)),"",IF(VLOOKUP(C929,omissio_vanha_vs_uusi!$A$2:$T$107,20,FALSE)="OK",VLOOKUP(C929,omissio_vanha_vs_uusi!$A$2:$T$107,11,FALSE),""))</f>
        <v/>
      </c>
      <c r="E929">
        <f>VLOOKUP($C929,marv2012_trees!$A$2:$O$2023,5,FALSE)</f>
        <v>2516124.7599999998</v>
      </c>
      <c r="F929">
        <f>VLOOKUP($C929,marv2012_trees!$A$2:$O$2023,6,FALSE)</f>
        <v>6860459.1399999997</v>
      </c>
      <c r="G929" t="str">
        <f>IF(ISNA(VLOOKUP($C929,results!$A$2:$CJ$107,10,FALSE)),"",VLOOKUP($C929,results!$A$2:$CJ$107,10,FALSE))</f>
        <v/>
      </c>
      <c r="H929" t="str">
        <f>IF(ISNA(VLOOKUP($C929,results!$A$2:$CJ$107,11,FALSE)),"",VLOOKUP($C929,results!$A$2:$CJ$107,11,FALSE))</f>
        <v/>
      </c>
      <c r="I929" t="s">
        <v>176</v>
      </c>
      <c r="J929">
        <v>154</v>
      </c>
      <c r="K929">
        <v>3</v>
      </c>
      <c r="L929">
        <v>118</v>
      </c>
      <c r="M929">
        <v>12.21200305</v>
      </c>
      <c r="N929">
        <v>2</v>
      </c>
      <c r="O929" s="7">
        <v>1</v>
      </c>
      <c r="P929" s="7">
        <v>3</v>
      </c>
      <c r="Q929" s="7">
        <v>11</v>
      </c>
      <c r="R929" s="7">
        <v>132</v>
      </c>
      <c r="AB929" s="8">
        <f t="shared" si="152"/>
        <v>14</v>
      </c>
      <c r="AC929" s="8" t="str">
        <f t="shared" si="153"/>
        <v/>
      </c>
      <c r="AD929" s="32" t="str">
        <f t="shared" si="154"/>
        <v/>
      </c>
      <c r="AE929" s="32" t="str">
        <f>IF(J929&lt;900,IF(AND(VLOOKUP(C929,marv2012_trees!$A$2:$O$2023,11,FALSE)&lt;21,OR(Q929=21,Q929=22,Q929=23)),1,""),"")</f>
        <v/>
      </c>
      <c r="AF929" s="32" t="str">
        <f t="shared" si="155"/>
        <v/>
      </c>
      <c r="AG929" s="32">
        <f t="shared" si="156"/>
        <v>118</v>
      </c>
      <c r="AH929" s="32">
        <f t="shared" si="157"/>
        <v>132</v>
      </c>
      <c r="AI929" s="32">
        <f t="shared" si="158"/>
        <v>14</v>
      </c>
      <c r="AJ929" s="32" t="str">
        <f t="shared" si="159"/>
        <v/>
      </c>
    </row>
    <row r="930" spans="1:36">
      <c r="A930">
        <v>122</v>
      </c>
      <c r="B930" s="1" t="str">
        <f t="shared" si="151"/>
        <v>122A_149</v>
      </c>
      <c r="C930" t="str">
        <f t="shared" si="161"/>
        <v>122A_149</v>
      </c>
      <c r="D930" t="str">
        <f>IF(ISNA(VLOOKUP(C930,omissio_vanha_vs_uusi!$A$2:$T$107,20,FALSE)),"",IF(VLOOKUP(C930,omissio_vanha_vs_uusi!$A$2:$T$107,20,FALSE)="OK",VLOOKUP(C930,omissio_vanha_vs_uusi!$A$2:$T$107,11,FALSE),""))</f>
        <v/>
      </c>
      <c r="E930">
        <f>VLOOKUP($C930,marv2012_trees!$A$2:$O$2023,5,FALSE)</f>
        <v>2516131.2000000002</v>
      </c>
      <c r="F930">
        <f>VLOOKUP($C930,marv2012_trees!$A$2:$O$2023,6,FALSE)</f>
        <v>6860461.9299999997</v>
      </c>
      <c r="G930" t="str">
        <f>IF(ISNA(VLOOKUP($C930,results!$A$2:$CJ$107,10,FALSE)),"",VLOOKUP($C930,results!$A$2:$CJ$107,10,FALSE))</f>
        <v/>
      </c>
      <c r="H930" t="str">
        <f>IF(ISNA(VLOOKUP($C930,results!$A$2:$CJ$107,11,FALSE)),"",VLOOKUP($C930,results!$A$2:$CJ$107,11,FALSE))</f>
        <v/>
      </c>
      <c r="I930" t="s">
        <v>176</v>
      </c>
      <c r="J930">
        <v>149</v>
      </c>
      <c r="K930">
        <v>3</v>
      </c>
      <c r="L930">
        <v>42</v>
      </c>
      <c r="M930">
        <v>15.7190116</v>
      </c>
      <c r="N930">
        <v>2</v>
      </c>
      <c r="O930" s="7">
        <v>1</v>
      </c>
      <c r="P930" s="7">
        <v>3</v>
      </c>
      <c r="Q930" s="7">
        <v>11</v>
      </c>
      <c r="R930" s="7">
        <v>195</v>
      </c>
      <c r="S930" s="7" t="s">
        <v>156</v>
      </c>
      <c r="T930" s="7">
        <v>14</v>
      </c>
      <c r="U930" s="7">
        <v>16.25</v>
      </c>
      <c r="V930" s="7">
        <v>6.3</v>
      </c>
      <c r="X930" s="7">
        <v>8</v>
      </c>
      <c r="Z930" s="7">
        <v>34</v>
      </c>
      <c r="AA930" t="s">
        <v>157</v>
      </c>
      <c r="AB930" s="8" t="str">
        <f t="shared" si="152"/>
        <v/>
      </c>
      <c r="AC930" s="8" t="str">
        <f t="shared" si="153"/>
        <v/>
      </c>
      <c r="AD930" s="32" t="str">
        <f t="shared" si="154"/>
        <v/>
      </c>
      <c r="AE930" s="32" t="str">
        <f>IF(J930&lt;900,IF(AND(VLOOKUP(C930,marv2012_trees!$A$2:$O$2023,11,FALSE)&lt;21,OR(Q930=21,Q930=22,Q930=23)),1,""),"")</f>
        <v/>
      </c>
      <c r="AF930" s="32" t="str">
        <f t="shared" si="155"/>
        <v/>
      </c>
      <c r="AG930" s="32">
        <f t="shared" si="156"/>
        <v>42</v>
      </c>
      <c r="AH930" s="32">
        <f t="shared" si="157"/>
        <v>195</v>
      </c>
      <c r="AI930" s="32">
        <f t="shared" si="158"/>
        <v>153</v>
      </c>
      <c r="AJ930" s="32">
        <f t="shared" si="159"/>
        <v>1</v>
      </c>
    </row>
    <row r="931" spans="1:36">
      <c r="A931">
        <v>122</v>
      </c>
      <c r="B931" s="1" t="str">
        <f t="shared" si="151"/>
        <v>122A_159</v>
      </c>
      <c r="C931" t="str">
        <f t="shared" si="161"/>
        <v>122A_159</v>
      </c>
      <c r="D931" t="str">
        <f>IF(ISNA(VLOOKUP(C931,omissio_vanha_vs_uusi!$A$2:$T$107,20,FALSE)),"",IF(VLOOKUP(C931,omissio_vanha_vs_uusi!$A$2:$T$107,20,FALSE)="OK",VLOOKUP(C931,omissio_vanha_vs_uusi!$A$2:$T$107,11,FALSE),""))</f>
        <v/>
      </c>
      <c r="E931">
        <f>VLOOKUP($C931,marv2012_trees!$A$2:$O$2023,5,FALSE)</f>
        <v>2516124.61</v>
      </c>
      <c r="F931">
        <f>VLOOKUP($C931,marv2012_trees!$A$2:$O$2023,6,FALSE)</f>
        <v>6860461.1100000003</v>
      </c>
      <c r="G931" t="str">
        <f>IF(ISNA(VLOOKUP($C931,results!$A$2:$CJ$107,10,FALSE)),"",VLOOKUP($C931,results!$A$2:$CJ$107,10,FALSE))</f>
        <v/>
      </c>
      <c r="H931" t="str">
        <f>IF(ISNA(VLOOKUP($C931,results!$A$2:$CJ$107,11,FALSE)),"",VLOOKUP($C931,results!$A$2:$CJ$107,11,FALSE))</f>
        <v/>
      </c>
      <c r="I931" t="s">
        <v>176</v>
      </c>
      <c r="J931">
        <v>159</v>
      </c>
      <c r="K931">
        <v>3</v>
      </c>
      <c r="L931">
        <v>129</v>
      </c>
      <c r="M931">
        <v>13.726007320000001</v>
      </c>
      <c r="N931">
        <v>2</v>
      </c>
      <c r="O931" s="7">
        <v>1</v>
      </c>
      <c r="P931" s="7">
        <v>3</v>
      </c>
      <c r="Q931" s="7">
        <v>11</v>
      </c>
      <c r="R931" s="7">
        <v>136</v>
      </c>
      <c r="AB931" s="8">
        <f t="shared" si="152"/>
        <v>7</v>
      </c>
      <c r="AC931" s="8" t="str">
        <f t="shared" si="153"/>
        <v/>
      </c>
      <c r="AD931" s="32" t="str">
        <f t="shared" si="154"/>
        <v/>
      </c>
      <c r="AE931" s="32" t="str">
        <f>IF(J931&lt;900,IF(AND(VLOOKUP(C931,marv2012_trees!$A$2:$O$2023,11,FALSE)&lt;21,OR(Q931=21,Q931=22,Q931=23)),1,""),"")</f>
        <v/>
      </c>
      <c r="AF931" s="32" t="str">
        <f t="shared" si="155"/>
        <v/>
      </c>
      <c r="AG931" s="32">
        <f t="shared" si="156"/>
        <v>129</v>
      </c>
      <c r="AH931" s="32">
        <f t="shared" si="157"/>
        <v>136</v>
      </c>
      <c r="AI931" s="32">
        <f t="shared" si="158"/>
        <v>7</v>
      </c>
      <c r="AJ931" s="32" t="str">
        <f t="shared" si="159"/>
        <v/>
      </c>
    </row>
    <row r="932" spans="1:36">
      <c r="A932">
        <v>122</v>
      </c>
      <c r="B932" s="1" t="str">
        <f t="shared" si="151"/>
        <v>122A_160</v>
      </c>
      <c r="C932" t="str">
        <f t="shared" si="161"/>
        <v>122A_160</v>
      </c>
      <c r="D932" t="str">
        <f>IF(ISNA(VLOOKUP(C932,omissio_vanha_vs_uusi!$A$2:$T$107,20,FALSE)),"",IF(VLOOKUP(C932,omissio_vanha_vs_uusi!$A$2:$T$107,20,FALSE)="OK",VLOOKUP(C932,omissio_vanha_vs_uusi!$A$2:$T$107,11,FALSE),""))</f>
        <v/>
      </c>
      <c r="E932">
        <f>VLOOKUP($C932,marv2012_trees!$A$2:$O$2023,5,FALSE)</f>
        <v>2516126.7400000002</v>
      </c>
      <c r="F932">
        <f>VLOOKUP($C932,marv2012_trees!$A$2:$O$2023,6,FALSE)</f>
        <v>6860462.2300000004</v>
      </c>
      <c r="G932" t="str">
        <f>IF(ISNA(VLOOKUP($C932,results!$A$2:$CJ$107,10,FALSE)),"",VLOOKUP($C932,results!$A$2:$CJ$107,10,FALSE))</f>
        <v/>
      </c>
      <c r="H932" t="str">
        <f>IF(ISNA(VLOOKUP($C932,results!$A$2:$CJ$107,11,FALSE)),"",VLOOKUP($C932,results!$A$2:$CJ$107,11,FALSE))</f>
        <v/>
      </c>
      <c r="I932" t="s">
        <v>176</v>
      </c>
      <c r="J932">
        <v>160</v>
      </c>
      <c r="K932">
        <v>3</v>
      </c>
      <c r="L932">
        <v>127</v>
      </c>
      <c r="M932">
        <v>14.06399878</v>
      </c>
      <c r="N932">
        <v>2</v>
      </c>
      <c r="O932" s="7">
        <v>1</v>
      </c>
      <c r="P932" s="7">
        <v>3</v>
      </c>
      <c r="Q932" s="7">
        <v>11</v>
      </c>
      <c r="R932" s="7">
        <v>141</v>
      </c>
      <c r="S932" s="7" t="s">
        <v>156</v>
      </c>
      <c r="T932" s="7">
        <v>10</v>
      </c>
      <c r="U932" s="7">
        <v>14.25</v>
      </c>
      <c r="V932" s="7">
        <v>7</v>
      </c>
      <c r="X932" s="7">
        <v>6</v>
      </c>
      <c r="Z932" s="7">
        <v>34</v>
      </c>
      <c r="AB932" s="8">
        <f t="shared" si="152"/>
        <v>14</v>
      </c>
      <c r="AC932" s="8" t="str">
        <f t="shared" si="153"/>
        <v/>
      </c>
      <c r="AD932" s="32" t="str">
        <f t="shared" si="154"/>
        <v/>
      </c>
      <c r="AE932" s="32" t="str">
        <f>IF(J932&lt;900,IF(AND(VLOOKUP(C932,marv2012_trees!$A$2:$O$2023,11,FALSE)&lt;21,OR(Q932=21,Q932=22,Q932=23)),1,""),"")</f>
        <v/>
      </c>
      <c r="AF932" s="32" t="str">
        <f t="shared" si="155"/>
        <v/>
      </c>
      <c r="AG932" s="32">
        <f t="shared" si="156"/>
        <v>127</v>
      </c>
      <c r="AH932" s="32">
        <f t="shared" si="157"/>
        <v>141</v>
      </c>
      <c r="AI932" s="32">
        <f t="shared" si="158"/>
        <v>14</v>
      </c>
      <c r="AJ932" s="32" t="str">
        <f t="shared" si="159"/>
        <v/>
      </c>
    </row>
    <row r="933" spans="1:36">
      <c r="A933">
        <v>122</v>
      </c>
      <c r="B933" s="1" t="str">
        <f t="shared" si="151"/>
        <v>122A_163</v>
      </c>
      <c r="C933" t="str">
        <f t="shared" si="161"/>
        <v>122A_163</v>
      </c>
      <c r="D933" t="str">
        <f>IF(ISNA(VLOOKUP(C933,omissio_vanha_vs_uusi!$A$2:$T$107,20,FALSE)),"",IF(VLOOKUP(C933,omissio_vanha_vs_uusi!$A$2:$T$107,20,FALSE)="OK",VLOOKUP(C933,omissio_vanha_vs_uusi!$A$2:$T$107,11,FALSE),""))</f>
        <v/>
      </c>
      <c r="E933">
        <f>VLOOKUP($C933,marv2012_trees!$A$2:$O$2023,5,FALSE)</f>
        <v>2516124.0699999998</v>
      </c>
      <c r="F933">
        <f>VLOOKUP($C933,marv2012_trees!$A$2:$O$2023,6,FALSE)</f>
        <v>6860462.2400000002</v>
      </c>
      <c r="G933" t="str">
        <f>IF(ISNA(VLOOKUP($C933,results!$A$2:$CJ$107,10,FALSE)),"",VLOOKUP($C933,results!$A$2:$CJ$107,10,FALSE))</f>
        <v/>
      </c>
      <c r="H933" t="str">
        <f>IF(ISNA(VLOOKUP($C933,results!$A$2:$CJ$107,11,FALSE)),"",VLOOKUP($C933,results!$A$2:$CJ$107,11,FALSE))</f>
        <v/>
      </c>
      <c r="I933" t="s">
        <v>176</v>
      </c>
      <c r="J933">
        <v>163</v>
      </c>
      <c r="K933">
        <v>3</v>
      </c>
      <c r="L933">
        <v>123</v>
      </c>
      <c r="M933">
        <v>13.822003049999999</v>
      </c>
      <c r="N933">
        <v>2</v>
      </c>
      <c r="O933" s="7">
        <v>1</v>
      </c>
      <c r="P933" s="7">
        <v>3</v>
      </c>
      <c r="Q933" s="7">
        <v>11</v>
      </c>
      <c r="R933" s="7">
        <v>132</v>
      </c>
      <c r="AB933" s="8">
        <f t="shared" si="152"/>
        <v>9</v>
      </c>
      <c r="AC933" s="8" t="str">
        <f t="shared" si="153"/>
        <v/>
      </c>
      <c r="AD933" s="32" t="str">
        <f t="shared" si="154"/>
        <v/>
      </c>
      <c r="AE933" s="32" t="str">
        <f>IF(J933&lt;900,IF(AND(VLOOKUP(C933,marv2012_trees!$A$2:$O$2023,11,FALSE)&lt;21,OR(Q933=21,Q933=22,Q933=23)),1,""),"")</f>
        <v/>
      </c>
      <c r="AF933" s="32" t="str">
        <f t="shared" si="155"/>
        <v/>
      </c>
      <c r="AG933" s="32">
        <f t="shared" si="156"/>
        <v>123</v>
      </c>
      <c r="AH933" s="32">
        <f t="shared" si="157"/>
        <v>132</v>
      </c>
      <c r="AI933" s="32">
        <f t="shared" si="158"/>
        <v>9</v>
      </c>
      <c r="AJ933" s="32" t="str">
        <f t="shared" si="159"/>
        <v/>
      </c>
    </row>
    <row r="934" spans="1:36">
      <c r="A934">
        <v>122</v>
      </c>
      <c r="B934" s="1" t="str">
        <f t="shared" si="151"/>
        <v>122A_118</v>
      </c>
      <c r="C934" t="str">
        <f t="shared" si="161"/>
        <v>122A_118</v>
      </c>
      <c r="D934" t="str">
        <f>IF(ISNA(VLOOKUP(C934,omissio_vanha_vs_uusi!$A$2:$T$107,20,FALSE)),"",IF(VLOOKUP(C934,omissio_vanha_vs_uusi!$A$2:$T$107,20,FALSE)="OK",VLOOKUP(C934,omissio_vanha_vs_uusi!$A$2:$T$107,11,FALSE),""))</f>
        <v/>
      </c>
      <c r="E934">
        <f>VLOOKUP($C934,marv2012_trees!$A$2:$O$2023,5,FALSE)</f>
        <v>2516136.09</v>
      </c>
      <c r="F934">
        <f>VLOOKUP($C934,marv2012_trees!$A$2:$O$2023,6,FALSE)</f>
        <v>6860455.7000000002</v>
      </c>
      <c r="G934" t="str">
        <f>IF(ISNA(VLOOKUP($C934,results!$A$2:$CJ$107,10,FALSE)),"",VLOOKUP($C934,results!$A$2:$CJ$107,10,FALSE))</f>
        <v/>
      </c>
      <c r="H934" t="str">
        <f>IF(ISNA(VLOOKUP($C934,results!$A$2:$CJ$107,11,FALSE)),"",VLOOKUP($C934,results!$A$2:$CJ$107,11,FALSE))</f>
        <v/>
      </c>
      <c r="I934" t="s">
        <v>176</v>
      </c>
      <c r="J934">
        <v>118</v>
      </c>
      <c r="K934">
        <v>3</v>
      </c>
      <c r="L934">
        <v>101</v>
      </c>
      <c r="M934">
        <v>13.747008539999999</v>
      </c>
      <c r="N934">
        <v>2</v>
      </c>
      <c r="O934" s="7">
        <v>1</v>
      </c>
      <c r="P934" s="7">
        <v>3</v>
      </c>
      <c r="Q934" s="7">
        <v>11</v>
      </c>
      <c r="R934" s="7">
        <v>118</v>
      </c>
      <c r="S934" s="7" t="s">
        <v>156</v>
      </c>
      <c r="T934" s="7">
        <v>9</v>
      </c>
      <c r="U934" s="7">
        <v>14</v>
      </c>
      <c r="V934" s="7">
        <v>5.9</v>
      </c>
      <c r="X934" s="7">
        <v>5</v>
      </c>
      <c r="Z934" s="7">
        <v>34</v>
      </c>
      <c r="AB934" s="8">
        <f t="shared" si="152"/>
        <v>17</v>
      </c>
      <c r="AC934" s="8" t="str">
        <f t="shared" si="153"/>
        <v/>
      </c>
      <c r="AD934" s="32" t="str">
        <f t="shared" si="154"/>
        <v/>
      </c>
      <c r="AE934" s="32" t="str">
        <f>IF(J934&lt;900,IF(AND(VLOOKUP(C934,marv2012_trees!$A$2:$O$2023,11,FALSE)&lt;21,OR(Q934=21,Q934=22,Q934=23)),1,""),"")</f>
        <v/>
      </c>
      <c r="AF934" s="32" t="str">
        <f t="shared" si="155"/>
        <v/>
      </c>
      <c r="AG934" s="32">
        <f t="shared" si="156"/>
        <v>101</v>
      </c>
      <c r="AH934" s="32">
        <f t="shared" si="157"/>
        <v>118</v>
      </c>
      <c r="AI934" s="32">
        <f t="shared" si="158"/>
        <v>17</v>
      </c>
      <c r="AJ934" s="32" t="str">
        <f t="shared" si="159"/>
        <v/>
      </c>
    </row>
    <row r="935" spans="1:36">
      <c r="A935">
        <v>122</v>
      </c>
      <c r="B935" s="1" t="str">
        <f t="shared" si="151"/>
        <v>122A_100</v>
      </c>
      <c r="C935" t="str">
        <f t="shared" si="161"/>
        <v>122A_100</v>
      </c>
      <c r="D935" t="str">
        <f>IF(ISNA(VLOOKUP(C935,omissio_vanha_vs_uusi!$A$2:$T$107,20,FALSE)),"",IF(VLOOKUP(C935,omissio_vanha_vs_uusi!$A$2:$T$107,20,FALSE)="OK",VLOOKUP(C935,omissio_vanha_vs_uusi!$A$2:$T$107,11,FALSE),""))</f>
        <v/>
      </c>
      <c r="E935">
        <f>VLOOKUP($C935,marv2012_trees!$A$2:$O$2023,5,FALSE)</f>
        <v>2516141.62</v>
      </c>
      <c r="F935">
        <f>VLOOKUP($C935,marv2012_trees!$A$2:$O$2023,6,FALSE)</f>
        <v>6860458.3600000003</v>
      </c>
      <c r="G935" t="str">
        <f>IF(ISNA(VLOOKUP($C935,results!$A$2:$CJ$107,10,FALSE)),"",VLOOKUP($C935,results!$A$2:$CJ$107,10,FALSE))</f>
        <v/>
      </c>
      <c r="H935" t="str">
        <f>IF(ISNA(VLOOKUP($C935,results!$A$2:$CJ$107,11,FALSE)),"",VLOOKUP($C935,results!$A$2:$CJ$107,11,FALSE))</f>
        <v/>
      </c>
      <c r="I935" t="s">
        <v>176</v>
      </c>
      <c r="J935">
        <v>100</v>
      </c>
      <c r="K935">
        <v>21</v>
      </c>
      <c r="L935">
        <v>158</v>
      </c>
      <c r="M935">
        <v>12.837010380000001</v>
      </c>
      <c r="N935">
        <v>2</v>
      </c>
      <c r="O935" s="7">
        <v>1</v>
      </c>
      <c r="P935" s="7">
        <v>21</v>
      </c>
      <c r="Q935" s="7">
        <v>11</v>
      </c>
      <c r="R935" s="7">
        <v>182</v>
      </c>
      <c r="AB935" s="8">
        <f t="shared" si="152"/>
        <v>24</v>
      </c>
      <c r="AC935" s="8" t="str">
        <f t="shared" si="153"/>
        <v/>
      </c>
      <c r="AD935" s="32" t="str">
        <f t="shared" si="154"/>
        <v/>
      </c>
      <c r="AE935" s="32" t="str">
        <f>IF(J935&lt;900,IF(AND(VLOOKUP(C935,marv2012_trees!$A$2:$O$2023,11,FALSE)&lt;21,OR(Q935=21,Q935=22,Q935=23)),1,""),"")</f>
        <v/>
      </c>
      <c r="AF935" s="32" t="str">
        <f t="shared" si="155"/>
        <v/>
      </c>
      <c r="AG935" s="32">
        <f t="shared" si="156"/>
        <v>158</v>
      </c>
      <c r="AH935" s="32">
        <f t="shared" si="157"/>
        <v>182</v>
      </c>
      <c r="AI935" s="32">
        <f t="shared" si="158"/>
        <v>24</v>
      </c>
      <c r="AJ935" s="32" t="str">
        <f t="shared" si="159"/>
        <v/>
      </c>
    </row>
    <row r="936" spans="1:36">
      <c r="A936">
        <v>122</v>
      </c>
      <c r="B936" s="1" t="str">
        <f t="shared" si="151"/>
        <v>122A_113</v>
      </c>
      <c r="C936" t="str">
        <f t="shared" si="161"/>
        <v>122A_113</v>
      </c>
      <c r="D936" t="str">
        <f>IF(ISNA(VLOOKUP(C936,omissio_vanha_vs_uusi!$A$2:$T$107,20,FALSE)),"",IF(VLOOKUP(C936,omissio_vanha_vs_uusi!$A$2:$T$107,20,FALSE)="OK",VLOOKUP(C936,omissio_vanha_vs_uusi!$A$2:$T$107,11,FALSE),""))</f>
        <v/>
      </c>
      <c r="E936">
        <f>VLOOKUP($C936,marv2012_trees!$A$2:$O$2023,5,FALSE)</f>
        <v>2516138.13</v>
      </c>
      <c r="F936">
        <f>VLOOKUP($C936,marv2012_trees!$A$2:$O$2023,6,FALSE)</f>
        <v>6860457.46</v>
      </c>
      <c r="G936" t="str">
        <f>IF(ISNA(VLOOKUP($C936,results!$A$2:$CJ$107,10,FALSE)),"",VLOOKUP($C936,results!$A$2:$CJ$107,10,FALSE))</f>
        <v/>
      </c>
      <c r="H936" t="str">
        <f>IF(ISNA(VLOOKUP($C936,results!$A$2:$CJ$107,11,FALSE)),"",VLOOKUP($C936,results!$A$2:$CJ$107,11,FALSE))</f>
        <v/>
      </c>
      <c r="I936" t="s">
        <v>176</v>
      </c>
      <c r="J936">
        <v>113</v>
      </c>
      <c r="K936">
        <v>4</v>
      </c>
      <c r="L936">
        <v>194</v>
      </c>
      <c r="M936">
        <v>15.71399939</v>
      </c>
      <c r="N936">
        <v>2</v>
      </c>
      <c r="O936" s="7">
        <v>1</v>
      </c>
      <c r="P936" s="7">
        <v>3</v>
      </c>
      <c r="Q936" s="7">
        <v>11</v>
      </c>
      <c r="R936" s="7">
        <v>203</v>
      </c>
      <c r="S936" s="7" t="s">
        <v>156</v>
      </c>
      <c r="T936" s="7">
        <v>14</v>
      </c>
      <c r="U936" s="7">
        <v>16.25</v>
      </c>
      <c r="V936" s="7">
        <v>5.6</v>
      </c>
      <c r="X936" s="7">
        <v>9</v>
      </c>
      <c r="Z936" s="7">
        <v>34</v>
      </c>
      <c r="AB936" s="8">
        <f t="shared" si="152"/>
        <v>9</v>
      </c>
      <c r="AC936" s="8" t="str">
        <f t="shared" si="153"/>
        <v/>
      </c>
      <c r="AD936" s="32" t="str">
        <f t="shared" si="154"/>
        <v/>
      </c>
      <c r="AE936" s="32" t="str">
        <f>IF(J936&lt;900,IF(AND(VLOOKUP(C936,marv2012_trees!$A$2:$O$2023,11,FALSE)&lt;21,OR(Q936=21,Q936=22,Q936=23)),1,""),"")</f>
        <v/>
      </c>
      <c r="AF936" s="32" t="str">
        <f t="shared" si="155"/>
        <v/>
      </c>
      <c r="AG936" s="32">
        <f t="shared" si="156"/>
        <v>194</v>
      </c>
      <c r="AH936" s="32">
        <f t="shared" si="157"/>
        <v>203</v>
      </c>
      <c r="AI936" s="32">
        <f t="shared" si="158"/>
        <v>9</v>
      </c>
      <c r="AJ936" s="32" t="str">
        <f t="shared" si="159"/>
        <v/>
      </c>
    </row>
    <row r="937" spans="1:36">
      <c r="A937">
        <v>122</v>
      </c>
      <c r="B937" s="1" t="str">
        <f t="shared" si="151"/>
        <v>122A_110</v>
      </c>
      <c r="C937" t="str">
        <f t="shared" si="161"/>
        <v>122A_110</v>
      </c>
      <c r="D937" t="str">
        <f>IF(ISNA(VLOOKUP(C937,omissio_vanha_vs_uusi!$A$2:$T$107,20,FALSE)),"",IF(VLOOKUP(C937,omissio_vanha_vs_uusi!$A$2:$T$107,20,FALSE)="OK",VLOOKUP(C937,omissio_vanha_vs_uusi!$A$2:$T$107,11,FALSE),""))</f>
        <v/>
      </c>
      <c r="E937">
        <f>VLOOKUP($C937,marv2012_trees!$A$2:$O$2023,5,FALSE)</f>
        <v>2516137.96</v>
      </c>
      <c r="F937">
        <f>VLOOKUP($C937,marv2012_trees!$A$2:$O$2023,6,FALSE)</f>
        <v>6860460.0099999998</v>
      </c>
      <c r="G937" t="str">
        <f>IF(ISNA(VLOOKUP($C937,results!$A$2:$CJ$107,10,FALSE)),"",VLOOKUP($C937,results!$A$2:$CJ$107,10,FALSE))</f>
        <v/>
      </c>
      <c r="H937" t="str">
        <f>IF(ISNA(VLOOKUP($C937,results!$A$2:$CJ$107,11,FALSE)),"",VLOOKUP($C937,results!$A$2:$CJ$107,11,FALSE))</f>
        <v/>
      </c>
      <c r="I937" t="s">
        <v>176</v>
      </c>
      <c r="J937">
        <v>110</v>
      </c>
      <c r="K937">
        <v>1</v>
      </c>
      <c r="L937">
        <v>114</v>
      </c>
      <c r="M937">
        <v>12.167005489999999</v>
      </c>
      <c r="N937">
        <v>2</v>
      </c>
      <c r="O937" s="7">
        <v>1</v>
      </c>
      <c r="P937" s="7">
        <v>1</v>
      </c>
      <c r="Q937" s="7">
        <v>12</v>
      </c>
      <c r="R937" s="7">
        <v>119</v>
      </c>
      <c r="AA937" t="s">
        <v>160</v>
      </c>
      <c r="AB937" s="8">
        <f t="shared" si="152"/>
        <v>5</v>
      </c>
      <c r="AC937" s="8" t="str">
        <f t="shared" si="153"/>
        <v/>
      </c>
      <c r="AD937" s="32" t="str">
        <f t="shared" si="154"/>
        <v/>
      </c>
      <c r="AE937" s="32" t="str">
        <f>IF(J937&lt;900,IF(AND(VLOOKUP(C937,marv2012_trees!$A$2:$O$2023,11,FALSE)&lt;21,OR(Q937=21,Q937=22,Q937=23)),1,""),"")</f>
        <v/>
      </c>
      <c r="AF937" s="32" t="str">
        <f t="shared" si="155"/>
        <v/>
      </c>
      <c r="AG937" s="32">
        <f t="shared" si="156"/>
        <v>114</v>
      </c>
      <c r="AH937" s="32">
        <f t="shared" si="157"/>
        <v>119</v>
      </c>
      <c r="AI937" s="32">
        <f t="shared" si="158"/>
        <v>5</v>
      </c>
      <c r="AJ937" s="32" t="str">
        <f t="shared" si="159"/>
        <v/>
      </c>
    </row>
    <row r="938" spans="1:36">
      <c r="A938">
        <v>122</v>
      </c>
      <c r="B938" s="1" t="str">
        <f t="shared" si="151"/>
        <v>122A_129</v>
      </c>
      <c r="C938" t="str">
        <f t="shared" si="161"/>
        <v>122A_129</v>
      </c>
      <c r="D938" t="str">
        <f>IF(ISNA(VLOOKUP(C938,omissio_vanha_vs_uusi!$A$2:$T$107,20,FALSE)),"",IF(VLOOKUP(C938,omissio_vanha_vs_uusi!$A$2:$T$107,20,FALSE)="OK",VLOOKUP(C938,omissio_vanha_vs_uusi!$A$2:$T$107,11,FALSE),""))</f>
        <v/>
      </c>
      <c r="E938">
        <f>VLOOKUP($C938,marv2012_trees!$A$2:$O$2023,5,FALSE)</f>
        <v>2516134.0499999998</v>
      </c>
      <c r="F938">
        <f>VLOOKUP($C938,marv2012_trees!$A$2:$O$2023,6,FALSE)</f>
        <v>6860459.9199999999</v>
      </c>
      <c r="G938" t="str">
        <f>IF(ISNA(VLOOKUP($C938,results!$A$2:$CJ$107,10,FALSE)),"",VLOOKUP($C938,results!$A$2:$CJ$107,10,FALSE))</f>
        <v/>
      </c>
      <c r="H938" t="str">
        <f>IF(ISNA(VLOOKUP($C938,results!$A$2:$CJ$107,11,FALSE)),"",VLOOKUP($C938,results!$A$2:$CJ$107,11,FALSE))</f>
        <v/>
      </c>
      <c r="I938" t="s">
        <v>176</v>
      </c>
      <c r="J938">
        <v>129</v>
      </c>
      <c r="K938">
        <v>3</v>
      </c>
      <c r="L938">
        <v>145</v>
      </c>
      <c r="M938">
        <v>14.848997560000001</v>
      </c>
      <c r="N938">
        <v>2</v>
      </c>
      <c r="O938" s="7">
        <v>1</v>
      </c>
      <c r="P938" s="7">
        <v>3</v>
      </c>
      <c r="Q938" s="7">
        <v>11</v>
      </c>
      <c r="R938" s="7">
        <v>150</v>
      </c>
      <c r="AB938" s="8">
        <f t="shared" si="152"/>
        <v>5</v>
      </c>
      <c r="AC938" s="8" t="str">
        <f t="shared" si="153"/>
        <v/>
      </c>
      <c r="AD938" s="32" t="str">
        <f t="shared" si="154"/>
        <v/>
      </c>
      <c r="AE938" s="32" t="str">
        <f>IF(J938&lt;900,IF(AND(VLOOKUP(C938,marv2012_trees!$A$2:$O$2023,11,FALSE)&lt;21,OR(Q938=21,Q938=22,Q938=23)),1,""),"")</f>
        <v/>
      </c>
      <c r="AF938" s="32" t="str">
        <f t="shared" si="155"/>
        <v/>
      </c>
      <c r="AG938" s="32">
        <f t="shared" si="156"/>
        <v>145</v>
      </c>
      <c r="AH938" s="32">
        <f t="shared" si="157"/>
        <v>150</v>
      </c>
      <c r="AI938" s="32">
        <f t="shared" si="158"/>
        <v>5</v>
      </c>
      <c r="AJ938" s="32" t="str">
        <f t="shared" si="159"/>
        <v/>
      </c>
    </row>
    <row r="939" spans="1:36">
      <c r="A939">
        <v>122</v>
      </c>
      <c r="B939" s="1" t="str">
        <f t="shared" si="151"/>
        <v>122A_126</v>
      </c>
      <c r="C939" t="str">
        <f t="shared" si="161"/>
        <v>122A_126</v>
      </c>
      <c r="D939" t="str">
        <f>IF(ISNA(VLOOKUP(C939,omissio_vanha_vs_uusi!$A$2:$T$107,20,FALSE)),"",IF(VLOOKUP(C939,omissio_vanha_vs_uusi!$A$2:$T$107,20,FALSE)="OK",VLOOKUP(C939,omissio_vanha_vs_uusi!$A$2:$T$107,11,FALSE),""))</f>
        <v/>
      </c>
      <c r="E939">
        <f>VLOOKUP($C939,marv2012_trees!$A$2:$O$2023,5,FALSE)</f>
        <v>2516134.79</v>
      </c>
      <c r="F939">
        <f>VLOOKUP($C939,marv2012_trees!$A$2:$O$2023,6,FALSE)</f>
        <v>6860460.7699999996</v>
      </c>
      <c r="G939" t="str">
        <f>IF(ISNA(VLOOKUP($C939,results!$A$2:$CJ$107,10,FALSE)),"",VLOOKUP($C939,results!$A$2:$CJ$107,10,FALSE))</f>
        <v/>
      </c>
      <c r="H939" t="str">
        <f>IF(ISNA(VLOOKUP($C939,results!$A$2:$CJ$107,11,FALSE)),"",VLOOKUP($C939,results!$A$2:$CJ$107,11,FALSE))</f>
        <v/>
      </c>
      <c r="I939" t="s">
        <v>176</v>
      </c>
      <c r="J939">
        <v>126</v>
      </c>
      <c r="K939">
        <v>3</v>
      </c>
      <c r="L939">
        <v>144</v>
      </c>
      <c r="M939">
        <v>15.279</v>
      </c>
      <c r="N939">
        <v>2</v>
      </c>
      <c r="O939" s="7">
        <v>1</v>
      </c>
      <c r="P939" s="7">
        <v>3</v>
      </c>
      <c r="Q939" s="7">
        <v>11</v>
      </c>
      <c r="R939" s="7">
        <v>158</v>
      </c>
      <c r="S939" s="7" t="s">
        <v>156</v>
      </c>
      <c r="T939" s="7">
        <v>13</v>
      </c>
      <c r="U939" s="7">
        <v>15.8</v>
      </c>
      <c r="V939" s="7">
        <v>5.5</v>
      </c>
      <c r="X939" s="7">
        <v>5</v>
      </c>
      <c r="Z939" s="7">
        <v>34</v>
      </c>
      <c r="AB939" s="8">
        <f t="shared" si="152"/>
        <v>14</v>
      </c>
      <c r="AC939" s="8" t="str">
        <f t="shared" si="153"/>
        <v/>
      </c>
      <c r="AD939" s="32" t="str">
        <f t="shared" si="154"/>
        <v/>
      </c>
      <c r="AE939" s="32" t="str">
        <f>IF(J939&lt;900,IF(AND(VLOOKUP(C939,marv2012_trees!$A$2:$O$2023,11,FALSE)&lt;21,OR(Q939=21,Q939=22,Q939=23)),1,""),"")</f>
        <v/>
      </c>
      <c r="AF939" s="32" t="str">
        <f t="shared" si="155"/>
        <v/>
      </c>
      <c r="AG939" s="32">
        <f t="shared" si="156"/>
        <v>144</v>
      </c>
      <c r="AH939" s="32">
        <f t="shared" si="157"/>
        <v>158</v>
      </c>
      <c r="AI939" s="32">
        <f t="shared" si="158"/>
        <v>14</v>
      </c>
      <c r="AJ939" s="32" t="str">
        <f t="shared" si="159"/>
        <v/>
      </c>
    </row>
    <row r="940" spans="1:36">
      <c r="A940">
        <v>122</v>
      </c>
      <c r="B940" s="1" t="str">
        <f t="shared" si="151"/>
        <v>122A_95</v>
      </c>
      <c r="C940" t="str">
        <f t="shared" si="161"/>
        <v>122A_95</v>
      </c>
      <c r="D940" t="str">
        <f>IF(ISNA(VLOOKUP(C940,omissio_vanha_vs_uusi!$A$2:$T$107,20,FALSE)),"",IF(VLOOKUP(C940,omissio_vanha_vs_uusi!$A$2:$T$107,20,FALSE)="OK",VLOOKUP(C940,omissio_vanha_vs_uusi!$A$2:$T$107,11,FALSE),""))</f>
        <v/>
      </c>
      <c r="E940">
        <f>VLOOKUP($C940,marv2012_trees!$A$2:$O$2023,5,FALSE)</f>
        <v>2516139.6800000002</v>
      </c>
      <c r="F940">
        <f>VLOOKUP($C940,marv2012_trees!$A$2:$O$2023,6,FALSE)</f>
        <v>6860463.4000000004</v>
      </c>
      <c r="G940" t="str">
        <f>IF(ISNA(VLOOKUP($C940,results!$A$2:$CJ$107,10,FALSE)),"",VLOOKUP($C940,results!$A$2:$CJ$107,10,FALSE))</f>
        <v/>
      </c>
      <c r="H940" t="str">
        <f>IF(ISNA(VLOOKUP($C940,results!$A$2:$CJ$107,11,FALSE)),"",VLOOKUP($C940,results!$A$2:$CJ$107,11,FALSE))</f>
        <v/>
      </c>
      <c r="I940" t="s">
        <v>176</v>
      </c>
      <c r="J940">
        <v>95</v>
      </c>
      <c r="K940">
        <v>4</v>
      </c>
      <c r="L940">
        <v>126</v>
      </c>
      <c r="M940">
        <v>14.967004879999999</v>
      </c>
      <c r="N940">
        <v>2</v>
      </c>
      <c r="O940" s="7">
        <v>1</v>
      </c>
      <c r="P940" s="7">
        <v>3</v>
      </c>
      <c r="Q940" s="7">
        <v>11</v>
      </c>
      <c r="R940" s="7">
        <v>132</v>
      </c>
      <c r="AB940" s="8">
        <f t="shared" si="152"/>
        <v>6</v>
      </c>
      <c r="AC940" s="8" t="str">
        <f t="shared" si="153"/>
        <v/>
      </c>
      <c r="AD940" s="32" t="str">
        <f t="shared" si="154"/>
        <v/>
      </c>
      <c r="AE940" s="32" t="str">
        <f>IF(J940&lt;900,IF(AND(VLOOKUP(C940,marv2012_trees!$A$2:$O$2023,11,FALSE)&lt;21,OR(Q940=21,Q940=22,Q940=23)),1,""),"")</f>
        <v/>
      </c>
      <c r="AF940" s="32" t="str">
        <f t="shared" si="155"/>
        <v/>
      </c>
      <c r="AG940" s="32">
        <f t="shared" si="156"/>
        <v>126</v>
      </c>
      <c r="AH940" s="32">
        <f t="shared" si="157"/>
        <v>132</v>
      </c>
      <c r="AI940" s="32">
        <f t="shared" si="158"/>
        <v>6</v>
      </c>
      <c r="AJ940" s="32" t="str">
        <f t="shared" si="159"/>
        <v/>
      </c>
    </row>
    <row r="941" spans="1:36">
      <c r="A941">
        <v>122</v>
      </c>
      <c r="B941" s="1" t="str">
        <f t="shared" si="151"/>
        <v>122A_115</v>
      </c>
      <c r="C941" t="str">
        <f t="shared" si="161"/>
        <v>122A_115</v>
      </c>
      <c r="D941" t="str">
        <f>IF(ISNA(VLOOKUP(C941,omissio_vanha_vs_uusi!$A$2:$T$107,20,FALSE)),"",IF(VLOOKUP(C941,omissio_vanha_vs_uusi!$A$2:$T$107,20,FALSE)="OK",VLOOKUP(C941,omissio_vanha_vs_uusi!$A$2:$T$107,11,FALSE),""))</f>
        <v/>
      </c>
      <c r="E941">
        <f>VLOOKUP($C941,marv2012_trees!$A$2:$O$2023,5,FALSE)</f>
        <v>2516136.75</v>
      </c>
      <c r="F941">
        <f>VLOOKUP($C941,marv2012_trees!$A$2:$O$2023,6,FALSE)</f>
        <v>6860463.1699999999</v>
      </c>
      <c r="G941" t="str">
        <f>IF(ISNA(VLOOKUP($C941,results!$A$2:$CJ$107,10,FALSE)),"",VLOOKUP($C941,results!$A$2:$CJ$107,10,FALSE))</f>
        <v/>
      </c>
      <c r="H941" t="str">
        <f>IF(ISNA(VLOOKUP($C941,results!$A$2:$CJ$107,11,FALSE)),"",VLOOKUP($C941,results!$A$2:$CJ$107,11,FALSE))</f>
        <v/>
      </c>
      <c r="I941" t="s">
        <v>176</v>
      </c>
      <c r="J941">
        <v>115</v>
      </c>
      <c r="K941">
        <v>1</v>
      </c>
      <c r="L941">
        <v>130</v>
      </c>
      <c r="M941">
        <v>12.896997560000001</v>
      </c>
      <c r="N941">
        <v>2</v>
      </c>
      <c r="O941" s="7">
        <v>1</v>
      </c>
      <c r="P941" s="7">
        <v>1</v>
      </c>
      <c r="Q941" s="7">
        <v>11</v>
      </c>
      <c r="R941" s="7">
        <v>156</v>
      </c>
      <c r="S941" s="7" t="s">
        <v>129</v>
      </c>
      <c r="T941" s="7">
        <v>12</v>
      </c>
      <c r="U941" s="7">
        <v>14.2</v>
      </c>
      <c r="V941" s="7">
        <v>5.5</v>
      </c>
      <c r="W941" s="7">
        <v>18</v>
      </c>
      <c r="X941" s="7">
        <v>10</v>
      </c>
      <c r="Y941" s="7">
        <v>25</v>
      </c>
      <c r="Z941" s="7">
        <v>33</v>
      </c>
      <c r="AB941" s="8">
        <f t="shared" si="152"/>
        <v>26</v>
      </c>
      <c r="AC941" s="8" t="str">
        <f t="shared" si="153"/>
        <v/>
      </c>
      <c r="AD941" s="32" t="str">
        <f t="shared" si="154"/>
        <v/>
      </c>
      <c r="AE941" s="32" t="str">
        <f>IF(J941&lt;900,IF(AND(VLOOKUP(C941,marv2012_trees!$A$2:$O$2023,11,FALSE)&lt;21,OR(Q941=21,Q941=22,Q941=23)),1,""),"")</f>
        <v/>
      </c>
      <c r="AF941" s="32" t="str">
        <f t="shared" si="155"/>
        <v/>
      </c>
      <c r="AG941" s="32">
        <f t="shared" si="156"/>
        <v>130</v>
      </c>
      <c r="AH941" s="32">
        <f t="shared" si="157"/>
        <v>156</v>
      </c>
      <c r="AI941" s="32">
        <f t="shared" si="158"/>
        <v>26</v>
      </c>
      <c r="AJ941" s="32" t="str">
        <f t="shared" si="159"/>
        <v/>
      </c>
    </row>
    <row r="942" spans="1:36">
      <c r="A942">
        <v>122</v>
      </c>
      <c r="B942" s="1" t="str">
        <f t="shared" si="151"/>
        <v>122A_87</v>
      </c>
      <c r="C942" t="str">
        <f t="shared" si="161"/>
        <v>122A_87</v>
      </c>
      <c r="D942" t="str">
        <f>IF(ISNA(VLOOKUP(C942,omissio_vanha_vs_uusi!$A$2:$T$107,20,FALSE)),"",IF(VLOOKUP(C942,omissio_vanha_vs_uusi!$A$2:$T$107,20,FALSE)="OK",VLOOKUP(C942,omissio_vanha_vs_uusi!$A$2:$T$107,11,FALSE),""))</f>
        <v/>
      </c>
      <c r="E942">
        <f>VLOOKUP($C942,marv2012_trees!$A$2:$O$2023,5,FALSE)</f>
        <v>2516138.7799999998</v>
      </c>
      <c r="F942">
        <f>VLOOKUP($C942,marv2012_trees!$A$2:$O$2023,6,FALSE)</f>
        <v>6860465.1900000004</v>
      </c>
      <c r="G942" t="str">
        <f>IF(ISNA(VLOOKUP($C942,results!$A$2:$CJ$107,10,FALSE)),"",VLOOKUP($C942,results!$A$2:$CJ$107,10,FALSE))</f>
        <v/>
      </c>
      <c r="H942" t="str">
        <f>IF(ISNA(VLOOKUP($C942,results!$A$2:$CJ$107,11,FALSE)),"",VLOOKUP($C942,results!$A$2:$CJ$107,11,FALSE))</f>
        <v/>
      </c>
      <c r="I942" t="s">
        <v>176</v>
      </c>
      <c r="J942">
        <v>87</v>
      </c>
      <c r="K942">
        <v>3</v>
      </c>
      <c r="L942">
        <v>113</v>
      </c>
      <c r="M942">
        <v>15.22700732</v>
      </c>
      <c r="N942">
        <v>2</v>
      </c>
      <c r="O942" s="7">
        <v>1</v>
      </c>
      <c r="P942" s="7">
        <v>3</v>
      </c>
      <c r="Q942" s="7">
        <v>11</v>
      </c>
      <c r="R942" s="7">
        <v>126</v>
      </c>
      <c r="S942" s="7" t="s">
        <v>156</v>
      </c>
      <c r="T942" s="7">
        <v>9</v>
      </c>
      <c r="U942" s="7">
        <v>16</v>
      </c>
      <c r="V942" s="7">
        <v>7</v>
      </c>
      <c r="X942" s="7">
        <v>7</v>
      </c>
      <c r="Z942" s="7">
        <v>34</v>
      </c>
      <c r="AB942" s="8">
        <f t="shared" si="152"/>
        <v>13</v>
      </c>
      <c r="AC942" s="8" t="str">
        <f t="shared" si="153"/>
        <v/>
      </c>
      <c r="AD942" s="32" t="str">
        <f t="shared" si="154"/>
        <v/>
      </c>
      <c r="AE942" s="32" t="str">
        <f>IF(J942&lt;900,IF(AND(VLOOKUP(C942,marv2012_trees!$A$2:$O$2023,11,FALSE)&lt;21,OR(Q942=21,Q942=22,Q942=23)),1,""),"")</f>
        <v/>
      </c>
      <c r="AF942" s="32" t="str">
        <f t="shared" si="155"/>
        <v/>
      </c>
      <c r="AG942" s="32">
        <f t="shared" si="156"/>
        <v>113</v>
      </c>
      <c r="AH942" s="32">
        <f t="shared" si="157"/>
        <v>126</v>
      </c>
      <c r="AI942" s="32">
        <f t="shared" si="158"/>
        <v>13</v>
      </c>
      <c r="AJ942" s="32" t="str">
        <f t="shared" si="159"/>
        <v/>
      </c>
    </row>
    <row r="943" spans="1:36">
      <c r="A943">
        <v>122</v>
      </c>
      <c r="B943" s="1" t="str">
        <f t="shared" si="151"/>
        <v>122A_106</v>
      </c>
      <c r="C943" t="str">
        <f t="shared" si="161"/>
        <v>122A_106</v>
      </c>
      <c r="D943" t="str">
        <f>IF(ISNA(VLOOKUP(C943,omissio_vanha_vs_uusi!$A$2:$T$107,20,FALSE)),"",IF(VLOOKUP(C943,omissio_vanha_vs_uusi!$A$2:$T$107,20,FALSE)="OK",VLOOKUP(C943,omissio_vanha_vs_uusi!$A$2:$T$107,11,FALSE),""))</f>
        <v/>
      </c>
      <c r="E943">
        <f>VLOOKUP($C943,marv2012_trees!$A$2:$O$2023,5,FALSE)</f>
        <v>2516136.87</v>
      </c>
      <c r="F943">
        <f>VLOOKUP($C943,marv2012_trees!$A$2:$O$2023,6,FALSE)</f>
        <v>6860465.3399999999</v>
      </c>
      <c r="G943" t="str">
        <f>IF(ISNA(VLOOKUP($C943,results!$A$2:$CJ$107,10,FALSE)),"",VLOOKUP($C943,results!$A$2:$CJ$107,10,FALSE))</f>
        <v/>
      </c>
      <c r="H943" t="str">
        <f>IF(ISNA(VLOOKUP($C943,results!$A$2:$CJ$107,11,FALSE)),"",VLOOKUP($C943,results!$A$2:$CJ$107,11,FALSE))</f>
        <v/>
      </c>
      <c r="I943" t="s">
        <v>176</v>
      </c>
      <c r="J943">
        <v>106</v>
      </c>
      <c r="K943">
        <v>3</v>
      </c>
      <c r="L943">
        <v>82</v>
      </c>
      <c r="M943">
        <v>11.264003049999999</v>
      </c>
      <c r="N943">
        <v>2</v>
      </c>
      <c r="O943" s="7">
        <v>1</v>
      </c>
      <c r="P943" s="7">
        <v>4</v>
      </c>
      <c r="Q943" s="7">
        <v>14</v>
      </c>
      <c r="R943" s="7">
        <v>97</v>
      </c>
      <c r="AA943" t="s">
        <v>161</v>
      </c>
      <c r="AB943" s="8">
        <f t="shared" si="152"/>
        <v>15</v>
      </c>
      <c r="AC943" s="8" t="str">
        <f t="shared" si="153"/>
        <v/>
      </c>
      <c r="AD943" s="32" t="str">
        <f t="shared" si="154"/>
        <v/>
      </c>
      <c r="AE943" s="32" t="str">
        <f>IF(J943&lt;900,IF(AND(VLOOKUP(C943,marv2012_trees!$A$2:$O$2023,11,FALSE)&lt;21,OR(Q943=21,Q943=22,Q943=23)),1,""),"")</f>
        <v/>
      </c>
      <c r="AF943" s="32" t="str">
        <f t="shared" si="155"/>
        <v/>
      </c>
      <c r="AG943" s="32">
        <f t="shared" si="156"/>
        <v>82</v>
      </c>
      <c r="AH943" s="32">
        <f t="shared" si="157"/>
        <v>97</v>
      </c>
      <c r="AI943" s="32">
        <f t="shared" si="158"/>
        <v>15</v>
      </c>
      <c r="AJ943" s="32" t="str">
        <f t="shared" si="159"/>
        <v/>
      </c>
    </row>
    <row r="944" spans="1:36">
      <c r="A944">
        <v>122</v>
      </c>
      <c r="B944" s="1" t="str">
        <f t="shared" si="151"/>
        <v>122A_153</v>
      </c>
      <c r="C944" t="str">
        <f t="shared" si="161"/>
        <v>122A_153</v>
      </c>
      <c r="D944" t="str">
        <f>IF(ISNA(VLOOKUP(C944,omissio_vanha_vs_uusi!$A$2:$T$107,20,FALSE)),"",IF(VLOOKUP(C944,omissio_vanha_vs_uusi!$A$2:$T$107,20,FALSE)="OK",VLOOKUP(C944,omissio_vanha_vs_uusi!$A$2:$T$107,11,FALSE),""))</f>
        <v/>
      </c>
      <c r="E944">
        <f>VLOOKUP($C944,marv2012_trees!$A$2:$O$2023,5,FALSE)</f>
        <v>2516133.88</v>
      </c>
      <c r="F944">
        <f>VLOOKUP($C944,marv2012_trees!$A$2:$O$2023,6,FALSE)</f>
        <v>6860464.8200000003</v>
      </c>
      <c r="G944" t="str">
        <f>IF(ISNA(VLOOKUP($C944,results!$A$2:$CJ$107,10,FALSE)),"",VLOOKUP($C944,results!$A$2:$CJ$107,10,FALSE))</f>
        <v/>
      </c>
      <c r="H944" t="str">
        <f>IF(ISNA(VLOOKUP($C944,results!$A$2:$CJ$107,11,FALSE)),"",VLOOKUP($C944,results!$A$2:$CJ$107,11,FALSE))</f>
        <v/>
      </c>
      <c r="I944" t="s">
        <v>176</v>
      </c>
      <c r="J944">
        <v>153</v>
      </c>
      <c r="K944">
        <v>21</v>
      </c>
      <c r="L944">
        <v>136</v>
      </c>
      <c r="M944">
        <v>11.47000671</v>
      </c>
      <c r="N944">
        <v>2</v>
      </c>
      <c r="O944" s="7">
        <v>1</v>
      </c>
      <c r="P944" s="7">
        <v>21</v>
      </c>
      <c r="Q944" s="7">
        <v>11</v>
      </c>
      <c r="R944" s="7">
        <v>160</v>
      </c>
      <c r="S944" s="7" t="s">
        <v>156</v>
      </c>
      <c r="T944" s="7">
        <v>10</v>
      </c>
      <c r="U944" s="7">
        <v>12.25</v>
      </c>
      <c r="V944" s="7">
        <v>1.4</v>
      </c>
      <c r="W944" s="7">
        <v>28</v>
      </c>
      <c r="X944" s="7">
        <v>9</v>
      </c>
      <c r="Y944" s="7">
        <v>20</v>
      </c>
      <c r="Z944" s="7">
        <v>35</v>
      </c>
      <c r="AB944" s="8">
        <f t="shared" si="152"/>
        <v>24</v>
      </c>
      <c r="AC944" s="8" t="str">
        <f t="shared" si="153"/>
        <v/>
      </c>
      <c r="AD944" s="32" t="str">
        <f t="shared" si="154"/>
        <v/>
      </c>
      <c r="AE944" s="32" t="str">
        <f>IF(J944&lt;900,IF(AND(VLOOKUP(C944,marv2012_trees!$A$2:$O$2023,11,FALSE)&lt;21,OR(Q944=21,Q944=22,Q944=23)),1,""),"")</f>
        <v/>
      </c>
      <c r="AF944" s="32" t="str">
        <f t="shared" si="155"/>
        <v/>
      </c>
      <c r="AG944" s="32">
        <f t="shared" si="156"/>
        <v>136</v>
      </c>
      <c r="AH944" s="32">
        <f t="shared" si="157"/>
        <v>160</v>
      </c>
      <c r="AI944" s="32">
        <f t="shared" si="158"/>
        <v>24</v>
      </c>
      <c r="AJ944" s="32" t="str">
        <f t="shared" si="159"/>
        <v/>
      </c>
    </row>
    <row r="945" spans="1:36">
      <c r="A945">
        <v>122</v>
      </c>
      <c r="B945" s="1" t="str">
        <f t="shared" si="151"/>
        <v>122A_158</v>
      </c>
      <c r="C945" t="str">
        <f t="shared" si="161"/>
        <v>122A_158</v>
      </c>
      <c r="D945" t="str">
        <f>IF(ISNA(VLOOKUP(C945,omissio_vanha_vs_uusi!$A$2:$T$107,20,FALSE)),"",IF(VLOOKUP(C945,omissio_vanha_vs_uusi!$A$2:$T$107,20,FALSE)="OK",VLOOKUP(C945,omissio_vanha_vs_uusi!$A$2:$T$107,11,FALSE),""))</f>
        <v/>
      </c>
      <c r="E945">
        <f>VLOOKUP($C945,marv2012_trees!$A$2:$O$2023,5,FALSE)</f>
        <v>2516131.83</v>
      </c>
      <c r="F945">
        <f>VLOOKUP($C945,marv2012_trees!$A$2:$O$2023,6,FALSE)</f>
        <v>6860464.54</v>
      </c>
      <c r="G945" t="str">
        <f>IF(ISNA(VLOOKUP($C945,results!$A$2:$CJ$107,10,FALSE)),"",VLOOKUP($C945,results!$A$2:$CJ$107,10,FALSE))</f>
        <v/>
      </c>
      <c r="H945" t="str">
        <f>IF(ISNA(VLOOKUP($C945,results!$A$2:$CJ$107,11,FALSE)),"",VLOOKUP($C945,results!$A$2:$CJ$107,11,FALSE))</f>
        <v/>
      </c>
      <c r="I945" t="s">
        <v>176</v>
      </c>
      <c r="J945">
        <v>158</v>
      </c>
      <c r="K945">
        <v>3</v>
      </c>
      <c r="L945">
        <v>175</v>
      </c>
      <c r="M945">
        <v>15.78700671</v>
      </c>
      <c r="N945">
        <v>2</v>
      </c>
      <c r="O945" s="7">
        <v>1</v>
      </c>
      <c r="P945" s="7">
        <v>3</v>
      </c>
      <c r="Q945" s="7">
        <v>11</v>
      </c>
      <c r="R945" s="7">
        <v>185</v>
      </c>
      <c r="AB945" s="8">
        <f t="shared" si="152"/>
        <v>10</v>
      </c>
      <c r="AC945" s="8" t="str">
        <f t="shared" si="153"/>
        <v/>
      </c>
      <c r="AD945" s="32" t="str">
        <f t="shared" si="154"/>
        <v/>
      </c>
      <c r="AE945" s="32" t="str">
        <f>IF(J945&lt;900,IF(AND(VLOOKUP(C945,marv2012_trees!$A$2:$O$2023,11,FALSE)&lt;21,OR(Q945=21,Q945=22,Q945=23)),1,""),"")</f>
        <v/>
      </c>
      <c r="AF945" s="32" t="str">
        <f t="shared" si="155"/>
        <v/>
      </c>
      <c r="AG945" s="32">
        <f t="shared" si="156"/>
        <v>175</v>
      </c>
      <c r="AH945" s="32">
        <f t="shared" si="157"/>
        <v>185</v>
      </c>
      <c r="AI945" s="32">
        <f t="shared" si="158"/>
        <v>10</v>
      </c>
      <c r="AJ945" s="32" t="str">
        <f t="shared" si="159"/>
        <v/>
      </c>
    </row>
    <row r="946" spans="1:36">
      <c r="A946">
        <v>122</v>
      </c>
      <c r="B946" s="1" t="str">
        <f t="shared" si="151"/>
        <v>122A_58</v>
      </c>
      <c r="C946" t="str">
        <f t="shared" si="161"/>
        <v>122A_58</v>
      </c>
      <c r="D946" t="str">
        <f>IF(ISNA(VLOOKUP(C946,omissio_vanha_vs_uusi!$A$2:$T$107,20,FALSE)),"",IF(VLOOKUP(C946,omissio_vanha_vs_uusi!$A$2:$T$107,20,FALSE)="OK",VLOOKUP(C946,omissio_vanha_vs_uusi!$A$2:$T$107,11,FALSE),""))</f>
        <v/>
      </c>
      <c r="E946">
        <f>VLOOKUP($C946,marv2012_trees!$A$2:$O$2023,5,FALSE)</f>
        <v>2516137.33</v>
      </c>
      <c r="F946">
        <f>VLOOKUP($C946,marv2012_trees!$A$2:$O$2023,6,FALSE)</f>
        <v>6860466.8499999996</v>
      </c>
      <c r="G946" t="str">
        <f>IF(ISNA(VLOOKUP($C946,results!$A$2:$CJ$107,10,FALSE)),"",VLOOKUP($C946,results!$A$2:$CJ$107,10,FALSE))</f>
        <v/>
      </c>
      <c r="H946" t="str">
        <f>IF(ISNA(VLOOKUP($C946,results!$A$2:$CJ$107,11,FALSE)),"",VLOOKUP($C946,results!$A$2:$CJ$107,11,FALSE))</f>
        <v/>
      </c>
      <c r="I946" t="s">
        <v>176</v>
      </c>
      <c r="J946">
        <v>58</v>
      </c>
      <c r="K946">
        <v>1</v>
      </c>
      <c r="L946">
        <v>110</v>
      </c>
      <c r="N946">
        <v>2</v>
      </c>
      <c r="O946" s="7">
        <v>1</v>
      </c>
      <c r="P946" s="7">
        <v>1</v>
      </c>
      <c r="Q946" s="7">
        <v>12</v>
      </c>
      <c r="R946" s="7">
        <v>115</v>
      </c>
      <c r="AA946" t="s">
        <v>162</v>
      </c>
      <c r="AB946" s="8">
        <f t="shared" si="152"/>
        <v>5</v>
      </c>
      <c r="AC946" s="8" t="str">
        <f t="shared" si="153"/>
        <v/>
      </c>
      <c r="AD946" s="32" t="str">
        <f t="shared" si="154"/>
        <v/>
      </c>
      <c r="AE946" s="32" t="str">
        <f>IF(J946&lt;900,IF(AND(VLOOKUP(C946,marv2012_trees!$A$2:$O$2023,11,FALSE)&lt;21,OR(Q946=21,Q946=22,Q946=23)),1,""),"")</f>
        <v/>
      </c>
      <c r="AF946" s="32" t="str">
        <f t="shared" si="155"/>
        <v/>
      </c>
      <c r="AG946" s="32">
        <f t="shared" si="156"/>
        <v>110</v>
      </c>
      <c r="AH946" s="32">
        <f t="shared" si="157"/>
        <v>115</v>
      </c>
      <c r="AI946" s="32">
        <f t="shared" si="158"/>
        <v>5</v>
      </c>
      <c r="AJ946" s="32" t="str">
        <f t="shared" si="159"/>
        <v/>
      </c>
    </row>
    <row r="947" spans="1:36">
      <c r="A947">
        <v>122</v>
      </c>
      <c r="B947" s="1" t="str">
        <f t="shared" si="151"/>
        <v>122A_167</v>
      </c>
      <c r="C947" t="str">
        <f t="shared" si="161"/>
        <v>122A_167</v>
      </c>
      <c r="D947" t="str">
        <f>IF(ISNA(VLOOKUP(C947,omissio_vanha_vs_uusi!$A$2:$T$107,20,FALSE)),"",IF(VLOOKUP(C947,omissio_vanha_vs_uusi!$A$2:$T$107,20,FALSE)="OK",VLOOKUP(C947,omissio_vanha_vs_uusi!$A$2:$T$107,11,FALSE),""))</f>
        <v/>
      </c>
      <c r="E947">
        <f>VLOOKUP($C947,marv2012_trees!$A$2:$O$2023,5,FALSE)</f>
        <v>2516133.15</v>
      </c>
      <c r="F947">
        <f>VLOOKUP($C947,marv2012_trees!$A$2:$O$2023,6,FALSE)</f>
        <v>6860466.25</v>
      </c>
      <c r="G947" t="str">
        <f>IF(ISNA(VLOOKUP($C947,results!$A$2:$CJ$107,10,FALSE)),"",VLOOKUP($C947,results!$A$2:$CJ$107,10,FALSE))</f>
        <v/>
      </c>
      <c r="H947" t="str">
        <f>IF(ISNA(VLOOKUP($C947,results!$A$2:$CJ$107,11,FALSE)),"",VLOOKUP($C947,results!$A$2:$CJ$107,11,FALSE))</f>
        <v/>
      </c>
      <c r="I947" t="s">
        <v>176</v>
      </c>
      <c r="J947">
        <v>167</v>
      </c>
      <c r="K947">
        <v>21</v>
      </c>
      <c r="L947">
        <v>161</v>
      </c>
      <c r="M947">
        <v>12.658001219999999</v>
      </c>
      <c r="N947">
        <v>2</v>
      </c>
      <c r="O947" s="7">
        <v>1</v>
      </c>
      <c r="P947" s="7">
        <v>21</v>
      </c>
      <c r="Q947" s="7">
        <v>11</v>
      </c>
      <c r="R947" s="7">
        <v>182</v>
      </c>
      <c r="S947" s="7" t="s">
        <v>129</v>
      </c>
      <c r="T947" s="7">
        <v>10</v>
      </c>
      <c r="U947" s="7">
        <v>13.5</v>
      </c>
      <c r="V947" s="7">
        <v>2.2000000000000002</v>
      </c>
      <c r="AB947" s="8">
        <f t="shared" si="152"/>
        <v>21</v>
      </c>
      <c r="AC947" s="8" t="str">
        <f t="shared" si="153"/>
        <v/>
      </c>
      <c r="AD947" s="32" t="str">
        <f t="shared" si="154"/>
        <v/>
      </c>
      <c r="AE947" s="32" t="str">
        <f>IF(J947&lt;900,IF(AND(VLOOKUP(C947,marv2012_trees!$A$2:$O$2023,11,FALSE)&lt;21,OR(Q947=21,Q947=22,Q947=23)),1,""),"")</f>
        <v/>
      </c>
      <c r="AF947" s="32" t="str">
        <f t="shared" si="155"/>
        <v/>
      </c>
      <c r="AG947" s="32">
        <f t="shared" si="156"/>
        <v>161</v>
      </c>
      <c r="AH947" s="32">
        <f t="shared" si="157"/>
        <v>182</v>
      </c>
      <c r="AI947" s="32">
        <f t="shared" si="158"/>
        <v>21</v>
      </c>
      <c r="AJ947" s="32" t="str">
        <f t="shared" si="159"/>
        <v/>
      </c>
    </row>
    <row r="948" spans="1:36">
      <c r="A948">
        <v>122</v>
      </c>
      <c r="B948" s="1" t="str">
        <f t="shared" si="151"/>
        <v>122A_191</v>
      </c>
      <c r="C948" t="str">
        <f t="shared" si="161"/>
        <v>122A_191</v>
      </c>
      <c r="D948" t="str">
        <f>IF(ISNA(VLOOKUP(C948,omissio_vanha_vs_uusi!$A$2:$T$107,20,FALSE)),"",IF(VLOOKUP(C948,omissio_vanha_vs_uusi!$A$2:$T$107,20,FALSE)="OK",VLOOKUP(C948,omissio_vanha_vs_uusi!$A$2:$T$107,11,FALSE),""))</f>
        <v/>
      </c>
      <c r="E948">
        <f>VLOOKUP($C948,marv2012_trees!$A$2:$O$2023,5,FALSE)</f>
        <v>2516135.17</v>
      </c>
      <c r="F948">
        <f>VLOOKUP($C948,marv2012_trees!$A$2:$O$2023,6,FALSE)</f>
        <v>6860467.3499999996</v>
      </c>
      <c r="G948" t="str">
        <f>IF(ISNA(VLOOKUP($C948,results!$A$2:$CJ$107,10,FALSE)),"",VLOOKUP($C948,results!$A$2:$CJ$107,10,FALSE))</f>
        <v/>
      </c>
      <c r="H948" t="str">
        <f>IF(ISNA(VLOOKUP($C948,results!$A$2:$CJ$107,11,FALSE)),"",VLOOKUP($C948,results!$A$2:$CJ$107,11,FALSE))</f>
        <v/>
      </c>
      <c r="I948" t="s">
        <v>176</v>
      </c>
      <c r="J948">
        <v>191</v>
      </c>
      <c r="K948">
        <v>21</v>
      </c>
      <c r="L948">
        <v>156</v>
      </c>
      <c r="M948">
        <v>12.170000610000001</v>
      </c>
      <c r="N948">
        <v>2</v>
      </c>
      <c r="O948" s="7">
        <v>1</v>
      </c>
      <c r="P948" s="7">
        <v>21</v>
      </c>
      <c r="Q948" s="7">
        <v>11</v>
      </c>
      <c r="R948" s="7">
        <v>175</v>
      </c>
      <c r="S948" s="7" t="s">
        <v>156</v>
      </c>
      <c r="T948" s="7">
        <v>11</v>
      </c>
      <c r="U948" s="7">
        <v>13.75</v>
      </c>
      <c r="V948" s="7">
        <v>2</v>
      </c>
      <c r="X948" s="7">
        <v>10</v>
      </c>
      <c r="Y948" s="7">
        <v>20</v>
      </c>
      <c r="Z948" s="7">
        <v>34</v>
      </c>
      <c r="AB948" s="8">
        <f t="shared" si="152"/>
        <v>19</v>
      </c>
      <c r="AC948" s="8" t="str">
        <f t="shared" si="153"/>
        <v/>
      </c>
      <c r="AD948" s="32" t="str">
        <f t="shared" si="154"/>
        <v/>
      </c>
      <c r="AE948" s="32" t="str">
        <f>IF(J948&lt;900,IF(AND(VLOOKUP(C948,marv2012_trees!$A$2:$O$2023,11,FALSE)&lt;21,OR(Q948=21,Q948=22,Q948=23)),1,""),"")</f>
        <v/>
      </c>
      <c r="AF948" s="32" t="str">
        <f t="shared" si="155"/>
        <v/>
      </c>
      <c r="AG948" s="32">
        <f t="shared" si="156"/>
        <v>156</v>
      </c>
      <c r="AH948" s="32">
        <f t="shared" si="157"/>
        <v>175</v>
      </c>
      <c r="AI948" s="32">
        <f t="shared" si="158"/>
        <v>19</v>
      </c>
      <c r="AJ948" s="32" t="str">
        <f t="shared" si="159"/>
        <v/>
      </c>
    </row>
    <row r="949" spans="1:36">
      <c r="A949">
        <v>122</v>
      </c>
      <c r="B949" s="1" t="str">
        <f t="shared" si="151"/>
        <v>122A_82</v>
      </c>
      <c r="C949" t="str">
        <f t="shared" si="161"/>
        <v>122A_82</v>
      </c>
      <c r="D949" t="str">
        <f>IF(ISNA(VLOOKUP(C949,omissio_vanha_vs_uusi!$A$2:$T$107,20,FALSE)),"",IF(VLOOKUP(C949,omissio_vanha_vs_uusi!$A$2:$T$107,20,FALSE)="OK",VLOOKUP(C949,omissio_vanha_vs_uusi!$A$2:$T$107,11,FALSE),""))</f>
        <v/>
      </c>
      <c r="E949">
        <f>VLOOKUP($C949,marv2012_trees!$A$2:$O$2023,5,FALSE)</f>
        <v>2516152.2400000002</v>
      </c>
      <c r="F949">
        <f>VLOOKUP($C949,marv2012_trees!$A$2:$O$2023,6,FALSE)</f>
        <v>6860459.3099999996</v>
      </c>
      <c r="G949" t="str">
        <f>IF(ISNA(VLOOKUP($C949,results!$A$2:$CJ$107,10,FALSE)),"",VLOOKUP($C949,results!$A$2:$CJ$107,10,FALSE))</f>
        <v/>
      </c>
      <c r="H949" t="str">
        <f>IF(ISNA(VLOOKUP($C949,results!$A$2:$CJ$107,11,FALSE)),"",VLOOKUP($C949,results!$A$2:$CJ$107,11,FALSE))</f>
        <v/>
      </c>
      <c r="I949" t="s">
        <v>176</v>
      </c>
      <c r="J949">
        <v>82</v>
      </c>
      <c r="K949">
        <v>21</v>
      </c>
      <c r="L949">
        <v>138</v>
      </c>
      <c r="M949">
        <v>13.572997559999999</v>
      </c>
      <c r="N949">
        <v>2</v>
      </c>
      <c r="O949" s="7">
        <v>1</v>
      </c>
      <c r="P949" s="7">
        <v>21</v>
      </c>
      <c r="Q949" s="7">
        <v>11</v>
      </c>
      <c r="R949" s="7">
        <v>160</v>
      </c>
      <c r="AB949" s="8">
        <f t="shared" si="152"/>
        <v>22</v>
      </c>
      <c r="AC949" s="8" t="str">
        <f t="shared" si="153"/>
        <v/>
      </c>
      <c r="AD949" s="32" t="str">
        <f t="shared" si="154"/>
        <v/>
      </c>
      <c r="AE949" s="32" t="str">
        <f>IF(J949&lt;900,IF(AND(VLOOKUP(C949,marv2012_trees!$A$2:$O$2023,11,FALSE)&lt;21,OR(Q949=21,Q949=22,Q949=23)),1,""),"")</f>
        <v/>
      </c>
      <c r="AF949" s="32" t="str">
        <f t="shared" si="155"/>
        <v/>
      </c>
      <c r="AG949" s="32">
        <f t="shared" si="156"/>
        <v>138</v>
      </c>
      <c r="AH949" s="32">
        <f t="shared" si="157"/>
        <v>160</v>
      </c>
      <c r="AI949" s="32">
        <f t="shared" si="158"/>
        <v>22</v>
      </c>
      <c r="AJ949" s="32" t="str">
        <f t="shared" si="159"/>
        <v/>
      </c>
    </row>
    <row r="950" spans="1:36">
      <c r="A950">
        <v>122</v>
      </c>
      <c r="B950" s="1" t="str">
        <f t="shared" si="151"/>
        <v>122A_84</v>
      </c>
      <c r="C950" t="str">
        <f t="shared" si="161"/>
        <v>122A_84</v>
      </c>
      <c r="D950" t="str">
        <f>IF(ISNA(VLOOKUP(C950,omissio_vanha_vs_uusi!$A$2:$T$107,20,FALSE)),"",IF(VLOOKUP(C950,omissio_vanha_vs_uusi!$A$2:$T$107,20,FALSE)="OK",VLOOKUP(C950,omissio_vanha_vs_uusi!$A$2:$T$107,11,FALSE),""))</f>
        <v/>
      </c>
      <c r="E950">
        <f>VLOOKUP($C950,marv2012_trees!$A$2:$O$2023,5,FALSE)</f>
        <v>2516149.42</v>
      </c>
      <c r="F950">
        <f>VLOOKUP($C950,marv2012_trees!$A$2:$O$2023,6,FALSE)</f>
        <v>6860459.5199999996</v>
      </c>
      <c r="G950" t="str">
        <f>IF(ISNA(VLOOKUP($C950,results!$A$2:$CJ$107,10,FALSE)),"",VLOOKUP($C950,results!$A$2:$CJ$107,10,FALSE))</f>
        <v/>
      </c>
      <c r="H950" t="str">
        <f>IF(ISNA(VLOOKUP($C950,results!$A$2:$CJ$107,11,FALSE)),"",VLOOKUP($C950,results!$A$2:$CJ$107,11,FALSE))</f>
        <v/>
      </c>
      <c r="I950" t="s">
        <v>176</v>
      </c>
      <c r="J950">
        <v>84</v>
      </c>
      <c r="K950">
        <v>21</v>
      </c>
      <c r="L950">
        <v>184</v>
      </c>
      <c r="M950">
        <v>13.446010380000001</v>
      </c>
      <c r="N950">
        <v>2</v>
      </c>
      <c r="O950" s="7">
        <v>1</v>
      </c>
      <c r="P950" s="7">
        <v>21</v>
      </c>
      <c r="Q950" s="7">
        <v>11</v>
      </c>
      <c r="R950" s="7">
        <v>203</v>
      </c>
      <c r="S950" s="7" t="s">
        <v>129</v>
      </c>
      <c r="T950" s="7">
        <v>15</v>
      </c>
      <c r="U950" s="7">
        <v>13.8</v>
      </c>
      <c r="V950" s="7">
        <v>1</v>
      </c>
      <c r="X950" s="7">
        <v>12</v>
      </c>
      <c r="Y950" s="7">
        <v>20</v>
      </c>
      <c r="Z950" s="7">
        <v>34</v>
      </c>
      <c r="AB950" s="8">
        <f t="shared" si="152"/>
        <v>19</v>
      </c>
      <c r="AC950" s="8" t="str">
        <f t="shared" si="153"/>
        <v/>
      </c>
      <c r="AD950" s="32" t="str">
        <f t="shared" si="154"/>
        <v/>
      </c>
      <c r="AE950" s="32" t="str">
        <f>IF(J950&lt;900,IF(AND(VLOOKUP(C950,marv2012_trees!$A$2:$O$2023,11,FALSE)&lt;21,OR(Q950=21,Q950=22,Q950=23)),1,""),"")</f>
        <v/>
      </c>
      <c r="AF950" s="32" t="str">
        <f t="shared" si="155"/>
        <v/>
      </c>
      <c r="AG950" s="32">
        <f t="shared" si="156"/>
        <v>184</v>
      </c>
      <c r="AH950" s="32">
        <f t="shared" si="157"/>
        <v>203</v>
      </c>
      <c r="AI950" s="32">
        <f t="shared" si="158"/>
        <v>19</v>
      </c>
      <c r="AJ950" s="32" t="str">
        <f t="shared" si="159"/>
        <v/>
      </c>
    </row>
    <row r="951" spans="1:36">
      <c r="A951">
        <v>122</v>
      </c>
      <c r="B951" s="1" t="str">
        <f t="shared" si="151"/>
        <v>122A_96</v>
      </c>
      <c r="C951" t="str">
        <f t="shared" si="161"/>
        <v>122A_96</v>
      </c>
      <c r="D951" t="str">
        <f>IF(ISNA(VLOOKUP(C951,omissio_vanha_vs_uusi!$A$2:$T$107,20,FALSE)),"",IF(VLOOKUP(C951,omissio_vanha_vs_uusi!$A$2:$T$107,20,FALSE)="OK",VLOOKUP(C951,omissio_vanha_vs_uusi!$A$2:$T$107,11,FALSE),""))</f>
        <v/>
      </c>
      <c r="E951">
        <f>VLOOKUP($C951,marv2012_trees!$A$2:$O$2023,5,FALSE)</f>
        <v>2516144.0499999998</v>
      </c>
      <c r="F951">
        <f>VLOOKUP($C951,marv2012_trees!$A$2:$O$2023,6,FALSE)</f>
        <v>6860458.8499999996</v>
      </c>
      <c r="G951" t="str">
        <f>IF(ISNA(VLOOKUP($C951,results!$A$2:$CJ$107,10,FALSE)),"",VLOOKUP($C951,results!$A$2:$CJ$107,10,FALSE))</f>
        <v/>
      </c>
      <c r="H951" t="str">
        <f>IF(ISNA(VLOOKUP($C951,results!$A$2:$CJ$107,11,FALSE)),"",VLOOKUP($C951,results!$A$2:$CJ$107,11,FALSE))</f>
        <v/>
      </c>
      <c r="I951" t="s">
        <v>176</v>
      </c>
      <c r="J951">
        <v>96</v>
      </c>
      <c r="K951">
        <v>4</v>
      </c>
      <c r="L951">
        <v>91</v>
      </c>
      <c r="N951">
        <v>2</v>
      </c>
      <c r="O951" s="7">
        <v>1</v>
      </c>
      <c r="P951" s="7">
        <v>3</v>
      </c>
      <c r="Q951" s="7">
        <v>14</v>
      </c>
      <c r="R951" s="7">
        <v>102</v>
      </c>
      <c r="AA951" t="s">
        <v>163</v>
      </c>
      <c r="AB951" s="8">
        <f t="shared" si="152"/>
        <v>11</v>
      </c>
      <c r="AC951" s="8" t="str">
        <f t="shared" si="153"/>
        <v/>
      </c>
      <c r="AD951" s="32" t="str">
        <f t="shared" si="154"/>
        <v/>
      </c>
      <c r="AE951" s="32" t="str">
        <f>IF(J951&lt;900,IF(AND(VLOOKUP(C951,marv2012_trees!$A$2:$O$2023,11,FALSE)&lt;21,OR(Q951=21,Q951=22,Q951=23)),1,""),"")</f>
        <v/>
      </c>
      <c r="AF951" s="32" t="str">
        <f t="shared" si="155"/>
        <v/>
      </c>
      <c r="AG951" s="32">
        <f t="shared" si="156"/>
        <v>91</v>
      </c>
      <c r="AH951" s="32">
        <f t="shared" si="157"/>
        <v>102</v>
      </c>
      <c r="AI951" s="32">
        <f t="shared" si="158"/>
        <v>11</v>
      </c>
      <c r="AJ951" s="32" t="str">
        <f t="shared" si="159"/>
        <v/>
      </c>
    </row>
    <row r="952" spans="1:36">
      <c r="A952">
        <v>122</v>
      </c>
      <c r="B952" s="1" t="str">
        <f t="shared" si="151"/>
        <v>122A_89</v>
      </c>
      <c r="C952" t="str">
        <f t="shared" si="161"/>
        <v>122A_89</v>
      </c>
      <c r="D952" t="str">
        <f>IF(ISNA(VLOOKUP(C952,omissio_vanha_vs_uusi!$A$2:$T$107,20,FALSE)),"",IF(VLOOKUP(C952,omissio_vanha_vs_uusi!$A$2:$T$107,20,FALSE)="OK",VLOOKUP(C952,omissio_vanha_vs_uusi!$A$2:$T$107,11,FALSE),""))</f>
        <v/>
      </c>
      <c r="E952">
        <f>VLOOKUP($C952,marv2012_trees!$A$2:$O$2023,5,FALSE)</f>
        <v>2516146.6800000002</v>
      </c>
      <c r="F952">
        <f>VLOOKUP($C952,marv2012_trees!$A$2:$O$2023,6,FALSE)</f>
        <v>6860459.8700000001</v>
      </c>
      <c r="G952" t="str">
        <f>IF(ISNA(VLOOKUP($C952,results!$A$2:$CJ$107,10,FALSE)),"",VLOOKUP($C952,results!$A$2:$CJ$107,10,FALSE))</f>
        <v/>
      </c>
      <c r="H952" t="str">
        <f>IF(ISNA(VLOOKUP($C952,results!$A$2:$CJ$107,11,FALSE)),"",VLOOKUP($C952,results!$A$2:$CJ$107,11,FALSE))</f>
        <v/>
      </c>
      <c r="I952" t="s">
        <v>176</v>
      </c>
      <c r="J952">
        <v>89</v>
      </c>
      <c r="K952">
        <v>3</v>
      </c>
      <c r="L952">
        <v>70</v>
      </c>
      <c r="M952">
        <v>11.404005489999999</v>
      </c>
      <c r="N952">
        <v>2</v>
      </c>
      <c r="O952" s="7">
        <v>1</v>
      </c>
      <c r="P952" s="7">
        <v>3</v>
      </c>
      <c r="Q952" s="7">
        <v>14</v>
      </c>
      <c r="R952" s="7">
        <v>80</v>
      </c>
      <c r="AA952" t="s">
        <v>164</v>
      </c>
      <c r="AB952" s="8">
        <f t="shared" si="152"/>
        <v>10</v>
      </c>
      <c r="AC952" s="8" t="str">
        <f t="shared" si="153"/>
        <v/>
      </c>
      <c r="AD952" s="32" t="str">
        <f t="shared" si="154"/>
        <v/>
      </c>
      <c r="AE952" s="32" t="str">
        <f>IF(J952&lt;900,IF(AND(VLOOKUP(C952,marv2012_trees!$A$2:$O$2023,11,FALSE)&lt;21,OR(Q952=21,Q952=22,Q952=23)),1,""),"")</f>
        <v/>
      </c>
      <c r="AF952" s="32" t="str">
        <f t="shared" si="155"/>
        <v/>
      </c>
      <c r="AG952" s="32">
        <f t="shared" si="156"/>
        <v>70</v>
      </c>
      <c r="AH952" s="32">
        <f t="shared" si="157"/>
        <v>80</v>
      </c>
      <c r="AI952" s="32">
        <f t="shared" si="158"/>
        <v>10</v>
      </c>
      <c r="AJ952" s="32" t="str">
        <f t="shared" si="159"/>
        <v/>
      </c>
    </row>
    <row r="953" spans="1:36">
      <c r="A953">
        <v>122</v>
      </c>
      <c r="B953" s="1" t="str">
        <f t="shared" si="151"/>
        <v>122A_92</v>
      </c>
      <c r="C953" t="str">
        <f t="shared" si="161"/>
        <v>122A_92</v>
      </c>
      <c r="D953" t="str">
        <f>IF(ISNA(VLOOKUP(C953,omissio_vanha_vs_uusi!$A$2:$T$107,20,FALSE)),"",IF(VLOOKUP(C953,omissio_vanha_vs_uusi!$A$2:$T$107,20,FALSE)="OK",VLOOKUP(C953,omissio_vanha_vs_uusi!$A$2:$T$107,11,FALSE),""))</f>
        <v/>
      </c>
      <c r="E953">
        <f>VLOOKUP($C953,marv2012_trees!$A$2:$O$2023,5,FALSE)</f>
        <v>2516145.17</v>
      </c>
      <c r="F953">
        <f>VLOOKUP($C953,marv2012_trees!$A$2:$O$2023,6,FALSE)</f>
        <v>6860460.2300000004</v>
      </c>
      <c r="G953" t="str">
        <f>IF(ISNA(VLOOKUP($C953,results!$A$2:$CJ$107,10,FALSE)),"",VLOOKUP($C953,results!$A$2:$CJ$107,10,FALSE))</f>
        <v/>
      </c>
      <c r="H953" t="str">
        <f>IF(ISNA(VLOOKUP($C953,results!$A$2:$CJ$107,11,FALSE)),"",VLOOKUP($C953,results!$A$2:$CJ$107,11,FALSE))</f>
        <v/>
      </c>
      <c r="I953" t="s">
        <v>176</v>
      </c>
      <c r="J953">
        <v>92</v>
      </c>
      <c r="K953">
        <v>21</v>
      </c>
      <c r="L953">
        <v>163</v>
      </c>
      <c r="M953">
        <v>13.991008539999999</v>
      </c>
      <c r="N953">
        <v>2</v>
      </c>
      <c r="O953" s="7">
        <v>1</v>
      </c>
      <c r="P953" s="7">
        <v>21</v>
      </c>
      <c r="Q953" s="7">
        <v>11</v>
      </c>
      <c r="R953" s="7">
        <v>202</v>
      </c>
      <c r="S953" s="7" t="s">
        <v>156</v>
      </c>
      <c r="T953" s="7">
        <v>13</v>
      </c>
      <c r="U953" s="7">
        <v>14</v>
      </c>
      <c r="V953" s="7">
        <v>1</v>
      </c>
      <c r="X953" s="7">
        <v>11</v>
      </c>
      <c r="Y953" s="7">
        <v>20</v>
      </c>
      <c r="Z953" s="7">
        <v>34</v>
      </c>
      <c r="AB953" s="8">
        <f t="shared" si="152"/>
        <v>39</v>
      </c>
      <c r="AC953" s="8" t="str">
        <f t="shared" si="153"/>
        <v/>
      </c>
      <c r="AD953" s="32" t="str">
        <f t="shared" si="154"/>
        <v/>
      </c>
      <c r="AE953" s="32" t="str">
        <f>IF(J953&lt;900,IF(AND(VLOOKUP(C953,marv2012_trees!$A$2:$O$2023,11,FALSE)&lt;21,OR(Q953=21,Q953=22,Q953=23)),1,""),"")</f>
        <v/>
      </c>
      <c r="AF953" s="32" t="str">
        <f t="shared" si="155"/>
        <v/>
      </c>
      <c r="AG953" s="32">
        <f t="shared" si="156"/>
        <v>163</v>
      </c>
      <c r="AH953" s="32">
        <f t="shared" si="157"/>
        <v>202</v>
      </c>
      <c r="AI953" s="32">
        <f t="shared" si="158"/>
        <v>39</v>
      </c>
      <c r="AJ953" s="32" t="str">
        <f t="shared" si="159"/>
        <v/>
      </c>
    </row>
    <row r="954" spans="1:36">
      <c r="A954">
        <v>122</v>
      </c>
      <c r="B954" s="1" t="str">
        <f t="shared" si="151"/>
        <v>122A_69</v>
      </c>
      <c r="C954" t="str">
        <f t="shared" si="161"/>
        <v>122A_69</v>
      </c>
      <c r="D954" t="str">
        <f>IF(ISNA(VLOOKUP(C954,omissio_vanha_vs_uusi!$A$2:$T$107,20,FALSE)),"",IF(VLOOKUP(C954,omissio_vanha_vs_uusi!$A$2:$T$107,20,FALSE)="OK",VLOOKUP(C954,omissio_vanha_vs_uusi!$A$2:$T$107,11,FALSE),""))</f>
        <v/>
      </c>
      <c r="E954">
        <f>VLOOKUP($C954,marv2012_trees!$A$2:$O$2023,5,FALSE)</f>
        <v>2516151.3199999998</v>
      </c>
      <c r="F954">
        <f>VLOOKUP($C954,marv2012_trees!$A$2:$O$2023,6,FALSE)</f>
        <v>6860464.3300000001</v>
      </c>
      <c r="G954" t="str">
        <f>IF(ISNA(VLOOKUP($C954,results!$A$2:$CJ$107,10,FALSE)),"",VLOOKUP($C954,results!$A$2:$CJ$107,10,FALSE))</f>
        <v/>
      </c>
      <c r="H954" t="str">
        <f>IF(ISNA(VLOOKUP($C954,results!$A$2:$CJ$107,11,FALSE)),"",VLOOKUP($C954,results!$A$2:$CJ$107,11,FALSE))</f>
        <v/>
      </c>
      <c r="I954" t="s">
        <v>176</v>
      </c>
      <c r="J954">
        <v>69</v>
      </c>
      <c r="K954">
        <v>21</v>
      </c>
      <c r="L954">
        <v>145</v>
      </c>
      <c r="M954">
        <v>12.240001830000001</v>
      </c>
      <c r="N954">
        <v>2</v>
      </c>
      <c r="O954" s="7">
        <v>1</v>
      </c>
      <c r="P954" s="7">
        <v>21</v>
      </c>
      <c r="Q954" s="7">
        <v>11</v>
      </c>
      <c r="R954" s="7">
        <v>176</v>
      </c>
      <c r="S954" s="7" t="s">
        <v>129</v>
      </c>
      <c r="T954" s="7">
        <v>11</v>
      </c>
      <c r="U954" s="7">
        <v>13</v>
      </c>
      <c r="V954" s="7">
        <v>2.2999999999999998</v>
      </c>
      <c r="AB954" s="8">
        <f t="shared" si="152"/>
        <v>31</v>
      </c>
      <c r="AC954" s="8" t="str">
        <f t="shared" si="153"/>
        <v/>
      </c>
      <c r="AD954" s="32" t="str">
        <f t="shared" si="154"/>
        <v/>
      </c>
      <c r="AE954" s="32" t="str">
        <f>IF(J954&lt;900,IF(AND(VLOOKUP(C954,marv2012_trees!$A$2:$O$2023,11,FALSE)&lt;21,OR(Q954=21,Q954=22,Q954=23)),1,""),"")</f>
        <v/>
      </c>
      <c r="AF954" s="32" t="str">
        <f t="shared" si="155"/>
        <v/>
      </c>
      <c r="AG954" s="32">
        <f t="shared" si="156"/>
        <v>145</v>
      </c>
      <c r="AH954" s="32">
        <f t="shared" si="157"/>
        <v>176</v>
      </c>
      <c r="AI954" s="32">
        <f t="shared" si="158"/>
        <v>31</v>
      </c>
      <c r="AJ954" s="32" t="str">
        <f t="shared" si="159"/>
        <v/>
      </c>
    </row>
    <row r="955" spans="1:36">
      <c r="A955">
        <v>122</v>
      </c>
      <c r="B955" s="1" t="str">
        <f t="shared" si="151"/>
        <v>122A_68</v>
      </c>
      <c r="C955" t="str">
        <f t="shared" si="161"/>
        <v>122A_68</v>
      </c>
      <c r="D955" t="str">
        <f>IF(ISNA(VLOOKUP(C955,omissio_vanha_vs_uusi!$A$2:$T$107,20,FALSE)),"",IF(VLOOKUP(C955,omissio_vanha_vs_uusi!$A$2:$T$107,20,FALSE)="OK",VLOOKUP(C955,omissio_vanha_vs_uusi!$A$2:$T$107,11,FALSE),""))</f>
        <v/>
      </c>
      <c r="E955">
        <f>VLOOKUP($C955,marv2012_trees!$A$2:$O$2023,5,FALSE)</f>
        <v>2516149.4900000002</v>
      </c>
      <c r="F955">
        <f>VLOOKUP($C955,marv2012_trees!$A$2:$O$2023,6,FALSE)</f>
        <v>6860465.1200000001</v>
      </c>
      <c r="G955" t="str">
        <f>IF(ISNA(VLOOKUP($C955,results!$A$2:$CJ$107,10,FALSE)),"",VLOOKUP($C955,results!$A$2:$CJ$107,10,FALSE))</f>
        <v/>
      </c>
      <c r="H955" t="str">
        <f>IF(ISNA(VLOOKUP($C955,results!$A$2:$CJ$107,11,FALSE)),"",VLOOKUP($C955,results!$A$2:$CJ$107,11,FALSE))</f>
        <v/>
      </c>
      <c r="I955" t="s">
        <v>176</v>
      </c>
      <c r="J955">
        <v>68</v>
      </c>
      <c r="K955">
        <v>3</v>
      </c>
      <c r="L955">
        <v>82</v>
      </c>
      <c r="M955">
        <v>12.66500671</v>
      </c>
      <c r="N955">
        <v>2</v>
      </c>
      <c r="O955" s="7">
        <v>1</v>
      </c>
      <c r="P955" s="7">
        <v>3</v>
      </c>
      <c r="Q955" s="7">
        <v>11</v>
      </c>
      <c r="R955" s="7">
        <v>96</v>
      </c>
      <c r="S955" s="7" t="s">
        <v>156</v>
      </c>
      <c r="T955" s="7">
        <v>6</v>
      </c>
      <c r="U955" s="7">
        <v>12.7</v>
      </c>
      <c r="V955" s="7">
        <v>6</v>
      </c>
      <c r="X955" s="7">
        <v>5</v>
      </c>
      <c r="Z955" s="7">
        <v>34</v>
      </c>
      <c r="AB955" s="8">
        <f t="shared" si="152"/>
        <v>14</v>
      </c>
      <c r="AC955" s="8" t="str">
        <f t="shared" si="153"/>
        <v/>
      </c>
      <c r="AD955" s="32" t="str">
        <f t="shared" si="154"/>
        <v/>
      </c>
      <c r="AE955" s="32" t="str">
        <f>IF(J955&lt;900,IF(AND(VLOOKUP(C955,marv2012_trees!$A$2:$O$2023,11,FALSE)&lt;21,OR(Q955=21,Q955=22,Q955=23)),1,""),"")</f>
        <v/>
      </c>
      <c r="AF955" s="32" t="str">
        <f t="shared" si="155"/>
        <v/>
      </c>
      <c r="AG955" s="32">
        <f t="shared" si="156"/>
        <v>82</v>
      </c>
      <c r="AH955" s="32">
        <f t="shared" si="157"/>
        <v>96</v>
      </c>
      <c r="AI955" s="32">
        <f t="shared" si="158"/>
        <v>14</v>
      </c>
      <c r="AJ955" s="32" t="str">
        <f t="shared" si="159"/>
        <v/>
      </c>
    </row>
    <row r="956" spans="1:36">
      <c r="A956">
        <v>122</v>
      </c>
      <c r="B956" s="1" t="str">
        <f t="shared" si="151"/>
        <v>122A_71</v>
      </c>
      <c r="C956" t="str">
        <f t="shared" si="161"/>
        <v>122A_71</v>
      </c>
      <c r="D956" t="str">
        <f>IF(ISNA(VLOOKUP(C956,omissio_vanha_vs_uusi!$A$2:$T$107,20,FALSE)),"",IF(VLOOKUP(C956,omissio_vanha_vs_uusi!$A$2:$T$107,20,FALSE)="OK",VLOOKUP(C956,omissio_vanha_vs_uusi!$A$2:$T$107,11,FALSE),""))</f>
        <v/>
      </c>
      <c r="E956">
        <f>VLOOKUP($C956,marv2012_trees!$A$2:$O$2023,5,FALSE)</f>
        <v>2516145.52</v>
      </c>
      <c r="F956">
        <f>VLOOKUP($C956,marv2012_trees!$A$2:$O$2023,6,FALSE)</f>
        <v>6860464.8200000003</v>
      </c>
      <c r="G956" t="str">
        <f>IF(ISNA(VLOOKUP($C956,results!$A$2:$CJ$107,10,FALSE)),"",VLOOKUP($C956,results!$A$2:$CJ$107,10,FALSE))</f>
        <v/>
      </c>
      <c r="H956" t="str">
        <f>IF(ISNA(VLOOKUP($C956,results!$A$2:$CJ$107,11,FALSE)),"",VLOOKUP($C956,results!$A$2:$CJ$107,11,FALSE))</f>
        <v/>
      </c>
      <c r="I956" t="s">
        <v>176</v>
      </c>
      <c r="J956">
        <v>71</v>
      </c>
      <c r="K956">
        <v>3</v>
      </c>
      <c r="L956">
        <v>216</v>
      </c>
      <c r="M956">
        <v>16.908000609999998</v>
      </c>
      <c r="N956">
        <v>2</v>
      </c>
      <c r="O956" s="7">
        <v>1</v>
      </c>
      <c r="P956" s="7">
        <v>3</v>
      </c>
      <c r="Q956" s="7">
        <v>11</v>
      </c>
      <c r="R956" s="7">
        <v>239</v>
      </c>
      <c r="S956" s="7" t="s">
        <v>156</v>
      </c>
      <c r="T956" s="7">
        <v>20</v>
      </c>
      <c r="U956" s="7">
        <v>17.3</v>
      </c>
      <c r="V956" s="7">
        <v>5.5</v>
      </c>
      <c r="X956" s="7">
        <v>10</v>
      </c>
      <c r="Z956" s="7">
        <v>34</v>
      </c>
      <c r="AB956" s="8">
        <f t="shared" si="152"/>
        <v>23</v>
      </c>
      <c r="AC956" s="8" t="str">
        <f t="shared" si="153"/>
        <v/>
      </c>
      <c r="AD956" s="32" t="str">
        <f t="shared" si="154"/>
        <v/>
      </c>
      <c r="AE956" s="32" t="str">
        <f>IF(J956&lt;900,IF(AND(VLOOKUP(C956,marv2012_trees!$A$2:$O$2023,11,FALSE)&lt;21,OR(Q956=21,Q956=22,Q956=23)),1,""),"")</f>
        <v/>
      </c>
      <c r="AF956" s="32" t="str">
        <f t="shared" si="155"/>
        <v/>
      </c>
      <c r="AG956" s="32">
        <f t="shared" si="156"/>
        <v>216</v>
      </c>
      <c r="AH956" s="32">
        <f t="shared" si="157"/>
        <v>239</v>
      </c>
      <c r="AI956" s="32">
        <f t="shared" si="158"/>
        <v>23</v>
      </c>
      <c r="AJ956" s="32" t="str">
        <f t="shared" si="159"/>
        <v/>
      </c>
    </row>
    <row r="957" spans="1:36">
      <c r="A957">
        <v>122</v>
      </c>
      <c r="B957" s="1" t="str">
        <f t="shared" si="151"/>
        <v>122A_79</v>
      </c>
      <c r="C957" t="str">
        <f t="shared" si="161"/>
        <v>122A_79</v>
      </c>
      <c r="D957" t="str">
        <f>IF(ISNA(VLOOKUP(C957,omissio_vanha_vs_uusi!$A$2:$T$107,20,FALSE)),"",IF(VLOOKUP(C957,omissio_vanha_vs_uusi!$A$2:$T$107,20,FALSE)="OK",VLOOKUP(C957,omissio_vanha_vs_uusi!$A$2:$T$107,11,FALSE),""))</f>
        <v/>
      </c>
      <c r="E957">
        <f>VLOOKUP($C957,marv2012_trees!$A$2:$O$2023,5,FALSE)</f>
        <v>2516143.37</v>
      </c>
      <c r="F957">
        <f>VLOOKUP($C957,marv2012_trees!$A$2:$O$2023,6,FALSE)</f>
        <v>6860464.0599999996</v>
      </c>
      <c r="G957" t="str">
        <f>IF(ISNA(VLOOKUP($C957,results!$A$2:$CJ$107,10,FALSE)),"",VLOOKUP($C957,results!$A$2:$CJ$107,10,FALSE))</f>
        <v/>
      </c>
      <c r="H957" t="str">
        <f>IF(ISNA(VLOOKUP($C957,results!$A$2:$CJ$107,11,FALSE)),"",VLOOKUP($C957,results!$A$2:$CJ$107,11,FALSE))</f>
        <v/>
      </c>
      <c r="I957" t="s">
        <v>176</v>
      </c>
      <c r="J957">
        <v>79</v>
      </c>
      <c r="K957">
        <v>3</v>
      </c>
      <c r="L957">
        <v>91</v>
      </c>
      <c r="M957">
        <v>11.91399756</v>
      </c>
      <c r="N957">
        <v>2</v>
      </c>
      <c r="O957" s="7">
        <v>1</v>
      </c>
      <c r="P957" s="7">
        <v>3</v>
      </c>
      <c r="Q957" s="7">
        <v>14</v>
      </c>
      <c r="R957" s="7">
        <v>103</v>
      </c>
      <c r="AA957" t="s">
        <v>165</v>
      </c>
      <c r="AB957" s="8">
        <f t="shared" si="152"/>
        <v>12</v>
      </c>
      <c r="AC957" s="8" t="str">
        <f t="shared" si="153"/>
        <v/>
      </c>
      <c r="AD957" s="32" t="str">
        <f t="shared" si="154"/>
        <v/>
      </c>
      <c r="AE957" s="32" t="str">
        <f>IF(J957&lt;900,IF(AND(VLOOKUP(C957,marv2012_trees!$A$2:$O$2023,11,FALSE)&lt;21,OR(Q957=21,Q957=22,Q957=23)),1,""),"")</f>
        <v/>
      </c>
      <c r="AF957" s="32" t="str">
        <f t="shared" si="155"/>
        <v/>
      </c>
      <c r="AG957" s="32">
        <f t="shared" si="156"/>
        <v>91</v>
      </c>
      <c r="AH957" s="32">
        <f t="shared" si="157"/>
        <v>103</v>
      </c>
      <c r="AI957" s="32">
        <f t="shared" si="158"/>
        <v>12</v>
      </c>
      <c r="AJ957" s="32" t="str">
        <f t="shared" si="159"/>
        <v/>
      </c>
    </row>
    <row r="958" spans="1:36">
      <c r="A958">
        <v>122</v>
      </c>
      <c r="B958" s="1" t="str">
        <f t="shared" si="151"/>
        <v>122A_59</v>
      </c>
      <c r="C958" t="str">
        <f t="shared" si="161"/>
        <v>122A_59</v>
      </c>
      <c r="D958" t="str">
        <f>IF(ISNA(VLOOKUP(C958,omissio_vanha_vs_uusi!$A$2:$T$107,20,FALSE)),"",IF(VLOOKUP(C958,omissio_vanha_vs_uusi!$A$2:$T$107,20,FALSE)="OK",VLOOKUP(C958,omissio_vanha_vs_uusi!$A$2:$T$107,11,FALSE),""))</f>
        <v/>
      </c>
      <c r="E958">
        <f>VLOOKUP($C958,marv2012_trees!$A$2:$O$2023,5,FALSE)</f>
        <v>2516149.56</v>
      </c>
      <c r="F958">
        <f>VLOOKUP($C958,marv2012_trees!$A$2:$O$2023,6,FALSE)</f>
        <v>6860468.1900000004</v>
      </c>
      <c r="G958" t="str">
        <f>IF(ISNA(VLOOKUP($C958,results!$A$2:$CJ$107,10,FALSE)),"",VLOOKUP($C958,results!$A$2:$CJ$107,10,FALSE))</f>
        <v/>
      </c>
      <c r="H958" t="str">
        <f>IF(ISNA(VLOOKUP($C958,results!$A$2:$CJ$107,11,FALSE)),"",VLOOKUP($C958,results!$A$2:$CJ$107,11,FALSE))</f>
        <v/>
      </c>
      <c r="I958" t="s">
        <v>176</v>
      </c>
      <c r="J958">
        <v>59</v>
      </c>
      <c r="K958">
        <v>21</v>
      </c>
      <c r="L958">
        <v>145</v>
      </c>
      <c r="M958">
        <v>9.7960085449999994</v>
      </c>
      <c r="N958">
        <v>2</v>
      </c>
      <c r="O958" s="7">
        <v>1</v>
      </c>
      <c r="P958" s="7">
        <v>21</v>
      </c>
      <c r="Q958" s="7">
        <v>11</v>
      </c>
      <c r="R958" s="7">
        <v>161</v>
      </c>
      <c r="S958" s="7" t="s">
        <v>156</v>
      </c>
      <c r="T958" s="7">
        <v>10.5</v>
      </c>
      <c r="U958" s="7">
        <v>10.25</v>
      </c>
      <c r="V958" s="7">
        <v>2</v>
      </c>
      <c r="X958" s="7">
        <v>7</v>
      </c>
      <c r="Y958" s="7">
        <v>23</v>
      </c>
      <c r="Z958" s="7">
        <v>34</v>
      </c>
      <c r="AB958" s="8">
        <f t="shared" si="152"/>
        <v>16</v>
      </c>
      <c r="AC958" s="8" t="str">
        <f t="shared" si="153"/>
        <v/>
      </c>
      <c r="AD958" s="32" t="str">
        <f t="shared" si="154"/>
        <v/>
      </c>
      <c r="AE958" s="32" t="str">
        <f>IF(J958&lt;900,IF(AND(VLOOKUP(C958,marv2012_trees!$A$2:$O$2023,11,FALSE)&lt;21,OR(Q958=21,Q958=22,Q958=23)),1,""),"")</f>
        <v/>
      </c>
      <c r="AF958" s="32" t="str">
        <f t="shared" si="155"/>
        <v/>
      </c>
      <c r="AG958" s="32">
        <f t="shared" si="156"/>
        <v>145</v>
      </c>
      <c r="AH958" s="32">
        <f t="shared" si="157"/>
        <v>161</v>
      </c>
      <c r="AI958" s="32">
        <f t="shared" si="158"/>
        <v>16</v>
      </c>
      <c r="AJ958" s="32" t="str">
        <f t="shared" si="159"/>
        <v/>
      </c>
    </row>
    <row r="959" spans="1:36">
      <c r="A959">
        <v>122</v>
      </c>
      <c r="B959" s="1" t="str">
        <f t="shared" si="151"/>
        <v>122A_57</v>
      </c>
      <c r="C959" t="str">
        <f t="shared" si="161"/>
        <v>122A_57</v>
      </c>
      <c r="D959" t="str">
        <f>IF(ISNA(VLOOKUP(C959,omissio_vanha_vs_uusi!$A$2:$T$107,20,FALSE)),"",IF(VLOOKUP(C959,omissio_vanha_vs_uusi!$A$2:$T$107,20,FALSE)="OK",VLOOKUP(C959,omissio_vanha_vs_uusi!$A$2:$T$107,11,FALSE),""))</f>
        <v/>
      </c>
      <c r="E959">
        <f>VLOOKUP($C959,marv2012_trees!$A$2:$O$2023,5,FALSE)</f>
        <v>2516145.35</v>
      </c>
      <c r="F959">
        <f>VLOOKUP($C959,marv2012_trees!$A$2:$O$2023,6,FALSE)</f>
        <v>6860468.2400000002</v>
      </c>
      <c r="G959" t="str">
        <f>IF(ISNA(VLOOKUP($C959,results!$A$2:$CJ$107,10,FALSE)),"",VLOOKUP($C959,results!$A$2:$CJ$107,10,FALSE))</f>
        <v/>
      </c>
      <c r="H959" t="str">
        <f>IF(ISNA(VLOOKUP($C959,results!$A$2:$CJ$107,11,FALSE)),"",VLOOKUP($C959,results!$A$2:$CJ$107,11,FALSE))</f>
        <v/>
      </c>
      <c r="I959" t="s">
        <v>176</v>
      </c>
      <c r="J959">
        <v>57</v>
      </c>
      <c r="K959">
        <v>21</v>
      </c>
      <c r="L959">
        <v>165</v>
      </c>
      <c r="M959">
        <v>12.686998170000001</v>
      </c>
      <c r="N959">
        <v>2</v>
      </c>
      <c r="O959" s="7">
        <v>1</v>
      </c>
      <c r="P959" s="7">
        <v>21</v>
      </c>
      <c r="Q959" s="7">
        <v>11</v>
      </c>
      <c r="R959" s="7">
        <v>182</v>
      </c>
      <c r="S959" s="7" t="s">
        <v>129</v>
      </c>
      <c r="T959" s="7">
        <v>13</v>
      </c>
      <c r="U959" s="7">
        <v>13.7</v>
      </c>
      <c r="V959" s="7">
        <v>2</v>
      </c>
      <c r="AB959" s="8">
        <f t="shared" si="152"/>
        <v>17</v>
      </c>
      <c r="AC959" s="8" t="str">
        <f t="shared" si="153"/>
        <v/>
      </c>
      <c r="AD959" s="32" t="str">
        <f t="shared" si="154"/>
        <v/>
      </c>
      <c r="AE959" s="32" t="str">
        <f>IF(J959&lt;900,IF(AND(VLOOKUP(C959,marv2012_trees!$A$2:$O$2023,11,FALSE)&lt;21,OR(Q959=21,Q959=22,Q959=23)),1,""),"")</f>
        <v/>
      </c>
      <c r="AF959" s="32" t="str">
        <f t="shared" si="155"/>
        <v/>
      </c>
      <c r="AG959" s="32">
        <f t="shared" si="156"/>
        <v>165</v>
      </c>
      <c r="AH959" s="32">
        <f t="shared" si="157"/>
        <v>182</v>
      </c>
      <c r="AI959" s="32">
        <f t="shared" si="158"/>
        <v>17</v>
      </c>
      <c r="AJ959" s="32" t="str">
        <f t="shared" si="159"/>
        <v/>
      </c>
    </row>
    <row r="960" spans="1:36">
      <c r="A960">
        <v>122</v>
      </c>
      <c r="B960" s="1" t="str">
        <f t="shared" si="151"/>
        <v>122A_55</v>
      </c>
      <c r="C960" t="str">
        <f t="shared" si="161"/>
        <v>122A_55</v>
      </c>
      <c r="D960" t="str">
        <f>IF(ISNA(VLOOKUP(C960,omissio_vanha_vs_uusi!$A$2:$T$107,20,FALSE)),"",IF(VLOOKUP(C960,omissio_vanha_vs_uusi!$A$2:$T$107,20,FALSE)="OK",VLOOKUP(C960,omissio_vanha_vs_uusi!$A$2:$T$107,11,FALSE),""))</f>
        <v/>
      </c>
      <c r="E960">
        <f>VLOOKUP($C960,marv2012_trees!$A$2:$O$2023,5,FALSE)</f>
        <v>2516143.4</v>
      </c>
      <c r="F960">
        <f>VLOOKUP($C960,marv2012_trees!$A$2:$O$2023,6,FALSE)</f>
        <v>6860467.96</v>
      </c>
      <c r="G960" t="str">
        <f>IF(ISNA(VLOOKUP($C960,results!$A$2:$CJ$107,10,FALSE)),"",VLOOKUP($C960,results!$A$2:$CJ$107,10,FALSE))</f>
        <v/>
      </c>
      <c r="H960" t="str">
        <f>IF(ISNA(VLOOKUP($C960,results!$A$2:$CJ$107,11,FALSE)),"",VLOOKUP($C960,results!$A$2:$CJ$107,11,FALSE))</f>
        <v/>
      </c>
      <c r="I960" t="s">
        <v>176</v>
      </c>
      <c r="J960">
        <v>55</v>
      </c>
      <c r="K960">
        <v>3</v>
      </c>
      <c r="L960">
        <v>151</v>
      </c>
      <c r="M960">
        <v>16.876003659999999</v>
      </c>
      <c r="N960">
        <v>2</v>
      </c>
      <c r="O960" s="7">
        <v>1</v>
      </c>
      <c r="P960" s="7">
        <v>3</v>
      </c>
      <c r="Q960" s="7">
        <v>11</v>
      </c>
      <c r="R960" s="7">
        <v>159</v>
      </c>
      <c r="S960" s="7" t="s">
        <v>156</v>
      </c>
      <c r="T960" s="7">
        <v>12</v>
      </c>
      <c r="U960" s="7">
        <v>17.600000000000001</v>
      </c>
      <c r="V960" s="7">
        <v>7</v>
      </c>
      <c r="X960" s="7">
        <v>6</v>
      </c>
      <c r="Z960" s="7">
        <v>34</v>
      </c>
      <c r="AB960" s="8">
        <f t="shared" si="152"/>
        <v>8</v>
      </c>
      <c r="AC960" s="8" t="str">
        <f t="shared" si="153"/>
        <v/>
      </c>
      <c r="AD960" s="32" t="str">
        <f t="shared" si="154"/>
        <v/>
      </c>
      <c r="AE960" s="32" t="str">
        <f>IF(J960&lt;900,IF(AND(VLOOKUP(C960,marv2012_trees!$A$2:$O$2023,11,FALSE)&lt;21,OR(Q960=21,Q960=22,Q960=23)),1,""),"")</f>
        <v/>
      </c>
      <c r="AF960" s="32" t="str">
        <f t="shared" si="155"/>
        <v/>
      </c>
      <c r="AG960" s="32">
        <f t="shared" si="156"/>
        <v>151</v>
      </c>
      <c r="AH960" s="32">
        <f t="shared" si="157"/>
        <v>159</v>
      </c>
      <c r="AI960" s="32">
        <f t="shared" si="158"/>
        <v>8</v>
      </c>
      <c r="AJ960" s="32" t="str">
        <f t="shared" si="159"/>
        <v/>
      </c>
    </row>
    <row r="961" spans="1:36">
      <c r="A961">
        <v>122</v>
      </c>
      <c r="B961" s="1" t="str">
        <f t="shared" si="151"/>
        <v>122A_50</v>
      </c>
      <c r="C961" t="str">
        <f t="shared" si="161"/>
        <v>122A_50</v>
      </c>
      <c r="D961" t="str">
        <f>IF(ISNA(VLOOKUP(C961,omissio_vanha_vs_uusi!$A$2:$T$107,20,FALSE)),"",IF(VLOOKUP(C961,omissio_vanha_vs_uusi!$A$2:$T$107,20,FALSE)="OK",VLOOKUP(C961,omissio_vanha_vs_uusi!$A$2:$T$107,11,FALSE),""))</f>
        <v/>
      </c>
      <c r="E961">
        <f>VLOOKUP($C961,marv2012_trees!$A$2:$O$2023,5,FALSE)</f>
        <v>2516146.5099999998</v>
      </c>
      <c r="F961">
        <f>VLOOKUP($C961,marv2012_trees!$A$2:$O$2023,6,FALSE)</f>
        <v>6860469.9400000004</v>
      </c>
      <c r="G961" t="str">
        <f>IF(ISNA(VLOOKUP($C961,results!$A$2:$CJ$107,10,FALSE)),"",VLOOKUP($C961,results!$A$2:$CJ$107,10,FALSE))</f>
        <v/>
      </c>
      <c r="H961" t="str">
        <f>IF(ISNA(VLOOKUP($C961,results!$A$2:$CJ$107,11,FALSE)),"",VLOOKUP($C961,results!$A$2:$CJ$107,11,FALSE))</f>
        <v/>
      </c>
      <c r="I961" t="s">
        <v>176</v>
      </c>
      <c r="J961">
        <v>50</v>
      </c>
      <c r="K961">
        <v>21</v>
      </c>
      <c r="L961">
        <v>197</v>
      </c>
      <c r="M961">
        <v>13.94200916</v>
      </c>
      <c r="N961">
        <v>2</v>
      </c>
      <c r="O961" s="7">
        <v>1</v>
      </c>
      <c r="P961" s="7">
        <v>21</v>
      </c>
      <c r="Q961" s="7">
        <v>11</v>
      </c>
      <c r="R961" s="7">
        <v>220</v>
      </c>
      <c r="S961" s="7" t="s">
        <v>156</v>
      </c>
      <c r="T961" s="7">
        <v>16</v>
      </c>
      <c r="U961" s="7">
        <v>13.75</v>
      </c>
      <c r="V961" s="7">
        <v>2</v>
      </c>
      <c r="X961" s="7">
        <v>11</v>
      </c>
      <c r="Y961" s="7">
        <v>20</v>
      </c>
      <c r="Z961" s="7">
        <v>34</v>
      </c>
      <c r="AB961" s="8">
        <f t="shared" si="152"/>
        <v>23</v>
      </c>
      <c r="AC961" s="8" t="str">
        <f t="shared" si="153"/>
        <v/>
      </c>
      <c r="AD961" s="32" t="str">
        <f t="shared" si="154"/>
        <v/>
      </c>
      <c r="AE961" s="32" t="str">
        <f>IF(J961&lt;900,IF(AND(VLOOKUP(C961,marv2012_trees!$A$2:$O$2023,11,FALSE)&lt;21,OR(Q961=21,Q961=22,Q961=23)),1,""),"")</f>
        <v/>
      </c>
      <c r="AF961" s="32" t="str">
        <f t="shared" si="155"/>
        <v/>
      </c>
      <c r="AG961" s="32">
        <f t="shared" si="156"/>
        <v>197</v>
      </c>
      <c r="AH961" s="32">
        <f t="shared" si="157"/>
        <v>220</v>
      </c>
      <c r="AI961" s="32">
        <f t="shared" si="158"/>
        <v>23</v>
      </c>
      <c r="AJ961" s="32" t="str">
        <f t="shared" si="159"/>
        <v/>
      </c>
    </row>
    <row r="962" spans="1:36">
      <c r="A962">
        <v>122</v>
      </c>
      <c r="B962" s="1" t="str">
        <f t="shared" si="151"/>
        <v>122A_52</v>
      </c>
      <c r="C962" t="str">
        <f t="shared" si="161"/>
        <v>122A_52</v>
      </c>
      <c r="D962" t="str">
        <f>IF(ISNA(VLOOKUP(C962,omissio_vanha_vs_uusi!$A$2:$T$107,20,FALSE)),"",IF(VLOOKUP(C962,omissio_vanha_vs_uusi!$A$2:$T$107,20,FALSE)="OK",VLOOKUP(C962,omissio_vanha_vs_uusi!$A$2:$T$107,11,FALSE),""))</f>
        <v/>
      </c>
      <c r="E962">
        <f>VLOOKUP($C962,marv2012_trees!$A$2:$O$2023,5,FALSE)</f>
        <v>2516140.5699999998</v>
      </c>
      <c r="F962">
        <f>VLOOKUP($C962,marv2012_trees!$A$2:$O$2023,6,FALSE)</f>
        <v>6860467.7999999998</v>
      </c>
      <c r="G962" t="str">
        <f>IF(ISNA(VLOOKUP($C962,results!$A$2:$CJ$107,10,FALSE)),"",VLOOKUP($C962,results!$A$2:$CJ$107,10,FALSE))</f>
        <v/>
      </c>
      <c r="H962" t="str">
        <f>IF(ISNA(VLOOKUP($C962,results!$A$2:$CJ$107,11,FALSE)),"",VLOOKUP($C962,results!$A$2:$CJ$107,11,FALSE))</f>
        <v/>
      </c>
      <c r="I962" t="s">
        <v>176</v>
      </c>
      <c r="J962">
        <v>52</v>
      </c>
      <c r="K962">
        <v>3</v>
      </c>
      <c r="L962">
        <v>238</v>
      </c>
      <c r="M962">
        <v>18.013000000000002</v>
      </c>
      <c r="N962">
        <v>2</v>
      </c>
      <c r="O962" s="7">
        <v>1</v>
      </c>
      <c r="P962" s="7">
        <v>3</v>
      </c>
      <c r="Q962" s="7">
        <v>11</v>
      </c>
      <c r="R962" s="7">
        <v>240</v>
      </c>
      <c r="S962" s="7" t="s">
        <v>129</v>
      </c>
      <c r="T962" s="7">
        <v>16</v>
      </c>
      <c r="U962" s="7">
        <v>18.2</v>
      </c>
      <c r="V962" s="7">
        <v>5.6</v>
      </c>
      <c r="AB962" s="8">
        <f t="shared" si="152"/>
        <v>2</v>
      </c>
      <c r="AC962" s="8" t="str">
        <f t="shared" si="153"/>
        <v/>
      </c>
      <c r="AD962" s="32" t="str">
        <f t="shared" si="154"/>
        <v/>
      </c>
      <c r="AE962" s="32" t="str">
        <f>IF(J962&lt;900,IF(AND(VLOOKUP(C962,marv2012_trees!$A$2:$O$2023,11,FALSE)&lt;21,OR(Q962=21,Q962=22,Q962=23)),1,""),"")</f>
        <v/>
      </c>
      <c r="AF962" s="32" t="str">
        <f t="shared" si="155"/>
        <v/>
      </c>
      <c r="AG962" s="32">
        <f t="shared" si="156"/>
        <v>238</v>
      </c>
      <c r="AH962" s="32">
        <f t="shared" si="157"/>
        <v>240</v>
      </c>
      <c r="AI962" s="32">
        <f t="shared" si="158"/>
        <v>2</v>
      </c>
      <c r="AJ962" s="32" t="str">
        <f t="shared" si="159"/>
        <v/>
      </c>
    </row>
    <row r="963" spans="1:36">
      <c r="A963">
        <v>122</v>
      </c>
      <c r="B963" s="1" t="str">
        <f t="shared" ref="B963:B1026" si="162">IF(D963&lt;&gt;"",CONCATENATE(I963,"_",D963),C963)</f>
        <v>122A_46</v>
      </c>
      <c r="C963" t="str">
        <f t="shared" si="161"/>
        <v>122A_46</v>
      </c>
      <c r="D963" t="str">
        <f>IF(ISNA(VLOOKUP(C963,omissio_vanha_vs_uusi!$A$2:$T$107,20,FALSE)),"",IF(VLOOKUP(C963,omissio_vanha_vs_uusi!$A$2:$T$107,20,FALSE)="OK",VLOOKUP(C963,omissio_vanha_vs_uusi!$A$2:$T$107,11,FALSE),""))</f>
        <v/>
      </c>
      <c r="E963">
        <f>VLOOKUP($C963,marv2012_trees!$A$2:$O$2023,5,FALSE)</f>
        <v>2516148.2999999998</v>
      </c>
      <c r="F963">
        <f>VLOOKUP($C963,marv2012_trees!$A$2:$O$2023,6,FALSE)</f>
        <v>6860472.2800000003</v>
      </c>
      <c r="G963" t="str">
        <f>IF(ISNA(VLOOKUP($C963,results!$A$2:$CJ$107,10,FALSE)),"",VLOOKUP($C963,results!$A$2:$CJ$107,10,FALSE))</f>
        <v/>
      </c>
      <c r="H963" t="str">
        <f>IF(ISNA(VLOOKUP($C963,results!$A$2:$CJ$107,11,FALSE)),"",VLOOKUP($C963,results!$A$2:$CJ$107,11,FALSE))</f>
        <v/>
      </c>
      <c r="I963" t="s">
        <v>176</v>
      </c>
      <c r="J963">
        <v>46</v>
      </c>
      <c r="K963">
        <v>3</v>
      </c>
      <c r="L963">
        <v>121</v>
      </c>
      <c r="M963">
        <v>13.5040116</v>
      </c>
      <c r="N963">
        <v>2</v>
      </c>
      <c r="O963" s="7">
        <v>1</v>
      </c>
      <c r="P963" s="7">
        <v>3</v>
      </c>
      <c r="Q963" s="7">
        <v>11</v>
      </c>
      <c r="R963" s="7">
        <v>132</v>
      </c>
      <c r="AB963" s="8">
        <f t="shared" ref="AB963:AB1026" si="163">IF(OR(L963=0,Q963&gt;14,ABS(R963-L963)&gt;50),"",R963-L963)</f>
        <v>11</v>
      </c>
      <c r="AC963" s="8" t="str">
        <f t="shared" ref="AC963:AC1026" si="164">IF(P963-K963&lt;&gt;0,IF(OR(Q963&gt;14,Q963&lt;11),"",IF(OR(AND(K963=3,P963=4),AND(K963=4,P963=3)),"",IF(J963&gt;899,"",1))),"")</f>
        <v/>
      </c>
      <c r="AD963" s="32" t="str">
        <f t="shared" ref="AD963:AD1026" si="165">IF(Q963=41,1,"")</f>
        <v/>
      </c>
      <c r="AE963" s="32" t="str">
        <f>IF(J963&lt;900,IF(AND(VLOOKUP(C963,marv2012_trees!$A$2:$O$2023,11,FALSE)&lt;21,OR(Q963=21,Q963=22,Q963=23)),1,""),"")</f>
        <v/>
      </c>
      <c r="AF963" s="32" t="str">
        <f t="shared" ref="AF963:AF1026" si="166">IF(Q963=31,1,"")</f>
        <v/>
      </c>
      <c r="AG963" s="32">
        <f t="shared" ref="AG963:AG1026" si="167">IF(AND(Q963&lt;21,Q963&lt;&gt;0,J963&lt;900),L963,0)</f>
        <v>121</v>
      </c>
      <c r="AH963" s="32">
        <f t="shared" ref="AH963:AH1026" si="168">IF(AND(Q963&lt;21,Q963&lt;&gt;0,J963&lt;900),R963,0)</f>
        <v>132</v>
      </c>
      <c r="AI963" s="32">
        <f t="shared" ref="AI963:AI1026" si="169">IF(AND(Q963&lt;21,J963&lt;900),AH963-AG963,"")</f>
        <v>11</v>
      </c>
      <c r="AJ963" s="32" t="str">
        <f t="shared" ref="AJ963:AJ1026" si="170">IF(AI963&lt;&gt;"",IF(ABS(AI963&gt;50),1,""),"")</f>
        <v/>
      </c>
    </row>
    <row r="964" spans="1:36">
      <c r="A964">
        <v>122</v>
      </c>
      <c r="B964" s="1" t="str">
        <f t="shared" si="162"/>
        <v>122A_44</v>
      </c>
      <c r="C964" t="str">
        <f t="shared" si="161"/>
        <v>122A_44</v>
      </c>
      <c r="D964" t="str">
        <f>IF(ISNA(VLOOKUP(C964,omissio_vanha_vs_uusi!$A$2:$T$107,20,FALSE)),"",IF(VLOOKUP(C964,omissio_vanha_vs_uusi!$A$2:$T$107,20,FALSE)="OK",VLOOKUP(C964,omissio_vanha_vs_uusi!$A$2:$T$107,11,FALSE),""))</f>
        <v/>
      </c>
      <c r="E964">
        <f>VLOOKUP($C964,marv2012_trees!$A$2:$O$2023,5,FALSE)</f>
        <v>2516147.0099999998</v>
      </c>
      <c r="F964">
        <f>VLOOKUP($C964,marv2012_trees!$A$2:$O$2023,6,FALSE)</f>
        <v>6860471.8700000001</v>
      </c>
      <c r="G964" t="str">
        <f>IF(ISNA(VLOOKUP($C964,results!$A$2:$CJ$107,10,FALSE)),"",VLOOKUP($C964,results!$A$2:$CJ$107,10,FALSE))</f>
        <v/>
      </c>
      <c r="H964" t="str">
        <f>IF(ISNA(VLOOKUP($C964,results!$A$2:$CJ$107,11,FALSE)),"",VLOOKUP($C964,results!$A$2:$CJ$107,11,FALSE))</f>
        <v/>
      </c>
      <c r="I964" t="s">
        <v>176</v>
      </c>
      <c r="J964">
        <v>44</v>
      </c>
      <c r="K964">
        <v>21</v>
      </c>
      <c r="L964">
        <v>174</v>
      </c>
      <c r="M964">
        <v>13.858000000000001</v>
      </c>
      <c r="N964">
        <v>2</v>
      </c>
      <c r="O964" s="7">
        <v>1</v>
      </c>
      <c r="P964" s="7">
        <v>21</v>
      </c>
      <c r="Q964" s="7">
        <v>11</v>
      </c>
      <c r="R964" s="7">
        <v>197</v>
      </c>
      <c r="S964" s="7" t="s">
        <v>156</v>
      </c>
      <c r="T964" s="7">
        <v>14</v>
      </c>
      <c r="U964" s="7">
        <v>14</v>
      </c>
      <c r="V964" s="7">
        <v>2</v>
      </c>
      <c r="W964" s="7">
        <v>11</v>
      </c>
      <c r="X964" s="7">
        <v>20</v>
      </c>
      <c r="Z964" s="7">
        <v>34</v>
      </c>
      <c r="AB964" s="8">
        <f t="shared" si="163"/>
        <v>23</v>
      </c>
      <c r="AC964" s="8" t="str">
        <f t="shared" si="164"/>
        <v/>
      </c>
      <c r="AD964" s="32" t="str">
        <f t="shared" si="165"/>
        <v/>
      </c>
      <c r="AE964" s="32" t="str">
        <f>IF(J964&lt;900,IF(AND(VLOOKUP(C964,marv2012_trees!$A$2:$O$2023,11,FALSE)&lt;21,OR(Q964=21,Q964=22,Q964=23)),1,""),"")</f>
        <v/>
      </c>
      <c r="AF964" s="32" t="str">
        <f t="shared" si="166"/>
        <v/>
      </c>
      <c r="AG964" s="32">
        <f t="shared" si="167"/>
        <v>174</v>
      </c>
      <c r="AH964" s="32">
        <f t="shared" si="168"/>
        <v>197</v>
      </c>
      <c r="AI964" s="32">
        <f t="shared" si="169"/>
        <v>23</v>
      </c>
      <c r="AJ964" s="32" t="str">
        <f t="shared" si="170"/>
        <v/>
      </c>
    </row>
    <row r="965" spans="1:36">
      <c r="A965">
        <v>122</v>
      </c>
      <c r="B965" s="1" t="str">
        <f t="shared" si="162"/>
        <v>122A_556</v>
      </c>
      <c r="C965" t="str">
        <f t="shared" si="161"/>
        <v>122A_556</v>
      </c>
      <c r="D965" t="str">
        <f>IF(ISNA(VLOOKUP(C965,omissio_vanha_vs_uusi!$A$2:$T$107,20,FALSE)),"",IF(VLOOKUP(C965,omissio_vanha_vs_uusi!$A$2:$T$107,20,FALSE)="OK",VLOOKUP(C965,omissio_vanha_vs_uusi!$A$2:$T$107,11,FALSE),""))</f>
        <v/>
      </c>
      <c r="E965">
        <f>VLOOKUP($C965,marv2012_trees!$A$2:$O$2023,5,FALSE)</f>
        <v>2516131.9700000002</v>
      </c>
      <c r="F965">
        <f>VLOOKUP($C965,marv2012_trees!$A$2:$O$2023,6,FALSE)</f>
        <v>6860454.96</v>
      </c>
      <c r="G965" t="str">
        <f>IF(ISNA(VLOOKUP($C965,results!$A$2:$CJ$107,10,FALSE)),"",VLOOKUP($C965,results!$A$2:$CJ$107,10,FALSE))</f>
        <v/>
      </c>
      <c r="H965" t="str">
        <f>IF(ISNA(VLOOKUP($C965,results!$A$2:$CJ$107,11,FALSE)),"",VLOOKUP($C965,results!$A$2:$CJ$107,11,FALSE))</f>
        <v/>
      </c>
      <c r="I965" t="s">
        <v>176</v>
      </c>
      <c r="J965">
        <v>556</v>
      </c>
      <c r="K965">
        <v>4</v>
      </c>
      <c r="L965">
        <v>45</v>
      </c>
      <c r="N965">
        <v>3</v>
      </c>
      <c r="O965" s="7">
        <v>1</v>
      </c>
      <c r="P965" s="7">
        <v>4</v>
      </c>
      <c r="Q965" s="7">
        <v>31</v>
      </c>
      <c r="AA965" t="s">
        <v>234</v>
      </c>
      <c r="AB965" s="8" t="str">
        <f t="shared" si="163"/>
        <v/>
      </c>
      <c r="AC965" s="8" t="str">
        <f t="shared" si="164"/>
        <v/>
      </c>
      <c r="AD965" s="32" t="str">
        <f t="shared" si="165"/>
        <v/>
      </c>
      <c r="AE965" s="32" t="str">
        <f>IF(J965&lt;900,IF(AND(VLOOKUP(C965,marv2012_trees!$A$2:$O$2023,11,FALSE)&lt;21,OR(Q965=21,Q965=22,Q965=23)),1,""),"")</f>
        <v/>
      </c>
      <c r="AF965" s="32">
        <f t="shared" si="166"/>
        <v>1</v>
      </c>
      <c r="AG965" s="32">
        <f t="shared" si="167"/>
        <v>0</v>
      </c>
      <c r="AH965" s="32">
        <f t="shared" si="168"/>
        <v>0</v>
      </c>
      <c r="AI965" s="32" t="str">
        <f t="shared" si="169"/>
        <v/>
      </c>
      <c r="AJ965" s="32" t="str">
        <f t="shared" si="170"/>
        <v/>
      </c>
    </row>
    <row r="966" spans="1:36">
      <c r="A966">
        <v>122</v>
      </c>
      <c r="B966" s="1" t="str">
        <f t="shared" si="162"/>
        <v>122A_557</v>
      </c>
      <c r="C966" t="str">
        <f t="shared" si="161"/>
        <v>122A_557</v>
      </c>
      <c r="D966" t="str">
        <f>IF(ISNA(VLOOKUP(C966,omissio_vanha_vs_uusi!$A$2:$T$107,20,FALSE)),"",IF(VLOOKUP(C966,omissio_vanha_vs_uusi!$A$2:$T$107,20,FALSE)="OK",VLOOKUP(C966,omissio_vanha_vs_uusi!$A$2:$T$107,11,FALSE),""))</f>
        <v/>
      </c>
      <c r="E966">
        <f>VLOOKUP($C966,marv2012_trees!$A$2:$O$2023,5,FALSE)</f>
        <v>2516129.64</v>
      </c>
      <c r="F966">
        <f>VLOOKUP($C966,marv2012_trees!$A$2:$O$2023,6,FALSE)</f>
        <v>6860454.1500000004</v>
      </c>
      <c r="G966" t="str">
        <f>IF(ISNA(VLOOKUP($C966,results!$A$2:$CJ$107,10,FALSE)),"",VLOOKUP($C966,results!$A$2:$CJ$107,10,FALSE))</f>
        <v/>
      </c>
      <c r="H966" t="str">
        <f>IF(ISNA(VLOOKUP($C966,results!$A$2:$CJ$107,11,FALSE)),"",VLOOKUP($C966,results!$A$2:$CJ$107,11,FALSE))</f>
        <v/>
      </c>
      <c r="I966" t="s">
        <v>176</v>
      </c>
      <c r="J966">
        <v>557</v>
      </c>
      <c r="K966">
        <v>1</v>
      </c>
      <c r="L966">
        <v>136</v>
      </c>
      <c r="M966">
        <v>11.18000305</v>
      </c>
      <c r="N966">
        <v>3</v>
      </c>
      <c r="O966" s="7">
        <v>1</v>
      </c>
      <c r="P966" s="7">
        <v>1</v>
      </c>
      <c r="Q966" s="7">
        <v>12</v>
      </c>
      <c r="R966" s="7">
        <v>153</v>
      </c>
      <c r="AA966" t="s">
        <v>166</v>
      </c>
      <c r="AB966" s="8">
        <f t="shared" si="163"/>
        <v>17</v>
      </c>
      <c r="AC966" s="8" t="str">
        <f t="shared" si="164"/>
        <v/>
      </c>
      <c r="AD966" s="32" t="str">
        <f t="shared" si="165"/>
        <v/>
      </c>
      <c r="AE966" s="32" t="str">
        <f>IF(J966&lt;900,IF(AND(VLOOKUP(C966,marv2012_trees!$A$2:$O$2023,11,FALSE)&lt;21,OR(Q966=21,Q966=22,Q966=23)),1,""),"")</f>
        <v/>
      </c>
      <c r="AF966" s="32" t="str">
        <f t="shared" si="166"/>
        <v/>
      </c>
      <c r="AG966" s="32">
        <f t="shared" si="167"/>
        <v>136</v>
      </c>
      <c r="AH966" s="32">
        <f t="shared" si="168"/>
        <v>153</v>
      </c>
      <c r="AI966" s="32">
        <f t="shared" si="169"/>
        <v>17</v>
      </c>
      <c r="AJ966" s="32" t="str">
        <f t="shared" si="170"/>
        <v/>
      </c>
    </row>
    <row r="967" spans="1:36">
      <c r="A967">
        <v>122</v>
      </c>
      <c r="B967" s="1" t="str">
        <f t="shared" si="162"/>
        <v>122A_560</v>
      </c>
      <c r="C967" t="str">
        <f t="shared" si="161"/>
        <v>122A_560</v>
      </c>
      <c r="D967" t="str">
        <f>IF(ISNA(VLOOKUP(C967,omissio_vanha_vs_uusi!$A$2:$T$107,20,FALSE)),"",IF(VLOOKUP(C967,omissio_vanha_vs_uusi!$A$2:$T$107,20,FALSE)="OK",VLOOKUP(C967,omissio_vanha_vs_uusi!$A$2:$T$107,11,FALSE),""))</f>
        <v/>
      </c>
      <c r="E967">
        <f>VLOOKUP($C967,marv2012_trees!$A$2:$O$2023,5,FALSE)</f>
        <v>2516128.16</v>
      </c>
      <c r="F967">
        <f>VLOOKUP($C967,marv2012_trees!$A$2:$O$2023,6,FALSE)</f>
        <v>6860456.3600000003</v>
      </c>
      <c r="G967" t="str">
        <f>IF(ISNA(VLOOKUP($C967,results!$A$2:$CJ$107,10,FALSE)),"",VLOOKUP($C967,results!$A$2:$CJ$107,10,FALSE))</f>
        <v/>
      </c>
      <c r="H967" t="str">
        <f>IF(ISNA(VLOOKUP($C967,results!$A$2:$CJ$107,11,FALSE)),"",VLOOKUP($C967,results!$A$2:$CJ$107,11,FALSE))</f>
        <v/>
      </c>
      <c r="I967" t="s">
        <v>176</v>
      </c>
      <c r="J967">
        <v>560</v>
      </c>
      <c r="K967">
        <v>3</v>
      </c>
      <c r="L967">
        <v>70</v>
      </c>
      <c r="M967">
        <v>9.9230012209999998</v>
      </c>
      <c r="N967">
        <v>3</v>
      </c>
      <c r="O967" s="7">
        <v>1</v>
      </c>
      <c r="P967" s="7">
        <v>3</v>
      </c>
      <c r="Q967" s="7">
        <v>11</v>
      </c>
      <c r="R967" s="7">
        <v>80</v>
      </c>
      <c r="AB967" s="8">
        <f t="shared" si="163"/>
        <v>10</v>
      </c>
      <c r="AC967" s="8" t="str">
        <f t="shared" si="164"/>
        <v/>
      </c>
      <c r="AD967" s="32" t="str">
        <f t="shared" si="165"/>
        <v/>
      </c>
      <c r="AE967" s="32" t="str">
        <f>IF(J967&lt;900,IF(AND(VLOOKUP(C967,marv2012_trees!$A$2:$O$2023,11,FALSE)&lt;21,OR(Q967=21,Q967=22,Q967=23)),1,""),"")</f>
        <v/>
      </c>
      <c r="AF967" s="32" t="str">
        <f t="shared" si="166"/>
        <v/>
      </c>
      <c r="AG967" s="32">
        <f t="shared" si="167"/>
        <v>70</v>
      </c>
      <c r="AH967" s="32">
        <f t="shared" si="168"/>
        <v>80</v>
      </c>
      <c r="AI967" s="32">
        <f t="shared" si="169"/>
        <v>10</v>
      </c>
      <c r="AJ967" s="32" t="str">
        <f t="shared" si="170"/>
        <v/>
      </c>
    </row>
    <row r="968" spans="1:36">
      <c r="A968">
        <v>122</v>
      </c>
      <c r="B968" s="1" t="str">
        <f t="shared" si="162"/>
        <v>122A_561</v>
      </c>
      <c r="C968" t="str">
        <f t="shared" si="161"/>
        <v>122A_561</v>
      </c>
      <c r="D968" t="str">
        <f>IF(ISNA(VLOOKUP(C968,omissio_vanha_vs_uusi!$A$2:$T$107,20,FALSE)),"",IF(VLOOKUP(C968,omissio_vanha_vs_uusi!$A$2:$T$107,20,FALSE)="OK",VLOOKUP(C968,omissio_vanha_vs_uusi!$A$2:$T$107,11,FALSE),""))</f>
        <v/>
      </c>
      <c r="E968">
        <f>VLOOKUP($C968,marv2012_trees!$A$2:$O$2023,5,FALSE)</f>
        <v>2516127.14</v>
      </c>
      <c r="F968">
        <f>VLOOKUP($C968,marv2012_trees!$A$2:$O$2023,6,FALSE)</f>
        <v>6860456.9000000004</v>
      </c>
      <c r="G968" t="str">
        <f>IF(ISNA(VLOOKUP($C968,results!$A$2:$CJ$107,10,FALSE)),"",VLOOKUP($C968,results!$A$2:$CJ$107,10,FALSE))</f>
        <v/>
      </c>
      <c r="H968" t="str">
        <f>IF(ISNA(VLOOKUP($C968,results!$A$2:$CJ$107,11,FALSE)),"",VLOOKUP($C968,results!$A$2:$CJ$107,11,FALSE))</f>
        <v/>
      </c>
      <c r="I968" t="s">
        <v>176</v>
      </c>
      <c r="J968">
        <v>561</v>
      </c>
      <c r="K968">
        <v>21</v>
      </c>
      <c r="L968">
        <v>141</v>
      </c>
      <c r="N968">
        <v>3</v>
      </c>
      <c r="O968" s="7">
        <v>1</v>
      </c>
      <c r="P968" s="7">
        <v>21</v>
      </c>
      <c r="Q968" s="7">
        <v>11</v>
      </c>
      <c r="R968" s="7">
        <v>167</v>
      </c>
      <c r="S968" s="7" t="s">
        <v>156</v>
      </c>
      <c r="T968" s="7">
        <v>11</v>
      </c>
      <c r="U968" s="7">
        <v>11.7</v>
      </c>
      <c r="V968" s="7">
        <v>1</v>
      </c>
      <c r="X968" s="7">
        <v>9</v>
      </c>
      <c r="Y968" s="7">
        <v>25</v>
      </c>
      <c r="Z968" s="7">
        <v>34</v>
      </c>
      <c r="AB968" s="8">
        <f t="shared" si="163"/>
        <v>26</v>
      </c>
      <c r="AC968" s="8" t="str">
        <f t="shared" si="164"/>
        <v/>
      </c>
      <c r="AD968" s="32" t="str">
        <f t="shared" si="165"/>
        <v/>
      </c>
      <c r="AE968" s="32" t="str">
        <f>IF(J968&lt;900,IF(AND(VLOOKUP(C968,marv2012_trees!$A$2:$O$2023,11,FALSE)&lt;21,OR(Q968=21,Q968=22,Q968=23)),1,""),"")</f>
        <v/>
      </c>
      <c r="AF968" s="32" t="str">
        <f t="shared" si="166"/>
        <v/>
      </c>
      <c r="AG968" s="32">
        <f t="shared" si="167"/>
        <v>141</v>
      </c>
      <c r="AH968" s="32">
        <f t="shared" si="168"/>
        <v>167</v>
      </c>
      <c r="AI968" s="32">
        <f t="shared" si="169"/>
        <v>26</v>
      </c>
      <c r="AJ968" s="32" t="str">
        <f t="shared" si="170"/>
        <v/>
      </c>
    </row>
    <row r="969" spans="1:36">
      <c r="A969">
        <v>122</v>
      </c>
      <c r="B969" s="1" t="str">
        <f t="shared" si="162"/>
        <v>122A_562</v>
      </c>
      <c r="C969" t="str">
        <f t="shared" si="161"/>
        <v>122A_562</v>
      </c>
      <c r="D969" t="str">
        <f>IF(ISNA(VLOOKUP(C969,omissio_vanha_vs_uusi!$A$2:$T$107,20,FALSE)),"",IF(VLOOKUP(C969,omissio_vanha_vs_uusi!$A$2:$T$107,20,FALSE)="OK",VLOOKUP(C969,omissio_vanha_vs_uusi!$A$2:$T$107,11,FALSE),""))</f>
        <v/>
      </c>
      <c r="E969">
        <f>VLOOKUP($C969,marv2012_trees!$A$2:$O$2023,5,FALSE)</f>
        <v>2516125.9500000002</v>
      </c>
      <c r="F969">
        <f>VLOOKUP($C969,marv2012_trees!$A$2:$O$2023,6,FALSE)</f>
        <v>6860459.4199999999</v>
      </c>
      <c r="G969" t="str">
        <f>IF(ISNA(VLOOKUP($C969,results!$A$2:$CJ$107,10,FALSE)),"",VLOOKUP($C969,results!$A$2:$CJ$107,10,FALSE))</f>
        <v/>
      </c>
      <c r="H969" t="str">
        <f>IF(ISNA(VLOOKUP($C969,results!$A$2:$CJ$107,11,FALSE)),"",VLOOKUP($C969,results!$A$2:$CJ$107,11,FALSE))</f>
        <v/>
      </c>
      <c r="I969" t="s">
        <v>176</v>
      </c>
      <c r="J969">
        <v>562</v>
      </c>
      <c r="K969">
        <v>2</v>
      </c>
      <c r="L969">
        <v>73</v>
      </c>
      <c r="N969">
        <v>3</v>
      </c>
      <c r="O969" s="7">
        <v>1</v>
      </c>
      <c r="P969" s="7">
        <v>2</v>
      </c>
      <c r="Q969" s="7">
        <v>11</v>
      </c>
      <c r="R969" s="7">
        <v>72</v>
      </c>
      <c r="AB969" s="8">
        <f t="shared" si="163"/>
        <v>-1</v>
      </c>
      <c r="AC969" s="8" t="str">
        <f t="shared" si="164"/>
        <v/>
      </c>
      <c r="AD969" s="32" t="str">
        <f t="shared" si="165"/>
        <v/>
      </c>
      <c r="AE969" s="32" t="str">
        <f>IF(J969&lt;900,IF(AND(VLOOKUP(C969,marv2012_trees!$A$2:$O$2023,11,FALSE)&lt;21,OR(Q969=21,Q969=22,Q969=23)),1,""),"")</f>
        <v/>
      </c>
      <c r="AF969" s="32" t="str">
        <f t="shared" si="166"/>
        <v/>
      </c>
      <c r="AG969" s="32">
        <f t="shared" si="167"/>
        <v>73</v>
      </c>
      <c r="AH969" s="32">
        <f t="shared" si="168"/>
        <v>72</v>
      </c>
      <c r="AI969" s="32">
        <f t="shared" si="169"/>
        <v>-1</v>
      </c>
      <c r="AJ969" s="32" t="str">
        <f t="shared" si="170"/>
        <v/>
      </c>
    </row>
    <row r="970" spans="1:36">
      <c r="A970">
        <v>122</v>
      </c>
      <c r="B970" s="1" t="str">
        <f t="shared" si="162"/>
        <v>122A_564</v>
      </c>
      <c r="C970" t="str">
        <f t="shared" si="161"/>
        <v>122A_564</v>
      </c>
      <c r="D970" t="str">
        <f>IF(ISNA(VLOOKUP(C970,omissio_vanha_vs_uusi!$A$2:$T$107,20,FALSE)),"",IF(VLOOKUP(C970,omissio_vanha_vs_uusi!$A$2:$T$107,20,FALSE)="OK",VLOOKUP(C970,omissio_vanha_vs_uusi!$A$2:$T$107,11,FALSE),""))</f>
        <v/>
      </c>
      <c r="E970">
        <f>VLOOKUP($C970,marv2012_trees!$A$2:$O$2023,5,FALSE)</f>
        <v>2516129.88</v>
      </c>
      <c r="F970">
        <f>VLOOKUP($C970,marv2012_trees!$A$2:$O$2023,6,FALSE)</f>
        <v>6860462.7300000004</v>
      </c>
      <c r="G970" t="str">
        <f>IF(ISNA(VLOOKUP($C970,results!$A$2:$CJ$107,10,FALSE)),"",VLOOKUP($C970,results!$A$2:$CJ$107,10,FALSE))</f>
        <v/>
      </c>
      <c r="H970" t="str">
        <f>IF(ISNA(VLOOKUP($C970,results!$A$2:$CJ$107,11,FALSE)),"",VLOOKUP($C970,results!$A$2:$CJ$107,11,FALSE))</f>
        <v/>
      </c>
      <c r="I970" t="s">
        <v>176</v>
      </c>
      <c r="J970">
        <v>564</v>
      </c>
      <c r="K970">
        <v>2</v>
      </c>
      <c r="L970">
        <v>64</v>
      </c>
      <c r="N970">
        <v>3</v>
      </c>
      <c r="O970" s="7">
        <v>1</v>
      </c>
      <c r="P970" s="7">
        <v>2</v>
      </c>
      <c r="Q970" s="7">
        <v>12</v>
      </c>
      <c r="R970" s="7">
        <v>83</v>
      </c>
      <c r="AA970" t="s">
        <v>166</v>
      </c>
      <c r="AB970" s="8">
        <f t="shared" si="163"/>
        <v>19</v>
      </c>
      <c r="AC970" s="8" t="str">
        <f t="shared" si="164"/>
        <v/>
      </c>
      <c r="AD970" s="32" t="str">
        <f t="shared" si="165"/>
        <v/>
      </c>
      <c r="AE970" s="32" t="str">
        <f>IF(J970&lt;900,IF(AND(VLOOKUP(C970,marv2012_trees!$A$2:$O$2023,11,FALSE)&lt;21,OR(Q970=21,Q970=22,Q970=23)),1,""),"")</f>
        <v/>
      </c>
      <c r="AF970" s="32" t="str">
        <f t="shared" si="166"/>
        <v/>
      </c>
      <c r="AG970" s="32">
        <f t="shared" si="167"/>
        <v>64</v>
      </c>
      <c r="AH970" s="32">
        <f t="shared" si="168"/>
        <v>83</v>
      </c>
      <c r="AI970" s="32">
        <f t="shared" si="169"/>
        <v>19</v>
      </c>
      <c r="AJ970" s="32" t="str">
        <f t="shared" si="170"/>
        <v/>
      </c>
    </row>
    <row r="971" spans="1:36">
      <c r="A971">
        <v>122</v>
      </c>
      <c r="B971" s="1" t="str">
        <f t="shared" si="162"/>
        <v>122A_566</v>
      </c>
      <c r="C971" t="str">
        <f t="shared" si="161"/>
        <v>122A_566</v>
      </c>
      <c r="D971" t="str">
        <f>IF(ISNA(VLOOKUP(C971,omissio_vanha_vs_uusi!$A$2:$T$107,20,FALSE)),"",IF(VLOOKUP(C971,omissio_vanha_vs_uusi!$A$2:$T$107,20,FALSE)="OK",VLOOKUP(C971,omissio_vanha_vs_uusi!$A$2:$T$107,11,FALSE),""))</f>
        <v/>
      </c>
      <c r="E971">
        <f>VLOOKUP($C971,marv2012_trees!$A$2:$O$2023,5,FALSE)</f>
        <v>2516130.3199999998</v>
      </c>
      <c r="F971">
        <f>VLOOKUP($C971,marv2012_trees!$A$2:$O$2023,6,FALSE)</f>
        <v>6860463.3799999999</v>
      </c>
      <c r="G971" t="str">
        <f>IF(ISNA(VLOOKUP($C971,results!$A$2:$CJ$107,10,FALSE)),"",VLOOKUP($C971,results!$A$2:$CJ$107,10,FALSE))</f>
        <v/>
      </c>
      <c r="H971" t="str">
        <f>IF(ISNA(VLOOKUP($C971,results!$A$2:$CJ$107,11,FALSE)),"",VLOOKUP($C971,results!$A$2:$CJ$107,11,FALSE))</f>
        <v/>
      </c>
      <c r="I971" t="s">
        <v>176</v>
      </c>
      <c r="J971">
        <v>566</v>
      </c>
      <c r="K971">
        <v>4</v>
      </c>
      <c r="L971">
        <v>43</v>
      </c>
      <c r="N971">
        <v>3</v>
      </c>
      <c r="O971" s="7">
        <v>1</v>
      </c>
      <c r="P971" s="7">
        <v>4</v>
      </c>
      <c r="Q971" s="7">
        <v>31</v>
      </c>
      <c r="AA971" t="s">
        <v>234</v>
      </c>
      <c r="AB971" s="8" t="str">
        <f t="shared" si="163"/>
        <v/>
      </c>
      <c r="AC971" s="8" t="str">
        <f t="shared" si="164"/>
        <v/>
      </c>
      <c r="AD971" s="32" t="str">
        <f t="shared" si="165"/>
        <v/>
      </c>
      <c r="AE971" s="32" t="str">
        <f>IF(J971&lt;900,IF(AND(VLOOKUP(C971,marv2012_trees!$A$2:$O$2023,11,FALSE)&lt;21,OR(Q971=21,Q971=22,Q971=23)),1,""),"")</f>
        <v/>
      </c>
      <c r="AF971" s="32">
        <f t="shared" si="166"/>
        <v>1</v>
      </c>
      <c r="AG971" s="32">
        <f t="shared" si="167"/>
        <v>0</v>
      </c>
      <c r="AH971" s="32">
        <f t="shared" si="168"/>
        <v>0</v>
      </c>
      <c r="AI971" s="32" t="str">
        <f t="shared" si="169"/>
        <v/>
      </c>
      <c r="AJ971" s="32" t="str">
        <f t="shared" si="170"/>
        <v/>
      </c>
    </row>
    <row r="972" spans="1:36">
      <c r="A972">
        <v>122</v>
      </c>
      <c r="B972" s="1" t="str">
        <f t="shared" si="162"/>
        <v>122A_570</v>
      </c>
      <c r="C972" t="str">
        <f t="shared" si="161"/>
        <v>122A_570</v>
      </c>
      <c r="D972" t="str">
        <f>IF(ISNA(VLOOKUP(C972,omissio_vanha_vs_uusi!$A$2:$T$107,20,FALSE)),"",IF(VLOOKUP(C972,omissio_vanha_vs_uusi!$A$2:$T$107,20,FALSE)="OK",VLOOKUP(C972,omissio_vanha_vs_uusi!$A$2:$T$107,11,FALSE),""))</f>
        <v/>
      </c>
      <c r="E972">
        <f>VLOOKUP($C972,marv2012_trees!$A$2:$O$2023,5,FALSE)</f>
        <v>2516125.7799999998</v>
      </c>
      <c r="F972">
        <f>VLOOKUP($C972,marv2012_trees!$A$2:$O$2023,6,FALSE)</f>
        <v>6860463.6299999999</v>
      </c>
      <c r="G972" t="str">
        <f>IF(ISNA(VLOOKUP($C972,results!$A$2:$CJ$107,10,FALSE)),"",VLOOKUP($C972,results!$A$2:$CJ$107,10,FALSE))</f>
        <v/>
      </c>
      <c r="H972" t="str">
        <f>IF(ISNA(VLOOKUP($C972,results!$A$2:$CJ$107,11,FALSE)),"",VLOOKUP($C972,results!$A$2:$CJ$107,11,FALSE))</f>
        <v/>
      </c>
      <c r="I972" t="s">
        <v>176</v>
      </c>
      <c r="J972">
        <v>570</v>
      </c>
      <c r="K972">
        <v>2</v>
      </c>
      <c r="L972">
        <v>90</v>
      </c>
      <c r="N972">
        <v>3</v>
      </c>
      <c r="O972" s="7">
        <v>1</v>
      </c>
      <c r="P972" s="7">
        <v>2</v>
      </c>
      <c r="Q972" s="7">
        <v>11</v>
      </c>
      <c r="R972" s="7">
        <v>107</v>
      </c>
      <c r="AB972" s="8">
        <f t="shared" si="163"/>
        <v>17</v>
      </c>
      <c r="AC972" s="8" t="str">
        <f t="shared" si="164"/>
        <v/>
      </c>
      <c r="AD972" s="32" t="str">
        <f t="shared" si="165"/>
        <v/>
      </c>
      <c r="AE972" s="32" t="str">
        <f>IF(J972&lt;900,IF(AND(VLOOKUP(C972,marv2012_trees!$A$2:$O$2023,11,FALSE)&lt;21,OR(Q972=21,Q972=22,Q972=23)),1,""),"")</f>
        <v/>
      </c>
      <c r="AF972" s="32" t="str">
        <f t="shared" si="166"/>
        <v/>
      </c>
      <c r="AG972" s="32">
        <f t="shared" si="167"/>
        <v>90</v>
      </c>
      <c r="AH972" s="32">
        <f t="shared" si="168"/>
        <v>107</v>
      </c>
      <c r="AI972" s="32">
        <f t="shared" si="169"/>
        <v>17</v>
      </c>
      <c r="AJ972" s="32" t="str">
        <f t="shared" si="170"/>
        <v/>
      </c>
    </row>
    <row r="973" spans="1:36">
      <c r="A973">
        <v>122</v>
      </c>
      <c r="B973" s="1" t="str">
        <f t="shared" si="162"/>
        <v>122A_555</v>
      </c>
      <c r="C973" t="str">
        <f t="shared" si="161"/>
        <v>122A_555</v>
      </c>
      <c r="D973" t="str">
        <f>IF(ISNA(VLOOKUP(C973,omissio_vanha_vs_uusi!$A$2:$T$107,20,FALSE)),"",IF(VLOOKUP(C973,omissio_vanha_vs_uusi!$A$2:$T$107,20,FALSE)="OK",VLOOKUP(C973,omissio_vanha_vs_uusi!$A$2:$T$107,11,FALSE),""))</f>
        <v/>
      </c>
      <c r="E973">
        <f>VLOOKUP($C973,marv2012_trees!$A$2:$O$2023,5,FALSE)</f>
        <v>2516139.0699999998</v>
      </c>
      <c r="F973">
        <f>VLOOKUP($C973,marv2012_trees!$A$2:$O$2023,6,FALSE)</f>
        <v>6860454.5700000003</v>
      </c>
      <c r="G973" t="str">
        <f>IF(ISNA(VLOOKUP($C973,results!$A$2:$CJ$107,10,FALSE)),"",VLOOKUP($C973,results!$A$2:$CJ$107,10,FALSE))</f>
        <v/>
      </c>
      <c r="H973" t="str">
        <f>IF(ISNA(VLOOKUP($C973,results!$A$2:$CJ$107,11,FALSE)),"",VLOOKUP($C973,results!$A$2:$CJ$107,11,FALSE))</f>
        <v/>
      </c>
      <c r="I973" t="s">
        <v>176</v>
      </c>
      <c r="J973">
        <v>555</v>
      </c>
      <c r="K973">
        <v>2</v>
      </c>
      <c r="L973">
        <v>47</v>
      </c>
      <c r="N973">
        <v>3</v>
      </c>
      <c r="O973" s="7">
        <v>1</v>
      </c>
      <c r="P973" s="7">
        <v>2</v>
      </c>
      <c r="Q973" s="7">
        <v>11</v>
      </c>
      <c r="R973" s="7">
        <v>45</v>
      </c>
      <c r="AB973" s="8">
        <f t="shared" si="163"/>
        <v>-2</v>
      </c>
      <c r="AC973" s="8" t="str">
        <f t="shared" si="164"/>
        <v/>
      </c>
      <c r="AD973" s="32" t="str">
        <f t="shared" si="165"/>
        <v/>
      </c>
      <c r="AE973" s="32" t="str">
        <f>IF(J973&lt;900,IF(AND(VLOOKUP(C973,marv2012_trees!$A$2:$O$2023,11,FALSE)&lt;21,OR(Q973=21,Q973=22,Q973=23)),1,""),"")</f>
        <v/>
      </c>
      <c r="AF973" s="32" t="str">
        <f t="shared" si="166"/>
        <v/>
      </c>
      <c r="AG973" s="32">
        <f t="shared" si="167"/>
        <v>47</v>
      </c>
      <c r="AH973" s="32">
        <f t="shared" si="168"/>
        <v>45</v>
      </c>
      <c r="AI973" s="32">
        <f t="shared" si="169"/>
        <v>-2</v>
      </c>
      <c r="AJ973" s="32" t="str">
        <f t="shared" si="170"/>
        <v/>
      </c>
    </row>
    <row r="974" spans="1:36">
      <c r="A974">
        <v>122</v>
      </c>
      <c r="B974" s="1" t="str">
        <f t="shared" si="162"/>
        <v>122A_548</v>
      </c>
      <c r="C974" t="str">
        <f t="shared" si="161"/>
        <v>122A_548</v>
      </c>
      <c r="D974" t="str">
        <f>IF(ISNA(VLOOKUP(C974,omissio_vanha_vs_uusi!$A$2:$T$107,20,FALSE)),"",IF(VLOOKUP(C974,omissio_vanha_vs_uusi!$A$2:$T$107,20,FALSE)="OK",VLOOKUP(C974,omissio_vanha_vs_uusi!$A$2:$T$107,11,FALSE),""))</f>
        <v/>
      </c>
      <c r="E974">
        <f>VLOOKUP($C974,marv2012_trees!$A$2:$O$2023,5,FALSE)</f>
        <v>2516142.4500000002</v>
      </c>
      <c r="F974">
        <f>VLOOKUP($C974,marv2012_trees!$A$2:$O$2023,6,FALSE)</f>
        <v>6860458.2999999998</v>
      </c>
      <c r="G974" t="str">
        <f>IF(ISNA(VLOOKUP($C974,results!$A$2:$CJ$107,10,FALSE)),"",VLOOKUP($C974,results!$A$2:$CJ$107,10,FALSE))</f>
        <v/>
      </c>
      <c r="H974" t="str">
        <f>IF(ISNA(VLOOKUP($C974,results!$A$2:$CJ$107,11,FALSE)),"",VLOOKUP($C974,results!$A$2:$CJ$107,11,FALSE))</f>
        <v/>
      </c>
      <c r="I974" t="s">
        <v>176</v>
      </c>
      <c r="J974">
        <v>548</v>
      </c>
      <c r="K974">
        <v>3</v>
      </c>
      <c r="L974">
        <v>46</v>
      </c>
      <c r="N974">
        <v>3</v>
      </c>
      <c r="O974" s="7">
        <v>1</v>
      </c>
      <c r="P974" s="7">
        <v>3</v>
      </c>
      <c r="Q974" s="7">
        <v>31</v>
      </c>
      <c r="AA974" t="s">
        <v>234</v>
      </c>
      <c r="AB974" s="8" t="str">
        <f t="shared" si="163"/>
        <v/>
      </c>
      <c r="AC974" s="8" t="str">
        <f t="shared" si="164"/>
        <v/>
      </c>
      <c r="AD974" s="32" t="str">
        <f t="shared" si="165"/>
        <v/>
      </c>
      <c r="AE974" s="32" t="str">
        <f>IF(J974&lt;900,IF(AND(VLOOKUP(C974,marv2012_trees!$A$2:$O$2023,11,FALSE)&lt;21,OR(Q974=21,Q974=22,Q974=23)),1,""),"")</f>
        <v/>
      </c>
      <c r="AF974" s="32">
        <f t="shared" si="166"/>
        <v>1</v>
      </c>
      <c r="AG974" s="32">
        <f t="shared" si="167"/>
        <v>0</v>
      </c>
      <c r="AH974" s="32">
        <f t="shared" si="168"/>
        <v>0</v>
      </c>
      <c r="AI974" s="32" t="str">
        <f t="shared" si="169"/>
        <v/>
      </c>
      <c r="AJ974" s="32" t="str">
        <f t="shared" si="170"/>
        <v/>
      </c>
    </row>
    <row r="975" spans="1:36">
      <c r="A975">
        <v>122</v>
      </c>
      <c r="B975" s="1" t="str">
        <f t="shared" si="162"/>
        <v>122A_546</v>
      </c>
      <c r="C975" t="str">
        <f t="shared" si="161"/>
        <v>122A_546</v>
      </c>
      <c r="D975" t="str">
        <f>IF(ISNA(VLOOKUP(C975,omissio_vanha_vs_uusi!$A$2:$T$107,20,FALSE)),"",IF(VLOOKUP(C975,omissio_vanha_vs_uusi!$A$2:$T$107,20,FALSE)="OK",VLOOKUP(C975,omissio_vanha_vs_uusi!$A$2:$T$107,11,FALSE),""))</f>
        <v/>
      </c>
      <c r="E975">
        <f>VLOOKUP($C975,marv2012_trees!$A$2:$O$2023,5,FALSE)</f>
        <v>2516142.0800000001</v>
      </c>
      <c r="F975">
        <f>VLOOKUP($C975,marv2012_trees!$A$2:$O$2023,6,FALSE)</f>
        <v>6860460.4400000004</v>
      </c>
      <c r="G975" t="str">
        <f>IF(ISNA(VLOOKUP($C975,results!$A$2:$CJ$107,10,FALSE)),"",VLOOKUP($C975,results!$A$2:$CJ$107,10,FALSE))</f>
        <v/>
      </c>
      <c r="H975" t="str">
        <f>IF(ISNA(VLOOKUP($C975,results!$A$2:$CJ$107,11,FALSE)),"",VLOOKUP($C975,results!$A$2:$CJ$107,11,FALSE))</f>
        <v/>
      </c>
      <c r="I975" t="s">
        <v>176</v>
      </c>
      <c r="J975">
        <v>546</v>
      </c>
      <c r="K975">
        <v>2</v>
      </c>
      <c r="L975">
        <v>52</v>
      </c>
      <c r="N975">
        <v>3</v>
      </c>
      <c r="O975" s="7">
        <v>1</v>
      </c>
      <c r="P975" s="7">
        <v>2</v>
      </c>
      <c r="Q975" s="7">
        <v>12</v>
      </c>
      <c r="R975" s="7">
        <v>62</v>
      </c>
      <c r="AA975" t="s">
        <v>167</v>
      </c>
      <c r="AB975" s="8">
        <f t="shared" si="163"/>
        <v>10</v>
      </c>
      <c r="AC975" s="8" t="str">
        <f t="shared" si="164"/>
        <v/>
      </c>
      <c r="AD975" s="32" t="str">
        <f t="shared" si="165"/>
        <v/>
      </c>
      <c r="AE975" s="32" t="str">
        <f>IF(J975&lt;900,IF(AND(VLOOKUP(C975,marv2012_trees!$A$2:$O$2023,11,FALSE)&lt;21,OR(Q975=21,Q975=22,Q975=23)),1,""),"")</f>
        <v/>
      </c>
      <c r="AF975" s="32" t="str">
        <f t="shared" si="166"/>
        <v/>
      </c>
      <c r="AG975" s="32">
        <f t="shared" si="167"/>
        <v>52</v>
      </c>
      <c r="AH975" s="32">
        <f t="shared" si="168"/>
        <v>62</v>
      </c>
      <c r="AI975" s="32">
        <f t="shared" si="169"/>
        <v>10</v>
      </c>
      <c r="AJ975" s="32" t="str">
        <f t="shared" si="170"/>
        <v/>
      </c>
    </row>
    <row r="976" spans="1:36">
      <c r="A976">
        <v>122</v>
      </c>
      <c r="B976" s="1" t="str">
        <f t="shared" si="162"/>
        <v>122A_551</v>
      </c>
      <c r="C976" t="str">
        <f t="shared" si="161"/>
        <v>122A_551</v>
      </c>
      <c r="D976" t="str">
        <f>IF(ISNA(VLOOKUP(C976,omissio_vanha_vs_uusi!$A$2:$T$107,20,FALSE)),"",IF(VLOOKUP(C976,omissio_vanha_vs_uusi!$A$2:$T$107,20,FALSE)="OK",VLOOKUP(C976,omissio_vanha_vs_uusi!$A$2:$T$107,11,FALSE),""))</f>
        <v/>
      </c>
      <c r="E976">
        <f>VLOOKUP($C976,marv2012_trees!$A$2:$O$2023,5,FALSE)</f>
        <v>2516140.38</v>
      </c>
      <c r="F976">
        <f>VLOOKUP($C976,marv2012_trees!$A$2:$O$2023,6,FALSE)</f>
        <v>6860462.3499999996</v>
      </c>
      <c r="G976" t="str">
        <f>IF(ISNA(VLOOKUP($C976,results!$A$2:$CJ$107,10,FALSE)),"",VLOOKUP($C976,results!$A$2:$CJ$107,10,FALSE))</f>
        <v/>
      </c>
      <c r="H976" t="str">
        <f>IF(ISNA(VLOOKUP($C976,results!$A$2:$CJ$107,11,FALSE)),"",VLOOKUP($C976,results!$A$2:$CJ$107,11,FALSE))</f>
        <v/>
      </c>
      <c r="I976" t="s">
        <v>176</v>
      </c>
      <c r="J976">
        <v>551</v>
      </c>
      <c r="K976">
        <v>4</v>
      </c>
      <c r="L976">
        <v>81</v>
      </c>
      <c r="M976">
        <v>10.52099817</v>
      </c>
      <c r="N976">
        <v>3</v>
      </c>
      <c r="O976" s="7">
        <v>1</v>
      </c>
      <c r="P976" s="7">
        <v>4</v>
      </c>
      <c r="Q976" s="7">
        <v>12</v>
      </c>
      <c r="R976" s="7">
        <v>90</v>
      </c>
      <c r="AA976" t="s">
        <v>168</v>
      </c>
      <c r="AB976" s="8">
        <f t="shared" si="163"/>
        <v>9</v>
      </c>
      <c r="AC976" s="8" t="str">
        <f t="shared" si="164"/>
        <v/>
      </c>
      <c r="AD976" s="32" t="str">
        <f t="shared" si="165"/>
        <v/>
      </c>
      <c r="AE976" s="32" t="str">
        <f>IF(J976&lt;900,IF(AND(VLOOKUP(C976,marv2012_trees!$A$2:$O$2023,11,FALSE)&lt;21,OR(Q976=21,Q976=22,Q976=23)),1,""),"")</f>
        <v/>
      </c>
      <c r="AF976" s="32" t="str">
        <f t="shared" si="166"/>
        <v/>
      </c>
      <c r="AG976" s="32">
        <f t="shared" si="167"/>
        <v>81</v>
      </c>
      <c r="AH976" s="32">
        <f t="shared" si="168"/>
        <v>90</v>
      </c>
      <c r="AI976" s="32">
        <f t="shared" si="169"/>
        <v>9</v>
      </c>
      <c r="AJ976" s="32" t="str">
        <f t="shared" si="170"/>
        <v/>
      </c>
    </row>
    <row r="977" spans="1:36">
      <c r="A977">
        <v>122</v>
      </c>
      <c r="B977" s="1" t="str">
        <f t="shared" si="162"/>
        <v>122A_552</v>
      </c>
      <c r="C977" t="str">
        <f t="shared" si="161"/>
        <v>122A_552</v>
      </c>
      <c r="D977" t="str">
        <f>IF(ISNA(VLOOKUP(C977,omissio_vanha_vs_uusi!$A$2:$T$107,20,FALSE)),"",IF(VLOOKUP(C977,omissio_vanha_vs_uusi!$A$2:$T$107,20,FALSE)="OK",VLOOKUP(C977,omissio_vanha_vs_uusi!$A$2:$T$107,11,FALSE),""))</f>
        <v/>
      </c>
      <c r="E977">
        <f>VLOOKUP($C977,marv2012_trees!$A$2:$O$2023,5,FALSE)</f>
        <v>2516138.63</v>
      </c>
      <c r="F977">
        <f>VLOOKUP($C977,marv2012_trees!$A$2:$O$2023,6,FALSE)</f>
        <v>6860461.9500000002</v>
      </c>
      <c r="G977" t="str">
        <f>IF(ISNA(VLOOKUP($C977,results!$A$2:$CJ$107,10,FALSE)),"",VLOOKUP($C977,results!$A$2:$CJ$107,10,FALSE))</f>
        <v/>
      </c>
      <c r="H977" t="str">
        <f>IF(ISNA(VLOOKUP($C977,results!$A$2:$CJ$107,11,FALSE)),"",VLOOKUP($C977,results!$A$2:$CJ$107,11,FALSE))</f>
        <v/>
      </c>
      <c r="I977" t="s">
        <v>176</v>
      </c>
      <c r="J977">
        <v>552</v>
      </c>
      <c r="K977">
        <v>2</v>
      </c>
      <c r="L977">
        <v>66</v>
      </c>
      <c r="N977">
        <v>3</v>
      </c>
      <c r="O977" s="7">
        <v>1</v>
      </c>
      <c r="P977" s="7">
        <v>2</v>
      </c>
      <c r="Q977" s="7">
        <v>11</v>
      </c>
      <c r="R977" s="7">
        <v>81</v>
      </c>
      <c r="AB977" s="8">
        <f t="shared" si="163"/>
        <v>15</v>
      </c>
      <c r="AC977" s="8" t="str">
        <f t="shared" si="164"/>
        <v/>
      </c>
      <c r="AD977" s="32" t="str">
        <f t="shared" si="165"/>
        <v/>
      </c>
      <c r="AE977" s="32" t="str">
        <f>IF(J977&lt;900,IF(AND(VLOOKUP(C977,marv2012_trees!$A$2:$O$2023,11,FALSE)&lt;21,OR(Q977=21,Q977=22,Q977=23)),1,""),"")</f>
        <v/>
      </c>
      <c r="AF977" s="32" t="str">
        <f t="shared" si="166"/>
        <v/>
      </c>
      <c r="AG977" s="32">
        <f t="shared" si="167"/>
        <v>66</v>
      </c>
      <c r="AH977" s="32">
        <f t="shared" si="168"/>
        <v>81</v>
      </c>
      <c r="AI977" s="32">
        <f t="shared" si="169"/>
        <v>15</v>
      </c>
      <c r="AJ977" s="32" t="str">
        <f t="shared" si="170"/>
        <v/>
      </c>
    </row>
    <row r="978" spans="1:36">
      <c r="A978">
        <v>122</v>
      </c>
      <c r="B978" s="1" t="str">
        <f t="shared" si="162"/>
        <v>122A_533</v>
      </c>
      <c r="C978" t="str">
        <f t="shared" si="161"/>
        <v>122A_533</v>
      </c>
      <c r="D978" t="str">
        <f>IF(ISNA(VLOOKUP(C978,omissio_vanha_vs_uusi!$A$2:$T$107,20,FALSE)),"",IF(VLOOKUP(C978,omissio_vanha_vs_uusi!$A$2:$T$107,20,FALSE)="OK",VLOOKUP(C978,omissio_vanha_vs_uusi!$A$2:$T$107,11,FALSE),""))</f>
        <v/>
      </c>
      <c r="E978">
        <f>VLOOKUP($C978,marv2012_trees!$A$2:$O$2023,5,FALSE)</f>
        <v>2516141.08</v>
      </c>
      <c r="F978">
        <f>VLOOKUP($C978,marv2012_trees!$A$2:$O$2023,6,FALSE)</f>
        <v>6860464.9900000002</v>
      </c>
      <c r="G978" t="str">
        <f>IF(ISNA(VLOOKUP($C978,results!$A$2:$CJ$107,10,FALSE)),"",VLOOKUP($C978,results!$A$2:$CJ$107,10,FALSE))</f>
        <v/>
      </c>
      <c r="H978" t="str">
        <f>IF(ISNA(VLOOKUP($C978,results!$A$2:$CJ$107,11,FALSE)),"",VLOOKUP($C978,results!$A$2:$CJ$107,11,FALSE))</f>
        <v/>
      </c>
      <c r="I978" t="s">
        <v>176</v>
      </c>
      <c r="J978">
        <v>533</v>
      </c>
      <c r="K978">
        <v>2</v>
      </c>
      <c r="L978">
        <v>53</v>
      </c>
      <c r="N978">
        <v>3</v>
      </c>
      <c r="O978" s="7">
        <v>1</v>
      </c>
      <c r="P978" s="7">
        <v>2</v>
      </c>
      <c r="Q978" s="7">
        <v>11</v>
      </c>
      <c r="R978" s="7">
        <v>66</v>
      </c>
      <c r="AB978" s="8">
        <f t="shared" si="163"/>
        <v>13</v>
      </c>
      <c r="AC978" s="8" t="str">
        <f t="shared" si="164"/>
        <v/>
      </c>
      <c r="AD978" s="32" t="str">
        <f t="shared" si="165"/>
        <v/>
      </c>
      <c r="AE978" s="32" t="str">
        <f>IF(J978&lt;900,IF(AND(VLOOKUP(C978,marv2012_trees!$A$2:$O$2023,11,FALSE)&lt;21,OR(Q978=21,Q978=22,Q978=23)),1,""),"")</f>
        <v/>
      </c>
      <c r="AF978" s="32" t="str">
        <f t="shared" si="166"/>
        <v/>
      </c>
      <c r="AG978" s="32">
        <f t="shared" si="167"/>
        <v>53</v>
      </c>
      <c r="AH978" s="32">
        <f t="shared" si="168"/>
        <v>66</v>
      </c>
      <c r="AI978" s="32">
        <f t="shared" si="169"/>
        <v>13</v>
      </c>
      <c r="AJ978" s="32" t="str">
        <f t="shared" si="170"/>
        <v/>
      </c>
    </row>
    <row r="979" spans="1:36">
      <c r="A979">
        <v>122</v>
      </c>
      <c r="B979" s="1" t="str">
        <f t="shared" si="162"/>
        <v>122A_588</v>
      </c>
      <c r="C979" t="str">
        <f t="shared" si="161"/>
        <v>122A_588</v>
      </c>
      <c r="D979" t="str">
        <f>IF(ISNA(VLOOKUP(C979,omissio_vanha_vs_uusi!$A$2:$T$107,20,FALSE)),"",IF(VLOOKUP(C979,omissio_vanha_vs_uusi!$A$2:$T$107,20,FALSE)="OK",VLOOKUP(C979,omissio_vanha_vs_uusi!$A$2:$T$107,11,FALSE),""))</f>
        <v/>
      </c>
      <c r="E979">
        <f>VLOOKUP($C979,marv2012_trees!$A$2:$O$2023,5,FALSE)</f>
        <v>2516136.69</v>
      </c>
      <c r="F979">
        <f>VLOOKUP($C979,marv2012_trees!$A$2:$O$2023,6,FALSE)</f>
        <v>6860465.1799999997</v>
      </c>
      <c r="G979" t="str">
        <f>IF(ISNA(VLOOKUP($C979,results!$A$2:$CJ$107,10,FALSE)),"",VLOOKUP($C979,results!$A$2:$CJ$107,10,FALSE))</f>
        <v/>
      </c>
      <c r="H979" t="str">
        <f>IF(ISNA(VLOOKUP($C979,results!$A$2:$CJ$107,11,FALSE)),"",VLOOKUP($C979,results!$A$2:$CJ$107,11,FALSE))</f>
        <v/>
      </c>
      <c r="I979" t="s">
        <v>176</v>
      </c>
      <c r="J979">
        <v>588</v>
      </c>
      <c r="K979">
        <v>21</v>
      </c>
      <c r="L979">
        <v>148</v>
      </c>
      <c r="N979">
        <v>3</v>
      </c>
      <c r="O979" s="7">
        <v>1</v>
      </c>
      <c r="P979" s="7">
        <v>21</v>
      </c>
      <c r="Q979" s="7">
        <v>11</v>
      </c>
      <c r="R979" s="7">
        <v>165</v>
      </c>
      <c r="AB979" s="8">
        <f t="shared" si="163"/>
        <v>17</v>
      </c>
      <c r="AC979" s="8" t="str">
        <f t="shared" si="164"/>
        <v/>
      </c>
      <c r="AD979" s="32" t="str">
        <f t="shared" si="165"/>
        <v/>
      </c>
      <c r="AE979" s="32" t="str">
        <f>IF(J979&lt;900,IF(AND(VLOOKUP(C979,marv2012_trees!$A$2:$O$2023,11,FALSE)&lt;21,OR(Q979=21,Q979=22,Q979=23)),1,""),"")</f>
        <v/>
      </c>
      <c r="AF979" s="32" t="str">
        <f t="shared" si="166"/>
        <v/>
      </c>
      <c r="AG979" s="32">
        <f t="shared" si="167"/>
        <v>148</v>
      </c>
      <c r="AH979" s="32">
        <f t="shared" si="168"/>
        <v>165</v>
      </c>
      <c r="AI979" s="32">
        <f t="shared" si="169"/>
        <v>17</v>
      </c>
      <c r="AJ979" s="32" t="str">
        <f t="shared" si="170"/>
        <v/>
      </c>
    </row>
    <row r="980" spans="1:36">
      <c r="A980">
        <v>122</v>
      </c>
      <c r="B980" s="1" t="str">
        <f t="shared" si="162"/>
        <v>122A_565</v>
      </c>
      <c r="C980" t="str">
        <f t="shared" si="161"/>
        <v>122A_565</v>
      </c>
      <c r="D980" t="str">
        <f>IF(ISNA(VLOOKUP(C980,omissio_vanha_vs_uusi!$A$2:$T$107,20,FALSE)),"",IF(VLOOKUP(C980,omissio_vanha_vs_uusi!$A$2:$T$107,20,FALSE)="OK",VLOOKUP(C980,omissio_vanha_vs_uusi!$A$2:$T$107,11,FALSE),""))</f>
        <v/>
      </c>
      <c r="E980">
        <f>VLOOKUP($C980,marv2012_trees!$A$2:$O$2023,5,FALSE)</f>
        <v>2516131.91</v>
      </c>
      <c r="F980">
        <f>VLOOKUP($C980,marv2012_trees!$A$2:$O$2023,6,FALSE)</f>
        <v>6860463.6299999999</v>
      </c>
      <c r="G980" t="str">
        <f>IF(ISNA(VLOOKUP($C980,results!$A$2:$CJ$107,10,FALSE)),"",VLOOKUP($C980,results!$A$2:$CJ$107,10,FALSE))</f>
        <v/>
      </c>
      <c r="H980" t="str">
        <f>IF(ISNA(VLOOKUP($C980,results!$A$2:$CJ$107,11,FALSE)),"",VLOOKUP($C980,results!$A$2:$CJ$107,11,FALSE))</f>
        <v/>
      </c>
      <c r="I980" t="s">
        <v>176</v>
      </c>
      <c r="J980">
        <v>565</v>
      </c>
      <c r="K980">
        <v>21</v>
      </c>
      <c r="L980">
        <v>126</v>
      </c>
      <c r="N980">
        <v>3</v>
      </c>
      <c r="O980" s="7">
        <v>1</v>
      </c>
      <c r="P980" s="7">
        <v>21</v>
      </c>
      <c r="Q980" s="7">
        <v>11</v>
      </c>
      <c r="R980" s="7">
        <v>148</v>
      </c>
      <c r="S980" s="7" t="s">
        <v>129</v>
      </c>
      <c r="T980" s="7">
        <v>9</v>
      </c>
      <c r="U980" s="7">
        <v>9.9</v>
      </c>
      <c r="V980" s="7">
        <v>1</v>
      </c>
      <c r="AB980" s="8">
        <f t="shared" si="163"/>
        <v>22</v>
      </c>
      <c r="AC980" s="8" t="str">
        <f t="shared" si="164"/>
        <v/>
      </c>
      <c r="AD980" s="32" t="str">
        <f t="shared" si="165"/>
        <v/>
      </c>
      <c r="AE980" s="32" t="str">
        <f>IF(J980&lt;900,IF(AND(VLOOKUP(C980,marv2012_trees!$A$2:$O$2023,11,FALSE)&lt;21,OR(Q980=21,Q980=22,Q980=23)),1,""),"")</f>
        <v/>
      </c>
      <c r="AF980" s="32" t="str">
        <f t="shared" si="166"/>
        <v/>
      </c>
      <c r="AG980" s="32">
        <f t="shared" si="167"/>
        <v>126</v>
      </c>
      <c r="AH980" s="32">
        <f t="shared" si="168"/>
        <v>148</v>
      </c>
      <c r="AI980" s="32">
        <f t="shared" si="169"/>
        <v>22</v>
      </c>
      <c r="AJ980" s="32" t="str">
        <f t="shared" si="170"/>
        <v/>
      </c>
    </row>
    <row r="981" spans="1:36">
      <c r="A981">
        <v>122</v>
      </c>
      <c r="B981" s="1" t="str">
        <f t="shared" si="162"/>
        <v>122A_528</v>
      </c>
      <c r="C981" t="str">
        <f t="shared" si="161"/>
        <v>122A_528</v>
      </c>
      <c r="D981" t="str">
        <f>IF(ISNA(VLOOKUP(C981,omissio_vanha_vs_uusi!$A$2:$T$107,20,FALSE)),"",IF(VLOOKUP(C981,omissio_vanha_vs_uusi!$A$2:$T$107,20,FALSE)="OK",VLOOKUP(C981,omissio_vanha_vs_uusi!$A$2:$T$107,11,FALSE),""))</f>
        <v/>
      </c>
      <c r="E981">
        <f>VLOOKUP($C981,marv2012_trees!$A$2:$O$2023,5,FALSE)</f>
        <v>2516139.1800000002</v>
      </c>
      <c r="F981">
        <f>VLOOKUP($C981,marv2012_trees!$A$2:$O$2023,6,FALSE)</f>
        <v>6860467.79</v>
      </c>
      <c r="G981" t="str">
        <f>IF(ISNA(VLOOKUP($C981,results!$A$2:$CJ$107,10,FALSE)),"",VLOOKUP($C981,results!$A$2:$CJ$107,10,FALSE))</f>
        <v/>
      </c>
      <c r="H981" t="str">
        <f>IF(ISNA(VLOOKUP($C981,results!$A$2:$CJ$107,11,FALSE)),"",VLOOKUP($C981,results!$A$2:$CJ$107,11,FALSE))</f>
        <v/>
      </c>
      <c r="I981" t="s">
        <v>176</v>
      </c>
      <c r="J981">
        <v>528</v>
      </c>
      <c r="K981">
        <v>2</v>
      </c>
      <c r="L981">
        <v>60</v>
      </c>
      <c r="N981">
        <v>3</v>
      </c>
      <c r="O981" s="7">
        <v>1</v>
      </c>
      <c r="P981" s="7">
        <v>2</v>
      </c>
      <c r="Q981" s="7">
        <v>11</v>
      </c>
      <c r="R981" s="7">
        <v>73</v>
      </c>
      <c r="AB981" s="8">
        <f t="shared" si="163"/>
        <v>13</v>
      </c>
      <c r="AC981" s="8" t="str">
        <f t="shared" si="164"/>
        <v/>
      </c>
      <c r="AD981" s="32" t="str">
        <f t="shared" si="165"/>
        <v/>
      </c>
      <c r="AE981" s="32" t="str">
        <f>IF(J981&lt;900,IF(AND(VLOOKUP(C981,marv2012_trees!$A$2:$O$2023,11,FALSE)&lt;21,OR(Q981=21,Q981=22,Q981=23)),1,""),"")</f>
        <v/>
      </c>
      <c r="AF981" s="32" t="str">
        <f t="shared" si="166"/>
        <v/>
      </c>
      <c r="AG981" s="32">
        <f t="shared" si="167"/>
        <v>60</v>
      </c>
      <c r="AH981" s="32">
        <f t="shared" si="168"/>
        <v>73</v>
      </c>
      <c r="AI981" s="32">
        <f t="shared" si="169"/>
        <v>13</v>
      </c>
      <c r="AJ981" s="32" t="str">
        <f t="shared" si="170"/>
        <v/>
      </c>
    </row>
    <row r="982" spans="1:36">
      <c r="A982">
        <v>122</v>
      </c>
      <c r="B982" s="1" t="str">
        <f t="shared" si="162"/>
        <v>122A_530</v>
      </c>
      <c r="C982" t="str">
        <f t="shared" si="161"/>
        <v>122A_530</v>
      </c>
      <c r="D982" t="str">
        <f>IF(ISNA(VLOOKUP(C982,omissio_vanha_vs_uusi!$A$2:$T$107,20,FALSE)),"",IF(VLOOKUP(C982,omissio_vanha_vs_uusi!$A$2:$T$107,20,FALSE)="OK",VLOOKUP(C982,omissio_vanha_vs_uusi!$A$2:$T$107,11,FALSE),""))</f>
        <v/>
      </c>
      <c r="E982">
        <f>VLOOKUP($C982,marv2012_trees!$A$2:$O$2023,5,FALSE)</f>
        <v>2516139.0299999998</v>
      </c>
      <c r="F982">
        <f>VLOOKUP($C982,marv2012_trees!$A$2:$O$2023,6,FALSE)</f>
        <v>6860469.3600000003</v>
      </c>
      <c r="G982" t="str">
        <f>IF(ISNA(VLOOKUP($C982,results!$A$2:$CJ$107,10,FALSE)),"",VLOOKUP($C982,results!$A$2:$CJ$107,10,FALSE))</f>
        <v/>
      </c>
      <c r="H982" t="str">
        <f>IF(ISNA(VLOOKUP($C982,results!$A$2:$CJ$107,11,FALSE)),"",VLOOKUP($C982,results!$A$2:$CJ$107,11,FALSE))</f>
        <v/>
      </c>
      <c r="I982" t="s">
        <v>176</v>
      </c>
      <c r="J982">
        <v>530</v>
      </c>
      <c r="K982">
        <v>2</v>
      </c>
      <c r="L982">
        <v>46</v>
      </c>
      <c r="N982">
        <v>3</v>
      </c>
      <c r="O982" s="7">
        <v>1</v>
      </c>
      <c r="P982" s="7">
        <v>2</v>
      </c>
      <c r="Q982" s="7">
        <v>12</v>
      </c>
      <c r="R982" s="7">
        <v>58</v>
      </c>
      <c r="AA982" t="s">
        <v>169</v>
      </c>
      <c r="AB982" s="8">
        <f t="shared" si="163"/>
        <v>12</v>
      </c>
      <c r="AC982" s="8" t="str">
        <f t="shared" si="164"/>
        <v/>
      </c>
      <c r="AD982" s="32" t="str">
        <f t="shared" si="165"/>
        <v/>
      </c>
      <c r="AE982" s="32" t="str">
        <f>IF(J982&lt;900,IF(AND(VLOOKUP(C982,marv2012_trees!$A$2:$O$2023,11,FALSE)&lt;21,OR(Q982=21,Q982=22,Q982=23)),1,""),"")</f>
        <v/>
      </c>
      <c r="AF982" s="32" t="str">
        <f t="shared" si="166"/>
        <v/>
      </c>
      <c r="AG982" s="32">
        <f t="shared" si="167"/>
        <v>46</v>
      </c>
      <c r="AH982" s="32">
        <f t="shared" si="168"/>
        <v>58</v>
      </c>
      <c r="AI982" s="32">
        <f t="shared" si="169"/>
        <v>12</v>
      </c>
      <c r="AJ982" s="32" t="str">
        <f t="shared" si="170"/>
        <v/>
      </c>
    </row>
    <row r="983" spans="1:36">
      <c r="A983">
        <v>122</v>
      </c>
      <c r="B983" s="1" t="str">
        <f t="shared" si="162"/>
        <v>122A_540</v>
      </c>
      <c r="C983" t="str">
        <f t="shared" si="161"/>
        <v>122A_540</v>
      </c>
      <c r="D983" t="str">
        <f>IF(ISNA(VLOOKUP(C983,omissio_vanha_vs_uusi!$A$2:$T$107,20,FALSE)),"",IF(VLOOKUP(C983,omissio_vanha_vs_uusi!$A$2:$T$107,20,FALSE)="OK",VLOOKUP(C983,omissio_vanha_vs_uusi!$A$2:$T$107,11,FALSE),""))</f>
        <v/>
      </c>
      <c r="E983">
        <f>VLOOKUP($C983,marv2012_trees!$A$2:$O$2023,5,FALSE)</f>
        <v>2516152.5099999998</v>
      </c>
      <c r="F983">
        <f>VLOOKUP($C983,marv2012_trees!$A$2:$O$2023,6,FALSE)</f>
        <v>6860459.6600000001</v>
      </c>
      <c r="G983" t="str">
        <f>IF(ISNA(VLOOKUP($C983,results!$A$2:$CJ$107,10,FALSE)),"",VLOOKUP($C983,results!$A$2:$CJ$107,10,FALSE))</f>
        <v/>
      </c>
      <c r="H983" t="str">
        <f>IF(ISNA(VLOOKUP($C983,results!$A$2:$CJ$107,11,FALSE)),"",VLOOKUP($C983,results!$A$2:$CJ$107,11,FALSE))</f>
        <v/>
      </c>
      <c r="I983" t="s">
        <v>176</v>
      </c>
      <c r="J983">
        <v>540</v>
      </c>
      <c r="K983">
        <v>21</v>
      </c>
      <c r="L983">
        <v>142</v>
      </c>
      <c r="N983">
        <v>3</v>
      </c>
      <c r="O983" s="7">
        <v>1</v>
      </c>
      <c r="P983" s="7">
        <v>21</v>
      </c>
      <c r="Q983" s="7">
        <v>11</v>
      </c>
      <c r="R983" s="7">
        <v>162</v>
      </c>
      <c r="AB983" s="8">
        <f t="shared" si="163"/>
        <v>20</v>
      </c>
      <c r="AC983" s="8" t="str">
        <f t="shared" si="164"/>
        <v/>
      </c>
      <c r="AD983" s="32" t="str">
        <f t="shared" si="165"/>
        <v/>
      </c>
      <c r="AE983" s="32" t="str">
        <f>IF(J983&lt;900,IF(AND(VLOOKUP(C983,marv2012_trees!$A$2:$O$2023,11,FALSE)&lt;21,OR(Q983=21,Q983=22,Q983=23)),1,""),"")</f>
        <v/>
      </c>
      <c r="AF983" s="32" t="str">
        <f t="shared" si="166"/>
        <v/>
      </c>
      <c r="AG983" s="32">
        <f t="shared" si="167"/>
        <v>142</v>
      </c>
      <c r="AH983" s="32">
        <f t="shared" si="168"/>
        <v>162</v>
      </c>
      <c r="AI983" s="32">
        <f t="shared" si="169"/>
        <v>20</v>
      </c>
      <c r="AJ983" s="32" t="str">
        <f t="shared" si="170"/>
        <v/>
      </c>
    </row>
    <row r="984" spans="1:36">
      <c r="A984">
        <v>122</v>
      </c>
      <c r="B984" s="1" t="str">
        <f t="shared" si="162"/>
        <v>122A_549</v>
      </c>
      <c r="C984" t="str">
        <f t="shared" ref="C984:C1047" si="171">CONCATENATE(I984,"_",J984)</f>
        <v>122A_549</v>
      </c>
      <c r="D984" t="str">
        <f>IF(ISNA(VLOOKUP(C984,omissio_vanha_vs_uusi!$A$2:$T$107,20,FALSE)),"",IF(VLOOKUP(C984,omissio_vanha_vs_uusi!$A$2:$T$107,20,FALSE)="OK",VLOOKUP(C984,omissio_vanha_vs_uusi!$A$2:$T$107,11,FALSE),""))</f>
        <v/>
      </c>
      <c r="E984">
        <f>VLOOKUP($C984,marv2012_trees!$A$2:$O$2023,5,FALSE)</f>
        <v>2516144.21</v>
      </c>
      <c r="F984">
        <f>VLOOKUP($C984,marv2012_trees!$A$2:$O$2023,6,FALSE)</f>
        <v>6860459.0700000003</v>
      </c>
      <c r="G984" t="str">
        <f>IF(ISNA(VLOOKUP($C984,results!$A$2:$CJ$107,10,FALSE)),"",VLOOKUP($C984,results!$A$2:$CJ$107,10,FALSE))</f>
        <v/>
      </c>
      <c r="H984" t="str">
        <f>IF(ISNA(VLOOKUP($C984,results!$A$2:$CJ$107,11,FALSE)),"",VLOOKUP($C984,results!$A$2:$CJ$107,11,FALSE))</f>
        <v/>
      </c>
      <c r="I984" t="s">
        <v>176</v>
      </c>
      <c r="J984">
        <v>549</v>
      </c>
      <c r="K984">
        <v>3</v>
      </c>
      <c r="L984">
        <v>72</v>
      </c>
      <c r="N984">
        <v>3</v>
      </c>
      <c r="O984" s="7">
        <v>1</v>
      </c>
      <c r="P984" s="7">
        <v>3</v>
      </c>
      <c r="Q984" s="7">
        <v>14</v>
      </c>
      <c r="R984" s="7">
        <v>75</v>
      </c>
      <c r="AA984" t="s">
        <v>170</v>
      </c>
      <c r="AB984" s="8">
        <f t="shared" si="163"/>
        <v>3</v>
      </c>
      <c r="AC984" s="8" t="str">
        <f t="shared" si="164"/>
        <v/>
      </c>
      <c r="AD984" s="32" t="str">
        <f t="shared" si="165"/>
        <v/>
      </c>
      <c r="AE984" s="32" t="str">
        <f>IF(J984&lt;900,IF(AND(VLOOKUP(C984,marv2012_trees!$A$2:$O$2023,11,FALSE)&lt;21,OR(Q984=21,Q984=22,Q984=23)),1,""),"")</f>
        <v/>
      </c>
      <c r="AF984" s="32" t="str">
        <f t="shared" si="166"/>
        <v/>
      </c>
      <c r="AG984" s="32">
        <f t="shared" si="167"/>
        <v>72</v>
      </c>
      <c r="AH984" s="32">
        <f t="shared" si="168"/>
        <v>75</v>
      </c>
      <c r="AI984" s="32">
        <f t="shared" si="169"/>
        <v>3</v>
      </c>
      <c r="AJ984" s="32" t="str">
        <f t="shared" si="170"/>
        <v/>
      </c>
    </row>
    <row r="985" spans="1:36">
      <c r="A985">
        <v>122</v>
      </c>
      <c r="B985" s="1" t="str">
        <f t="shared" si="162"/>
        <v>122A_538</v>
      </c>
      <c r="C985" t="str">
        <f t="shared" si="171"/>
        <v>122A_538</v>
      </c>
      <c r="D985" t="str">
        <f>IF(ISNA(VLOOKUP(C985,omissio_vanha_vs_uusi!$A$2:$T$107,20,FALSE)),"",IF(VLOOKUP(C985,omissio_vanha_vs_uusi!$A$2:$T$107,20,FALSE)="OK",VLOOKUP(C985,omissio_vanha_vs_uusi!$A$2:$T$107,11,FALSE),""))</f>
        <v/>
      </c>
      <c r="E985">
        <f>VLOOKUP($C985,marv2012_trees!$A$2:$O$2023,5,FALSE)</f>
        <v>2516149.9</v>
      </c>
      <c r="F985">
        <f>VLOOKUP($C985,marv2012_trees!$A$2:$O$2023,6,FALSE)</f>
        <v>6860462.3600000003</v>
      </c>
      <c r="G985" t="str">
        <f>IF(ISNA(VLOOKUP($C985,results!$A$2:$CJ$107,10,FALSE)),"",VLOOKUP($C985,results!$A$2:$CJ$107,10,FALSE))</f>
        <v/>
      </c>
      <c r="H985" t="str">
        <f>IF(ISNA(VLOOKUP($C985,results!$A$2:$CJ$107,11,FALSE)),"",VLOOKUP($C985,results!$A$2:$CJ$107,11,FALSE))</f>
        <v/>
      </c>
      <c r="I985" t="s">
        <v>176</v>
      </c>
      <c r="J985">
        <v>538</v>
      </c>
      <c r="K985">
        <v>2</v>
      </c>
      <c r="L985">
        <v>82</v>
      </c>
      <c r="N985">
        <v>3</v>
      </c>
      <c r="O985" s="7">
        <v>1</v>
      </c>
      <c r="P985" s="7">
        <v>2</v>
      </c>
      <c r="Q985" s="7">
        <v>12</v>
      </c>
      <c r="R985" s="7">
        <v>87</v>
      </c>
      <c r="AA985" t="s">
        <v>171</v>
      </c>
      <c r="AB985" s="8">
        <f t="shared" si="163"/>
        <v>5</v>
      </c>
      <c r="AC985" s="8" t="str">
        <f t="shared" si="164"/>
        <v/>
      </c>
      <c r="AD985" s="32" t="str">
        <f t="shared" si="165"/>
        <v/>
      </c>
      <c r="AE985" s="32" t="str">
        <f>IF(J985&lt;900,IF(AND(VLOOKUP(C985,marv2012_trees!$A$2:$O$2023,11,FALSE)&lt;21,OR(Q985=21,Q985=22,Q985=23)),1,""),"")</f>
        <v/>
      </c>
      <c r="AF985" s="32" t="str">
        <f t="shared" si="166"/>
        <v/>
      </c>
      <c r="AG985" s="32">
        <f t="shared" si="167"/>
        <v>82</v>
      </c>
      <c r="AH985" s="32">
        <f t="shared" si="168"/>
        <v>87</v>
      </c>
      <c r="AI985" s="32">
        <f t="shared" si="169"/>
        <v>5</v>
      </c>
      <c r="AJ985" s="32" t="str">
        <f t="shared" si="170"/>
        <v/>
      </c>
    </row>
    <row r="986" spans="1:36">
      <c r="A986">
        <v>122</v>
      </c>
      <c r="B986" s="1" t="str">
        <f t="shared" si="162"/>
        <v>122A_541</v>
      </c>
      <c r="C986" t="str">
        <f t="shared" si="171"/>
        <v>122A_541</v>
      </c>
      <c r="D986" t="str">
        <f>IF(ISNA(VLOOKUP(C986,omissio_vanha_vs_uusi!$A$2:$T$107,20,FALSE)),"",IF(VLOOKUP(C986,omissio_vanha_vs_uusi!$A$2:$T$107,20,FALSE)="OK",VLOOKUP(C986,omissio_vanha_vs_uusi!$A$2:$T$107,11,FALSE),""))</f>
        <v/>
      </c>
      <c r="E986">
        <f>VLOOKUP($C986,marv2012_trees!$A$2:$O$2023,5,FALSE)</f>
        <v>2516144.3199999998</v>
      </c>
      <c r="F986">
        <f>VLOOKUP($C986,marv2012_trees!$A$2:$O$2023,6,FALSE)</f>
        <v>6860460.4699999997</v>
      </c>
      <c r="G986" t="str">
        <f>IF(ISNA(VLOOKUP($C986,results!$A$2:$CJ$107,10,FALSE)),"",VLOOKUP($C986,results!$A$2:$CJ$107,10,FALSE))</f>
        <v/>
      </c>
      <c r="H986" t="str">
        <f>IF(ISNA(VLOOKUP($C986,results!$A$2:$CJ$107,11,FALSE)),"",VLOOKUP($C986,results!$A$2:$CJ$107,11,FALSE))</f>
        <v/>
      </c>
      <c r="I986" t="s">
        <v>176</v>
      </c>
      <c r="J986">
        <v>541</v>
      </c>
      <c r="K986">
        <v>3</v>
      </c>
      <c r="L986">
        <v>62</v>
      </c>
      <c r="N986">
        <v>3</v>
      </c>
      <c r="O986" s="7">
        <v>1</v>
      </c>
      <c r="P986" s="7">
        <v>3</v>
      </c>
      <c r="Q986" s="7">
        <v>31</v>
      </c>
      <c r="AA986" t="s">
        <v>234</v>
      </c>
      <c r="AB986" s="8" t="str">
        <f t="shared" si="163"/>
        <v/>
      </c>
      <c r="AC986" s="8" t="str">
        <f t="shared" si="164"/>
        <v/>
      </c>
      <c r="AD986" s="32" t="str">
        <f t="shared" si="165"/>
        <v/>
      </c>
      <c r="AE986" s="32" t="str">
        <f>IF(J986&lt;900,IF(AND(VLOOKUP(C986,marv2012_trees!$A$2:$O$2023,11,FALSE)&lt;21,OR(Q986=21,Q986=22,Q986=23)),1,""),"")</f>
        <v/>
      </c>
      <c r="AF986" s="32">
        <f t="shared" si="166"/>
        <v>1</v>
      </c>
      <c r="AG986" s="32">
        <f t="shared" si="167"/>
        <v>0</v>
      </c>
      <c r="AH986" s="32">
        <f t="shared" si="168"/>
        <v>0</v>
      </c>
      <c r="AI986" s="32" t="str">
        <f t="shared" si="169"/>
        <v/>
      </c>
      <c r="AJ986" s="32" t="str">
        <f t="shared" si="170"/>
        <v/>
      </c>
    </row>
    <row r="987" spans="1:36">
      <c r="A987">
        <v>122</v>
      </c>
      <c r="B987" s="1" t="str">
        <f t="shared" si="162"/>
        <v>122A_542</v>
      </c>
      <c r="C987" t="str">
        <f t="shared" si="171"/>
        <v>122A_542</v>
      </c>
      <c r="D987" t="str">
        <f>IF(ISNA(VLOOKUP(C987,omissio_vanha_vs_uusi!$A$2:$T$107,20,FALSE)),"",IF(VLOOKUP(C987,omissio_vanha_vs_uusi!$A$2:$T$107,20,FALSE)="OK",VLOOKUP(C987,omissio_vanha_vs_uusi!$A$2:$T$107,11,FALSE),""))</f>
        <v/>
      </c>
      <c r="E987">
        <f>VLOOKUP($C987,marv2012_trees!$A$2:$O$2023,5,FALSE)</f>
        <v>2516144.2200000002</v>
      </c>
      <c r="F987">
        <f>VLOOKUP($C987,marv2012_trees!$A$2:$O$2023,6,FALSE)</f>
        <v>6860460.71</v>
      </c>
      <c r="G987" t="str">
        <f>IF(ISNA(VLOOKUP($C987,results!$A$2:$CJ$107,10,FALSE)),"",VLOOKUP($C987,results!$A$2:$CJ$107,10,FALSE))</f>
        <v/>
      </c>
      <c r="H987" t="str">
        <f>IF(ISNA(VLOOKUP($C987,results!$A$2:$CJ$107,11,FALSE)),"",VLOOKUP($C987,results!$A$2:$CJ$107,11,FALSE))</f>
        <v/>
      </c>
      <c r="I987" t="s">
        <v>176</v>
      </c>
      <c r="J987">
        <v>542</v>
      </c>
      <c r="K987">
        <v>3</v>
      </c>
      <c r="L987">
        <v>45</v>
      </c>
      <c r="N987">
        <v>3</v>
      </c>
      <c r="O987" s="7">
        <v>1</v>
      </c>
      <c r="P987" s="7">
        <v>4</v>
      </c>
      <c r="Q987" s="7">
        <v>14</v>
      </c>
      <c r="R987" s="7">
        <v>66</v>
      </c>
      <c r="AA987" t="s">
        <v>172</v>
      </c>
      <c r="AB987" s="8">
        <f t="shared" si="163"/>
        <v>21</v>
      </c>
      <c r="AC987" s="8" t="str">
        <f t="shared" si="164"/>
        <v/>
      </c>
      <c r="AD987" s="32" t="str">
        <f t="shared" si="165"/>
        <v/>
      </c>
      <c r="AE987" s="32" t="str">
        <f>IF(J987&lt;900,IF(AND(VLOOKUP(C987,marv2012_trees!$A$2:$O$2023,11,FALSE)&lt;21,OR(Q987=21,Q987=22,Q987=23)),1,""),"")</f>
        <v/>
      </c>
      <c r="AF987" s="32" t="str">
        <f t="shared" si="166"/>
        <v/>
      </c>
      <c r="AG987" s="32">
        <f t="shared" si="167"/>
        <v>45</v>
      </c>
      <c r="AH987" s="32">
        <f t="shared" si="168"/>
        <v>66</v>
      </c>
      <c r="AI987" s="32">
        <f t="shared" si="169"/>
        <v>21</v>
      </c>
      <c r="AJ987" s="32" t="str">
        <f t="shared" si="170"/>
        <v/>
      </c>
    </row>
    <row r="988" spans="1:36">
      <c r="A988">
        <v>122</v>
      </c>
      <c r="B988" s="1" t="str">
        <f t="shared" si="162"/>
        <v>122A_539</v>
      </c>
      <c r="C988" t="str">
        <f t="shared" si="171"/>
        <v>122A_539</v>
      </c>
      <c r="D988" t="str">
        <f>IF(ISNA(VLOOKUP(C988,omissio_vanha_vs_uusi!$A$2:$T$107,20,FALSE)),"",IF(VLOOKUP(C988,omissio_vanha_vs_uusi!$A$2:$T$107,20,FALSE)="OK",VLOOKUP(C988,omissio_vanha_vs_uusi!$A$2:$T$107,11,FALSE),""))</f>
        <v/>
      </c>
      <c r="E988">
        <f>VLOOKUP($C988,marv2012_trees!$A$2:$O$2023,5,FALSE)</f>
        <v>2516151.4500000002</v>
      </c>
      <c r="F988">
        <f>VLOOKUP($C988,marv2012_trees!$A$2:$O$2023,6,FALSE)</f>
        <v>6860463.7300000004</v>
      </c>
      <c r="G988" t="str">
        <f>IF(ISNA(VLOOKUP($C988,results!$A$2:$CJ$107,10,FALSE)),"",VLOOKUP($C988,results!$A$2:$CJ$107,10,FALSE))</f>
        <v/>
      </c>
      <c r="H988" t="str">
        <f>IF(ISNA(VLOOKUP($C988,results!$A$2:$CJ$107,11,FALSE)),"",VLOOKUP($C988,results!$A$2:$CJ$107,11,FALSE))</f>
        <v/>
      </c>
      <c r="I988" t="s">
        <v>176</v>
      </c>
      <c r="J988">
        <v>539</v>
      </c>
      <c r="K988">
        <v>2</v>
      </c>
      <c r="L988">
        <v>51</v>
      </c>
      <c r="N988">
        <v>3</v>
      </c>
      <c r="O988" s="7">
        <v>1</v>
      </c>
      <c r="P988" s="7">
        <v>2</v>
      </c>
      <c r="Q988" s="7">
        <v>31</v>
      </c>
      <c r="AA988" t="s">
        <v>234</v>
      </c>
      <c r="AB988" s="8" t="str">
        <f t="shared" si="163"/>
        <v/>
      </c>
      <c r="AC988" s="8" t="str">
        <f t="shared" si="164"/>
        <v/>
      </c>
      <c r="AD988" s="32" t="str">
        <f t="shared" si="165"/>
        <v/>
      </c>
      <c r="AE988" s="32" t="str">
        <f>IF(J988&lt;900,IF(AND(VLOOKUP(C988,marv2012_trees!$A$2:$O$2023,11,FALSE)&lt;21,OR(Q988=21,Q988=22,Q988=23)),1,""),"")</f>
        <v/>
      </c>
      <c r="AF988" s="32">
        <f t="shared" si="166"/>
        <v>1</v>
      </c>
      <c r="AG988" s="32">
        <f t="shared" si="167"/>
        <v>0</v>
      </c>
      <c r="AH988" s="32">
        <f t="shared" si="168"/>
        <v>0</v>
      </c>
      <c r="AI988" s="32" t="str">
        <f t="shared" si="169"/>
        <v/>
      </c>
      <c r="AJ988" s="32" t="str">
        <f t="shared" si="170"/>
        <v/>
      </c>
    </row>
    <row r="989" spans="1:36">
      <c r="A989">
        <v>122</v>
      </c>
      <c r="B989" s="1" t="str">
        <f t="shared" si="162"/>
        <v>122A_544</v>
      </c>
      <c r="C989" t="str">
        <f t="shared" si="171"/>
        <v>122A_544</v>
      </c>
      <c r="D989" t="str">
        <f>IF(ISNA(VLOOKUP(C989,omissio_vanha_vs_uusi!$A$2:$T$107,20,FALSE)),"",IF(VLOOKUP(C989,omissio_vanha_vs_uusi!$A$2:$T$107,20,FALSE)="OK",VLOOKUP(C989,omissio_vanha_vs_uusi!$A$2:$T$107,11,FALSE),""))</f>
        <v/>
      </c>
      <c r="E989">
        <f>VLOOKUP($C989,marv2012_trees!$A$2:$O$2023,5,FALSE)</f>
        <v>2516144.42</v>
      </c>
      <c r="F989">
        <f>VLOOKUP($C989,marv2012_trees!$A$2:$O$2023,6,FALSE)</f>
        <v>6860461.3099999996</v>
      </c>
      <c r="G989" t="str">
        <f>IF(ISNA(VLOOKUP($C989,results!$A$2:$CJ$107,10,FALSE)),"",VLOOKUP($C989,results!$A$2:$CJ$107,10,FALSE))</f>
        <v/>
      </c>
      <c r="H989" t="str">
        <f>IF(ISNA(VLOOKUP($C989,results!$A$2:$CJ$107,11,FALSE)),"",VLOOKUP($C989,results!$A$2:$CJ$107,11,FALSE))</f>
        <v/>
      </c>
      <c r="I989" t="s">
        <v>176</v>
      </c>
      <c r="J989">
        <v>544</v>
      </c>
      <c r="K989">
        <v>3</v>
      </c>
      <c r="L989">
        <v>50</v>
      </c>
      <c r="N989">
        <v>3</v>
      </c>
      <c r="O989" s="7">
        <v>1</v>
      </c>
      <c r="P989" s="7">
        <v>3</v>
      </c>
      <c r="Q989" s="7">
        <v>31</v>
      </c>
      <c r="AA989" t="s">
        <v>234</v>
      </c>
      <c r="AB989" s="8" t="str">
        <f t="shared" si="163"/>
        <v/>
      </c>
      <c r="AC989" s="8" t="str">
        <f t="shared" si="164"/>
        <v/>
      </c>
      <c r="AD989" s="32" t="str">
        <f t="shared" si="165"/>
        <v/>
      </c>
      <c r="AE989" s="32" t="str">
        <f>IF(J989&lt;900,IF(AND(VLOOKUP(C989,marv2012_trees!$A$2:$O$2023,11,FALSE)&lt;21,OR(Q989=21,Q989=22,Q989=23)),1,""),"")</f>
        <v/>
      </c>
      <c r="AF989" s="32">
        <f t="shared" si="166"/>
        <v>1</v>
      </c>
      <c r="AG989" s="32">
        <f t="shared" si="167"/>
        <v>0</v>
      </c>
      <c r="AH989" s="32">
        <f t="shared" si="168"/>
        <v>0</v>
      </c>
      <c r="AI989" s="32" t="str">
        <f t="shared" si="169"/>
        <v/>
      </c>
      <c r="AJ989" s="32" t="str">
        <f t="shared" si="170"/>
        <v/>
      </c>
    </row>
    <row r="990" spans="1:36">
      <c r="A990">
        <v>122</v>
      </c>
      <c r="B990" s="1" t="str">
        <f t="shared" si="162"/>
        <v>122A_543</v>
      </c>
      <c r="C990" t="str">
        <f t="shared" si="171"/>
        <v>122A_543</v>
      </c>
      <c r="D990" t="str">
        <f>IF(ISNA(VLOOKUP(C990,omissio_vanha_vs_uusi!$A$2:$T$107,20,FALSE)),"",IF(VLOOKUP(C990,omissio_vanha_vs_uusi!$A$2:$T$107,20,FALSE)="OK",VLOOKUP(C990,omissio_vanha_vs_uusi!$A$2:$T$107,11,FALSE),""))</f>
        <v/>
      </c>
      <c r="E990">
        <f>VLOOKUP($C990,marv2012_trees!$A$2:$O$2023,5,FALSE)</f>
        <v>2516143.8199999998</v>
      </c>
      <c r="F990">
        <f>VLOOKUP($C990,marv2012_trees!$A$2:$O$2023,6,FALSE)</f>
        <v>6860461.5099999998</v>
      </c>
      <c r="G990" t="str">
        <f>IF(ISNA(VLOOKUP($C990,results!$A$2:$CJ$107,10,FALSE)),"",VLOOKUP($C990,results!$A$2:$CJ$107,10,FALSE))</f>
        <v/>
      </c>
      <c r="H990" t="str">
        <f>IF(ISNA(VLOOKUP($C990,results!$A$2:$CJ$107,11,FALSE)),"",VLOOKUP($C990,results!$A$2:$CJ$107,11,FALSE))</f>
        <v/>
      </c>
      <c r="I990" t="s">
        <v>176</v>
      </c>
      <c r="J990">
        <v>543</v>
      </c>
      <c r="K990">
        <v>3</v>
      </c>
      <c r="L990">
        <v>51</v>
      </c>
      <c r="N990">
        <v>3</v>
      </c>
      <c r="O990" s="7">
        <v>1</v>
      </c>
      <c r="P990" s="7">
        <v>3</v>
      </c>
      <c r="Q990" s="7">
        <v>31</v>
      </c>
      <c r="AA990" t="s">
        <v>234</v>
      </c>
      <c r="AB990" s="8" t="str">
        <f t="shared" si="163"/>
        <v/>
      </c>
      <c r="AC990" s="8" t="str">
        <f t="shared" si="164"/>
        <v/>
      </c>
      <c r="AD990" s="32" t="str">
        <f t="shared" si="165"/>
        <v/>
      </c>
      <c r="AE990" s="32" t="str">
        <f>IF(J990&lt;900,IF(AND(VLOOKUP(C990,marv2012_trees!$A$2:$O$2023,11,FALSE)&lt;21,OR(Q990=21,Q990=22,Q990=23)),1,""),"")</f>
        <v/>
      </c>
      <c r="AF990" s="32">
        <f t="shared" si="166"/>
        <v>1</v>
      </c>
      <c r="AG990" s="32">
        <f t="shared" si="167"/>
        <v>0</v>
      </c>
      <c r="AH990" s="32">
        <f t="shared" si="168"/>
        <v>0</v>
      </c>
      <c r="AI990" s="32" t="str">
        <f t="shared" si="169"/>
        <v/>
      </c>
      <c r="AJ990" s="32" t="str">
        <f t="shared" si="170"/>
        <v/>
      </c>
    </row>
    <row r="991" spans="1:36">
      <c r="A991">
        <v>122</v>
      </c>
      <c r="B991" s="1" t="str">
        <f t="shared" si="162"/>
        <v>122A_537</v>
      </c>
      <c r="C991" t="str">
        <f t="shared" si="171"/>
        <v>122A_537</v>
      </c>
      <c r="D991" t="str">
        <f>IF(ISNA(VLOOKUP(C991,omissio_vanha_vs_uusi!$A$2:$T$107,20,FALSE)),"",IF(VLOOKUP(C991,omissio_vanha_vs_uusi!$A$2:$T$107,20,FALSE)="OK",VLOOKUP(C991,omissio_vanha_vs_uusi!$A$2:$T$107,11,FALSE),""))</f>
        <v/>
      </c>
      <c r="E991">
        <f>VLOOKUP($C991,marv2012_trees!$A$2:$O$2023,5,FALSE)</f>
        <v>2516148.48</v>
      </c>
      <c r="F991">
        <f>VLOOKUP($C991,marv2012_trees!$A$2:$O$2023,6,FALSE)</f>
        <v>6860465.4100000001</v>
      </c>
      <c r="G991" t="str">
        <f>IF(ISNA(VLOOKUP($C991,results!$A$2:$CJ$107,10,FALSE)),"",VLOOKUP($C991,results!$A$2:$CJ$107,10,FALSE))</f>
        <v/>
      </c>
      <c r="H991" t="str">
        <f>IF(ISNA(VLOOKUP($C991,results!$A$2:$CJ$107,11,FALSE)),"",VLOOKUP($C991,results!$A$2:$CJ$107,11,FALSE))</f>
        <v/>
      </c>
      <c r="I991" t="s">
        <v>176</v>
      </c>
      <c r="J991">
        <v>537</v>
      </c>
      <c r="K991">
        <v>3</v>
      </c>
      <c r="L991">
        <v>50</v>
      </c>
      <c r="N991">
        <v>3</v>
      </c>
      <c r="O991" s="7">
        <v>1</v>
      </c>
      <c r="P991" s="7">
        <v>3</v>
      </c>
      <c r="Q991" s="7">
        <v>31</v>
      </c>
      <c r="AA991" t="s">
        <v>234</v>
      </c>
      <c r="AB991" s="8" t="str">
        <f t="shared" si="163"/>
        <v/>
      </c>
      <c r="AC991" s="8" t="str">
        <f t="shared" si="164"/>
        <v/>
      </c>
      <c r="AD991" s="32" t="str">
        <f t="shared" si="165"/>
        <v/>
      </c>
      <c r="AE991" s="32" t="str">
        <f>IF(J991&lt;900,IF(AND(VLOOKUP(C991,marv2012_trees!$A$2:$O$2023,11,FALSE)&lt;21,OR(Q991=21,Q991=22,Q991=23)),1,""),"")</f>
        <v/>
      </c>
      <c r="AF991" s="32">
        <f t="shared" si="166"/>
        <v>1</v>
      </c>
      <c r="AG991" s="32">
        <f t="shared" si="167"/>
        <v>0</v>
      </c>
      <c r="AH991" s="32">
        <f t="shared" si="168"/>
        <v>0</v>
      </c>
      <c r="AI991" s="32" t="str">
        <f t="shared" si="169"/>
        <v/>
      </c>
      <c r="AJ991" s="32" t="str">
        <f t="shared" si="170"/>
        <v/>
      </c>
    </row>
    <row r="992" spans="1:36">
      <c r="A992">
        <v>122</v>
      </c>
      <c r="B992" s="1" t="str">
        <f t="shared" si="162"/>
        <v>122A_535</v>
      </c>
      <c r="C992" t="str">
        <f t="shared" si="171"/>
        <v>122A_535</v>
      </c>
      <c r="D992" t="str">
        <f>IF(ISNA(VLOOKUP(C992,omissio_vanha_vs_uusi!$A$2:$T$107,20,FALSE)),"",IF(VLOOKUP(C992,omissio_vanha_vs_uusi!$A$2:$T$107,20,FALSE)="OK",VLOOKUP(C992,omissio_vanha_vs_uusi!$A$2:$T$107,11,FALSE),""))</f>
        <v/>
      </c>
      <c r="E992">
        <f>VLOOKUP($C992,marv2012_trees!$A$2:$O$2023,5,FALSE)</f>
        <v>2516148.04</v>
      </c>
      <c r="F992">
        <f>VLOOKUP($C992,marv2012_trees!$A$2:$O$2023,6,FALSE)</f>
        <v>6860465.2599999998</v>
      </c>
      <c r="G992" t="str">
        <f>IF(ISNA(VLOOKUP($C992,results!$A$2:$CJ$107,10,FALSE)),"",VLOOKUP($C992,results!$A$2:$CJ$107,10,FALSE))</f>
        <v/>
      </c>
      <c r="H992" t="str">
        <f>IF(ISNA(VLOOKUP($C992,results!$A$2:$CJ$107,11,FALSE)),"",VLOOKUP($C992,results!$A$2:$CJ$107,11,FALSE))</f>
        <v/>
      </c>
      <c r="I992" t="s">
        <v>176</v>
      </c>
      <c r="J992">
        <v>535</v>
      </c>
      <c r="K992">
        <v>21</v>
      </c>
      <c r="L992">
        <v>139</v>
      </c>
      <c r="N992">
        <v>3</v>
      </c>
      <c r="O992" s="7">
        <v>1</v>
      </c>
      <c r="P992" s="7">
        <v>21</v>
      </c>
      <c r="Q992" s="7">
        <v>11</v>
      </c>
      <c r="R992" s="7">
        <v>153</v>
      </c>
      <c r="S992" s="7" t="s">
        <v>156</v>
      </c>
      <c r="T992" s="7">
        <v>8</v>
      </c>
      <c r="U992" s="7">
        <v>10.5</v>
      </c>
      <c r="V992" s="7">
        <v>1</v>
      </c>
      <c r="X992" s="7">
        <v>9</v>
      </c>
      <c r="Y992" s="7">
        <v>22</v>
      </c>
      <c r="Z992" s="7">
        <v>34</v>
      </c>
      <c r="AB992" s="8">
        <f t="shared" si="163"/>
        <v>14</v>
      </c>
      <c r="AC992" s="8" t="str">
        <f t="shared" si="164"/>
        <v/>
      </c>
      <c r="AD992" s="32" t="str">
        <f t="shared" si="165"/>
        <v/>
      </c>
      <c r="AE992" s="32" t="str">
        <f>IF(J992&lt;900,IF(AND(VLOOKUP(C992,marv2012_trees!$A$2:$O$2023,11,FALSE)&lt;21,OR(Q992=21,Q992=22,Q992=23)),1,""),"")</f>
        <v/>
      </c>
      <c r="AF992" s="32" t="str">
        <f t="shared" si="166"/>
        <v/>
      </c>
      <c r="AG992" s="32">
        <f t="shared" si="167"/>
        <v>139</v>
      </c>
      <c r="AH992" s="32">
        <f t="shared" si="168"/>
        <v>153</v>
      </c>
      <c r="AI992" s="32">
        <f t="shared" si="169"/>
        <v>14</v>
      </c>
      <c r="AJ992" s="32" t="str">
        <f t="shared" si="170"/>
        <v/>
      </c>
    </row>
    <row r="993" spans="1:36">
      <c r="A993">
        <v>122</v>
      </c>
      <c r="B993" s="1" t="str">
        <f t="shared" si="162"/>
        <v>122A_536</v>
      </c>
      <c r="C993" t="str">
        <f t="shared" si="171"/>
        <v>122A_536</v>
      </c>
      <c r="D993" t="str">
        <f>IF(ISNA(VLOOKUP(C993,omissio_vanha_vs_uusi!$A$2:$T$107,20,FALSE)),"",IF(VLOOKUP(C993,omissio_vanha_vs_uusi!$A$2:$T$107,20,FALSE)="OK",VLOOKUP(C993,omissio_vanha_vs_uusi!$A$2:$T$107,11,FALSE),""))</f>
        <v/>
      </c>
      <c r="E993">
        <f>VLOOKUP($C993,marv2012_trees!$A$2:$O$2023,5,FALSE)</f>
        <v>2516148.9700000002</v>
      </c>
      <c r="F993">
        <f>VLOOKUP($C993,marv2012_trees!$A$2:$O$2023,6,FALSE)</f>
        <v>6860465.7599999998</v>
      </c>
      <c r="G993" t="str">
        <f>IF(ISNA(VLOOKUP($C993,results!$A$2:$CJ$107,10,FALSE)),"",VLOOKUP($C993,results!$A$2:$CJ$107,10,FALSE))</f>
        <v/>
      </c>
      <c r="H993" t="str">
        <f>IF(ISNA(VLOOKUP($C993,results!$A$2:$CJ$107,11,FALSE)),"",VLOOKUP($C993,results!$A$2:$CJ$107,11,FALSE))</f>
        <v/>
      </c>
      <c r="I993" t="s">
        <v>176</v>
      </c>
      <c r="J993">
        <v>536</v>
      </c>
      <c r="K993">
        <v>3</v>
      </c>
      <c r="L993">
        <v>46</v>
      </c>
      <c r="N993">
        <v>3</v>
      </c>
      <c r="O993" s="7">
        <v>1</v>
      </c>
      <c r="P993" s="7">
        <v>3</v>
      </c>
      <c r="Q993" s="7">
        <v>31</v>
      </c>
      <c r="AA993" t="s">
        <v>234</v>
      </c>
      <c r="AB993" s="8" t="str">
        <f t="shared" si="163"/>
        <v/>
      </c>
      <c r="AC993" s="8" t="str">
        <f t="shared" si="164"/>
        <v/>
      </c>
      <c r="AD993" s="32" t="str">
        <f t="shared" si="165"/>
        <v/>
      </c>
      <c r="AE993" s="32" t="str">
        <f>IF(J993&lt;900,IF(AND(VLOOKUP(C993,marv2012_trees!$A$2:$O$2023,11,FALSE)&lt;21,OR(Q993=21,Q993=22,Q993=23)),1,""),"")</f>
        <v/>
      </c>
      <c r="AF993" s="32">
        <f t="shared" si="166"/>
        <v>1</v>
      </c>
      <c r="AG993" s="32">
        <f t="shared" si="167"/>
        <v>0</v>
      </c>
      <c r="AH993" s="32">
        <f t="shared" si="168"/>
        <v>0</v>
      </c>
      <c r="AI993" s="32" t="str">
        <f t="shared" si="169"/>
        <v/>
      </c>
      <c r="AJ993" s="32" t="str">
        <f t="shared" si="170"/>
        <v/>
      </c>
    </row>
    <row r="994" spans="1:36">
      <c r="A994">
        <v>122</v>
      </c>
      <c r="B994" s="1" t="str">
        <f t="shared" si="162"/>
        <v>122A_547</v>
      </c>
      <c r="C994" t="str">
        <f t="shared" si="171"/>
        <v>122A_547</v>
      </c>
      <c r="D994" t="str">
        <f>IF(ISNA(VLOOKUP(C994,omissio_vanha_vs_uusi!$A$2:$T$107,20,FALSE)),"",IF(VLOOKUP(C994,omissio_vanha_vs_uusi!$A$2:$T$107,20,FALSE)="OK",VLOOKUP(C994,omissio_vanha_vs_uusi!$A$2:$T$107,11,FALSE),""))</f>
        <v/>
      </c>
      <c r="E994">
        <f>VLOOKUP($C994,marv2012_trees!$A$2:$O$2023,5,FALSE)</f>
        <v>2516141.79</v>
      </c>
      <c r="F994">
        <f>VLOOKUP($C994,marv2012_trees!$A$2:$O$2023,6,FALSE)</f>
        <v>6860463.75</v>
      </c>
      <c r="G994" t="str">
        <f>IF(ISNA(VLOOKUP($C994,results!$A$2:$CJ$107,10,FALSE)),"",VLOOKUP($C994,results!$A$2:$CJ$107,10,FALSE))</f>
        <v/>
      </c>
      <c r="H994" t="str">
        <f>IF(ISNA(VLOOKUP($C994,results!$A$2:$CJ$107,11,FALSE)),"",VLOOKUP($C994,results!$A$2:$CJ$107,11,FALSE))</f>
        <v/>
      </c>
      <c r="I994" t="s">
        <v>176</v>
      </c>
      <c r="J994">
        <v>547</v>
      </c>
      <c r="K994">
        <v>2</v>
      </c>
      <c r="L994">
        <v>70</v>
      </c>
      <c r="N994">
        <v>3</v>
      </c>
      <c r="O994" s="7">
        <v>1</v>
      </c>
      <c r="P994" s="7">
        <v>2</v>
      </c>
      <c r="Q994" s="7">
        <v>11</v>
      </c>
      <c r="R994" s="7">
        <v>93</v>
      </c>
      <c r="S994" s="7" t="s">
        <v>156</v>
      </c>
      <c r="U994" s="7">
        <v>7.5</v>
      </c>
      <c r="V994" s="7">
        <v>1.5</v>
      </c>
      <c r="W994" s="7">
        <v>14</v>
      </c>
      <c r="X994" s="7">
        <v>4</v>
      </c>
      <c r="Z994" s="7">
        <v>33</v>
      </c>
      <c r="AB994" s="8">
        <f t="shared" si="163"/>
        <v>23</v>
      </c>
      <c r="AC994" s="8" t="str">
        <f t="shared" si="164"/>
        <v/>
      </c>
      <c r="AD994" s="32" t="str">
        <f t="shared" si="165"/>
        <v/>
      </c>
      <c r="AE994" s="32" t="str">
        <f>IF(J994&lt;900,IF(AND(VLOOKUP(C994,marv2012_trees!$A$2:$O$2023,11,FALSE)&lt;21,OR(Q994=21,Q994=22,Q994=23)),1,""),"")</f>
        <v/>
      </c>
      <c r="AF994" s="32" t="str">
        <f t="shared" si="166"/>
        <v/>
      </c>
      <c r="AG994" s="32">
        <f t="shared" si="167"/>
        <v>70</v>
      </c>
      <c r="AH994" s="32">
        <f t="shared" si="168"/>
        <v>93</v>
      </c>
      <c r="AI994" s="32">
        <f t="shared" si="169"/>
        <v>23</v>
      </c>
      <c r="AJ994" s="32" t="str">
        <f t="shared" si="170"/>
        <v/>
      </c>
    </row>
    <row r="995" spans="1:36">
      <c r="A995">
        <v>122</v>
      </c>
      <c r="B995" s="1" t="str">
        <f t="shared" si="162"/>
        <v>122A_545</v>
      </c>
      <c r="C995" t="str">
        <f t="shared" si="171"/>
        <v>122A_545</v>
      </c>
      <c r="D995" t="str">
        <f>IF(ISNA(VLOOKUP(C995,omissio_vanha_vs_uusi!$A$2:$T$107,20,FALSE)),"",IF(VLOOKUP(C995,omissio_vanha_vs_uusi!$A$2:$T$107,20,FALSE)="OK",VLOOKUP(C995,omissio_vanha_vs_uusi!$A$2:$T$107,11,FALSE),""))</f>
        <v/>
      </c>
      <c r="E995">
        <f>VLOOKUP($C995,marv2012_trees!$A$2:$O$2023,5,FALSE)</f>
        <v>2516144.36</v>
      </c>
      <c r="F995">
        <f>VLOOKUP($C995,marv2012_trees!$A$2:$O$2023,6,FALSE)</f>
        <v>6860464.8099999996</v>
      </c>
      <c r="G995" t="str">
        <f>IF(ISNA(VLOOKUP($C995,results!$A$2:$CJ$107,10,FALSE)),"",VLOOKUP($C995,results!$A$2:$CJ$107,10,FALSE))</f>
        <v/>
      </c>
      <c r="H995" t="str">
        <f>IF(ISNA(VLOOKUP($C995,results!$A$2:$CJ$107,11,FALSE)),"",VLOOKUP($C995,results!$A$2:$CJ$107,11,FALSE))</f>
        <v/>
      </c>
      <c r="I995" t="s">
        <v>176</v>
      </c>
      <c r="J995">
        <v>545</v>
      </c>
      <c r="K995">
        <v>1</v>
      </c>
      <c r="L995">
        <v>127</v>
      </c>
      <c r="N995">
        <v>3</v>
      </c>
      <c r="O995" s="7">
        <v>1</v>
      </c>
      <c r="P995" s="7">
        <v>1</v>
      </c>
      <c r="Q995" s="7">
        <v>12</v>
      </c>
      <c r="R995" s="7">
        <v>138</v>
      </c>
      <c r="AA995" t="s">
        <v>173</v>
      </c>
      <c r="AB995" s="8">
        <f t="shared" si="163"/>
        <v>11</v>
      </c>
      <c r="AC995" s="8" t="str">
        <f t="shared" si="164"/>
        <v/>
      </c>
      <c r="AD995" s="32" t="str">
        <f t="shared" si="165"/>
        <v/>
      </c>
      <c r="AE995" s="32" t="str">
        <f>IF(J995&lt;900,IF(AND(VLOOKUP(C995,marv2012_trees!$A$2:$O$2023,11,FALSE)&lt;21,OR(Q995=21,Q995=22,Q995=23)),1,""),"")</f>
        <v/>
      </c>
      <c r="AF995" s="32" t="str">
        <f t="shared" si="166"/>
        <v/>
      </c>
      <c r="AG995" s="32">
        <f t="shared" si="167"/>
        <v>127</v>
      </c>
      <c r="AH995" s="32">
        <f t="shared" si="168"/>
        <v>138</v>
      </c>
      <c r="AI995" s="32">
        <f t="shared" si="169"/>
        <v>11</v>
      </c>
      <c r="AJ995" s="32" t="str">
        <f t="shared" si="170"/>
        <v/>
      </c>
    </row>
    <row r="996" spans="1:36">
      <c r="A996">
        <v>122</v>
      </c>
      <c r="B996" s="1" t="str">
        <f t="shared" si="162"/>
        <v>122A_532</v>
      </c>
      <c r="C996" t="str">
        <f t="shared" si="171"/>
        <v>122A_532</v>
      </c>
      <c r="D996" t="str">
        <f>IF(ISNA(VLOOKUP(C996,omissio_vanha_vs_uusi!$A$2:$T$107,20,FALSE)),"",IF(VLOOKUP(C996,omissio_vanha_vs_uusi!$A$2:$T$107,20,FALSE)="OK",VLOOKUP(C996,omissio_vanha_vs_uusi!$A$2:$T$107,11,FALSE),""))</f>
        <v/>
      </c>
      <c r="E996">
        <f>VLOOKUP($C996,marv2012_trees!$A$2:$O$2023,5,FALSE)</f>
        <v>2516146.13</v>
      </c>
      <c r="F996">
        <f>VLOOKUP($C996,marv2012_trees!$A$2:$O$2023,6,FALSE)</f>
        <v>6860466.04</v>
      </c>
      <c r="G996" t="str">
        <f>IF(ISNA(VLOOKUP($C996,results!$A$2:$CJ$107,10,FALSE)),"",VLOOKUP($C996,results!$A$2:$CJ$107,10,FALSE))</f>
        <v/>
      </c>
      <c r="H996" t="str">
        <f>IF(ISNA(VLOOKUP($C996,results!$A$2:$CJ$107,11,FALSE)),"",VLOOKUP($C996,results!$A$2:$CJ$107,11,FALSE))</f>
        <v/>
      </c>
      <c r="I996" t="s">
        <v>176</v>
      </c>
      <c r="J996">
        <v>532</v>
      </c>
      <c r="K996">
        <v>16</v>
      </c>
      <c r="L996">
        <v>47</v>
      </c>
      <c r="N996">
        <v>3</v>
      </c>
      <c r="O996" s="7">
        <v>1</v>
      </c>
      <c r="P996" s="7">
        <v>16</v>
      </c>
      <c r="Q996" s="7">
        <v>11</v>
      </c>
      <c r="R996" s="7">
        <v>54</v>
      </c>
      <c r="AB996" s="8">
        <f t="shared" si="163"/>
        <v>7</v>
      </c>
      <c r="AC996" s="8" t="str">
        <f t="shared" si="164"/>
        <v/>
      </c>
      <c r="AD996" s="32" t="str">
        <f t="shared" si="165"/>
        <v/>
      </c>
      <c r="AE996" s="32" t="str">
        <f>IF(J996&lt;900,IF(AND(VLOOKUP(C996,marv2012_trees!$A$2:$O$2023,11,FALSE)&lt;21,OR(Q996=21,Q996=22,Q996=23)),1,""),"")</f>
        <v/>
      </c>
      <c r="AF996" s="32" t="str">
        <f t="shared" si="166"/>
        <v/>
      </c>
      <c r="AG996" s="32">
        <f t="shared" si="167"/>
        <v>47</v>
      </c>
      <c r="AH996" s="32">
        <f t="shared" si="168"/>
        <v>54</v>
      </c>
      <c r="AI996" s="32">
        <f t="shared" si="169"/>
        <v>7</v>
      </c>
      <c r="AJ996" s="32" t="str">
        <f t="shared" si="170"/>
        <v/>
      </c>
    </row>
    <row r="997" spans="1:36">
      <c r="A997">
        <v>122</v>
      </c>
      <c r="B997" s="1" t="str">
        <f t="shared" si="162"/>
        <v>122A_534</v>
      </c>
      <c r="C997" t="str">
        <f t="shared" si="171"/>
        <v>122A_534</v>
      </c>
      <c r="D997" t="str">
        <f>IF(ISNA(VLOOKUP(C997,omissio_vanha_vs_uusi!$A$2:$T$107,20,FALSE)),"",IF(VLOOKUP(C997,omissio_vanha_vs_uusi!$A$2:$T$107,20,FALSE)="OK",VLOOKUP(C997,omissio_vanha_vs_uusi!$A$2:$T$107,11,FALSE),""))</f>
        <v/>
      </c>
      <c r="E997">
        <f>VLOOKUP($C997,marv2012_trees!$A$2:$O$2023,5,FALSE)</f>
        <v>2516142.4700000002</v>
      </c>
      <c r="F997">
        <f>VLOOKUP($C997,marv2012_trees!$A$2:$O$2023,6,FALSE)</f>
        <v>6860464.8099999996</v>
      </c>
      <c r="G997" t="str">
        <f>IF(ISNA(VLOOKUP($C997,results!$A$2:$CJ$107,10,FALSE)),"",VLOOKUP($C997,results!$A$2:$CJ$107,10,FALSE))</f>
        <v/>
      </c>
      <c r="H997" t="str">
        <f>IF(ISNA(VLOOKUP($C997,results!$A$2:$CJ$107,11,FALSE)),"",VLOOKUP($C997,results!$A$2:$CJ$107,11,FALSE))</f>
        <v/>
      </c>
      <c r="I997" t="s">
        <v>176</v>
      </c>
      <c r="J997">
        <v>534</v>
      </c>
      <c r="K997">
        <v>2</v>
      </c>
      <c r="L997">
        <v>72</v>
      </c>
      <c r="N997">
        <v>3</v>
      </c>
      <c r="O997" s="7">
        <v>1</v>
      </c>
      <c r="P997" s="7">
        <v>2</v>
      </c>
      <c r="Q997" s="7">
        <v>12</v>
      </c>
      <c r="R997" s="7">
        <v>86</v>
      </c>
      <c r="AA997" t="s">
        <v>174</v>
      </c>
      <c r="AB997" s="8">
        <f t="shared" si="163"/>
        <v>14</v>
      </c>
      <c r="AC997" s="8" t="str">
        <f t="shared" si="164"/>
        <v/>
      </c>
      <c r="AD997" s="32" t="str">
        <f t="shared" si="165"/>
        <v/>
      </c>
      <c r="AE997" s="32" t="str">
        <f>IF(J997&lt;900,IF(AND(VLOOKUP(C997,marv2012_trees!$A$2:$O$2023,11,FALSE)&lt;21,OR(Q997=21,Q997=22,Q997=23)),1,""),"")</f>
        <v/>
      </c>
      <c r="AF997" s="32" t="str">
        <f t="shared" si="166"/>
        <v/>
      </c>
      <c r="AG997" s="32">
        <f t="shared" si="167"/>
        <v>72</v>
      </c>
      <c r="AH997" s="32">
        <f t="shared" si="168"/>
        <v>86</v>
      </c>
      <c r="AI997" s="32">
        <f t="shared" si="169"/>
        <v>14</v>
      </c>
      <c r="AJ997" s="32" t="str">
        <f t="shared" si="170"/>
        <v/>
      </c>
    </row>
    <row r="998" spans="1:36">
      <c r="A998">
        <v>122</v>
      </c>
      <c r="B998" s="1" t="str">
        <f t="shared" si="162"/>
        <v>122A_531</v>
      </c>
      <c r="C998" t="str">
        <f t="shared" si="171"/>
        <v>122A_531</v>
      </c>
      <c r="D998" t="str">
        <f>IF(ISNA(VLOOKUP(C998,omissio_vanha_vs_uusi!$A$2:$T$107,20,FALSE)),"",IF(VLOOKUP(C998,omissio_vanha_vs_uusi!$A$2:$T$107,20,FALSE)="OK",VLOOKUP(C998,omissio_vanha_vs_uusi!$A$2:$T$107,11,FALSE),""))</f>
        <v/>
      </c>
      <c r="E998">
        <f>VLOOKUP($C998,marv2012_trees!$A$2:$O$2023,5,FALSE)</f>
        <v>2516144.54</v>
      </c>
      <c r="F998">
        <f>VLOOKUP($C998,marv2012_trees!$A$2:$O$2023,6,FALSE)</f>
        <v>6860467.0899999999</v>
      </c>
      <c r="G998" t="str">
        <f>IF(ISNA(VLOOKUP($C998,results!$A$2:$CJ$107,10,FALSE)),"",VLOOKUP($C998,results!$A$2:$CJ$107,10,FALSE))</f>
        <v/>
      </c>
      <c r="H998" t="str">
        <f>IF(ISNA(VLOOKUP($C998,results!$A$2:$CJ$107,11,FALSE)),"",VLOOKUP($C998,results!$A$2:$CJ$107,11,FALSE))</f>
        <v/>
      </c>
      <c r="I998" t="s">
        <v>176</v>
      </c>
      <c r="J998">
        <v>531</v>
      </c>
      <c r="K998">
        <v>21</v>
      </c>
      <c r="L998">
        <v>69</v>
      </c>
      <c r="N998">
        <v>3</v>
      </c>
      <c r="O998" s="7">
        <v>1</v>
      </c>
      <c r="P998" s="7">
        <v>21</v>
      </c>
      <c r="Q998" s="7">
        <v>11</v>
      </c>
      <c r="R998" s="7">
        <v>82</v>
      </c>
      <c r="AB998" s="8">
        <f t="shared" si="163"/>
        <v>13</v>
      </c>
      <c r="AC998" s="8" t="str">
        <f t="shared" si="164"/>
        <v/>
      </c>
      <c r="AD998" s="32" t="str">
        <f t="shared" si="165"/>
        <v/>
      </c>
      <c r="AE998" s="32" t="str">
        <f>IF(J998&lt;900,IF(AND(VLOOKUP(C998,marv2012_trees!$A$2:$O$2023,11,FALSE)&lt;21,OR(Q998=21,Q998=22,Q998=23)),1,""),"")</f>
        <v/>
      </c>
      <c r="AF998" s="32" t="str">
        <f t="shared" si="166"/>
        <v/>
      </c>
      <c r="AG998" s="32">
        <f t="shared" si="167"/>
        <v>69</v>
      </c>
      <c r="AH998" s="32">
        <f t="shared" si="168"/>
        <v>82</v>
      </c>
      <c r="AI998" s="32">
        <f t="shared" si="169"/>
        <v>13</v>
      </c>
      <c r="AJ998" s="32" t="str">
        <f t="shared" si="170"/>
        <v/>
      </c>
    </row>
    <row r="999" spans="1:36">
      <c r="A999">
        <v>122</v>
      </c>
      <c r="B999" s="1" t="str">
        <f t="shared" si="162"/>
        <v>122A_529</v>
      </c>
      <c r="C999" t="str">
        <f t="shared" si="171"/>
        <v>122A_529</v>
      </c>
      <c r="D999" t="str">
        <f>IF(ISNA(VLOOKUP(C999,omissio_vanha_vs_uusi!$A$2:$T$107,20,FALSE)),"",IF(VLOOKUP(C999,omissio_vanha_vs_uusi!$A$2:$T$107,20,FALSE)="OK",VLOOKUP(C999,omissio_vanha_vs_uusi!$A$2:$T$107,11,FALSE),""))</f>
        <v/>
      </c>
      <c r="E999">
        <f>VLOOKUP($C999,marv2012_trees!$A$2:$O$2023,5,FALSE)</f>
        <v>2516141.46</v>
      </c>
      <c r="F999">
        <f>VLOOKUP($C999,marv2012_trees!$A$2:$O$2023,6,FALSE)</f>
        <v>6860466.3200000003</v>
      </c>
      <c r="G999" t="str">
        <f>IF(ISNA(VLOOKUP($C999,results!$A$2:$CJ$107,10,FALSE)),"",VLOOKUP($C999,results!$A$2:$CJ$107,10,FALSE))</f>
        <v/>
      </c>
      <c r="H999" t="str">
        <f>IF(ISNA(VLOOKUP($C999,results!$A$2:$CJ$107,11,FALSE)),"",VLOOKUP($C999,results!$A$2:$CJ$107,11,FALSE))</f>
        <v/>
      </c>
      <c r="I999" t="s">
        <v>176</v>
      </c>
      <c r="J999">
        <v>529</v>
      </c>
      <c r="K999">
        <v>2</v>
      </c>
      <c r="L999">
        <v>61</v>
      </c>
      <c r="N999">
        <v>3</v>
      </c>
      <c r="O999" s="7">
        <v>1</v>
      </c>
      <c r="P999" s="7">
        <v>2</v>
      </c>
      <c r="Q999" s="7">
        <v>11</v>
      </c>
      <c r="R999" s="7">
        <v>77</v>
      </c>
      <c r="AB999" s="8">
        <f t="shared" si="163"/>
        <v>16</v>
      </c>
      <c r="AC999" s="8" t="str">
        <f t="shared" si="164"/>
        <v/>
      </c>
      <c r="AD999" s="32" t="str">
        <f t="shared" si="165"/>
        <v/>
      </c>
      <c r="AE999" s="32" t="str">
        <f>IF(J999&lt;900,IF(AND(VLOOKUP(C999,marv2012_trees!$A$2:$O$2023,11,FALSE)&lt;21,OR(Q999=21,Q999=22,Q999=23)),1,""),"")</f>
        <v/>
      </c>
      <c r="AF999" s="32" t="str">
        <f t="shared" si="166"/>
        <v/>
      </c>
      <c r="AG999" s="32">
        <f t="shared" si="167"/>
        <v>61</v>
      </c>
      <c r="AH999" s="32">
        <f t="shared" si="168"/>
        <v>77</v>
      </c>
      <c r="AI999" s="32">
        <f t="shared" si="169"/>
        <v>16</v>
      </c>
      <c r="AJ999" s="32" t="str">
        <f t="shared" si="170"/>
        <v/>
      </c>
    </row>
    <row r="1000" spans="1:36">
      <c r="A1000">
        <v>122</v>
      </c>
      <c r="B1000" s="1" t="str">
        <f t="shared" si="162"/>
        <v>122A_550</v>
      </c>
      <c r="C1000" t="str">
        <f t="shared" si="171"/>
        <v>122A_550</v>
      </c>
      <c r="D1000" t="str">
        <f>IF(ISNA(VLOOKUP(C1000,omissio_vanha_vs_uusi!$A$2:$T$107,20,FALSE)),"",IF(VLOOKUP(C1000,omissio_vanha_vs_uusi!$A$2:$T$107,20,FALSE)="OK",VLOOKUP(C1000,omissio_vanha_vs_uusi!$A$2:$T$107,11,FALSE),""))</f>
        <v/>
      </c>
      <c r="E1000">
        <f>VLOOKUP($C1000,marv2012_trees!$A$2:$O$2023,5,FALSE)</f>
        <v>2516144.61</v>
      </c>
      <c r="F1000">
        <f>VLOOKUP($C1000,marv2012_trees!$A$2:$O$2023,6,FALSE)</f>
        <v>6860470.4100000001</v>
      </c>
      <c r="G1000" t="str">
        <f>IF(ISNA(VLOOKUP($C1000,results!$A$2:$CJ$107,10,FALSE)),"",VLOOKUP($C1000,results!$A$2:$CJ$107,10,FALSE))</f>
        <v/>
      </c>
      <c r="H1000" t="str">
        <f>IF(ISNA(VLOOKUP($C1000,results!$A$2:$CJ$107,11,FALSE)),"",VLOOKUP($C1000,results!$A$2:$CJ$107,11,FALSE))</f>
        <v/>
      </c>
      <c r="I1000" t="s">
        <v>176</v>
      </c>
      <c r="J1000">
        <v>550</v>
      </c>
      <c r="K1000">
        <v>1</v>
      </c>
      <c r="L1000">
        <v>86</v>
      </c>
      <c r="N1000">
        <v>3</v>
      </c>
      <c r="O1000" s="7">
        <v>1</v>
      </c>
      <c r="P1000" s="7">
        <v>1</v>
      </c>
      <c r="Q1000" s="7">
        <v>12</v>
      </c>
      <c r="R1000" s="7">
        <v>90</v>
      </c>
      <c r="AA1000" t="s">
        <v>175</v>
      </c>
      <c r="AB1000" s="8">
        <f t="shared" si="163"/>
        <v>4</v>
      </c>
      <c r="AC1000" s="8" t="str">
        <f t="shared" si="164"/>
        <v/>
      </c>
      <c r="AD1000" s="32" t="str">
        <f t="shared" si="165"/>
        <v/>
      </c>
      <c r="AE1000" s="32" t="str">
        <f>IF(J1000&lt;900,IF(AND(VLOOKUP(C1000,marv2012_trees!$A$2:$O$2023,11,FALSE)&lt;21,OR(Q1000=21,Q1000=22,Q1000=23)),1,""),"")</f>
        <v/>
      </c>
      <c r="AF1000" s="32" t="str">
        <f t="shared" si="166"/>
        <v/>
      </c>
      <c r="AG1000" s="32">
        <f t="shared" si="167"/>
        <v>86</v>
      </c>
      <c r="AH1000" s="32">
        <f t="shared" si="168"/>
        <v>90</v>
      </c>
      <c r="AI1000" s="32">
        <f t="shared" si="169"/>
        <v>4</v>
      </c>
      <c r="AJ1000" s="32" t="str">
        <f t="shared" si="170"/>
        <v/>
      </c>
    </row>
    <row r="1001" spans="1:36">
      <c r="A1001">
        <v>122</v>
      </c>
      <c r="B1001" s="1" t="str">
        <f t="shared" si="162"/>
        <v>122A_901</v>
      </c>
      <c r="C1001" t="str">
        <f t="shared" si="171"/>
        <v>122A_901</v>
      </c>
      <c r="D1001" t="str">
        <f>IF(ISNA(VLOOKUP(C1001,omissio_vanha_vs_uusi!$A$2:$T$107,20,FALSE)),"",IF(VLOOKUP(C1001,omissio_vanha_vs_uusi!$A$2:$T$107,20,FALSE)="OK",VLOOKUP(C1001,omissio_vanha_vs_uusi!$A$2:$T$107,11,FALSE),""))</f>
        <v/>
      </c>
      <c r="G1001">
        <f>IF(ISNA(VLOOKUP($C1001,results!$A$2:$CJ$107,10,FALSE)),"",VLOOKUP($C1001,results!$A$2:$CJ$107,10,FALSE))</f>
        <v>2516126.54</v>
      </c>
      <c r="H1001">
        <f>IF(ISNA(VLOOKUP($C1001,results!$A$2:$CJ$107,11,FALSE)),"",VLOOKUP($C1001,results!$A$2:$CJ$107,11,FALSE))</f>
        <v>6860454.8499999996</v>
      </c>
      <c r="I1001" t="s">
        <v>176</v>
      </c>
      <c r="J1001">
        <v>901</v>
      </c>
      <c r="N1001">
        <v>4</v>
      </c>
      <c r="O1001" s="7">
        <v>1</v>
      </c>
      <c r="P1001" s="7">
        <v>2</v>
      </c>
      <c r="Q1001" s="7">
        <v>11</v>
      </c>
      <c r="R1001" s="7">
        <v>87</v>
      </c>
      <c r="AB1001" s="8" t="str">
        <f t="shared" si="163"/>
        <v/>
      </c>
      <c r="AC1001" s="8" t="str">
        <f t="shared" si="164"/>
        <v/>
      </c>
      <c r="AD1001" s="32" t="str">
        <f t="shared" si="165"/>
        <v/>
      </c>
      <c r="AE1001" s="32" t="str">
        <f>IF(J1001&lt;900,IF(AND(VLOOKUP(C1001,marv2012_trees!$A$2:$O$2023,11,FALSE)&lt;21,OR(Q1001=21,Q1001=22,Q1001=23)),1,""),"")</f>
        <v/>
      </c>
      <c r="AF1001" s="32" t="str">
        <f t="shared" si="166"/>
        <v/>
      </c>
      <c r="AG1001" s="32">
        <f t="shared" si="167"/>
        <v>0</v>
      </c>
      <c r="AH1001" s="32">
        <f t="shared" si="168"/>
        <v>0</v>
      </c>
      <c r="AI1001" s="32" t="str">
        <f t="shared" si="169"/>
        <v/>
      </c>
      <c r="AJ1001" s="32" t="str">
        <f t="shared" si="170"/>
        <v/>
      </c>
    </row>
    <row r="1002" spans="1:36">
      <c r="A1002">
        <v>122</v>
      </c>
      <c r="B1002" s="1" t="str">
        <f t="shared" si="162"/>
        <v>122A_563</v>
      </c>
      <c r="C1002" t="str">
        <f t="shared" si="171"/>
        <v>122A_902</v>
      </c>
      <c r="D1002">
        <f>IF(ISNA(VLOOKUP(C1002,omissio_vanha_vs_uusi!$A$2:$T$107,20,FALSE)),"",IF(VLOOKUP(C1002,omissio_vanha_vs_uusi!$A$2:$T$107,20,FALSE)="OK",VLOOKUP(C1002,omissio_vanha_vs_uusi!$A$2:$T$107,11,FALSE),""))</f>
        <v>563</v>
      </c>
      <c r="G1002">
        <f>IF(ISNA(VLOOKUP($C1002,results!$A$2:$CJ$107,10,FALSE)),"",VLOOKUP($C1002,results!$A$2:$CJ$107,10,FALSE))</f>
        <v>2516125.67</v>
      </c>
      <c r="H1002">
        <f>IF(ISNA(VLOOKUP($C1002,results!$A$2:$CJ$107,11,FALSE)),"",VLOOKUP($C1002,results!$A$2:$CJ$107,11,FALSE))</f>
        <v>6860459.0800000001</v>
      </c>
      <c r="I1002" t="s">
        <v>176</v>
      </c>
      <c r="J1002">
        <v>902</v>
      </c>
      <c r="N1002">
        <v>4</v>
      </c>
      <c r="O1002" s="7">
        <v>1</v>
      </c>
      <c r="P1002" s="7">
        <v>2</v>
      </c>
      <c r="Q1002" s="7">
        <v>11</v>
      </c>
      <c r="R1002" s="7">
        <v>97</v>
      </c>
      <c r="AB1002" s="8" t="str">
        <f t="shared" si="163"/>
        <v/>
      </c>
      <c r="AC1002" s="8" t="str">
        <f t="shared" si="164"/>
        <v/>
      </c>
      <c r="AD1002" s="32" t="str">
        <f t="shared" si="165"/>
        <v/>
      </c>
      <c r="AE1002" s="32" t="str">
        <f>IF(J1002&lt;900,IF(AND(VLOOKUP(C1002,marv2012_trees!$A$2:$O$2023,11,FALSE)&lt;21,OR(Q1002=21,Q1002=22,Q1002=23)),1,""),"")</f>
        <v/>
      </c>
      <c r="AF1002" s="32" t="str">
        <f t="shared" si="166"/>
        <v/>
      </c>
      <c r="AG1002" s="32">
        <f t="shared" si="167"/>
        <v>0</v>
      </c>
      <c r="AH1002" s="32">
        <f t="shared" si="168"/>
        <v>0</v>
      </c>
      <c r="AI1002" s="32" t="str">
        <f t="shared" si="169"/>
        <v/>
      </c>
      <c r="AJ1002" s="32" t="str">
        <f t="shared" si="170"/>
        <v/>
      </c>
    </row>
    <row r="1003" spans="1:36">
      <c r="A1003">
        <v>122</v>
      </c>
      <c r="B1003" s="1" t="str">
        <f t="shared" si="162"/>
        <v>122A_903</v>
      </c>
      <c r="C1003" t="str">
        <f t="shared" si="171"/>
        <v>122A_903</v>
      </c>
      <c r="D1003" t="str">
        <f>IF(ISNA(VLOOKUP(C1003,omissio_vanha_vs_uusi!$A$2:$T$107,20,FALSE)),"",IF(VLOOKUP(C1003,omissio_vanha_vs_uusi!$A$2:$T$107,20,FALSE)="OK",VLOOKUP(C1003,omissio_vanha_vs_uusi!$A$2:$T$107,11,FALSE),""))</f>
        <v/>
      </c>
      <c r="G1003">
        <f>IF(ISNA(VLOOKUP($C1003,results!$A$2:$CJ$107,10,FALSE)),"",VLOOKUP($C1003,results!$A$2:$CJ$107,10,FALSE))</f>
        <v>2516141.15</v>
      </c>
      <c r="H1003">
        <f>IF(ISNA(VLOOKUP($C1003,results!$A$2:$CJ$107,11,FALSE)),"",VLOOKUP($C1003,results!$A$2:$CJ$107,11,FALSE))</f>
        <v>6860468.5499999998</v>
      </c>
      <c r="I1003" t="s">
        <v>176</v>
      </c>
      <c r="J1003">
        <v>903</v>
      </c>
      <c r="N1003">
        <v>4</v>
      </c>
      <c r="O1003" s="7">
        <v>1</v>
      </c>
      <c r="P1003" s="7">
        <v>2</v>
      </c>
      <c r="Q1003" s="7">
        <v>11</v>
      </c>
      <c r="R1003" s="7">
        <v>54</v>
      </c>
      <c r="AB1003" s="8" t="str">
        <f t="shared" si="163"/>
        <v/>
      </c>
      <c r="AC1003" s="8" t="str">
        <f t="shared" si="164"/>
        <v/>
      </c>
      <c r="AD1003" s="32" t="str">
        <f t="shared" si="165"/>
        <v/>
      </c>
      <c r="AE1003" s="32" t="str">
        <f>IF(J1003&lt;900,IF(AND(VLOOKUP(C1003,marv2012_trees!$A$2:$O$2023,11,FALSE)&lt;21,OR(Q1003=21,Q1003=22,Q1003=23)),1,""),"")</f>
        <v/>
      </c>
      <c r="AF1003" s="32" t="str">
        <f t="shared" si="166"/>
        <v/>
      </c>
      <c r="AG1003" s="32">
        <f t="shared" si="167"/>
        <v>0</v>
      </c>
      <c r="AH1003" s="32">
        <f t="shared" si="168"/>
        <v>0</v>
      </c>
      <c r="AI1003" s="32" t="str">
        <f t="shared" si="169"/>
        <v/>
      </c>
      <c r="AJ1003" s="32" t="str">
        <f t="shared" si="170"/>
        <v/>
      </c>
    </row>
    <row r="1004" spans="1:36">
      <c r="A1004">
        <v>122</v>
      </c>
      <c r="B1004" s="1" t="str">
        <f t="shared" si="162"/>
        <v>122A_904</v>
      </c>
      <c r="C1004" t="str">
        <f t="shared" si="171"/>
        <v>122A_904</v>
      </c>
      <c r="D1004" t="str">
        <f>IF(ISNA(VLOOKUP(C1004,omissio_vanha_vs_uusi!$A$2:$T$107,20,FALSE)),"",IF(VLOOKUP(C1004,omissio_vanha_vs_uusi!$A$2:$T$107,20,FALSE)="OK",VLOOKUP(C1004,omissio_vanha_vs_uusi!$A$2:$T$107,11,FALSE),""))</f>
        <v/>
      </c>
      <c r="G1004">
        <f>IF(ISNA(VLOOKUP($C1004,results!$A$2:$CJ$107,10,FALSE)),"",VLOOKUP($C1004,results!$A$2:$CJ$107,10,FALSE))</f>
        <v>2516129.02</v>
      </c>
      <c r="H1004">
        <f>IF(ISNA(VLOOKUP($C1004,results!$A$2:$CJ$107,11,FALSE)),"",VLOOKUP($C1004,results!$A$2:$CJ$107,11,FALSE))</f>
        <v>6860450.2800000003</v>
      </c>
      <c r="I1004" t="s">
        <v>176</v>
      </c>
      <c r="J1004">
        <v>904</v>
      </c>
      <c r="N1004">
        <v>4</v>
      </c>
      <c r="O1004" s="7">
        <v>1</v>
      </c>
      <c r="P1004" s="7">
        <v>2</v>
      </c>
      <c r="Q1004" s="7">
        <v>11</v>
      </c>
      <c r="R1004" s="7">
        <v>62</v>
      </c>
      <c r="AB1004" s="8" t="str">
        <f t="shared" si="163"/>
        <v/>
      </c>
      <c r="AC1004" s="8" t="str">
        <f t="shared" si="164"/>
        <v/>
      </c>
      <c r="AD1004" s="32" t="str">
        <f t="shared" si="165"/>
        <v/>
      </c>
      <c r="AE1004" s="32" t="str">
        <f>IF(J1004&lt;900,IF(AND(VLOOKUP(C1004,marv2012_trees!$A$2:$O$2023,11,FALSE)&lt;21,OR(Q1004=21,Q1004=22,Q1004=23)),1,""),"")</f>
        <v/>
      </c>
      <c r="AF1004" s="32" t="str">
        <f t="shared" si="166"/>
        <v/>
      </c>
      <c r="AG1004" s="32">
        <f t="shared" si="167"/>
        <v>0</v>
      </c>
      <c r="AH1004" s="32">
        <f t="shared" si="168"/>
        <v>0</v>
      </c>
      <c r="AI1004" s="32" t="str">
        <f t="shared" si="169"/>
        <v/>
      </c>
      <c r="AJ1004" s="32" t="str">
        <f t="shared" si="170"/>
        <v/>
      </c>
    </row>
    <row r="1005" spans="1:36">
      <c r="A1005">
        <v>122</v>
      </c>
      <c r="B1005" s="1" t="str">
        <f t="shared" si="162"/>
        <v>122A_559</v>
      </c>
      <c r="C1005" t="str">
        <f t="shared" si="171"/>
        <v>122A_905</v>
      </c>
      <c r="D1005">
        <f>IF(ISNA(VLOOKUP(C1005,omissio_vanha_vs_uusi!$A$2:$T$107,20,FALSE)),"",IF(VLOOKUP(C1005,omissio_vanha_vs_uusi!$A$2:$T$107,20,FALSE)="OK",VLOOKUP(C1005,omissio_vanha_vs_uusi!$A$2:$T$107,11,FALSE),""))</f>
        <v>559</v>
      </c>
      <c r="G1005">
        <f>IF(ISNA(VLOOKUP($C1005,results!$A$2:$CJ$107,10,FALSE)),"",VLOOKUP($C1005,results!$A$2:$CJ$107,10,FALSE))</f>
        <v>2516126.6800000002</v>
      </c>
      <c r="H1005">
        <f>IF(ISNA(VLOOKUP($C1005,results!$A$2:$CJ$107,11,FALSE)),"",VLOOKUP($C1005,results!$A$2:$CJ$107,11,FALSE))</f>
        <v>6860451.96</v>
      </c>
      <c r="I1005" t="s">
        <v>176</v>
      </c>
      <c r="J1005">
        <v>905</v>
      </c>
      <c r="N1005">
        <v>4</v>
      </c>
      <c r="O1005" s="7">
        <v>1</v>
      </c>
      <c r="P1005" s="7">
        <v>2</v>
      </c>
      <c r="Q1005" s="7">
        <v>11</v>
      </c>
      <c r="R1005" s="7">
        <v>76</v>
      </c>
      <c r="S1005" s="7" t="s">
        <v>156</v>
      </c>
      <c r="U1005" s="7">
        <v>7.5</v>
      </c>
      <c r="V1005" s="7">
        <v>1</v>
      </c>
      <c r="X1005" s="7">
        <v>4</v>
      </c>
      <c r="Y1005" s="7">
        <v>23</v>
      </c>
      <c r="Z1005" s="7">
        <v>20</v>
      </c>
      <c r="AB1005" s="8" t="str">
        <f t="shared" si="163"/>
        <v/>
      </c>
      <c r="AC1005" s="8" t="str">
        <f t="shared" si="164"/>
        <v/>
      </c>
      <c r="AD1005" s="32" t="str">
        <f t="shared" si="165"/>
        <v/>
      </c>
      <c r="AE1005" s="32" t="str">
        <f>IF(J1005&lt;900,IF(AND(VLOOKUP(C1005,marv2012_trees!$A$2:$O$2023,11,FALSE)&lt;21,OR(Q1005=21,Q1005=22,Q1005=23)),1,""),"")</f>
        <v/>
      </c>
      <c r="AF1005" s="32" t="str">
        <f t="shared" si="166"/>
        <v/>
      </c>
      <c r="AG1005" s="32">
        <f t="shared" si="167"/>
        <v>0</v>
      </c>
      <c r="AH1005" s="32">
        <f t="shared" si="168"/>
        <v>0</v>
      </c>
      <c r="AI1005" s="32" t="str">
        <f t="shared" si="169"/>
        <v/>
      </c>
      <c r="AJ1005" s="32" t="str">
        <f t="shared" si="170"/>
        <v/>
      </c>
    </row>
    <row r="1006" spans="1:36">
      <c r="A1006">
        <v>122</v>
      </c>
      <c r="B1006" s="1" t="str">
        <f t="shared" si="162"/>
        <v>122A_906</v>
      </c>
      <c r="C1006" t="str">
        <f t="shared" si="171"/>
        <v>122A_906</v>
      </c>
      <c r="D1006" t="str">
        <f>IF(ISNA(VLOOKUP(C1006,omissio_vanha_vs_uusi!$A$2:$T$107,20,FALSE)),"",IF(VLOOKUP(C1006,omissio_vanha_vs_uusi!$A$2:$T$107,20,FALSE)="OK",VLOOKUP(C1006,omissio_vanha_vs_uusi!$A$2:$T$107,11,FALSE),""))</f>
        <v/>
      </c>
      <c r="G1006">
        <f>IF(ISNA(VLOOKUP($C1006,results!$A$2:$CJ$107,10,FALSE)),"",VLOOKUP($C1006,results!$A$2:$CJ$107,10,FALSE))</f>
        <v>2516125.64</v>
      </c>
      <c r="H1006">
        <f>IF(ISNA(VLOOKUP($C1006,results!$A$2:$CJ$107,11,FALSE)),"",VLOOKUP($C1006,results!$A$2:$CJ$107,11,FALSE))</f>
        <v>6860452.3399999999</v>
      </c>
      <c r="I1006" t="s">
        <v>176</v>
      </c>
      <c r="J1006">
        <v>906</v>
      </c>
      <c r="N1006">
        <v>4</v>
      </c>
      <c r="O1006" s="7">
        <v>1</v>
      </c>
      <c r="P1006" s="7">
        <v>2</v>
      </c>
      <c r="Q1006" s="7">
        <v>11</v>
      </c>
      <c r="R1006" s="7">
        <v>104</v>
      </c>
      <c r="AB1006" s="8" t="str">
        <f t="shared" si="163"/>
        <v/>
      </c>
      <c r="AC1006" s="8" t="str">
        <f t="shared" si="164"/>
        <v/>
      </c>
      <c r="AD1006" s="32" t="str">
        <f t="shared" si="165"/>
        <v/>
      </c>
      <c r="AE1006" s="32" t="str">
        <f>IF(J1006&lt;900,IF(AND(VLOOKUP(C1006,marv2012_trees!$A$2:$O$2023,11,FALSE)&lt;21,OR(Q1006=21,Q1006=22,Q1006=23)),1,""),"")</f>
        <v/>
      </c>
      <c r="AF1006" s="32" t="str">
        <f t="shared" si="166"/>
        <v/>
      </c>
      <c r="AG1006" s="32">
        <f t="shared" si="167"/>
        <v>0</v>
      </c>
      <c r="AH1006" s="32">
        <f t="shared" si="168"/>
        <v>0</v>
      </c>
      <c r="AI1006" s="32" t="str">
        <f t="shared" si="169"/>
        <v/>
      </c>
      <c r="AJ1006" s="32" t="str">
        <f t="shared" si="170"/>
        <v/>
      </c>
    </row>
    <row r="1007" spans="1:36">
      <c r="A1007">
        <v>122</v>
      </c>
      <c r="B1007" s="1" t="str">
        <f t="shared" si="162"/>
        <v>122B_166</v>
      </c>
      <c r="C1007" t="str">
        <f t="shared" si="171"/>
        <v>122B_166</v>
      </c>
      <c r="D1007" t="str">
        <f>IF(ISNA(VLOOKUP(C1007,omissio_vanha_vs_uusi!$A$2:$T$107,20,FALSE)),"",IF(VLOOKUP(C1007,omissio_vanha_vs_uusi!$A$2:$T$107,20,FALSE)="OK",VLOOKUP(C1007,omissio_vanha_vs_uusi!$A$2:$T$107,11,FALSE),""))</f>
        <v/>
      </c>
      <c r="E1007">
        <f>VLOOKUP($C1007,marv2012_trees!$A$2:$O$2023,5,FALSE)</f>
        <v>2516124.29</v>
      </c>
      <c r="F1007">
        <f>VLOOKUP($C1007,marv2012_trees!$A$2:$O$2023,6,FALSE)</f>
        <v>6860464.6799999997</v>
      </c>
      <c r="G1007" t="str">
        <f>IF(ISNA(VLOOKUP($C1007,results!$A$2:$CJ$107,10,FALSE)),"",VLOOKUP($C1007,results!$A$2:$CJ$107,10,FALSE))</f>
        <v/>
      </c>
      <c r="H1007" t="str">
        <f>IF(ISNA(VLOOKUP($C1007,results!$A$2:$CJ$107,11,FALSE)),"",VLOOKUP($C1007,results!$A$2:$CJ$107,11,FALSE))</f>
        <v/>
      </c>
      <c r="I1007" t="s">
        <v>177</v>
      </c>
      <c r="J1007">
        <v>166</v>
      </c>
      <c r="K1007">
        <v>3</v>
      </c>
      <c r="L1007">
        <v>151</v>
      </c>
      <c r="M1007">
        <v>15.86600488</v>
      </c>
      <c r="N1007">
        <v>2</v>
      </c>
      <c r="O1007" s="7">
        <v>1</v>
      </c>
      <c r="P1007" s="7">
        <v>3</v>
      </c>
      <c r="Q1007" s="7">
        <v>11</v>
      </c>
      <c r="R1007" s="7">
        <v>166</v>
      </c>
      <c r="S1007" s="7" t="s">
        <v>179</v>
      </c>
      <c r="T1007" s="7">
        <v>12</v>
      </c>
      <c r="U1007" s="7">
        <v>17</v>
      </c>
      <c r="V1007" s="7">
        <v>7.25</v>
      </c>
      <c r="X1007" s="7">
        <v>5</v>
      </c>
      <c r="Z1007" s="7">
        <v>30</v>
      </c>
      <c r="AB1007" s="8">
        <f t="shared" si="163"/>
        <v>15</v>
      </c>
      <c r="AC1007" s="8" t="str">
        <f t="shared" si="164"/>
        <v/>
      </c>
      <c r="AD1007" s="32" t="str">
        <f t="shared" si="165"/>
        <v/>
      </c>
      <c r="AE1007" s="32" t="str">
        <f>IF(J1007&lt;900,IF(AND(VLOOKUP(C1007,marv2012_trees!$A$2:$O$2023,11,FALSE)&lt;21,OR(Q1007=21,Q1007=22,Q1007=23)),1,""),"")</f>
        <v/>
      </c>
      <c r="AF1007" s="32" t="str">
        <f t="shared" si="166"/>
        <v/>
      </c>
      <c r="AG1007" s="32">
        <f t="shared" si="167"/>
        <v>151</v>
      </c>
      <c r="AH1007" s="32">
        <f t="shared" si="168"/>
        <v>166</v>
      </c>
      <c r="AI1007" s="32">
        <f t="shared" si="169"/>
        <v>15</v>
      </c>
      <c r="AJ1007" s="32" t="str">
        <f t="shared" si="170"/>
        <v/>
      </c>
    </row>
    <row r="1008" spans="1:36">
      <c r="A1008">
        <v>122</v>
      </c>
      <c r="B1008" s="1" t="str">
        <f t="shared" si="162"/>
        <v>122B_170</v>
      </c>
      <c r="C1008" t="str">
        <f t="shared" si="171"/>
        <v>122B_170</v>
      </c>
      <c r="D1008" t="str">
        <f>IF(ISNA(VLOOKUP(C1008,omissio_vanha_vs_uusi!$A$2:$T$107,20,FALSE)),"",IF(VLOOKUP(C1008,omissio_vanha_vs_uusi!$A$2:$T$107,20,FALSE)="OK",VLOOKUP(C1008,omissio_vanha_vs_uusi!$A$2:$T$107,11,FALSE),""))</f>
        <v/>
      </c>
      <c r="E1008">
        <f>VLOOKUP($C1008,marv2012_trees!$A$2:$O$2023,5,FALSE)</f>
        <v>2516122.14</v>
      </c>
      <c r="F1008">
        <f>VLOOKUP($C1008,marv2012_trees!$A$2:$O$2023,6,FALSE)</f>
        <v>6860465.5599999996</v>
      </c>
      <c r="G1008" t="str">
        <f>IF(ISNA(VLOOKUP($C1008,results!$A$2:$CJ$107,10,FALSE)),"",VLOOKUP($C1008,results!$A$2:$CJ$107,10,FALSE))</f>
        <v/>
      </c>
      <c r="H1008" t="str">
        <f>IF(ISNA(VLOOKUP($C1008,results!$A$2:$CJ$107,11,FALSE)),"",VLOOKUP($C1008,results!$A$2:$CJ$107,11,FALSE))</f>
        <v/>
      </c>
      <c r="I1008" t="s">
        <v>177</v>
      </c>
      <c r="J1008">
        <v>170</v>
      </c>
      <c r="K1008">
        <v>21</v>
      </c>
      <c r="L1008">
        <v>152</v>
      </c>
      <c r="M1008">
        <v>13.08200488</v>
      </c>
      <c r="N1008">
        <v>2</v>
      </c>
      <c r="O1008" s="7">
        <v>1</v>
      </c>
      <c r="P1008" s="7">
        <v>21</v>
      </c>
      <c r="Q1008" s="7">
        <v>11</v>
      </c>
      <c r="R1008" s="7">
        <v>179</v>
      </c>
      <c r="AB1008" s="8">
        <f t="shared" si="163"/>
        <v>27</v>
      </c>
      <c r="AC1008" s="8" t="str">
        <f t="shared" si="164"/>
        <v/>
      </c>
      <c r="AD1008" s="32" t="str">
        <f t="shared" si="165"/>
        <v/>
      </c>
      <c r="AE1008" s="32" t="str">
        <f>IF(J1008&lt;900,IF(AND(VLOOKUP(C1008,marv2012_trees!$A$2:$O$2023,11,FALSE)&lt;21,OR(Q1008=21,Q1008=22,Q1008=23)),1,""),"")</f>
        <v/>
      </c>
      <c r="AF1008" s="32" t="str">
        <f t="shared" si="166"/>
        <v/>
      </c>
      <c r="AG1008" s="32">
        <f t="shared" si="167"/>
        <v>152</v>
      </c>
      <c r="AH1008" s="32">
        <f t="shared" si="168"/>
        <v>179</v>
      </c>
      <c r="AI1008" s="32">
        <f t="shared" si="169"/>
        <v>27</v>
      </c>
      <c r="AJ1008" s="32" t="str">
        <f t="shared" si="170"/>
        <v/>
      </c>
    </row>
    <row r="1009" spans="1:36">
      <c r="A1009">
        <v>122</v>
      </c>
      <c r="B1009" s="1" t="str">
        <f t="shared" si="162"/>
        <v>122B_169</v>
      </c>
      <c r="C1009" t="str">
        <f t="shared" si="171"/>
        <v>122B_169</v>
      </c>
      <c r="D1009" t="str">
        <f>IF(ISNA(VLOOKUP(C1009,omissio_vanha_vs_uusi!$A$2:$T$107,20,FALSE)),"",IF(VLOOKUP(C1009,omissio_vanha_vs_uusi!$A$2:$T$107,20,FALSE)="OK",VLOOKUP(C1009,omissio_vanha_vs_uusi!$A$2:$T$107,11,FALSE),""))</f>
        <v/>
      </c>
      <c r="E1009">
        <f>VLOOKUP($C1009,marv2012_trees!$A$2:$O$2023,5,FALSE)</f>
        <v>2516119.7999999998</v>
      </c>
      <c r="F1009">
        <f>VLOOKUP($C1009,marv2012_trees!$A$2:$O$2023,6,FALSE)</f>
        <v>6860464.8799999999</v>
      </c>
      <c r="G1009" t="str">
        <f>IF(ISNA(VLOOKUP($C1009,results!$A$2:$CJ$107,10,FALSE)),"",VLOOKUP($C1009,results!$A$2:$CJ$107,10,FALSE))</f>
        <v/>
      </c>
      <c r="H1009" t="str">
        <f>IF(ISNA(VLOOKUP($C1009,results!$A$2:$CJ$107,11,FALSE)),"",VLOOKUP($C1009,results!$A$2:$CJ$107,11,FALSE))</f>
        <v/>
      </c>
      <c r="I1009" t="s">
        <v>177</v>
      </c>
      <c r="J1009">
        <v>169</v>
      </c>
      <c r="K1009">
        <v>21</v>
      </c>
      <c r="L1009">
        <v>145</v>
      </c>
      <c r="M1009">
        <v>12.0520061</v>
      </c>
      <c r="N1009">
        <v>2</v>
      </c>
      <c r="O1009" s="7">
        <v>1</v>
      </c>
      <c r="P1009" s="7">
        <v>21</v>
      </c>
      <c r="Q1009" s="7">
        <v>11</v>
      </c>
      <c r="R1009" s="7">
        <v>172</v>
      </c>
      <c r="S1009" s="7" t="s">
        <v>179</v>
      </c>
      <c r="T1009" s="7">
        <v>12.5</v>
      </c>
      <c r="U1009" s="7">
        <v>12.5</v>
      </c>
      <c r="V1009" s="7">
        <v>1.75</v>
      </c>
      <c r="W1009" s="7">
        <v>18</v>
      </c>
      <c r="X1009" s="7">
        <v>8</v>
      </c>
      <c r="Y1009" s="7">
        <v>17.5</v>
      </c>
      <c r="Z1009" s="7">
        <v>34</v>
      </c>
      <c r="AB1009" s="8">
        <f t="shared" si="163"/>
        <v>27</v>
      </c>
      <c r="AC1009" s="8" t="str">
        <f t="shared" si="164"/>
        <v/>
      </c>
      <c r="AD1009" s="32" t="str">
        <f t="shared" si="165"/>
        <v/>
      </c>
      <c r="AE1009" s="32" t="str">
        <f>IF(J1009&lt;900,IF(AND(VLOOKUP(C1009,marv2012_trees!$A$2:$O$2023,11,FALSE)&lt;21,OR(Q1009=21,Q1009=22,Q1009=23)),1,""),"")</f>
        <v/>
      </c>
      <c r="AF1009" s="32" t="str">
        <f t="shared" si="166"/>
        <v/>
      </c>
      <c r="AG1009" s="32">
        <f t="shared" si="167"/>
        <v>145</v>
      </c>
      <c r="AH1009" s="32">
        <f t="shared" si="168"/>
        <v>172</v>
      </c>
      <c r="AI1009" s="32">
        <f t="shared" si="169"/>
        <v>27</v>
      </c>
      <c r="AJ1009" s="32" t="str">
        <f t="shared" si="170"/>
        <v/>
      </c>
    </row>
    <row r="1010" spans="1:36">
      <c r="A1010">
        <v>122</v>
      </c>
      <c r="B1010" s="1" t="str">
        <f t="shared" si="162"/>
        <v>122B_181</v>
      </c>
      <c r="C1010" t="str">
        <f t="shared" si="171"/>
        <v>122B_181</v>
      </c>
      <c r="D1010" t="str">
        <f>IF(ISNA(VLOOKUP(C1010,omissio_vanha_vs_uusi!$A$2:$T$107,20,FALSE)),"",IF(VLOOKUP(C1010,omissio_vanha_vs_uusi!$A$2:$T$107,20,FALSE)="OK",VLOOKUP(C1010,omissio_vanha_vs_uusi!$A$2:$T$107,11,FALSE),""))</f>
        <v/>
      </c>
      <c r="E1010">
        <f>VLOOKUP($C1010,marv2012_trees!$A$2:$O$2023,5,FALSE)</f>
        <v>2516126</v>
      </c>
      <c r="F1010">
        <f>VLOOKUP($C1010,marv2012_trees!$A$2:$O$2023,6,FALSE)</f>
        <v>6860469.2400000002</v>
      </c>
      <c r="G1010" t="str">
        <f>IF(ISNA(VLOOKUP($C1010,results!$A$2:$CJ$107,10,FALSE)),"",VLOOKUP($C1010,results!$A$2:$CJ$107,10,FALSE))</f>
        <v/>
      </c>
      <c r="H1010" t="str">
        <f>IF(ISNA(VLOOKUP($C1010,results!$A$2:$CJ$107,11,FALSE)),"",VLOOKUP($C1010,results!$A$2:$CJ$107,11,FALSE))</f>
        <v/>
      </c>
      <c r="I1010" t="s">
        <v>177</v>
      </c>
      <c r="J1010">
        <v>181</v>
      </c>
      <c r="K1010">
        <v>3</v>
      </c>
      <c r="L1010">
        <v>129</v>
      </c>
      <c r="M1010">
        <v>15.0720116</v>
      </c>
      <c r="N1010">
        <v>2</v>
      </c>
      <c r="O1010" s="7">
        <v>1</v>
      </c>
      <c r="P1010" s="7">
        <v>3</v>
      </c>
      <c r="Q1010" s="7">
        <v>11</v>
      </c>
      <c r="R1010" s="7">
        <v>156</v>
      </c>
      <c r="AB1010" s="8">
        <f t="shared" si="163"/>
        <v>27</v>
      </c>
      <c r="AC1010" s="8" t="str">
        <f t="shared" si="164"/>
        <v/>
      </c>
      <c r="AD1010" s="32" t="str">
        <f t="shared" si="165"/>
        <v/>
      </c>
      <c r="AE1010" s="32" t="str">
        <f>IF(J1010&lt;900,IF(AND(VLOOKUP(C1010,marv2012_trees!$A$2:$O$2023,11,FALSE)&lt;21,OR(Q1010=21,Q1010=22,Q1010=23)),1,""),"")</f>
        <v/>
      </c>
      <c r="AF1010" s="32" t="str">
        <f t="shared" si="166"/>
        <v/>
      </c>
      <c r="AG1010" s="32">
        <f t="shared" si="167"/>
        <v>129</v>
      </c>
      <c r="AH1010" s="32">
        <f t="shared" si="168"/>
        <v>156</v>
      </c>
      <c r="AI1010" s="32">
        <f t="shared" si="169"/>
        <v>27</v>
      </c>
      <c r="AJ1010" s="32" t="str">
        <f t="shared" si="170"/>
        <v/>
      </c>
    </row>
    <row r="1011" spans="1:36">
      <c r="A1011">
        <v>122</v>
      </c>
      <c r="B1011" s="1" t="str">
        <f t="shared" si="162"/>
        <v>122B_179</v>
      </c>
      <c r="C1011" t="str">
        <f t="shared" si="171"/>
        <v>122B_179</v>
      </c>
      <c r="D1011" t="str">
        <f>IF(ISNA(VLOOKUP(C1011,omissio_vanha_vs_uusi!$A$2:$T$107,20,FALSE)),"",IF(VLOOKUP(C1011,omissio_vanha_vs_uusi!$A$2:$T$107,20,FALSE)="OK",VLOOKUP(C1011,omissio_vanha_vs_uusi!$A$2:$T$107,11,FALSE),""))</f>
        <v/>
      </c>
      <c r="E1011">
        <f>VLOOKUP($C1011,marv2012_trees!$A$2:$O$2023,5,FALSE)</f>
        <v>2516123.5499999998</v>
      </c>
      <c r="F1011">
        <f>VLOOKUP($C1011,marv2012_trees!$A$2:$O$2023,6,FALSE)</f>
        <v>6860469.1500000004</v>
      </c>
      <c r="G1011" t="str">
        <f>IF(ISNA(VLOOKUP($C1011,results!$A$2:$CJ$107,10,FALSE)),"",VLOOKUP($C1011,results!$A$2:$CJ$107,10,FALSE))</f>
        <v/>
      </c>
      <c r="H1011" t="str">
        <f>IF(ISNA(VLOOKUP($C1011,results!$A$2:$CJ$107,11,FALSE)),"",VLOOKUP($C1011,results!$A$2:$CJ$107,11,FALSE))</f>
        <v/>
      </c>
      <c r="I1011" t="s">
        <v>177</v>
      </c>
      <c r="J1011">
        <v>179</v>
      </c>
      <c r="K1011">
        <v>3</v>
      </c>
      <c r="L1011">
        <v>155</v>
      </c>
      <c r="M1011">
        <v>15.06799878</v>
      </c>
      <c r="N1011">
        <v>2</v>
      </c>
      <c r="O1011" s="7">
        <v>1</v>
      </c>
      <c r="P1011" s="7">
        <v>3</v>
      </c>
      <c r="Q1011" s="7">
        <v>11</v>
      </c>
      <c r="R1011" s="7">
        <v>180</v>
      </c>
      <c r="S1011" s="7" t="s">
        <v>179</v>
      </c>
      <c r="T1011" s="7">
        <v>14</v>
      </c>
      <c r="U1011" s="7">
        <v>17</v>
      </c>
      <c r="V1011" s="7">
        <v>6</v>
      </c>
      <c r="X1011" s="7">
        <v>11</v>
      </c>
      <c r="Z1011" s="7">
        <v>30</v>
      </c>
      <c r="AB1011" s="8">
        <f t="shared" si="163"/>
        <v>25</v>
      </c>
      <c r="AC1011" s="8" t="str">
        <f t="shared" si="164"/>
        <v/>
      </c>
      <c r="AD1011" s="32" t="str">
        <f t="shared" si="165"/>
        <v/>
      </c>
      <c r="AE1011" s="32" t="str">
        <f>IF(J1011&lt;900,IF(AND(VLOOKUP(C1011,marv2012_trees!$A$2:$O$2023,11,FALSE)&lt;21,OR(Q1011=21,Q1011=22,Q1011=23)),1,""),"")</f>
        <v/>
      </c>
      <c r="AF1011" s="32" t="str">
        <f t="shared" si="166"/>
        <v/>
      </c>
      <c r="AG1011" s="32">
        <f t="shared" si="167"/>
        <v>155</v>
      </c>
      <c r="AH1011" s="32">
        <f t="shared" si="168"/>
        <v>180</v>
      </c>
      <c r="AI1011" s="32">
        <f t="shared" si="169"/>
        <v>25</v>
      </c>
      <c r="AJ1011" s="32" t="str">
        <f t="shared" si="170"/>
        <v/>
      </c>
    </row>
    <row r="1012" spans="1:36">
      <c r="A1012">
        <v>122</v>
      </c>
      <c r="B1012" s="1" t="str">
        <f t="shared" si="162"/>
        <v>122B_188</v>
      </c>
      <c r="C1012" t="str">
        <f t="shared" si="171"/>
        <v>122B_188</v>
      </c>
      <c r="D1012" t="str">
        <f>IF(ISNA(VLOOKUP(C1012,omissio_vanha_vs_uusi!$A$2:$T$107,20,FALSE)),"",IF(VLOOKUP(C1012,omissio_vanha_vs_uusi!$A$2:$T$107,20,FALSE)="OK",VLOOKUP(C1012,omissio_vanha_vs_uusi!$A$2:$T$107,11,FALSE),""))</f>
        <v/>
      </c>
      <c r="E1012">
        <f>VLOOKUP($C1012,marv2012_trees!$A$2:$O$2023,5,FALSE)</f>
        <v>2516126.4</v>
      </c>
      <c r="F1012">
        <f>VLOOKUP($C1012,marv2012_trees!$A$2:$O$2023,6,FALSE)</f>
        <v>6860470.9000000004</v>
      </c>
      <c r="G1012" t="str">
        <f>IF(ISNA(VLOOKUP($C1012,results!$A$2:$CJ$107,10,FALSE)),"",VLOOKUP($C1012,results!$A$2:$CJ$107,10,FALSE))</f>
        <v/>
      </c>
      <c r="H1012" t="str">
        <f>IF(ISNA(VLOOKUP($C1012,results!$A$2:$CJ$107,11,FALSE)),"",VLOOKUP($C1012,results!$A$2:$CJ$107,11,FALSE))</f>
        <v/>
      </c>
      <c r="I1012" t="s">
        <v>177</v>
      </c>
      <c r="J1012">
        <v>188</v>
      </c>
      <c r="K1012">
        <v>21</v>
      </c>
      <c r="L1012">
        <v>225</v>
      </c>
      <c r="M1012">
        <v>15.222008539999999</v>
      </c>
      <c r="N1012">
        <v>2</v>
      </c>
      <c r="O1012" s="7">
        <v>1</v>
      </c>
      <c r="P1012" s="7">
        <v>21</v>
      </c>
      <c r="Q1012" s="7">
        <v>11</v>
      </c>
      <c r="R1012" s="7">
        <v>236</v>
      </c>
      <c r="S1012" s="7" t="s">
        <v>180</v>
      </c>
      <c r="T1012" s="7">
        <v>20</v>
      </c>
      <c r="U1012" s="7">
        <v>17.25</v>
      </c>
      <c r="V1012" s="7">
        <v>7.5</v>
      </c>
      <c r="AB1012" s="8">
        <f t="shared" si="163"/>
        <v>11</v>
      </c>
      <c r="AC1012" s="8" t="str">
        <f t="shared" si="164"/>
        <v/>
      </c>
      <c r="AD1012" s="32" t="str">
        <f t="shared" si="165"/>
        <v/>
      </c>
      <c r="AE1012" s="32" t="str">
        <f>IF(J1012&lt;900,IF(AND(VLOOKUP(C1012,marv2012_trees!$A$2:$O$2023,11,FALSE)&lt;21,OR(Q1012=21,Q1012=22,Q1012=23)),1,""),"")</f>
        <v/>
      </c>
      <c r="AF1012" s="32" t="str">
        <f t="shared" si="166"/>
        <v/>
      </c>
      <c r="AG1012" s="32">
        <f t="shared" si="167"/>
        <v>225</v>
      </c>
      <c r="AH1012" s="32">
        <f t="shared" si="168"/>
        <v>236</v>
      </c>
      <c r="AI1012" s="32">
        <f t="shared" si="169"/>
        <v>11</v>
      </c>
      <c r="AJ1012" s="32" t="str">
        <f t="shared" si="170"/>
        <v/>
      </c>
    </row>
    <row r="1013" spans="1:36">
      <c r="A1013">
        <v>122</v>
      </c>
      <c r="B1013" s="1" t="str">
        <f t="shared" si="162"/>
        <v>122B_176</v>
      </c>
      <c r="C1013" t="str">
        <f t="shared" si="171"/>
        <v>122B_176</v>
      </c>
      <c r="D1013" t="str">
        <f>IF(ISNA(VLOOKUP(C1013,omissio_vanha_vs_uusi!$A$2:$T$107,20,FALSE)),"",IF(VLOOKUP(C1013,omissio_vanha_vs_uusi!$A$2:$T$107,20,FALSE)="OK",VLOOKUP(C1013,omissio_vanha_vs_uusi!$A$2:$T$107,11,FALSE),""))</f>
        <v/>
      </c>
      <c r="E1013">
        <f>VLOOKUP($C1013,marv2012_trees!$A$2:$O$2023,5,FALSE)</f>
        <v>2516118.9</v>
      </c>
      <c r="F1013">
        <f>VLOOKUP($C1013,marv2012_trees!$A$2:$O$2023,6,FALSE)</f>
        <v>6860468.2999999998</v>
      </c>
      <c r="G1013" t="str">
        <f>IF(ISNA(VLOOKUP($C1013,results!$A$2:$CJ$107,10,FALSE)),"",VLOOKUP($C1013,results!$A$2:$CJ$107,10,FALSE))</f>
        <v/>
      </c>
      <c r="H1013" t="str">
        <f>IF(ISNA(VLOOKUP($C1013,results!$A$2:$CJ$107,11,FALSE)),"",VLOOKUP($C1013,results!$A$2:$CJ$107,11,FALSE))</f>
        <v/>
      </c>
      <c r="I1013" t="s">
        <v>177</v>
      </c>
      <c r="J1013">
        <v>176</v>
      </c>
      <c r="K1013">
        <v>3</v>
      </c>
      <c r="L1013">
        <v>120</v>
      </c>
      <c r="M1013">
        <v>15.32400732</v>
      </c>
      <c r="N1013">
        <v>2</v>
      </c>
      <c r="O1013" s="7">
        <v>1</v>
      </c>
      <c r="P1013" s="7">
        <v>3</v>
      </c>
      <c r="Q1013" s="7">
        <v>11</v>
      </c>
      <c r="R1013" s="7">
        <v>131</v>
      </c>
      <c r="S1013" s="7" t="s">
        <v>179</v>
      </c>
      <c r="T1013" s="7">
        <v>10.5</v>
      </c>
      <c r="U1013" s="7">
        <v>16.5</v>
      </c>
      <c r="V1013" s="7">
        <v>8</v>
      </c>
      <c r="X1013" s="7">
        <v>4</v>
      </c>
      <c r="AB1013" s="8">
        <f t="shared" si="163"/>
        <v>11</v>
      </c>
      <c r="AC1013" s="8" t="str">
        <f t="shared" si="164"/>
        <v/>
      </c>
      <c r="AD1013" s="32" t="str">
        <f t="shared" si="165"/>
        <v/>
      </c>
      <c r="AE1013" s="32" t="str">
        <f>IF(J1013&lt;900,IF(AND(VLOOKUP(C1013,marv2012_trees!$A$2:$O$2023,11,FALSE)&lt;21,OR(Q1013=21,Q1013=22,Q1013=23)),1,""),"")</f>
        <v/>
      </c>
      <c r="AF1013" s="32" t="str">
        <f t="shared" si="166"/>
        <v/>
      </c>
      <c r="AG1013" s="32">
        <f t="shared" si="167"/>
        <v>120</v>
      </c>
      <c r="AH1013" s="32">
        <f t="shared" si="168"/>
        <v>131</v>
      </c>
      <c r="AI1013" s="32">
        <f t="shared" si="169"/>
        <v>11</v>
      </c>
      <c r="AJ1013" s="32" t="str">
        <f t="shared" si="170"/>
        <v/>
      </c>
    </row>
    <row r="1014" spans="1:36">
      <c r="A1014">
        <v>122</v>
      </c>
      <c r="B1014" s="1" t="str">
        <f t="shared" si="162"/>
        <v>122B_180</v>
      </c>
      <c r="C1014" t="str">
        <f t="shared" si="171"/>
        <v>122B_180</v>
      </c>
      <c r="D1014" t="str">
        <f>IF(ISNA(VLOOKUP(C1014,omissio_vanha_vs_uusi!$A$2:$T$107,20,FALSE)),"",IF(VLOOKUP(C1014,omissio_vanha_vs_uusi!$A$2:$T$107,20,FALSE)="OK",VLOOKUP(C1014,omissio_vanha_vs_uusi!$A$2:$T$107,11,FALSE),""))</f>
        <v/>
      </c>
      <c r="E1014">
        <f>VLOOKUP($C1014,marv2012_trees!$A$2:$O$2023,5,FALSE)</f>
        <v>2516120.1</v>
      </c>
      <c r="F1014">
        <f>VLOOKUP($C1014,marv2012_trees!$A$2:$O$2023,6,FALSE)</f>
        <v>6860469.9299999997</v>
      </c>
      <c r="G1014" t="str">
        <f>IF(ISNA(VLOOKUP($C1014,results!$A$2:$CJ$107,10,FALSE)),"",VLOOKUP($C1014,results!$A$2:$CJ$107,10,FALSE))</f>
        <v/>
      </c>
      <c r="H1014" t="str">
        <f>IF(ISNA(VLOOKUP($C1014,results!$A$2:$CJ$107,11,FALSE)),"",VLOOKUP($C1014,results!$A$2:$CJ$107,11,FALSE))</f>
        <v/>
      </c>
      <c r="I1014" t="s">
        <v>177</v>
      </c>
      <c r="J1014">
        <v>180</v>
      </c>
      <c r="K1014">
        <v>21</v>
      </c>
      <c r="L1014">
        <v>182</v>
      </c>
      <c r="M1014">
        <v>14.494003660000001</v>
      </c>
      <c r="N1014">
        <v>2</v>
      </c>
      <c r="O1014" s="7">
        <v>1</v>
      </c>
      <c r="P1014" s="7">
        <v>21</v>
      </c>
      <c r="Q1014" s="7">
        <v>11</v>
      </c>
      <c r="R1014" s="7">
        <v>218</v>
      </c>
      <c r="S1014" s="7" t="s">
        <v>179</v>
      </c>
      <c r="T1014" s="7">
        <v>16</v>
      </c>
      <c r="U1014" s="7">
        <v>15.75</v>
      </c>
      <c r="V1014" s="7">
        <v>1.9</v>
      </c>
      <c r="W1014" s="7">
        <v>26</v>
      </c>
      <c r="X1014" s="7">
        <v>11</v>
      </c>
      <c r="Y1014" s="7">
        <v>22.5</v>
      </c>
      <c r="Z1014" s="7">
        <v>38</v>
      </c>
      <c r="AB1014" s="8">
        <f t="shared" si="163"/>
        <v>36</v>
      </c>
      <c r="AC1014" s="8" t="str">
        <f t="shared" si="164"/>
        <v/>
      </c>
      <c r="AD1014" s="32" t="str">
        <f t="shared" si="165"/>
        <v/>
      </c>
      <c r="AE1014" s="32" t="str">
        <f>IF(J1014&lt;900,IF(AND(VLOOKUP(C1014,marv2012_trees!$A$2:$O$2023,11,FALSE)&lt;21,OR(Q1014=21,Q1014=22,Q1014=23)),1,""),"")</f>
        <v/>
      </c>
      <c r="AF1014" s="32" t="str">
        <f t="shared" si="166"/>
        <v/>
      </c>
      <c r="AG1014" s="32">
        <f t="shared" si="167"/>
        <v>182</v>
      </c>
      <c r="AH1014" s="32">
        <f t="shared" si="168"/>
        <v>218</v>
      </c>
      <c r="AI1014" s="32">
        <f t="shared" si="169"/>
        <v>36</v>
      </c>
      <c r="AJ1014" s="32" t="str">
        <f t="shared" si="170"/>
        <v/>
      </c>
    </row>
    <row r="1015" spans="1:36">
      <c r="A1015">
        <v>122</v>
      </c>
      <c r="B1015" s="1" t="str">
        <f t="shared" si="162"/>
        <v>122B_185</v>
      </c>
      <c r="C1015" t="str">
        <f t="shared" si="171"/>
        <v>122B_185</v>
      </c>
      <c r="D1015" t="str">
        <f>IF(ISNA(VLOOKUP(C1015,omissio_vanha_vs_uusi!$A$2:$T$107,20,FALSE)),"",IF(VLOOKUP(C1015,omissio_vanha_vs_uusi!$A$2:$T$107,20,FALSE)="OK",VLOOKUP(C1015,omissio_vanha_vs_uusi!$A$2:$T$107,11,FALSE),""))</f>
        <v/>
      </c>
      <c r="E1015">
        <f>VLOOKUP($C1015,marv2012_trees!$A$2:$O$2023,5,FALSE)</f>
        <v>2516122.77</v>
      </c>
      <c r="F1015">
        <f>VLOOKUP($C1015,marv2012_trees!$A$2:$O$2023,6,FALSE)</f>
        <v>6860471.1799999997</v>
      </c>
      <c r="G1015" t="str">
        <f>IF(ISNA(VLOOKUP($C1015,results!$A$2:$CJ$107,10,FALSE)),"",VLOOKUP($C1015,results!$A$2:$CJ$107,10,FALSE))</f>
        <v/>
      </c>
      <c r="H1015" t="str">
        <f>IF(ISNA(VLOOKUP($C1015,results!$A$2:$CJ$107,11,FALSE)),"",VLOOKUP($C1015,results!$A$2:$CJ$107,11,FALSE))</f>
        <v/>
      </c>
      <c r="I1015" t="s">
        <v>177</v>
      </c>
      <c r="J1015">
        <v>185</v>
      </c>
      <c r="K1015">
        <v>21</v>
      </c>
      <c r="L1015">
        <v>109</v>
      </c>
      <c r="M1015">
        <v>9.9380109860000001</v>
      </c>
      <c r="N1015">
        <v>2</v>
      </c>
      <c r="O1015" s="7">
        <v>1</v>
      </c>
      <c r="P1015" s="7">
        <v>21</v>
      </c>
      <c r="Q1015" s="7">
        <v>11</v>
      </c>
      <c r="R1015" s="7">
        <v>136</v>
      </c>
      <c r="AB1015" s="8">
        <f t="shared" si="163"/>
        <v>27</v>
      </c>
      <c r="AC1015" s="8" t="str">
        <f t="shared" si="164"/>
        <v/>
      </c>
      <c r="AD1015" s="32" t="str">
        <f t="shared" si="165"/>
        <v/>
      </c>
      <c r="AE1015" s="32" t="str">
        <f>IF(J1015&lt;900,IF(AND(VLOOKUP(C1015,marv2012_trees!$A$2:$O$2023,11,FALSE)&lt;21,OR(Q1015=21,Q1015=22,Q1015=23)),1,""),"")</f>
        <v/>
      </c>
      <c r="AF1015" s="32" t="str">
        <f t="shared" si="166"/>
        <v/>
      </c>
      <c r="AG1015" s="32">
        <f t="shared" si="167"/>
        <v>109</v>
      </c>
      <c r="AH1015" s="32">
        <f t="shared" si="168"/>
        <v>136</v>
      </c>
      <c r="AI1015" s="32">
        <f t="shared" si="169"/>
        <v>27</v>
      </c>
      <c r="AJ1015" s="32" t="str">
        <f t="shared" si="170"/>
        <v/>
      </c>
    </row>
    <row r="1016" spans="1:36">
      <c r="A1016">
        <v>122</v>
      </c>
      <c r="B1016" s="1" t="str">
        <f t="shared" si="162"/>
        <v>122B_200</v>
      </c>
      <c r="C1016" t="str">
        <f t="shared" si="171"/>
        <v>122B_200</v>
      </c>
      <c r="D1016" t="str">
        <f>IF(ISNA(VLOOKUP(C1016,omissio_vanha_vs_uusi!$A$2:$T$107,20,FALSE)),"",IF(VLOOKUP(C1016,omissio_vanha_vs_uusi!$A$2:$T$107,20,FALSE)="OK",VLOOKUP(C1016,omissio_vanha_vs_uusi!$A$2:$T$107,11,FALSE),""))</f>
        <v/>
      </c>
      <c r="E1016">
        <f>VLOOKUP($C1016,marv2012_trees!$A$2:$O$2023,5,FALSE)</f>
        <v>2516127.62</v>
      </c>
      <c r="F1016">
        <f>VLOOKUP($C1016,marv2012_trees!$A$2:$O$2023,6,FALSE)</f>
        <v>6860472.96</v>
      </c>
      <c r="G1016" t="str">
        <f>IF(ISNA(VLOOKUP($C1016,results!$A$2:$CJ$107,10,FALSE)),"",VLOOKUP($C1016,results!$A$2:$CJ$107,10,FALSE))</f>
        <v/>
      </c>
      <c r="H1016" t="str">
        <f>IF(ISNA(VLOOKUP($C1016,results!$A$2:$CJ$107,11,FALSE)),"",VLOOKUP($C1016,results!$A$2:$CJ$107,11,FALSE))</f>
        <v/>
      </c>
      <c r="I1016" t="s">
        <v>177</v>
      </c>
      <c r="J1016">
        <v>200</v>
      </c>
      <c r="K1016">
        <v>21</v>
      </c>
      <c r="L1016">
        <v>170</v>
      </c>
      <c r="M1016">
        <v>14.4050116</v>
      </c>
      <c r="N1016">
        <v>2</v>
      </c>
      <c r="O1016" s="7">
        <v>1</v>
      </c>
      <c r="P1016" s="7">
        <v>21</v>
      </c>
      <c r="Q1016" s="7">
        <v>11</v>
      </c>
      <c r="R1016" s="7">
        <v>197</v>
      </c>
      <c r="S1016" s="7" t="s">
        <v>180</v>
      </c>
      <c r="T1016" s="7">
        <v>21</v>
      </c>
      <c r="U1016" s="7">
        <v>16</v>
      </c>
      <c r="V1016" s="7">
        <v>6.5</v>
      </c>
      <c r="AB1016" s="8">
        <f t="shared" si="163"/>
        <v>27</v>
      </c>
      <c r="AC1016" s="8" t="str">
        <f t="shared" si="164"/>
        <v/>
      </c>
      <c r="AD1016" s="32" t="str">
        <f t="shared" si="165"/>
        <v/>
      </c>
      <c r="AE1016" s="32" t="str">
        <f>IF(J1016&lt;900,IF(AND(VLOOKUP(C1016,marv2012_trees!$A$2:$O$2023,11,FALSE)&lt;21,OR(Q1016=21,Q1016=22,Q1016=23)),1,""),"")</f>
        <v/>
      </c>
      <c r="AF1016" s="32" t="str">
        <f t="shared" si="166"/>
        <v/>
      </c>
      <c r="AG1016" s="32">
        <f t="shared" si="167"/>
        <v>170</v>
      </c>
      <c r="AH1016" s="32">
        <f t="shared" si="168"/>
        <v>197</v>
      </c>
      <c r="AI1016" s="32">
        <f t="shared" si="169"/>
        <v>27</v>
      </c>
      <c r="AJ1016" s="32" t="str">
        <f t="shared" si="170"/>
        <v/>
      </c>
    </row>
    <row r="1017" spans="1:36">
      <c r="A1017">
        <v>122</v>
      </c>
      <c r="B1017" s="1" t="str">
        <f t="shared" si="162"/>
        <v>122B_192</v>
      </c>
      <c r="C1017" t="str">
        <f t="shared" si="171"/>
        <v>122B_192</v>
      </c>
      <c r="D1017" t="str">
        <f>IF(ISNA(VLOOKUP(C1017,omissio_vanha_vs_uusi!$A$2:$T$107,20,FALSE)),"",IF(VLOOKUP(C1017,omissio_vanha_vs_uusi!$A$2:$T$107,20,FALSE)="OK",VLOOKUP(C1017,omissio_vanha_vs_uusi!$A$2:$T$107,11,FALSE),""))</f>
        <v/>
      </c>
      <c r="E1017">
        <f>VLOOKUP($C1017,marv2012_trees!$A$2:$O$2023,5,FALSE)</f>
        <v>2516121.7599999998</v>
      </c>
      <c r="F1017">
        <f>VLOOKUP($C1017,marv2012_trees!$A$2:$O$2023,6,FALSE)</f>
        <v>6860473.9199999999</v>
      </c>
      <c r="G1017" t="str">
        <f>IF(ISNA(VLOOKUP($C1017,results!$A$2:$CJ$107,10,FALSE)),"",VLOOKUP($C1017,results!$A$2:$CJ$107,10,FALSE))</f>
        <v/>
      </c>
      <c r="H1017" t="str">
        <f>IF(ISNA(VLOOKUP($C1017,results!$A$2:$CJ$107,11,FALSE)),"",VLOOKUP($C1017,results!$A$2:$CJ$107,11,FALSE))</f>
        <v/>
      </c>
      <c r="I1017" t="s">
        <v>177</v>
      </c>
      <c r="J1017">
        <v>192</v>
      </c>
      <c r="K1017">
        <v>21</v>
      </c>
      <c r="L1017">
        <v>195</v>
      </c>
      <c r="M1017">
        <v>14.682001830000001</v>
      </c>
      <c r="N1017">
        <v>2</v>
      </c>
      <c r="O1017" s="7">
        <v>1</v>
      </c>
      <c r="P1017" s="7">
        <v>21</v>
      </c>
      <c r="Q1017" s="7">
        <v>11</v>
      </c>
      <c r="R1017" s="7">
        <v>223</v>
      </c>
      <c r="S1017" s="7" t="s">
        <v>179</v>
      </c>
      <c r="T1017" s="7">
        <v>16</v>
      </c>
      <c r="U1017" s="7">
        <v>15.25</v>
      </c>
      <c r="V1017" s="7">
        <v>1.6</v>
      </c>
      <c r="W1017" s="7">
        <v>26</v>
      </c>
      <c r="X1017" s="7">
        <v>13</v>
      </c>
      <c r="Y1017" s="7">
        <v>30</v>
      </c>
      <c r="Z1017" s="7">
        <v>36</v>
      </c>
      <c r="AB1017" s="8">
        <f t="shared" si="163"/>
        <v>28</v>
      </c>
      <c r="AC1017" s="8" t="str">
        <f t="shared" si="164"/>
        <v/>
      </c>
      <c r="AD1017" s="32" t="str">
        <f t="shared" si="165"/>
        <v/>
      </c>
      <c r="AE1017" s="32" t="str">
        <f>IF(J1017&lt;900,IF(AND(VLOOKUP(C1017,marv2012_trees!$A$2:$O$2023,11,FALSE)&lt;21,OR(Q1017=21,Q1017=22,Q1017=23)),1,""),"")</f>
        <v/>
      </c>
      <c r="AF1017" s="32" t="str">
        <f t="shared" si="166"/>
        <v/>
      </c>
      <c r="AG1017" s="32">
        <f t="shared" si="167"/>
        <v>195</v>
      </c>
      <c r="AH1017" s="32">
        <f t="shared" si="168"/>
        <v>223</v>
      </c>
      <c r="AI1017" s="32">
        <f t="shared" si="169"/>
        <v>28</v>
      </c>
      <c r="AJ1017" s="32" t="str">
        <f t="shared" si="170"/>
        <v/>
      </c>
    </row>
    <row r="1018" spans="1:36">
      <c r="A1018">
        <v>122</v>
      </c>
      <c r="B1018" s="1" t="str">
        <f t="shared" si="162"/>
        <v>122B_208</v>
      </c>
      <c r="C1018" t="str">
        <f t="shared" si="171"/>
        <v>122B_208</v>
      </c>
      <c r="D1018" t="str">
        <f>IF(ISNA(VLOOKUP(C1018,omissio_vanha_vs_uusi!$A$2:$T$107,20,FALSE)),"",IF(VLOOKUP(C1018,omissio_vanha_vs_uusi!$A$2:$T$107,20,FALSE)="OK",VLOOKUP(C1018,omissio_vanha_vs_uusi!$A$2:$T$107,11,FALSE),""))</f>
        <v/>
      </c>
      <c r="E1018">
        <f>VLOOKUP($C1018,marv2012_trees!$A$2:$O$2023,5,FALSE)</f>
        <v>2516125.0299999998</v>
      </c>
      <c r="F1018">
        <f>VLOOKUP($C1018,marv2012_trees!$A$2:$O$2023,6,FALSE)</f>
        <v>6860477.1799999997</v>
      </c>
      <c r="G1018" t="str">
        <f>IF(ISNA(VLOOKUP($C1018,results!$A$2:$CJ$107,10,FALSE)),"",VLOOKUP($C1018,results!$A$2:$CJ$107,10,FALSE))</f>
        <v/>
      </c>
      <c r="H1018" t="str">
        <f>IF(ISNA(VLOOKUP($C1018,results!$A$2:$CJ$107,11,FALSE)),"",VLOOKUP($C1018,results!$A$2:$CJ$107,11,FALSE))</f>
        <v/>
      </c>
      <c r="I1018" t="s">
        <v>177</v>
      </c>
      <c r="J1018">
        <v>208</v>
      </c>
      <c r="K1018">
        <v>3</v>
      </c>
      <c r="L1018">
        <v>113</v>
      </c>
      <c r="M1018">
        <v>14.88000122</v>
      </c>
      <c r="N1018">
        <v>2</v>
      </c>
      <c r="O1018" s="7">
        <v>1</v>
      </c>
      <c r="P1018" s="7">
        <v>3</v>
      </c>
      <c r="Q1018" s="7">
        <v>11</v>
      </c>
      <c r="R1018" s="7">
        <v>134</v>
      </c>
      <c r="AB1018" s="8">
        <f t="shared" si="163"/>
        <v>21</v>
      </c>
      <c r="AC1018" s="8" t="str">
        <f t="shared" si="164"/>
        <v/>
      </c>
      <c r="AD1018" s="32" t="str">
        <f t="shared" si="165"/>
        <v/>
      </c>
      <c r="AE1018" s="32" t="str">
        <f>IF(J1018&lt;900,IF(AND(VLOOKUP(C1018,marv2012_trees!$A$2:$O$2023,11,FALSE)&lt;21,OR(Q1018=21,Q1018=22,Q1018=23)),1,""),"")</f>
        <v/>
      </c>
      <c r="AF1018" s="32" t="str">
        <f t="shared" si="166"/>
        <v/>
      </c>
      <c r="AG1018" s="32">
        <f t="shared" si="167"/>
        <v>113</v>
      </c>
      <c r="AH1018" s="32">
        <f t="shared" si="168"/>
        <v>134</v>
      </c>
      <c r="AI1018" s="32">
        <f t="shared" si="169"/>
        <v>21</v>
      </c>
      <c r="AJ1018" s="32" t="str">
        <f t="shared" si="170"/>
        <v/>
      </c>
    </row>
    <row r="1019" spans="1:36">
      <c r="A1019">
        <v>122</v>
      </c>
      <c r="B1019" s="1" t="str">
        <f t="shared" si="162"/>
        <v>122B_212</v>
      </c>
      <c r="C1019" t="str">
        <f t="shared" si="171"/>
        <v>122B_212</v>
      </c>
      <c r="D1019" t="str">
        <f>IF(ISNA(VLOOKUP(C1019,omissio_vanha_vs_uusi!$A$2:$T$107,20,FALSE)),"",IF(VLOOKUP(C1019,omissio_vanha_vs_uusi!$A$2:$T$107,20,FALSE)="OK",VLOOKUP(C1019,omissio_vanha_vs_uusi!$A$2:$T$107,11,FALSE),""))</f>
        <v/>
      </c>
      <c r="E1019">
        <f>VLOOKUP($C1019,marv2012_trees!$A$2:$O$2023,5,FALSE)</f>
        <v>2516125.9500000002</v>
      </c>
      <c r="F1019">
        <f>VLOOKUP($C1019,marv2012_trees!$A$2:$O$2023,6,FALSE)</f>
        <v>6860477.6600000001</v>
      </c>
      <c r="G1019" t="str">
        <f>IF(ISNA(VLOOKUP($C1019,results!$A$2:$CJ$107,10,FALSE)),"",VLOOKUP($C1019,results!$A$2:$CJ$107,10,FALSE))</f>
        <v/>
      </c>
      <c r="H1019" t="str">
        <f>IF(ISNA(VLOOKUP($C1019,results!$A$2:$CJ$107,11,FALSE)),"",VLOOKUP($C1019,results!$A$2:$CJ$107,11,FALSE))</f>
        <v/>
      </c>
      <c r="I1019" t="s">
        <v>177</v>
      </c>
      <c r="J1019">
        <v>212</v>
      </c>
      <c r="K1019">
        <v>21</v>
      </c>
      <c r="L1019">
        <v>133</v>
      </c>
      <c r="N1019">
        <v>2</v>
      </c>
      <c r="O1019" s="7">
        <v>1</v>
      </c>
      <c r="P1019" s="7">
        <v>21</v>
      </c>
      <c r="Q1019" s="7">
        <v>11</v>
      </c>
      <c r="R1019" s="7">
        <v>153</v>
      </c>
      <c r="S1019" s="7" t="s">
        <v>180</v>
      </c>
      <c r="T1019" s="7">
        <v>21</v>
      </c>
      <c r="U1019" s="7">
        <v>10.5</v>
      </c>
      <c r="V1019" s="7">
        <v>2.25</v>
      </c>
      <c r="AB1019" s="8">
        <f t="shared" si="163"/>
        <v>20</v>
      </c>
      <c r="AC1019" s="8" t="str">
        <f t="shared" si="164"/>
        <v/>
      </c>
      <c r="AD1019" s="32" t="str">
        <f t="shared" si="165"/>
        <v/>
      </c>
      <c r="AE1019" s="32" t="str">
        <f>IF(J1019&lt;900,IF(AND(VLOOKUP(C1019,marv2012_trees!$A$2:$O$2023,11,FALSE)&lt;21,OR(Q1019=21,Q1019=22,Q1019=23)),1,""),"")</f>
        <v/>
      </c>
      <c r="AF1019" s="32" t="str">
        <f t="shared" si="166"/>
        <v/>
      </c>
      <c r="AG1019" s="32">
        <f t="shared" si="167"/>
        <v>133</v>
      </c>
      <c r="AH1019" s="32">
        <f t="shared" si="168"/>
        <v>153</v>
      </c>
      <c r="AI1019" s="32">
        <f t="shared" si="169"/>
        <v>20</v>
      </c>
      <c r="AJ1019" s="32" t="str">
        <f t="shared" si="170"/>
        <v/>
      </c>
    </row>
    <row r="1020" spans="1:36">
      <c r="A1020">
        <v>122</v>
      </c>
      <c r="B1020" s="1" t="str">
        <f t="shared" si="162"/>
        <v>122B_196</v>
      </c>
      <c r="C1020" t="str">
        <f t="shared" si="171"/>
        <v>122B_196</v>
      </c>
      <c r="D1020" t="str">
        <f>IF(ISNA(VLOOKUP(C1020,omissio_vanha_vs_uusi!$A$2:$T$107,20,FALSE)),"",IF(VLOOKUP(C1020,omissio_vanha_vs_uusi!$A$2:$T$107,20,FALSE)="OK",VLOOKUP(C1020,omissio_vanha_vs_uusi!$A$2:$T$107,11,FALSE),""))</f>
        <v/>
      </c>
      <c r="E1020">
        <f>VLOOKUP($C1020,marv2012_trees!$A$2:$O$2023,5,FALSE)</f>
        <v>2516120.35</v>
      </c>
      <c r="F1020">
        <f>VLOOKUP($C1020,marv2012_trees!$A$2:$O$2023,6,FALSE)</f>
        <v>6860476.0599999996</v>
      </c>
      <c r="G1020" t="str">
        <f>IF(ISNA(VLOOKUP($C1020,results!$A$2:$CJ$107,10,FALSE)),"",VLOOKUP($C1020,results!$A$2:$CJ$107,10,FALSE))</f>
        <v/>
      </c>
      <c r="H1020" t="str">
        <f>IF(ISNA(VLOOKUP($C1020,results!$A$2:$CJ$107,11,FALSE)),"",VLOOKUP($C1020,results!$A$2:$CJ$107,11,FALSE))</f>
        <v/>
      </c>
      <c r="I1020" t="s">
        <v>177</v>
      </c>
      <c r="J1020">
        <v>196</v>
      </c>
      <c r="K1020">
        <v>21</v>
      </c>
      <c r="L1020">
        <v>168</v>
      </c>
      <c r="M1020">
        <v>12.17001099</v>
      </c>
      <c r="N1020">
        <v>2</v>
      </c>
      <c r="O1020" s="7">
        <v>1</v>
      </c>
      <c r="P1020" s="7">
        <v>21</v>
      </c>
      <c r="Q1020" s="7">
        <v>11</v>
      </c>
      <c r="R1020" s="7">
        <v>190</v>
      </c>
      <c r="AB1020" s="8">
        <f t="shared" si="163"/>
        <v>22</v>
      </c>
      <c r="AC1020" s="8" t="str">
        <f t="shared" si="164"/>
        <v/>
      </c>
      <c r="AD1020" s="32" t="str">
        <f t="shared" si="165"/>
        <v/>
      </c>
      <c r="AE1020" s="32" t="str">
        <f>IF(J1020&lt;900,IF(AND(VLOOKUP(C1020,marv2012_trees!$A$2:$O$2023,11,FALSE)&lt;21,OR(Q1020=21,Q1020=22,Q1020=23)),1,""),"")</f>
        <v/>
      </c>
      <c r="AF1020" s="32" t="str">
        <f t="shared" si="166"/>
        <v/>
      </c>
      <c r="AG1020" s="32">
        <f t="shared" si="167"/>
        <v>168</v>
      </c>
      <c r="AH1020" s="32">
        <f t="shared" si="168"/>
        <v>190</v>
      </c>
      <c r="AI1020" s="32">
        <f t="shared" si="169"/>
        <v>22</v>
      </c>
      <c r="AJ1020" s="32" t="str">
        <f t="shared" si="170"/>
        <v/>
      </c>
    </row>
    <row r="1021" spans="1:36">
      <c r="A1021">
        <v>122</v>
      </c>
      <c r="B1021" s="1" t="str">
        <f t="shared" si="162"/>
        <v>122B_206</v>
      </c>
      <c r="C1021" t="str">
        <f t="shared" si="171"/>
        <v>122B_206</v>
      </c>
      <c r="D1021" t="str">
        <f>IF(ISNA(VLOOKUP(C1021,omissio_vanha_vs_uusi!$A$2:$T$107,20,FALSE)),"",IF(VLOOKUP(C1021,omissio_vanha_vs_uusi!$A$2:$T$107,20,FALSE)="OK",VLOOKUP(C1021,omissio_vanha_vs_uusi!$A$2:$T$107,11,FALSE),""))</f>
        <v/>
      </c>
      <c r="E1021">
        <f>VLOOKUP($C1021,marv2012_trees!$A$2:$O$2023,5,FALSE)</f>
        <v>2516123.7599999998</v>
      </c>
      <c r="F1021">
        <f>VLOOKUP($C1021,marv2012_trees!$A$2:$O$2023,6,FALSE)</f>
        <v>6860478</v>
      </c>
      <c r="G1021" t="str">
        <f>IF(ISNA(VLOOKUP($C1021,results!$A$2:$CJ$107,10,FALSE)),"",VLOOKUP($C1021,results!$A$2:$CJ$107,10,FALSE))</f>
        <v/>
      </c>
      <c r="H1021" t="str">
        <f>IF(ISNA(VLOOKUP($C1021,results!$A$2:$CJ$107,11,FALSE)),"",VLOOKUP($C1021,results!$A$2:$CJ$107,11,FALSE))</f>
        <v/>
      </c>
      <c r="I1021" t="s">
        <v>177</v>
      </c>
      <c r="J1021">
        <v>206</v>
      </c>
      <c r="K1021">
        <v>21</v>
      </c>
      <c r="L1021">
        <v>168</v>
      </c>
      <c r="M1021">
        <v>13.68200549</v>
      </c>
      <c r="N1021">
        <v>2</v>
      </c>
      <c r="O1021" s="7">
        <v>1</v>
      </c>
      <c r="P1021" s="7">
        <v>21</v>
      </c>
      <c r="Q1021" s="7">
        <v>11</v>
      </c>
      <c r="R1021" s="7">
        <v>194</v>
      </c>
      <c r="S1021" s="7" t="s">
        <v>179</v>
      </c>
      <c r="T1021" s="7">
        <v>15</v>
      </c>
      <c r="U1021" s="7">
        <v>14</v>
      </c>
      <c r="V1021" s="7">
        <v>2.25</v>
      </c>
      <c r="X1021" s="7">
        <v>10</v>
      </c>
      <c r="Y1021" s="7">
        <v>15</v>
      </c>
      <c r="AB1021" s="8">
        <f t="shared" si="163"/>
        <v>26</v>
      </c>
      <c r="AC1021" s="8" t="str">
        <f t="shared" si="164"/>
        <v/>
      </c>
      <c r="AD1021" s="32" t="str">
        <f t="shared" si="165"/>
        <v/>
      </c>
      <c r="AE1021" s="32" t="str">
        <f>IF(J1021&lt;900,IF(AND(VLOOKUP(C1021,marv2012_trees!$A$2:$O$2023,11,FALSE)&lt;21,OR(Q1021=21,Q1021=22,Q1021=23)),1,""),"")</f>
        <v/>
      </c>
      <c r="AF1021" s="32" t="str">
        <f t="shared" si="166"/>
        <v/>
      </c>
      <c r="AG1021" s="32">
        <f t="shared" si="167"/>
        <v>168</v>
      </c>
      <c r="AH1021" s="32">
        <f t="shared" si="168"/>
        <v>194</v>
      </c>
      <c r="AI1021" s="32">
        <f t="shared" si="169"/>
        <v>26</v>
      </c>
      <c r="AJ1021" s="32" t="str">
        <f t="shared" si="170"/>
        <v/>
      </c>
    </row>
    <row r="1022" spans="1:36">
      <c r="A1022">
        <v>122</v>
      </c>
      <c r="B1022" s="1" t="str">
        <f t="shared" si="162"/>
        <v>122B_203</v>
      </c>
      <c r="C1022" t="str">
        <f t="shared" si="171"/>
        <v>122B_203</v>
      </c>
      <c r="D1022" t="str">
        <f>IF(ISNA(VLOOKUP(C1022,omissio_vanha_vs_uusi!$A$2:$T$107,20,FALSE)),"",IF(VLOOKUP(C1022,omissio_vanha_vs_uusi!$A$2:$T$107,20,FALSE)="OK",VLOOKUP(C1022,omissio_vanha_vs_uusi!$A$2:$T$107,11,FALSE),""))</f>
        <v/>
      </c>
      <c r="E1022">
        <f>VLOOKUP($C1022,marv2012_trees!$A$2:$O$2023,5,FALSE)</f>
        <v>2516122.52</v>
      </c>
      <c r="F1022">
        <f>VLOOKUP($C1022,marv2012_trees!$A$2:$O$2023,6,FALSE)</f>
        <v>6860477.5599999996</v>
      </c>
      <c r="G1022" t="str">
        <f>IF(ISNA(VLOOKUP($C1022,results!$A$2:$CJ$107,10,FALSE)),"",VLOOKUP($C1022,results!$A$2:$CJ$107,10,FALSE))</f>
        <v/>
      </c>
      <c r="H1022" t="str">
        <f>IF(ISNA(VLOOKUP($C1022,results!$A$2:$CJ$107,11,FALSE)),"",VLOOKUP($C1022,results!$A$2:$CJ$107,11,FALSE))</f>
        <v/>
      </c>
      <c r="I1022" t="s">
        <v>177</v>
      </c>
      <c r="J1022">
        <v>203</v>
      </c>
      <c r="K1022">
        <v>3</v>
      </c>
      <c r="L1022">
        <v>54</v>
      </c>
      <c r="M1022">
        <v>8.0660103759999995</v>
      </c>
      <c r="N1022">
        <v>2</v>
      </c>
      <c r="O1022" s="7">
        <v>1</v>
      </c>
      <c r="P1022" s="7">
        <v>4</v>
      </c>
      <c r="Q1022" s="7">
        <v>31</v>
      </c>
      <c r="AB1022" s="8" t="str">
        <f t="shared" si="163"/>
        <v/>
      </c>
      <c r="AC1022" s="8" t="str">
        <f t="shared" si="164"/>
        <v/>
      </c>
      <c r="AD1022" s="32" t="str">
        <f t="shared" si="165"/>
        <v/>
      </c>
      <c r="AE1022" s="32" t="str">
        <f>IF(J1022&lt;900,IF(AND(VLOOKUP(C1022,marv2012_trees!$A$2:$O$2023,11,FALSE)&lt;21,OR(Q1022=21,Q1022=22,Q1022=23)),1,""),"")</f>
        <v/>
      </c>
      <c r="AF1022" s="32">
        <f t="shared" si="166"/>
        <v>1</v>
      </c>
      <c r="AG1022" s="32">
        <f t="shared" si="167"/>
        <v>0</v>
      </c>
      <c r="AH1022" s="32">
        <f t="shared" si="168"/>
        <v>0</v>
      </c>
      <c r="AI1022" s="32" t="str">
        <f t="shared" si="169"/>
        <v/>
      </c>
      <c r="AJ1022" s="32" t="str">
        <f t="shared" si="170"/>
        <v/>
      </c>
    </row>
    <row r="1023" spans="1:36">
      <c r="A1023">
        <v>122</v>
      </c>
      <c r="B1023" s="1" t="str">
        <f t="shared" si="162"/>
        <v>122B_174</v>
      </c>
      <c r="C1023" t="str">
        <f t="shared" si="171"/>
        <v>122B_174</v>
      </c>
      <c r="D1023" t="str">
        <f>IF(ISNA(VLOOKUP(C1023,omissio_vanha_vs_uusi!$A$2:$T$107,20,FALSE)),"",IF(VLOOKUP(C1023,omissio_vanha_vs_uusi!$A$2:$T$107,20,FALSE)="OK",VLOOKUP(C1023,omissio_vanha_vs_uusi!$A$2:$T$107,11,FALSE),""))</f>
        <v/>
      </c>
      <c r="E1023">
        <f>VLOOKUP($C1023,marv2012_trees!$A$2:$O$2023,5,FALSE)</f>
        <v>2516130.9900000002</v>
      </c>
      <c r="F1023">
        <f>VLOOKUP($C1023,marv2012_trees!$A$2:$O$2023,6,FALSE)</f>
        <v>6860466.8200000003</v>
      </c>
      <c r="G1023" t="str">
        <f>IF(ISNA(VLOOKUP($C1023,results!$A$2:$CJ$107,10,FALSE)),"",VLOOKUP($C1023,results!$A$2:$CJ$107,10,FALSE))</f>
        <v/>
      </c>
      <c r="H1023" t="str">
        <f>IF(ISNA(VLOOKUP($C1023,results!$A$2:$CJ$107,11,FALSE)),"",VLOOKUP($C1023,results!$A$2:$CJ$107,11,FALSE))</f>
        <v/>
      </c>
      <c r="I1023" t="s">
        <v>177</v>
      </c>
      <c r="J1023">
        <v>174</v>
      </c>
      <c r="K1023">
        <v>21</v>
      </c>
      <c r="L1023">
        <v>147</v>
      </c>
      <c r="M1023">
        <v>12.32400732</v>
      </c>
      <c r="N1023">
        <v>2</v>
      </c>
      <c r="O1023" s="7">
        <v>1</v>
      </c>
      <c r="P1023" s="7">
        <v>21</v>
      </c>
      <c r="Q1023" s="7">
        <v>11</v>
      </c>
      <c r="R1023" s="7">
        <v>172</v>
      </c>
      <c r="S1023" s="7" t="s">
        <v>180</v>
      </c>
      <c r="T1023" s="7">
        <v>20</v>
      </c>
      <c r="U1023" s="7">
        <v>13</v>
      </c>
      <c r="V1023" s="7">
        <v>2.2000000000000002</v>
      </c>
      <c r="AB1023" s="8">
        <f t="shared" si="163"/>
        <v>25</v>
      </c>
      <c r="AC1023" s="8" t="str">
        <f t="shared" si="164"/>
        <v/>
      </c>
      <c r="AD1023" s="32" t="str">
        <f t="shared" si="165"/>
        <v/>
      </c>
      <c r="AE1023" s="32" t="str">
        <f>IF(J1023&lt;900,IF(AND(VLOOKUP(C1023,marv2012_trees!$A$2:$O$2023,11,FALSE)&lt;21,OR(Q1023=21,Q1023=22,Q1023=23)),1,""),"")</f>
        <v/>
      </c>
      <c r="AF1023" s="32" t="str">
        <f t="shared" si="166"/>
        <v/>
      </c>
      <c r="AG1023" s="32">
        <f t="shared" si="167"/>
        <v>147</v>
      </c>
      <c r="AH1023" s="32">
        <f t="shared" si="168"/>
        <v>172</v>
      </c>
      <c r="AI1023" s="32">
        <f t="shared" si="169"/>
        <v>25</v>
      </c>
      <c r="AJ1023" s="32" t="str">
        <f t="shared" si="170"/>
        <v/>
      </c>
    </row>
    <row r="1024" spans="1:36">
      <c r="A1024">
        <v>122</v>
      </c>
      <c r="B1024" s="1" t="str">
        <f t="shared" si="162"/>
        <v>122B_187</v>
      </c>
      <c r="C1024" t="str">
        <f t="shared" si="171"/>
        <v>122B_187</v>
      </c>
      <c r="D1024" t="str">
        <f>IF(ISNA(VLOOKUP(C1024,omissio_vanha_vs_uusi!$A$2:$T$107,20,FALSE)),"",IF(VLOOKUP(C1024,omissio_vanha_vs_uusi!$A$2:$T$107,20,FALSE)="OK",VLOOKUP(C1024,omissio_vanha_vs_uusi!$A$2:$T$107,11,FALSE),""))</f>
        <v/>
      </c>
      <c r="E1024">
        <f>VLOOKUP($C1024,marv2012_trees!$A$2:$O$2023,5,FALSE)</f>
        <v>2516132.35</v>
      </c>
      <c r="F1024">
        <f>VLOOKUP($C1024,marv2012_trees!$A$2:$O$2023,6,FALSE)</f>
        <v>6860468.2999999998</v>
      </c>
      <c r="G1024" t="str">
        <f>IF(ISNA(VLOOKUP($C1024,results!$A$2:$CJ$107,10,FALSE)),"",VLOOKUP($C1024,results!$A$2:$CJ$107,10,FALSE))</f>
        <v/>
      </c>
      <c r="H1024" t="str">
        <f>IF(ISNA(VLOOKUP($C1024,results!$A$2:$CJ$107,11,FALSE)),"",VLOOKUP($C1024,results!$A$2:$CJ$107,11,FALSE))</f>
        <v/>
      </c>
      <c r="I1024" t="s">
        <v>177</v>
      </c>
      <c r="J1024">
        <v>187</v>
      </c>
      <c r="K1024">
        <v>3</v>
      </c>
      <c r="L1024">
        <v>170</v>
      </c>
      <c r="M1024">
        <v>11.701000609999999</v>
      </c>
      <c r="N1024">
        <v>2</v>
      </c>
      <c r="O1024" s="7">
        <v>1</v>
      </c>
      <c r="Q1024" s="7">
        <v>41</v>
      </c>
      <c r="AB1024" s="8" t="str">
        <f t="shared" si="163"/>
        <v/>
      </c>
      <c r="AC1024" s="8" t="str">
        <f t="shared" si="164"/>
        <v/>
      </c>
      <c r="AD1024" s="32">
        <f t="shared" si="165"/>
        <v>1</v>
      </c>
      <c r="AE1024" s="32" t="str">
        <f>IF(J1024&lt;900,IF(AND(VLOOKUP(C1024,marv2012_trees!$A$2:$O$2023,11,FALSE)&lt;21,OR(Q1024=21,Q1024=22,Q1024=23)),1,""),"")</f>
        <v/>
      </c>
      <c r="AF1024" s="32" t="str">
        <f t="shared" si="166"/>
        <v/>
      </c>
      <c r="AG1024" s="32">
        <f t="shared" si="167"/>
        <v>0</v>
      </c>
      <c r="AH1024" s="32">
        <f t="shared" si="168"/>
        <v>0</v>
      </c>
      <c r="AI1024" s="32" t="str">
        <f t="shared" si="169"/>
        <v/>
      </c>
      <c r="AJ1024" s="32" t="str">
        <f t="shared" si="170"/>
        <v/>
      </c>
    </row>
    <row r="1025" spans="1:36">
      <c r="A1025">
        <v>122</v>
      </c>
      <c r="B1025" s="1" t="str">
        <f t="shared" si="162"/>
        <v>122B_224</v>
      </c>
      <c r="C1025" t="str">
        <f t="shared" si="171"/>
        <v>122B_224</v>
      </c>
      <c r="D1025" t="str">
        <f>IF(ISNA(VLOOKUP(C1025,omissio_vanha_vs_uusi!$A$2:$T$107,20,FALSE)),"",IF(VLOOKUP(C1025,omissio_vanha_vs_uusi!$A$2:$T$107,20,FALSE)="OK",VLOOKUP(C1025,omissio_vanha_vs_uusi!$A$2:$T$107,11,FALSE),""))</f>
        <v/>
      </c>
      <c r="E1025">
        <f>VLOOKUP($C1025,marv2012_trees!$A$2:$O$2023,5,FALSE)</f>
        <v>2516135</v>
      </c>
      <c r="F1025">
        <f>VLOOKUP($C1025,marv2012_trees!$A$2:$O$2023,6,FALSE)</f>
        <v>6860469.5999999996</v>
      </c>
      <c r="G1025" t="str">
        <f>IF(ISNA(VLOOKUP($C1025,results!$A$2:$CJ$107,10,FALSE)),"",VLOOKUP($C1025,results!$A$2:$CJ$107,10,FALSE))</f>
        <v/>
      </c>
      <c r="H1025" t="str">
        <f>IF(ISNA(VLOOKUP($C1025,results!$A$2:$CJ$107,11,FALSE)),"",VLOOKUP($C1025,results!$A$2:$CJ$107,11,FALSE))</f>
        <v/>
      </c>
      <c r="I1025" t="s">
        <v>177</v>
      </c>
      <c r="J1025">
        <v>224</v>
      </c>
      <c r="K1025">
        <v>21</v>
      </c>
      <c r="L1025">
        <v>133</v>
      </c>
      <c r="M1025">
        <v>11.575009769999999</v>
      </c>
      <c r="N1025">
        <v>2</v>
      </c>
      <c r="O1025" s="7">
        <v>1</v>
      </c>
      <c r="P1025" s="7">
        <v>21</v>
      </c>
      <c r="Q1025" s="7">
        <v>11</v>
      </c>
      <c r="R1025" s="7">
        <v>154</v>
      </c>
      <c r="AB1025" s="8">
        <f t="shared" si="163"/>
        <v>21</v>
      </c>
      <c r="AC1025" s="8" t="str">
        <f t="shared" si="164"/>
        <v/>
      </c>
      <c r="AD1025" s="32" t="str">
        <f t="shared" si="165"/>
        <v/>
      </c>
      <c r="AE1025" s="32" t="str">
        <f>IF(J1025&lt;900,IF(AND(VLOOKUP(C1025,marv2012_trees!$A$2:$O$2023,11,FALSE)&lt;21,OR(Q1025=21,Q1025=22,Q1025=23)),1,""),"")</f>
        <v/>
      </c>
      <c r="AF1025" s="32" t="str">
        <f t="shared" si="166"/>
        <v/>
      </c>
      <c r="AG1025" s="32">
        <f t="shared" si="167"/>
        <v>133</v>
      </c>
      <c r="AH1025" s="32">
        <f t="shared" si="168"/>
        <v>154</v>
      </c>
      <c r="AI1025" s="32">
        <f t="shared" si="169"/>
        <v>21</v>
      </c>
      <c r="AJ1025" s="32" t="str">
        <f t="shared" si="170"/>
        <v/>
      </c>
    </row>
    <row r="1026" spans="1:36">
      <c r="A1026">
        <v>122</v>
      </c>
      <c r="B1026" s="1" t="str">
        <f t="shared" si="162"/>
        <v>122B_209</v>
      </c>
      <c r="C1026" t="str">
        <f t="shared" si="171"/>
        <v>122B_209</v>
      </c>
      <c r="D1026" t="str">
        <f>IF(ISNA(VLOOKUP(C1026,omissio_vanha_vs_uusi!$A$2:$T$107,20,FALSE)),"",IF(VLOOKUP(C1026,omissio_vanha_vs_uusi!$A$2:$T$107,20,FALSE)="OK",VLOOKUP(C1026,omissio_vanha_vs_uusi!$A$2:$T$107,11,FALSE),""))</f>
        <v/>
      </c>
      <c r="E1026">
        <f>VLOOKUP($C1026,marv2012_trees!$A$2:$O$2023,5,FALSE)</f>
        <v>2516133.84</v>
      </c>
      <c r="F1026">
        <f>VLOOKUP($C1026,marv2012_trees!$A$2:$O$2023,6,FALSE)</f>
        <v>6860469.21</v>
      </c>
      <c r="G1026" t="str">
        <f>IF(ISNA(VLOOKUP($C1026,results!$A$2:$CJ$107,10,FALSE)),"",VLOOKUP($C1026,results!$A$2:$CJ$107,10,FALSE))</f>
        <v/>
      </c>
      <c r="H1026" t="str">
        <f>IF(ISNA(VLOOKUP($C1026,results!$A$2:$CJ$107,11,FALSE)),"",VLOOKUP($C1026,results!$A$2:$CJ$107,11,FALSE))</f>
        <v/>
      </c>
      <c r="I1026" t="s">
        <v>177</v>
      </c>
      <c r="J1026">
        <v>209</v>
      </c>
      <c r="K1026">
        <v>1</v>
      </c>
      <c r="L1026">
        <v>131</v>
      </c>
      <c r="M1026">
        <v>9.7410073239999999</v>
      </c>
      <c r="N1026">
        <v>2</v>
      </c>
      <c r="O1026" s="7">
        <v>1</v>
      </c>
      <c r="Q1026" s="7">
        <v>41</v>
      </c>
      <c r="AB1026" s="8" t="str">
        <f t="shared" si="163"/>
        <v/>
      </c>
      <c r="AC1026" s="8" t="str">
        <f t="shared" si="164"/>
        <v/>
      </c>
      <c r="AD1026" s="32">
        <f t="shared" si="165"/>
        <v>1</v>
      </c>
      <c r="AE1026" s="32" t="str">
        <f>IF(J1026&lt;900,IF(AND(VLOOKUP(C1026,marv2012_trees!$A$2:$O$2023,11,FALSE)&lt;21,OR(Q1026=21,Q1026=22,Q1026=23)),1,""),"")</f>
        <v/>
      </c>
      <c r="AF1026" s="32" t="str">
        <f t="shared" si="166"/>
        <v/>
      </c>
      <c r="AG1026" s="32">
        <f t="shared" si="167"/>
        <v>0</v>
      </c>
      <c r="AH1026" s="32">
        <f t="shared" si="168"/>
        <v>0</v>
      </c>
      <c r="AI1026" s="32" t="str">
        <f t="shared" si="169"/>
        <v/>
      </c>
      <c r="AJ1026" s="32" t="str">
        <f t="shared" si="170"/>
        <v/>
      </c>
    </row>
    <row r="1027" spans="1:36">
      <c r="A1027">
        <v>122</v>
      </c>
      <c r="B1027" s="1" t="str">
        <f t="shared" ref="B1027:B1090" si="172">IF(D1027&lt;&gt;"",CONCATENATE(I1027,"_",D1027),C1027)</f>
        <v>122B_197</v>
      </c>
      <c r="C1027" t="str">
        <f t="shared" si="171"/>
        <v>122B_197</v>
      </c>
      <c r="D1027" t="str">
        <f>IF(ISNA(VLOOKUP(C1027,omissio_vanha_vs_uusi!$A$2:$T$107,20,FALSE)),"",IF(VLOOKUP(C1027,omissio_vanha_vs_uusi!$A$2:$T$107,20,FALSE)="OK",VLOOKUP(C1027,omissio_vanha_vs_uusi!$A$2:$T$107,11,FALSE),""))</f>
        <v/>
      </c>
      <c r="E1027">
        <f>VLOOKUP($C1027,marv2012_trees!$A$2:$O$2023,5,FALSE)</f>
        <v>2516130.71</v>
      </c>
      <c r="F1027">
        <f>VLOOKUP($C1027,marv2012_trees!$A$2:$O$2023,6,FALSE)</f>
        <v>6860470.2699999996</v>
      </c>
      <c r="G1027" t="str">
        <f>IF(ISNA(VLOOKUP($C1027,results!$A$2:$CJ$107,10,FALSE)),"",VLOOKUP($C1027,results!$A$2:$CJ$107,10,FALSE))</f>
        <v/>
      </c>
      <c r="H1027" t="str">
        <f>IF(ISNA(VLOOKUP($C1027,results!$A$2:$CJ$107,11,FALSE)),"",VLOOKUP($C1027,results!$A$2:$CJ$107,11,FALSE))</f>
        <v/>
      </c>
      <c r="I1027" t="s">
        <v>177</v>
      </c>
      <c r="J1027">
        <v>197</v>
      </c>
      <c r="K1027">
        <v>21</v>
      </c>
      <c r="L1027">
        <v>116</v>
      </c>
      <c r="M1027">
        <v>10.429010379999999</v>
      </c>
      <c r="N1027">
        <v>2</v>
      </c>
      <c r="O1027" s="7">
        <v>1</v>
      </c>
      <c r="P1027" s="7">
        <v>21</v>
      </c>
      <c r="Q1027" s="7">
        <v>11</v>
      </c>
      <c r="R1027" s="7">
        <v>142</v>
      </c>
      <c r="AB1027" s="8">
        <f t="shared" ref="AB1027:AB1090" si="173">IF(OR(L1027=0,Q1027&gt;14,ABS(R1027-L1027)&gt;50),"",R1027-L1027)</f>
        <v>26</v>
      </c>
      <c r="AC1027" s="8" t="str">
        <f t="shared" ref="AC1027:AC1090" si="174">IF(P1027-K1027&lt;&gt;0,IF(OR(Q1027&gt;14,Q1027&lt;11),"",IF(OR(AND(K1027=3,P1027=4),AND(K1027=4,P1027=3)),"",IF(J1027&gt;899,"",1))),"")</f>
        <v/>
      </c>
      <c r="AD1027" s="32" t="str">
        <f t="shared" ref="AD1027:AD1090" si="175">IF(Q1027=41,1,"")</f>
        <v/>
      </c>
      <c r="AE1027" s="32" t="str">
        <f>IF(J1027&lt;900,IF(AND(VLOOKUP(C1027,marv2012_trees!$A$2:$O$2023,11,FALSE)&lt;21,OR(Q1027=21,Q1027=22,Q1027=23)),1,""),"")</f>
        <v/>
      </c>
      <c r="AF1027" s="32" t="str">
        <f t="shared" ref="AF1027:AF1090" si="176">IF(Q1027=31,1,"")</f>
        <v/>
      </c>
      <c r="AG1027" s="32">
        <f t="shared" ref="AG1027:AG1090" si="177">IF(AND(Q1027&lt;21,Q1027&lt;&gt;0,J1027&lt;900),L1027,0)</f>
        <v>116</v>
      </c>
      <c r="AH1027" s="32">
        <f t="shared" ref="AH1027:AH1090" si="178">IF(AND(Q1027&lt;21,Q1027&lt;&gt;0,J1027&lt;900),R1027,0)</f>
        <v>142</v>
      </c>
      <c r="AI1027" s="32">
        <f t="shared" ref="AI1027:AI1090" si="179">IF(AND(Q1027&lt;21,J1027&lt;900),AH1027-AG1027,"")</f>
        <v>26</v>
      </c>
      <c r="AJ1027" s="32" t="str">
        <f t="shared" ref="AJ1027:AJ1090" si="180">IF(AI1027&lt;&gt;"",IF(ABS(AI1027&gt;50),1,""),"")</f>
        <v/>
      </c>
    </row>
    <row r="1028" spans="1:36">
      <c r="A1028">
        <v>122</v>
      </c>
      <c r="B1028" s="1" t="str">
        <f t="shared" si="172"/>
        <v>122B_2</v>
      </c>
      <c r="C1028" t="str">
        <f t="shared" si="171"/>
        <v>122B_2</v>
      </c>
      <c r="D1028" t="str">
        <f>IF(ISNA(VLOOKUP(C1028,omissio_vanha_vs_uusi!$A$2:$T$107,20,FALSE)),"",IF(VLOOKUP(C1028,omissio_vanha_vs_uusi!$A$2:$T$107,20,FALSE)="OK",VLOOKUP(C1028,omissio_vanha_vs_uusi!$A$2:$T$107,11,FALSE),""))</f>
        <v/>
      </c>
      <c r="E1028">
        <f>VLOOKUP($C1028,marv2012_trees!$A$2:$O$2023,5,FALSE)</f>
        <v>2516137.34</v>
      </c>
      <c r="F1028">
        <f>VLOOKUP($C1028,marv2012_trees!$A$2:$O$2023,6,FALSE)</f>
        <v>6860473.6200000001</v>
      </c>
      <c r="G1028" t="str">
        <f>IF(ISNA(VLOOKUP($C1028,results!$A$2:$CJ$107,10,FALSE)),"",VLOOKUP($C1028,results!$A$2:$CJ$107,10,FALSE))</f>
        <v/>
      </c>
      <c r="H1028" t="str">
        <f>IF(ISNA(VLOOKUP($C1028,results!$A$2:$CJ$107,11,FALSE)),"",VLOOKUP($C1028,results!$A$2:$CJ$107,11,FALSE))</f>
        <v/>
      </c>
      <c r="I1028" t="s">
        <v>177</v>
      </c>
      <c r="J1028">
        <v>2</v>
      </c>
      <c r="K1028">
        <v>4</v>
      </c>
      <c r="L1028">
        <v>112</v>
      </c>
      <c r="M1028">
        <v>10.740000609999999</v>
      </c>
      <c r="N1028">
        <v>2</v>
      </c>
      <c r="O1028" s="7">
        <v>1</v>
      </c>
      <c r="P1028" s="7">
        <v>4</v>
      </c>
      <c r="Q1028" s="7">
        <v>11</v>
      </c>
      <c r="R1028" s="7">
        <v>112</v>
      </c>
      <c r="AB1028" s="8">
        <f t="shared" si="173"/>
        <v>0</v>
      </c>
      <c r="AC1028" s="8" t="str">
        <f t="shared" si="174"/>
        <v/>
      </c>
      <c r="AD1028" s="32" t="str">
        <f t="shared" si="175"/>
        <v/>
      </c>
      <c r="AE1028" s="32" t="str">
        <f>IF(J1028&lt;900,IF(AND(VLOOKUP(C1028,marv2012_trees!$A$2:$O$2023,11,FALSE)&lt;21,OR(Q1028=21,Q1028=22,Q1028=23)),1,""),"")</f>
        <v/>
      </c>
      <c r="AF1028" s="32" t="str">
        <f t="shared" si="176"/>
        <v/>
      </c>
      <c r="AG1028" s="32">
        <f t="shared" si="177"/>
        <v>112</v>
      </c>
      <c r="AH1028" s="32">
        <f t="shared" si="178"/>
        <v>112</v>
      </c>
      <c r="AI1028" s="32">
        <f t="shared" si="179"/>
        <v>0</v>
      </c>
      <c r="AJ1028" s="32" t="str">
        <f t="shared" si="180"/>
        <v/>
      </c>
    </row>
    <row r="1029" spans="1:36">
      <c r="A1029">
        <v>122</v>
      </c>
      <c r="B1029" s="1" t="str">
        <f t="shared" si="172"/>
        <v>122B_225</v>
      </c>
      <c r="C1029" t="str">
        <f t="shared" si="171"/>
        <v>122B_225</v>
      </c>
      <c r="D1029" t="str">
        <f>IF(ISNA(VLOOKUP(C1029,omissio_vanha_vs_uusi!$A$2:$T$107,20,FALSE)),"",IF(VLOOKUP(C1029,omissio_vanha_vs_uusi!$A$2:$T$107,20,FALSE)="OK",VLOOKUP(C1029,omissio_vanha_vs_uusi!$A$2:$T$107,11,FALSE),""))</f>
        <v/>
      </c>
      <c r="E1029">
        <f>VLOOKUP($C1029,marv2012_trees!$A$2:$O$2023,5,FALSE)</f>
        <v>2516133.7400000002</v>
      </c>
      <c r="F1029">
        <f>VLOOKUP($C1029,marv2012_trees!$A$2:$O$2023,6,FALSE)</f>
        <v>6860472.8399999999</v>
      </c>
      <c r="G1029" t="str">
        <f>IF(ISNA(VLOOKUP($C1029,results!$A$2:$CJ$107,10,FALSE)),"",VLOOKUP($C1029,results!$A$2:$CJ$107,10,FALSE))</f>
        <v/>
      </c>
      <c r="H1029" t="str">
        <f>IF(ISNA(VLOOKUP($C1029,results!$A$2:$CJ$107,11,FALSE)),"",VLOOKUP($C1029,results!$A$2:$CJ$107,11,FALSE))</f>
        <v/>
      </c>
      <c r="I1029" t="s">
        <v>177</v>
      </c>
      <c r="J1029">
        <v>225</v>
      </c>
      <c r="K1029">
        <v>21</v>
      </c>
      <c r="L1029">
        <v>147</v>
      </c>
      <c r="M1029">
        <v>13.42300549</v>
      </c>
      <c r="N1029">
        <v>2</v>
      </c>
      <c r="O1029" s="7">
        <v>1</v>
      </c>
      <c r="P1029" s="7">
        <v>21</v>
      </c>
      <c r="Q1029" s="7">
        <v>11</v>
      </c>
      <c r="R1029" s="7">
        <v>176</v>
      </c>
      <c r="S1029" s="7" t="s">
        <v>179</v>
      </c>
      <c r="T1029" s="7">
        <v>21</v>
      </c>
      <c r="U1029" s="7">
        <v>14.5</v>
      </c>
      <c r="V1029" s="7">
        <v>2</v>
      </c>
      <c r="X1029" s="7">
        <v>8</v>
      </c>
      <c r="Y1029" s="7">
        <v>17.5</v>
      </c>
      <c r="AB1029" s="8">
        <f t="shared" si="173"/>
        <v>29</v>
      </c>
      <c r="AC1029" s="8" t="str">
        <f t="shared" si="174"/>
        <v/>
      </c>
      <c r="AD1029" s="32" t="str">
        <f t="shared" si="175"/>
        <v/>
      </c>
      <c r="AE1029" s="32" t="str">
        <f>IF(J1029&lt;900,IF(AND(VLOOKUP(C1029,marv2012_trees!$A$2:$O$2023,11,FALSE)&lt;21,OR(Q1029=21,Q1029=22,Q1029=23)),1,""),"")</f>
        <v/>
      </c>
      <c r="AF1029" s="32" t="str">
        <f t="shared" si="176"/>
        <v/>
      </c>
      <c r="AG1029" s="32">
        <f t="shared" si="177"/>
        <v>147</v>
      </c>
      <c r="AH1029" s="32">
        <f t="shared" si="178"/>
        <v>176</v>
      </c>
      <c r="AI1029" s="32">
        <f t="shared" si="179"/>
        <v>29</v>
      </c>
      <c r="AJ1029" s="32" t="str">
        <f t="shared" si="180"/>
        <v/>
      </c>
    </row>
    <row r="1030" spans="1:36">
      <c r="A1030">
        <v>122</v>
      </c>
      <c r="B1030" s="1" t="str">
        <f t="shared" si="172"/>
        <v>122B_215</v>
      </c>
      <c r="C1030" t="str">
        <f t="shared" si="171"/>
        <v>122B_215</v>
      </c>
      <c r="D1030" t="str">
        <f>IF(ISNA(VLOOKUP(C1030,omissio_vanha_vs_uusi!$A$2:$T$107,20,FALSE)),"",IF(VLOOKUP(C1030,omissio_vanha_vs_uusi!$A$2:$T$107,20,FALSE)="OK",VLOOKUP(C1030,omissio_vanha_vs_uusi!$A$2:$T$107,11,FALSE),""))</f>
        <v/>
      </c>
      <c r="E1030">
        <f>VLOOKUP($C1030,marv2012_trees!$A$2:$O$2023,5,FALSE)</f>
        <v>2516131.54</v>
      </c>
      <c r="F1030">
        <f>VLOOKUP($C1030,marv2012_trees!$A$2:$O$2023,6,FALSE)</f>
        <v>6860472.6900000004</v>
      </c>
      <c r="G1030" t="str">
        <f>IF(ISNA(VLOOKUP($C1030,results!$A$2:$CJ$107,10,FALSE)),"",VLOOKUP($C1030,results!$A$2:$CJ$107,10,FALSE))</f>
        <v/>
      </c>
      <c r="H1030" t="str">
        <f>IF(ISNA(VLOOKUP($C1030,results!$A$2:$CJ$107,11,FALSE)),"",VLOOKUP($C1030,results!$A$2:$CJ$107,11,FALSE))</f>
        <v/>
      </c>
      <c r="I1030" t="s">
        <v>177</v>
      </c>
      <c r="J1030">
        <v>215</v>
      </c>
      <c r="K1030">
        <v>21</v>
      </c>
      <c r="L1030">
        <v>142</v>
      </c>
      <c r="M1030">
        <v>12.23900366</v>
      </c>
      <c r="N1030">
        <v>2</v>
      </c>
      <c r="O1030" s="7">
        <v>1</v>
      </c>
      <c r="P1030" s="7">
        <v>21</v>
      </c>
      <c r="Q1030" s="7">
        <v>11</v>
      </c>
      <c r="R1030" s="7">
        <v>165</v>
      </c>
      <c r="S1030" s="7" t="s">
        <v>180</v>
      </c>
      <c r="T1030" s="7">
        <v>15</v>
      </c>
      <c r="U1030" s="7">
        <v>13.75</v>
      </c>
      <c r="V1030" s="7">
        <v>1.8</v>
      </c>
      <c r="AB1030" s="8">
        <f t="shared" si="173"/>
        <v>23</v>
      </c>
      <c r="AC1030" s="8" t="str">
        <f t="shared" si="174"/>
        <v/>
      </c>
      <c r="AD1030" s="32" t="str">
        <f t="shared" si="175"/>
        <v/>
      </c>
      <c r="AE1030" s="32" t="str">
        <f>IF(J1030&lt;900,IF(AND(VLOOKUP(C1030,marv2012_trees!$A$2:$O$2023,11,FALSE)&lt;21,OR(Q1030=21,Q1030=22,Q1030=23)),1,""),"")</f>
        <v/>
      </c>
      <c r="AF1030" s="32" t="str">
        <f t="shared" si="176"/>
        <v/>
      </c>
      <c r="AG1030" s="32">
        <f t="shared" si="177"/>
        <v>142</v>
      </c>
      <c r="AH1030" s="32">
        <f t="shared" si="178"/>
        <v>165</v>
      </c>
      <c r="AI1030" s="32">
        <f t="shared" si="179"/>
        <v>23</v>
      </c>
      <c r="AJ1030" s="32" t="str">
        <f t="shared" si="180"/>
        <v/>
      </c>
    </row>
    <row r="1031" spans="1:36">
      <c r="A1031">
        <v>122</v>
      </c>
      <c r="B1031" s="1" t="str">
        <f t="shared" si="172"/>
        <v>122B_207</v>
      </c>
      <c r="C1031" t="str">
        <f t="shared" si="171"/>
        <v>122B_207</v>
      </c>
      <c r="D1031" t="str">
        <f>IF(ISNA(VLOOKUP(C1031,omissio_vanha_vs_uusi!$A$2:$T$107,20,FALSE)),"",IF(VLOOKUP(C1031,omissio_vanha_vs_uusi!$A$2:$T$107,20,FALSE)="OK",VLOOKUP(C1031,omissio_vanha_vs_uusi!$A$2:$T$107,11,FALSE),""))</f>
        <v/>
      </c>
      <c r="E1031">
        <f>VLOOKUP($C1031,marv2012_trees!$A$2:$O$2023,5,FALSE)</f>
        <v>2516129.2000000002</v>
      </c>
      <c r="F1031">
        <f>VLOOKUP($C1031,marv2012_trees!$A$2:$O$2023,6,FALSE)</f>
        <v>6860473.29</v>
      </c>
      <c r="G1031" t="str">
        <f>IF(ISNA(VLOOKUP($C1031,results!$A$2:$CJ$107,10,FALSE)),"",VLOOKUP($C1031,results!$A$2:$CJ$107,10,FALSE))</f>
        <v/>
      </c>
      <c r="H1031" t="str">
        <f>IF(ISNA(VLOOKUP($C1031,results!$A$2:$CJ$107,11,FALSE)),"",VLOOKUP($C1031,results!$A$2:$CJ$107,11,FALSE))</f>
        <v/>
      </c>
      <c r="I1031" t="s">
        <v>177</v>
      </c>
      <c r="J1031">
        <v>207</v>
      </c>
      <c r="K1031">
        <v>21</v>
      </c>
      <c r="L1031">
        <v>126</v>
      </c>
      <c r="M1031">
        <v>11.434001220000001</v>
      </c>
      <c r="N1031">
        <v>2</v>
      </c>
      <c r="O1031" s="7">
        <v>1</v>
      </c>
      <c r="P1031" s="7">
        <v>21</v>
      </c>
      <c r="Q1031" s="7">
        <v>11</v>
      </c>
      <c r="R1031" s="7">
        <v>147</v>
      </c>
      <c r="AB1031" s="8">
        <f t="shared" si="173"/>
        <v>21</v>
      </c>
      <c r="AC1031" s="8" t="str">
        <f t="shared" si="174"/>
        <v/>
      </c>
      <c r="AD1031" s="32" t="str">
        <f t="shared" si="175"/>
        <v/>
      </c>
      <c r="AE1031" s="32" t="str">
        <f>IF(J1031&lt;900,IF(AND(VLOOKUP(C1031,marv2012_trees!$A$2:$O$2023,11,FALSE)&lt;21,OR(Q1031=21,Q1031=22,Q1031=23)),1,""),"")</f>
        <v/>
      </c>
      <c r="AF1031" s="32" t="str">
        <f t="shared" si="176"/>
        <v/>
      </c>
      <c r="AG1031" s="32">
        <f t="shared" si="177"/>
        <v>126</v>
      </c>
      <c r="AH1031" s="32">
        <f t="shared" si="178"/>
        <v>147</v>
      </c>
      <c r="AI1031" s="32">
        <f t="shared" si="179"/>
        <v>21</v>
      </c>
      <c r="AJ1031" s="32" t="str">
        <f t="shared" si="180"/>
        <v/>
      </c>
    </row>
    <row r="1032" spans="1:36">
      <c r="A1032">
        <v>122</v>
      </c>
      <c r="B1032" s="1" t="str">
        <f t="shared" si="172"/>
        <v>122B_238</v>
      </c>
      <c r="C1032" t="str">
        <f t="shared" si="171"/>
        <v>122B_238</v>
      </c>
      <c r="D1032" t="str">
        <f>IF(ISNA(VLOOKUP(C1032,omissio_vanha_vs_uusi!$A$2:$T$107,20,FALSE)),"",IF(VLOOKUP(C1032,omissio_vanha_vs_uusi!$A$2:$T$107,20,FALSE)="OK",VLOOKUP(C1032,omissio_vanha_vs_uusi!$A$2:$T$107,11,FALSE),""))</f>
        <v/>
      </c>
      <c r="E1032">
        <f>VLOOKUP($C1032,marv2012_trees!$A$2:$O$2023,5,FALSE)</f>
        <v>2516136.5099999998</v>
      </c>
      <c r="F1032">
        <f>VLOOKUP($C1032,marv2012_trees!$A$2:$O$2023,6,FALSE)</f>
        <v>6860476.4500000002</v>
      </c>
      <c r="G1032" t="str">
        <f>IF(ISNA(VLOOKUP($C1032,results!$A$2:$CJ$107,10,FALSE)),"",VLOOKUP($C1032,results!$A$2:$CJ$107,10,FALSE))</f>
        <v/>
      </c>
      <c r="H1032" t="str">
        <f>IF(ISNA(VLOOKUP($C1032,results!$A$2:$CJ$107,11,FALSE)),"",VLOOKUP($C1032,results!$A$2:$CJ$107,11,FALSE))</f>
        <v/>
      </c>
      <c r="I1032" t="s">
        <v>177</v>
      </c>
      <c r="J1032">
        <v>238</v>
      </c>
      <c r="K1032">
        <v>2</v>
      </c>
      <c r="L1032">
        <v>96</v>
      </c>
      <c r="M1032">
        <v>12.028000609999999</v>
      </c>
      <c r="N1032">
        <v>2</v>
      </c>
      <c r="O1032" s="7">
        <v>1</v>
      </c>
      <c r="P1032" s="7">
        <v>2</v>
      </c>
      <c r="Q1032" s="7">
        <v>11</v>
      </c>
      <c r="R1032" s="7">
        <v>114</v>
      </c>
      <c r="AB1032" s="8">
        <f t="shared" si="173"/>
        <v>18</v>
      </c>
      <c r="AC1032" s="8" t="str">
        <f t="shared" si="174"/>
        <v/>
      </c>
      <c r="AD1032" s="32" t="str">
        <f t="shared" si="175"/>
        <v/>
      </c>
      <c r="AE1032" s="32" t="str">
        <f>IF(J1032&lt;900,IF(AND(VLOOKUP(C1032,marv2012_trees!$A$2:$O$2023,11,FALSE)&lt;21,OR(Q1032=21,Q1032=22,Q1032=23)),1,""),"")</f>
        <v/>
      </c>
      <c r="AF1032" s="32" t="str">
        <f t="shared" si="176"/>
        <v/>
      </c>
      <c r="AG1032" s="32">
        <f t="shared" si="177"/>
        <v>96</v>
      </c>
      <c r="AH1032" s="32">
        <f t="shared" si="178"/>
        <v>114</v>
      </c>
      <c r="AI1032" s="32">
        <f t="shared" si="179"/>
        <v>18</v>
      </c>
      <c r="AJ1032" s="32" t="str">
        <f t="shared" si="180"/>
        <v/>
      </c>
    </row>
    <row r="1033" spans="1:36">
      <c r="A1033">
        <v>122</v>
      </c>
      <c r="B1033" s="1" t="str">
        <f t="shared" si="172"/>
        <v>122B_213</v>
      </c>
      <c r="C1033" t="str">
        <f t="shared" si="171"/>
        <v>122B_213</v>
      </c>
      <c r="D1033" t="str">
        <f>IF(ISNA(VLOOKUP(C1033,omissio_vanha_vs_uusi!$A$2:$T$107,20,FALSE)),"",IF(VLOOKUP(C1033,omissio_vanha_vs_uusi!$A$2:$T$107,20,FALSE)="OK",VLOOKUP(C1033,omissio_vanha_vs_uusi!$A$2:$T$107,11,FALSE),""))</f>
        <v/>
      </c>
      <c r="E1033">
        <f>VLOOKUP($C1033,marv2012_trees!$A$2:$O$2023,5,FALSE)</f>
        <v>2516129.7400000002</v>
      </c>
      <c r="F1033">
        <f>VLOOKUP($C1033,marv2012_trees!$A$2:$O$2023,6,FALSE)</f>
        <v>6860474.0300000003</v>
      </c>
      <c r="G1033" t="str">
        <f>IF(ISNA(VLOOKUP($C1033,results!$A$2:$CJ$107,10,FALSE)),"",VLOOKUP($C1033,results!$A$2:$CJ$107,10,FALSE))</f>
        <v/>
      </c>
      <c r="H1033" t="str">
        <f>IF(ISNA(VLOOKUP($C1033,results!$A$2:$CJ$107,11,FALSE)),"",VLOOKUP($C1033,results!$A$2:$CJ$107,11,FALSE))</f>
        <v/>
      </c>
      <c r="I1033" t="s">
        <v>177</v>
      </c>
      <c r="J1033">
        <v>213</v>
      </c>
      <c r="K1033">
        <v>3</v>
      </c>
      <c r="L1033">
        <v>83</v>
      </c>
      <c r="M1033">
        <v>9.5120018309999992</v>
      </c>
      <c r="N1033">
        <v>2</v>
      </c>
      <c r="O1033" s="7">
        <v>1</v>
      </c>
      <c r="P1033" s="7">
        <v>3</v>
      </c>
      <c r="Q1033" s="7">
        <v>12</v>
      </c>
      <c r="R1033" s="7">
        <v>88</v>
      </c>
      <c r="AA1033" t="s">
        <v>181</v>
      </c>
      <c r="AB1033" s="8">
        <f t="shared" si="173"/>
        <v>5</v>
      </c>
      <c r="AC1033" s="8" t="str">
        <f t="shared" si="174"/>
        <v/>
      </c>
      <c r="AD1033" s="32" t="str">
        <f t="shared" si="175"/>
        <v/>
      </c>
      <c r="AE1033" s="32" t="str">
        <f>IF(J1033&lt;900,IF(AND(VLOOKUP(C1033,marv2012_trees!$A$2:$O$2023,11,FALSE)&lt;21,OR(Q1033=21,Q1033=22,Q1033=23)),1,""),"")</f>
        <v/>
      </c>
      <c r="AF1033" s="32" t="str">
        <f t="shared" si="176"/>
        <v/>
      </c>
      <c r="AG1033" s="32">
        <f t="shared" si="177"/>
        <v>83</v>
      </c>
      <c r="AH1033" s="32">
        <f t="shared" si="178"/>
        <v>88</v>
      </c>
      <c r="AI1033" s="32">
        <f t="shared" si="179"/>
        <v>5</v>
      </c>
      <c r="AJ1033" s="32" t="str">
        <f t="shared" si="180"/>
        <v/>
      </c>
    </row>
    <row r="1034" spans="1:36">
      <c r="A1034">
        <v>122</v>
      </c>
      <c r="B1034" s="1" t="str">
        <f t="shared" si="172"/>
        <v>122B_216</v>
      </c>
      <c r="C1034" t="str">
        <f t="shared" si="171"/>
        <v>122B_216</v>
      </c>
      <c r="D1034" t="str">
        <f>IF(ISNA(VLOOKUP(C1034,omissio_vanha_vs_uusi!$A$2:$T$107,20,FALSE)),"",IF(VLOOKUP(C1034,omissio_vanha_vs_uusi!$A$2:$T$107,20,FALSE)="OK",VLOOKUP(C1034,omissio_vanha_vs_uusi!$A$2:$T$107,11,FALSE),""))</f>
        <v/>
      </c>
      <c r="E1034">
        <f>VLOOKUP($C1034,marv2012_trees!$A$2:$O$2023,5,FALSE)</f>
        <v>2516129.9</v>
      </c>
      <c r="F1034">
        <f>VLOOKUP($C1034,marv2012_trees!$A$2:$O$2023,6,FALSE)</f>
        <v>6860474.9500000002</v>
      </c>
      <c r="G1034" t="str">
        <f>IF(ISNA(VLOOKUP($C1034,results!$A$2:$CJ$107,10,FALSE)),"",VLOOKUP($C1034,results!$A$2:$CJ$107,10,FALSE))</f>
        <v/>
      </c>
      <c r="H1034" t="str">
        <f>IF(ISNA(VLOOKUP($C1034,results!$A$2:$CJ$107,11,FALSE)),"",VLOOKUP($C1034,results!$A$2:$CJ$107,11,FALSE))</f>
        <v/>
      </c>
      <c r="I1034" t="s">
        <v>177</v>
      </c>
      <c r="J1034">
        <v>216</v>
      </c>
      <c r="K1034">
        <v>21</v>
      </c>
      <c r="L1034">
        <v>112</v>
      </c>
      <c r="M1034">
        <v>11.79299878</v>
      </c>
      <c r="N1034">
        <v>2</v>
      </c>
      <c r="O1034" s="7">
        <v>1</v>
      </c>
      <c r="P1034" s="7">
        <v>21</v>
      </c>
      <c r="Q1034" s="7">
        <v>11</v>
      </c>
      <c r="R1034" s="7">
        <v>127</v>
      </c>
      <c r="AB1034" s="8">
        <f t="shared" si="173"/>
        <v>15</v>
      </c>
      <c r="AC1034" s="8" t="str">
        <f t="shared" si="174"/>
        <v/>
      </c>
      <c r="AD1034" s="32" t="str">
        <f t="shared" si="175"/>
        <v/>
      </c>
      <c r="AE1034" s="32" t="str">
        <f>IF(J1034&lt;900,IF(AND(VLOOKUP(C1034,marv2012_trees!$A$2:$O$2023,11,FALSE)&lt;21,OR(Q1034=21,Q1034=22,Q1034=23)),1,""),"")</f>
        <v/>
      </c>
      <c r="AF1034" s="32" t="str">
        <f t="shared" si="176"/>
        <v/>
      </c>
      <c r="AG1034" s="32">
        <f t="shared" si="177"/>
        <v>112</v>
      </c>
      <c r="AH1034" s="32">
        <f t="shared" si="178"/>
        <v>127</v>
      </c>
      <c r="AI1034" s="32">
        <f t="shared" si="179"/>
        <v>15</v>
      </c>
      <c r="AJ1034" s="32" t="str">
        <f t="shared" si="180"/>
        <v/>
      </c>
    </row>
    <row r="1035" spans="1:36">
      <c r="A1035">
        <v>122</v>
      </c>
      <c r="B1035" s="1" t="str">
        <f t="shared" si="172"/>
        <v>122B_229</v>
      </c>
      <c r="C1035" t="str">
        <f t="shared" si="171"/>
        <v>122B_229</v>
      </c>
      <c r="D1035" t="str">
        <f>IF(ISNA(VLOOKUP(C1035,omissio_vanha_vs_uusi!$A$2:$T$107,20,FALSE)),"",IF(VLOOKUP(C1035,omissio_vanha_vs_uusi!$A$2:$T$107,20,FALSE)="OK",VLOOKUP(C1035,omissio_vanha_vs_uusi!$A$2:$T$107,11,FALSE),""))</f>
        <v/>
      </c>
      <c r="E1035">
        <f>VLOOKUP($C1035,marv2012_trees!$A$2:$O$2023,5,FALSE)</f>
        <v>2516133.1</v>
      </c>
      <c r="F1035">
        <f>VLOOKUP($C1035,marv2012_trees!$A$2:$O$2023,6,FALSE)</f>
        <v>6860477.3899999997</v>
      </c>
      <c r="G1035" t="str">
        <f>IF(ISNA(VLOOKUP($C1035,results!$A$2:$CJ$107,10,FALSE)),"",VLOOKUP($C1035,results!$A$2:$CJ$107,10,FALSE))</f>
        <v/>
      </c>
      <c r="H1035" t="str">
        <f>IF(ISNA(VLOOKUP($C1035,results!$A$2:$CJ$107,11,FALSE)),"",VLOOKUP($C1035,results!$A$2:$CJ$107,11,FALSE))</f>
        <v/>
      </c>
      <c r="I1035" t="s">
        <v>177</v>
      </c>
      <c r="J1035">
        <v>229</v>
      </c>
      <c r="K1035">
        <v>3</v>
      </c>
      <c r="L1035">
        <v>197</v>
      </c>
      <c r="M1035">
        <v>15.94500977</v>
      </c>
      <c r="N1035">
        <v>2</v>
      </c>
      <c r="O1035" s="7">
        <v>1</v>
      </c>
      <c r="P1035" s="7">
        <v>3</v>
      </c>
      <c r="Q1035" s="7">
        <v>12</v>
      </c>
      <c r="R1035" s="7">
        <v>210</v>
      </c>
      <c r="S1035" s="7" t="s">
        <v>179</v>
      </c>
      <c r="T1035" s="7">
        <v>12</v>
      </c>
      <c r="U1035" s="7">
        <v>17</v>
      </c>
      <c r="V1035" s="7">
        <v>6.3</v>
      </c>
      <c r="X1035" s="7">
        <v>10</v>
      </c>
      <c r="AA1035" t="s">
        <v>182</v>
      </c>
      <c r="AB1035" s="8">
        <f t="shared" si="173"/>
        <v>13</v>
      </c>
      <c r="AC1035" s="8" t="str">
        <f t="shared" si="174"/>
        <v/>
      </c>
      <c r="AD1035" s="32" t="str">
        <f t="shared" si="175"/>
        <v/>
      </c>
      <c r="AE1035" s="32" t="str">
        <f>IF(J1035&lt;900,IF(AND(VLOOKUP(C1035,marv2012_trees!$A$2:$O$2023,11,FALSE)&lt;21,OR(Q1035=21,Q1035=22,Q1035=23)),1,""),"")</f>
        <v/>
      </c>
      <c r="AF1035" s="32" t="str">
        <f t="shared" si="176"/>
        <v/>
      </c>
      <c r="AG1035" s="32">
        <f t="shared" si="177"/>
        <v>197</v>
      </c>
      <c r="AH1035" s="32">
        <f t="shared" si="178"/>
        <v>210</v>
      </c>
      <c r="AI1035" s="32">
        <f t="shared" si="179"/>
        <v>13</v>
      </c>
      <c r="AJ1035" s="32" t="str">
        <f t="shared" si="180"/>
        <v/>
      </c>
    </row>
    <row r="1036" spans="1:36">
      <c r="A1036">
        <v>122</v>
      </c>
      <c r="B1036" s="1" t="str">
        <f t="shared" si="172"/>
        <v>122B_210</v>
      </c>
      <c r="C1036" t="str">
        <f t="shared" si="171"/>
        <v>122B_210</v>
      </c>
      <c r="D1036" t="str">
        <f>IF(ISNA(VLOOKUP(C1036,omissio_vanha_vs_uusi!$A$2:$T$107,20,FALSE)),"",IF(VLOOKUP(C1036,omissio_vanha_vs_uusi!$A$2:$T$107,20,FALSE)="OK",VLOOKUP(C1036,omissio_vanha_vs_uusi!$A$2:$T$107,11,FALSE),""))</f>
        <v/>
      </c>
      <c r="E1036">
        <f>VLOOKUP($C1036,marv2012_trees!$A$2:$O$2023,5,FALSE)</f>
        <v>2516126.79</v>
      </c>
      <c r="F1036">
        <f>VLOOKUP($C1036,marv2012_trees!$A$2:$O$2023,6,FALSE)</f>
        <v>6860476.21</v>
      </c>
      <c r="G1036" t="str">
        <f>IF(ISNA(VLOOKUP($C1036,results!$A$2:$CJ$107,10,FALSE)),"",VLOOKUP($C1036,results!$A$2:$CJ$107,10,FALSE))</f>
        <v/>
      </c>
      <c r="H1036" t="str">
        <f>IF(ISNA(VLOOKUP($C1036,results!$A$2:$CJ$107,11,FALSE)),"",VLOOKUP($C1036,results!$A$2:$CJ$107,11,FALSE))</f>
        <v/>
      </c>
      <c r="I1036" t="s">
        <v>177</v>
      </c>
      <c r="J1036">
        <v>210</v>
      </c>
      <c r="K1036">
        <v>1</v>
      </c>
      <c r="L1036">
        <v>97</v>
      </c>
      <c r="M1036">
        <v>11.828998779999999</v>
      </c>
      <c r="N1036">
        <v>2</v>
      </c>
      <c r="O1036" s="7">
        <v>1</v>
      </c>
      <c r="P1036" s="7">
        <v>1</v>
      </c>
      <c r="Q1036" s="7">
        <v>11</v>
      </c>
      <c r="R1036" s="7">
        <v>117</v>
      </c>
      <c r="AB1036" s="8">
        <f t="shared" si="173"/>
        <v>20</v>
      </c>
      <c r="AC1036" s="8" t="str">
        <f t="shared" si="174"/>
        <v/>
      </c>
      <c r="AD1036" s="32" t="str">
        <f t="shared" si="175"/>
        <v/>
      </c>
      <c r="AE1036" s="32" t="str">
        <f>IF(J1036&lt;900,IF(AND(VLOOKUP(C1036,marv2012_trees!$A$2:$O$2023,11,FALSE)&lt;21,OR(Q1036=21,Q1036=22,Q1036=23)),1,""),"")</f>
        <v/>
      </c>
      <c r="AF1036" s="32" t="str">
        <f t="shared" si="176"/>
        <v/>
      </c>
      <c r="AG1036" s="32">
        <f t="shared" si="177"/>
        <v>97</v>
      </c>
      <c r="AH1036" s="32">
        <f t="shared" si="178"/>
        <v>117</v>
      </c>
      <c r="AI1036" s="32">
        <f t="shared" si="179"/>
        <v>20</v>
      </c>
      <c r="AJ1036" s="32" t="str">
        <f t="shared" si="180"/>
        <v/>
      </c>
    </row>
    <row r="1037" spans="1:36">
      <c r="A1037">
        <v>122</v>
      </c>
      <c r="B1037" s="1" t="str">
        <f t="shared" si="172"/>
        <v>122B_230</v>
      </c>
      <c r="C1037" t="str">
        <f t="shared" si="171"/>
        <v>122B_230</v>
      </c>
      <c r="D1037" t="str">
        <f>IF(ISNA(VLOOKUP(C1037,omissio_vanha_vs_uusi!$A$2:$T$107,20,FALSE)),"",IF(VLOOKUP(C1037,omissio_vanha_vs_uusi!$A$2:$T$107,20,FALSE)="OK",VLOOKUP(C1037,omissio_vanha_vs_uusi!$A$2:$T$107,11,FALSE),""))</f>
        <v/>
      </c>
      <c r="E1037">
        <f>VLOOKUP($C1037,marv2012_trees!$A$2:$O$2023,5,FALSE)</f>
        <v>2516132.2799999998</v>
      </c>
      <c r="F1037">
        <f>VLOOKUP($C1037,marv2012_trees!$A$2:$O$2023,6,FALSE)</f>
        <v>6860480.0499999998</v>
      </c>
      <c r="G1037" t="str">
        <f>IF(ISNA(VLOOKUP($C1037,results!$A$2:$CJ$107,10,FALSE)),"",VLOOKUP($C1037,results!$A$2:$CJ$107,10,FALSE))</f>
        <v/>
      </c>
      <c r="H1037" t="str">
        <f>IF(ISNA(VLOOKUP($C1037,results!$A$2:$CJ$107,11,FALSE)),"",VLOOKUP($C1037,results!$A$2:$CJ$107,11,FALSE))</f>
        <v/>
      </c>
      <c r="I1037" t="s">
        <v>177</v>
      </c>
      <c r="J1037">
        <v>230</v>
      </c>
      <c r="K1037">
        <v>3</v>
      </c>
      <c r="L1037">
        <v>154</v>
      </c>
      <c r="M1037">
        <v>15.569000000000001</v>
      </c>
      <c r="N1037">
        <v>2</v>
      </c>
      <c r="O1037" s="7">
        <v>1</v>
      </c>
      <c r="P1037" s="7">
        <v>3</v>
      </c>
      <c r="Q1037" s="7">
        <v>11</v>
      </c>
      <c r="R1037" s="7">
        <v>176</v>
      </c>
      <c r="S1037" s="7" t="s">
        <v>179</v>
      </c>
      <c r="T1037" s="7">
        <v>11.5</v>
      </c>
      <c r="U1037" s="7">
        <v>18</v>
      </c>
      <c r="V1037" s="7">
        <v>6.5</v>
      </c>
      <c r="X1037" s="7">
        <v>4</v>
      </c>
      <c r="AB1037" s="8">
        <f t="shared" si="173"/>
        <v>22</v>
      </c>
      <c r="AC1037" s="8" t="str">
        <f t="shared" si="174"/>
        <v/>
      </c>
      <c r="AD1037" s="32" t="str">
        <f t="shared" si="175"/>
        <v/>
      </c>
      <c r="AE1037" s="32" t="str">
        <f>IF(J1037&lt;900,IF(AND(VLOOKUP(C1037,marv2012_trees!$A$2:$O$2023,11,FALSE)&lt;21,OR(Q1037=21,Q1037=22,Q1037=23)),1,""),"")</f>
        <v/>
      </c>
      <c r="AF1037" s="32" t="str">
        <f t="shared" si="176"/>
        <v/>
      </c>
      <c r="AG1037" s="32">
        <f t="shared" si="177"/>
        <v>154</v>
      </c>
      <c r="AH1037" s="32">
        <f t="shared" si="178"/>
        <v>176</v>
      </c>
      <c r="AI1037" s="32">
        <f t="shared" si="179"/>
        <v>22</v>
      </c>
      <c r="AJ1037" s="32" t="str">
        <f t="shared" si="180"/>
        <v/>
      </c>
    </row>
    <row r="1038" spans="1:36">
      <c r="A1038">
        <v>122</v>
      </c>
      <c r="B1038" s="1" t="str">
        <f t="shared" si="172"/>
        <v>122B_219</v>
      </c>
      <c r="C1038" t="str">
        <f t="shared" si="171"/>
        <v>122B_219</v>
      </c>
      <c r="D1038" t="str">
        <f>IF(ISNA(VLOOKUP(C1038,omissio_vanha_vs_uusi!$A$2:$T$107,20,FALSE)),"",IF(VLOOKUP(C1038,omissio_vanha_vs_uusi!$A$2:$T$107,20,FALSE)="OK",VLOOKUP(C1038,omissio_vanha_vs_uusi!$A$2:$T$107,11,FALSE),""))</f>
        <v/>
      </c>
      <c r="E1038">
        <f>VLOOKUP($C1038,marv2012_trees!$A$2:$O$2023,5,FALSE)</f>
        <v>2516127.31</v>
      </c>
      <c r="F1038">
        <f>VLOOKUP($C1038,marv2012_trees!$A$2:$O$2023,6,FALSE)</f>
        <v>6860478.5999999996</v>
      </c>
      <c r="G1038" t="str">
        <f>IF(ISNA(VLOOKUP($C1038,results!$A$2:$CJ$107,10,FALSE)),"",VLOOKUP($C1038,results!$A$2:$CJ$107,10,FALSE))</f>
        <v/>
      </c>
      <c r="H1038" t="str">
        <f>IF(ISNA(VLOOKUP($C1038,results!$A$2:$CJ$107,11,FALSE)),"",VLOOKUP($C1038,results!$A$2:$CJ$107,11,FALSE))</f>
        <v/>
      </c>
      <c r="I1038" t="s">
        <v>177</v>
      </c>
      <c r="J1038">
        <v>219</v>
      </c>
      <c r="K1038">
        <v>3</v>
      </c>
      <c r="L1038">
        <v>120</v>
      </c>
      <c r="M1038">
        <v>14.48599939</v>
      </c>
      <c r="N1038">
        <v>2</v>
      </c>
      <c r="O1038" s="7">
        <v>1</v>
      </c>
      <c r="P1038" s="7">
        <v>3</v>
      </c>
      <c r="Q1038" s="7">
        <v>11</v>
      </c>
      <c r="R1038" s="7">
        <v>134</v>
      </c>
      <c r="AB1038" s="8">
        <f t="shared" si="173"/>
        <v>14</v>
      </c>
      <c r="AC1038" s="8" t="str">
        <f t="shared" si="174"/>
        <v/>
      </c>
      <c r="AD1038" s="32" t="str">
        <f t="shared" si="175"/>
        <v/>
      </c>
      <c r="AE1038" s="32" t="str">
        <f>IF(J1038&lt;900,IF(AND(VLOOKUP(C1038,marv2012_trees!$A$2:$O$2023,11,FALSE)&lt;21,OR(Q1038=21,Q1038=22,Q1038=23)),1,""),"")</f>
        <v/>
      </c>
      <c r="AF1038" s="32" t="str">
        <f t="shared" si="176"/>
        <v/>
      </c>
      <c r="AG1038" s="32">
        <f t="shared" si="177"/>
        <v>120</v>
      </c>
      <c r="AH1038" s="32">
        <f t="shared" si="178"/>
        <v>134</v>
      </c>
      <c r="AI1038" s="32">
        <f t="shared" si="179"/>
        <v>14</v>
      </c>
      <c r="AJ1038" s="32" t="str">
        <f t="shared" si="180"/>
        <v/>
      </c>
    </row>
    <row r="1039" spans="1:36">
      <c r="A1039">
        <v>122</v>
      </c>
      <c r="B1039" s="1" t="str">
        <f t="shared" si="172"/>
        <v>122B_233</v>
      </c>
      <c r="C1039" t="str">
        <f t="shared" si="171"/>
        <v>122B_233</v>
      </c>
      <c r="D1039" t="str">
        <f>IF(ISNA(VLOOKUP(C1039,omissio_vanha_vs_uusi!$A$2:$T$107,20,FALSE)),"",IF(VLOOKUP(C1039,omissio_vanha_vs_uusi!$A$2:$T$107,20,FALSE)="OK",VLOOKUP(C1039,omissio_vanha_vs_uusi!$A$2:$T$107,11,FALSE),""))</f>
        <v/>
      </c>
      <c r="E1039">
        <f>VLOOKUP($C1039,marv2012_trees!$A$2:$O$2023,5,FALSE)</f>
        <v>2516134.2999999998</v>
      </c>
      <c r="F1039">
        <f>VLOOKUP($C1039,marv2012_trees!$A$2:$O$2023,6,FALSE)</f>
        <v>6860482.5499999998</v>
      </c>
      <c r="G1039" t="str">
        <f>IF(ISNA(VLOOKUP($C1039,results!$A$2:$CJ$107,10,FALSE)),"",VLOOKUP($C1039,results!$A$2:$CJ$107,10,FALSE))</f>
        <v/>
      </c>
      <c r="H1039" t="str">
        <f>IF(ISNA(VLOOKUP($C1039,results!$A$2:$CJ$107,11,FALSE)),"",VLOOKUP($C1039,results!$A$2:$CJ$107,11,FALSE))</f>
        <v/>
      </c>
      <c r="I1039" t="s">
        <v>177</v>
      </c>
      <c r="J1039">
        <v>233</v>
      </c>
      <c r="K1039">
        <v>4</v>
      </c>
      <c r="L1039">
        <v>44</v>
      </c>
      <c r="M1039">
        <v>6.9280012209999997</v>
      </c>
      <c r="N1039">
        <v>2</v>
      </c>
      <c r="O1039" s="7">
        <v>1</v>
      </c>
      <c r="P1039" s="7">
        <v>4</v>
      </c>
      <c r="Q1039" s="7">
        <v>31</v>
      </c>
      <c r="AB1039" s="8" t="str">
        <f t="shared" si="173"/>
        <v/>
      </c>
      <c r="AC1039" s="8" t="str">
        <f t="shared" si="174"/>
        <v/>
      </c>
      <c r="AD1039" s="32" t="str">
        <f t="shared" si="175"/>
        <v/>
      </c>
      <c r="AE1039" s="32" t="str">
        <f>IF(J1039&lt;900,IF(AND(VLOOKUP(C1039,marv2012_trees!$A$2:$O$2023,11,FALSE)&lt;21,OR(Q1039=21,Q1039=22,Q1039=23)),1,""),"")</f>
        <v/>
      </c>
      <c r="AF1039" s="32">
        <f t="shared" si="176"/>
        <v>1</v>
      </c>
      <c r="AG1039" s="32">
        <f t="shared" si="177"/>
        <v>0</v>
      </c>
      <c r="AH1039" s="32">
        <f t="shared" si="178"/>
        <v>0</v>
      </c>
      <c r="AI1039" s="32" t="str">
        <f t="shared" si="179"/>
        <v/>
      </c>
      <c r="AJ1039" s="32" t="str">
        <f t="shared" si="180"/>
        <v/>
      </c>
    </row>
    <row r="1040" spans="1:36">
      <c r="A1040">
        <v>122</v>
      </c>
      <c r="B1040" s="1" t="str">
        <f t="shared" si="172"/>
        <v>122B_221</v>
      </c>
      <c r="C1040" t="str">
        <f t="shared" si="171"/>
        <v>122B_221</v>
      </c>
      <c r="D1040" t="str">
        <f>IF(ISNA(VLOOKUP(C1040,omissio_vanha_vs_uusi!$A$2:$T$107,20,FALSE)),"",IF(VLOOKUP(C1040,omissio_vanha_vs_uusi!$A$2:$T$107,20,FALSE)="OK",VLOOKUP(C1040,omissio_vanha_vs_uusi!$A$2:$T$107,11,FALSE),""))</f>
        <v/>
      </c>
      <c r="E1040">
        <f>VLOOKUP($C1040,marv2012_trees!$A$2:$O$2023,5,FALSE)</f>
        <v>2516127.6</v>
      </c>
      <c r="F1040">
        <f>VLOOKUP($C1040,marv2012_trees!$A$2:$O$2023,6,FALSE)</f>
        <v>6860480.6299999999</v>
      </c>
      <c r="G1040" t="str">
        <f>IF(ISNA(VLOOKUP($C1040,results!$A$2:$CJ$107,10,FALSE)),"",VLOOKUP($C1040,results!$A$2:$CJ$107,10,FALSE))</f>
        <v/>
      </c>
      <c r="H1040" t="str">
        <f>IF(ISNA(VLOOKUP($C1040,results!$A$2:$CJ$107,11,FALSE)),"",VLOOKUP($C1040,results!$A$2:$CJ$107,11,FALSE))</f>
        <v/>
      </c>
      <c r="I1040" t="s">
        <v>177</v>
      </c>
      <c r="J1040">
        <v>221</v>
      </c>
      <c r="K1040">
        <v>21</v>
      </c>
      <c r="L1040">
        <v>170</v>
      </c>
      <c r="M1040">
        <v>12.781011599999999</v>
      </c>
      <c r="N1040">
        <v>2</v>
      </c>
      <c r="O1040" s="7">
        <v>1</v>
      </c>
      <c r="P1040" s="7">
        <v>21</v>
      </c>
      <c r="Q1040" s="7">
        <v>11</v>
      </c>
      <c r="R1040" s="7">
        <v>198</v>
      </c>
      <c r="S1040" s="7" t="s">
        <v>179</v>
      </c>
      <c r="T1040" s="7">
        <v>25</v>
      </c>
      <c r="U1040" s="7">
        <v>14.75</v>
      </c>
      <c r="V1040" s="7">
        <v>1.5</v>
      </c>
      <c r="X1040" s="7">
        <v>11</v>
      </c>
      <c r="Y1040" s="7">
        <v>15</v>
      </c>
      <c r="AB1040" s="8">
        <f t="shared" si="173"/>
        <v>28</v>
      </c>
      <c r="AC1040" s="8" t="str">
        <f t="shared" si="174"/>
        <v/>
      </c>
      <c r="AD1040" s="32" t="str">
        <f t="shared" si="175"/>
        <v/>
      </c>
      <c r="AE1040" s="32" t="str">
        <f>IF(J1040&lt;900,IF(AND(VLOOKUP(C1040,marv2012_trees!$A$2:$O$2023,11,FALSE)&lt;21,OR(Q1040=21,Q1040=22,Q1040=23)),1,""),"")</f>
        <v/>
      </c>
      <c r="AF1040" s="32" t="str">
        <f t="shared" si="176"/>
        <v/>
      </c>
      <c r="AG1040" s="32">
        <f t="shared" si="177"/>
        <v>170</v>
      </c>
      <c r="AH1040" s="32">
        <f t="shared" si="178"/>
        <v>198</v>
      </c>
      <c r="AI1040" s="32">
        <f t="shared" si="179"/>
        <v>28</v>
      </c>
      <c r="AJ1040" s="32" t="str">
        <f t="shared" si="180"/>
        <v/>
      </c>
    </row>
    <row r="1041" spans="1:36">
      <c r="A1041">
        <v>122</v>
      </c>
      <c r="B1041" s="1" t="str">
        <f t="shared" si="172"/>
        <v>122B_27</v>
      </c>
      <c r="C1041" t="str">
        <f t="shared" si="171"/>
        <v>122B_27</v>
      </c>
      <c r="D1041" t="str">
        <f>IF(ISNA(VLOOKUP(C1041,omissio_vanha_vs_uusi!$A$2:$T$107,20,FALSE)),"",IF(VLOOKUP(C1041,omissio_vanha_vs_uusi!$A$2:$T$107,20,FALSE)="OK",VLOOKUP(C1041,omissio_vanha_vs_uusi!$A$2:$T$107,11,FALSE),""))</f>
        <v/>
      </c>
      <c r="E1041">
        <f>VLOOKUP($C1041,marv2012_trees!$A$2:$O$2023,5,FALSE)</f>
        <v>2516139.79</v>
      </c>
      <c r="F1041">
        <f>VLOOKUP($C1041,marv2012_trees!$A$2:$O$2023,6,FALSE)</f>
        <v>6860471.1900000004</v>
      </c>
      <c r="G1041" t="str">
        <f>IF(ISNA(VLOOKUP($C1041,results!$A$2:$CJ$107,10,FALSE)),"",VLOOKUP($C1041,results!$A$2:$CJ$107,10,FALSE))</f>
        <v/>
      </c>
      <c r="H1041" t="str">
        <f>IF(ISNA(VLOOKUP($C1041,results!$A$2:$CJ$107,11,FALSE)),"",VLOOKUP($C1041,results!$A$2:$CJ$107,11,FALSE))</f>
        <v/>
      </c>
      <c r="I1041" t="s">
        <v>177</v>
      </c>
      <c r="J1041">
        <v>27</v>
      </c>
      <c r="K1041">
        <v>16</v>
      </c>
      <c r="L1041">
        <v>69</v>
      </c>
      <c r="M1041">
        <v>8.3200097660000001</v>
      </c>
      <c r="N1041">
        <v>2</v>
      </c>
      <c r="O1041" s="7">
        <v>1</v>
      </c>
      <c r="P1041" s="7">
        <v>16</v>
      </c>
      <c r="Q1041" s="7">
        <v>11</v>
      </c>
      <c r="R1041" s="7">
        <v>69</v>
      </c>
      <c r="AB1041" s="8">
        <f t="shared" si="173"/>
        <v>0</v>
      </c>
      <c r="AC1041" s="8" t="str">
        <f t="shared" si="174"/>
        <v/>
      </c>
      <c r="AD1041" s="32" t="str">
        <f t="shared" si="175"/>
        <v/>
      </c>
      <c r="AE1041" s="32" t="str">
        <f>IF(J1041&lt;900,IF(AND(VLOOKUP(C1041,marv2012_trees!$A$2:$O$2023,11,FALSE)&lt;21,OR(Q1041=21,Q1041=22,Q1041=23)),1,""),"")</f>
        <v/>
      </c>
      <c r="AF1041" s="32" t="str">
        <f t="shared" si="176"/>
        <v/>
      </c>
      <c r="AG1041" s="32">
        <f t="shared" si="177"/>
        <v>69</v>
      </c>
      <c r="AH1041" s="32">
        <f t="shared" si="178"/>
        <v>69</v>
      </c>
      <c r="AI1041" s="32">
        <f t="shared" si="179"/>
        <v>0</v>
      </c>
      <c r="AJ1041" s="32" t="str">
        <f t="shared" si="180"/>
        <v/>
      </c>
    </row>
    <row r="1042" spans="1:36">
      <c r="A1042">
        <v>122</v>
      </c>
      <c r="B1042" s="1" t="str">
        <f t="shared" si="172"/>
        <v>122B_31</v>
      </c>
      <c r="C1042" t="str">
        <f t="shared" si="171"/>
        <v>122B_31</v>
      </c>
      <c r="D1042" t="str">
        <f>IF(ISNA(VLOOKUP(C1042,omissio_vanha_vs_uusi!$A$2:$T$107,20,FALSE)),"",IF(VLOOKUP(C1042,omissio_vanha_vs_uusi!$A$2:$T$107,20,FALSE)="OK",VLOOKUP(C1042,omissio_vanha_vs_uusi!$A$2:$T$107,11,FALSE),""))</f>
        <v/>
      </c>
      <c r="E1042">
        <f>VLOOKUP($C1042,marv2012_trees!$A$2:$O$2023,5,FALSE)</f>
        <v>2516141.7799999998</v>
      </c>
      <c r="F1042">
        <f>VLOOKUP($C1042,marv2012_trees!$A$2:$O$2023,6,FALSE)</f>
        <v>6860472.6399999997</v>
      </c>
      <c r="G1042" t="str">
        <f>IF(ISNA(VLOOKUP($C1042,results!$A$2:$CJ$107,10,FALSE)),"",VLOOKUP($C1042,results!$A$2:$CJ$107,10,FALSE))</f>
        <v/>
      </c>
      <c r="H1042" t="str">
        <f>IF(ISNA(VLOOKUP($C1042,results!$A$2:$CJ$107,11,FALSE)),"",VLOOKUP($C1042,results!$A$2:$CJ$107,11,FALSE))</f>
        <v/>
      </c>
      <c r="I1042" t="s">
        <v>177</v>
      </c>
      <c r="J1042">
        <v>31</v>
      </c>
      <c r="K1042">
        <v>3</v>
      </c>
      <c r="L1042">
        <v>127</v>
      </c>
      <c r="M1042">
        <v>13.95101038</v>
      </c>
      <c r="N1042">
        <v>2</v>
      </c>
      <c r="O1042" s="7">
        <v>1</v>
      </c>
      <c r="P1042" s="7">
        <v>3</v>
      </c>
      <c r="Q1042" s="7">
        <v>11</v>
      </c>
      <c r="R1042" s="7">
        <v>143</v>
      </c>
      <c r="S1042" s="7" t="s">
        <v>179</v>
      </c>
      <c r="T1042" s="7">
        <v>10</v>
      </c>
      <c r="U1042" s="7">
        <v>15.25</v>
      </c>
      <c r="V1042" s="7">
        <v>7.5</v>
      </c>
      <c r="X1042" s="7">
        <v>8</v>
      </c>
      <c r="AB1042" s="8">
        <f t="shared" si="173"/>
        <v>16</v>
      </c>
      <c r="AC1042" s="8" t="str">
        <f t="shared" si="174"/>
        <v/>
      </c>
      <c r="AD1042" s="32" t="str">
        <f t="shared" si="175"/>
        <v/>
      </c>
      <c r="AE1042" s="32" t="str">
        <f>IF(J1042&lt;900,IF(AND(VLOOKUP(C1042,marv2012_trees!$A$2:$O$2023,11,FALSE)&lt;21,OR(Q1042=21,Q1042=22,Q1042=23)),1,""),"")</f>
        <v/>
      </c>
      <c r="AF1042" s="32" t="str">
        <f t="shared" si="176"/>
        <v/>
      </c>
      <c r="AG1042" s="32">
        <f t="shared" si="177"/>
        <v>127</v>
      </c>
      <c r="AH1042" s="32">
        <f t="shared" si="178"/>
        <v>143</v>
      </c>
      <c r="AI1042" s="32">
        <f t="shared" si="179"/>
        <v>16</v>
      </c>
      <c r="AJ1042" s="32" t="str">
        <f t="shared" si="180"/>
        <v/>
      </c>
    </row>
    <row r="1043" spans="1:36">
      <c r="A1043">
        <v>122</v>
      </c>
      <c r="B1043" s="1" t="str">
        <f t="shared" si="172"/>
        <v>122B_28</v>
      </c>
      <c r="C1043" t="str">
        <f t="shared" si="171"/>
        <v>122B_28</v>
      </c>
      <c r="D1043" t="str">
        <f>IF(ISNA(VLOOKUP(C1043,omissio_vanha_vs_uusi!$A$2:$T$107,20,FALSE)),"",IF(VLOOKUP(C1043,omissio_vanha_vs_uusi!$A$2:$T$107,20,FALSE)="OK",VLOOKUP(C1043,omissio_vanha_vs_uusi!$A$2:$T$107,11,FALSE),""))</f>
        <v/>
      </c>
      <c r="E1043">
        <f>VLOOKUP($C1043,marv2012_trees!$A$2:$O$2023,5,FALSE)</f>
        <v>2516144.66</v>
      </c>
      <c r="F1043">
        <f>VLOOKUP($C1043,marv2012_trees!$A$2:$O$2023,6,FALSE)</f>
        <v>6860477.3799999999</v>
      </c>
      <c r="G1043" t="str">
        <f>IF(ISNA(VLOOKUP($C1043,results!$A$2:$CJ$107,10,FALSE)),"",VLOOKUP($C1043,results!$A$2:$CJ$107,10,FALSE))</f>
        <v/>
      </c>
      <c r="H1043" t="str">
        <f>IF(ISNA(VLOOKUP($C1043,results!$A$2:$CJ$107,11,FALSE)),"",VLOOKUP($C1043,results!$A$2:$CJ$107,11,FALSE))</f>
        <v/>
      </c>
      <c r="I1043" t="s">
        <v>177</v>
      </c>
      <c r="J1043">
        <v>28</v>
      </c>
      <c r="K1043">
        <v>21</v>
      </c>
      <c r="L1043">
        <v>183</v>
      </c>
      <c r="M1043">
        <v>14.457009770000001</v>
      </c>
      <c r="N1043">
        <v>2</v>
      </c>
      <c r="O1043" s="7">
        <v>1</v>
      </c>
      <c r="P1043" s="7">
        <v>21</v>
      </c>
      <c r="Q1043" s="7">
        <v>11</v>
      </c>
      <c r="R1043" s="7">
        <v>211</v>
      </c>
      <c r="S1043" s="7" t="s">
        <v>180</v>
      </c>
      <c r="T1043" s="7">
        <v>21.5</v>
      </c>
      <c r="U1043" s="7">
        <v>15</v>
      </c>
      <c r="V1043" s="7">
        <v>2.75</v>
      </c>
      <c r="AB1043" s="8">
        <f t="shared" si="173"/>
        <v>28</v>
      </c>
      <c r="AC1043" s="8" t="str">
        <f t="shared" si="174"/>
        <v/>
      </c>
      <c r="AD1043" s="32" t="str">
        <f t="shared" si="175"/>
        <v/>
      </c>
      <c r="AE1043" s="32" t="str">
        <f>IF(J1043&lt;900,IF(AND(VLOOKUP(C1043,marv2012_trees!$A$2:$O$2023,11,FALSE)&lt;21,OR(Q1043=21,Q1043=22,Q1043=23)),1,""),"")</f>
        <v/>
      </c>
      <c r="AF1043" s="32" t="str">
        <f t="shared" si="176"/>
        <v/>
      </c>
      <c r="AG1043" s="32">
        <f t="shared" si="177"/>
        <v>183</v>
      </c>
      <c r="AH1043" s="32">
        <f t="shared" si="178"/>
        <v>211</v>
      </c>
      <c r="AI1043" s="32">
        <f t="shared" si="179"/>
        <v>28</v>
      </c>
      <c r="AJ1043" s="32" t="str">
        <f t="shared" si="180"/>
        <v/>
      </c>
    </row>
    <row r="1044" spans="1:36">
      <c r="A1044">
        <v>122</v>
      </c>
      <c r="B1044" s="1" t="str">
        <f t="shared" si="172"/>
        <v>122B_16</v>
      </c>
      <c r="C1044" t="str">
        <f t="shared" si="171"/>
        <v>122B_16</v>
      </c>
      <c r="D1044" t="str">
        <f>IF(ISNA(VLOOKUP(C1044,omissio_vanha_vs_uusi!$A$2:$T$107,20,FALSE)),"",IF(VLOOKUP(C1044,omissio_vanha_vs_uusi!$A$2:$T$107,20,FALSE)="OK",VLOOKUP(C1044,omissio_vanha_vs_uusi!$A$2:$T$107,11,FALSE),""))</f>
        <v/>
      </c>
      <c r="E1044">
        <f>VLOOKUP($C1044,marv2012_trees!$A$2:$O$2023,5,FALSE)</f>
        <v>2516140.75</v>
      </c>
      <c r="F1044">
        <f>VLOOKUP($C1044,marv2012_trees!$A$2:$O$2023,6,FALSE)</f>
        <v>6860477.8499999996</v>
      </c>
      <c r="G1044" t="str">
        <f>IF(ISNA(VLOOKUP($C1044,results!$A$2:$CJ$107,10,FALSE)),"",VLOOKUP($C1044,results!$A$2:$CJ$107,10,FALSE))</f>
        <v/>
      </c>
      <c r="H1044" t="str">
        <f>IF(ISNA(VLOOKUP($C1044,results!$A$2:$CJ$107,11,FALSE)),"",VLOOKUP($C1044,results!$A$2:$CJ$107,11,FALSE))</f>
        <v/>
      </c>
      <c r="I1044" t="s">
        <v>177</v>
      </c>
      <c r="J1044">
        <v>16</v>
      </c>
      <c r="K1044">
        <v>3</v>
      </c>
      <c r="L1044">
        <v>136</v>
      </c>
      <c r="M1044">
        <v>15.396006099999999</v>
      </c>
      <c r="N1044">
        <v>2</v>
      </c>
      <c r="O1044" s="7">
        <v>1</v>
      </c>
      <c r="P1044" s="7">
        <v>3</v>
      </c>
      <c r="Q1044" s="7">
        <v>11</v>
      </c>
      <c r="R1044" s="7">
        <v>156</v>
      </c>
      <c r="S1044" s="7" t="s">
        <v>179</v>
      </c>
      <c r="T1044" s="7">
        <v>11</v>
      </c>
      <c r="U1044" s="7">
        <v>15.75</v>
      </c>
      <c r="V1044" s="7">
        <v>6.75</v>
      </c>
      <c r="X1044" s="7">
        <v>7</v>
      </c>
      <c r="AB1044" s="8">
        <f t="shared" si="173"/>
        <v>20</v>
      </c>
      <c r="AC1044" s="8" t="str">
        <f t="shared" si="174"/>
        <v/>
      </c>
      <c r="AD1044" s="32" t="str">
        <f t="shared" si="175"/>
        <v/>
      </c>
      <c r="AE1044" s="32" t="str">
        <f>IF(J1044&lt;900,IF(AND(VLOOKUP(C1044,marv2012_trees!$A$2:$O$2023,11,FALSE)&lt;21,OR(Q1044=21,Q1044=22,Q1044=23)),1,""),"")</f>
        <v/>
      </c>
      <c r="AF1044" s="32" t="str">
        <f t="shared" si="176"/>
        <v/>
      </c>
      <c r="AG1044" s="32">
        <f t="shared" si="177"/>
        <v>136</v>
      </c>
      <c r="AH1044" s="32">
        <f t="shared" si="178"/>
        <v>156</v>
      </c>
      <c r="AI1044" s="32">
        <f t="shared" si="179"/>
        <v>20</v>
      </c>
      <c r="AJ1044" s="32" t="str">
        <f t="shared" si="180"/>
        <v/>
      </c>
    </row>
    <row r="1045" spans="1:36">
      <c r="A1045">
        <v>122</v>
      </c>
      <c r="B1045" s="1" t="str">
        <f t="shared" si="172"/>
        <v>122B_10</v>
      </c>
      <c r="C1045" t="str">
        <f t="shared" si="171"/>
        <v>122B_10</v>
      </c>
      <c r="D1045" t="str">
        <f>IF(ISNA(VLOOKUP(C1045,omissio_vanha_vs_uusi!$A$2:$T$107,20,FALSE)),"",IF(VLOOKUP(C1045,omissio_vanha_vs_uusi!$A$2:$T$107,20,FALSE)="OK",VLOOKUP(C1045,omissio_vanha_vs_uusi!$A$2:$T$107,11,FALSE),""))</f>
        <v/>
      </c>
      <c r="E1045">
        <f>VLOOKUP($C1045,marv2012_trees!$A$2:$O$2023,5,FALSE)</f>
        <v>2516140.14</v>
      </c>
      <c r="F1045">
        <f>VLOOKUP($C1045,marv2012_trees!$A$2:$O$2023,6,FALSE)</f>
        <v>6860479.2800000003</v>
      </c>
      <c r="G1045" t="str">
        <f>IF(ISNA(VLOOKUP($C1045,results!$A$2:$CJ$107,10,FALSE)),"",VLOOKUP($C1045,results!$A$2:$CJ$107,10,FALSE))</f>
        <v/>
      </c>
      <c r="H1045" t="str">
        <f>IF(ISNA(VLOOKUP($C1045,results!$A$2:$CJ$107,11,FALSE)),"",VLOOKUP($C1045,results!$A$2:$CJ$107,11,FALSE))</f>
        <v/>
      </c>
      <c r="I1045" t="s">
        <v>177</v>
      </c>
      <c r="J1045">
        <v>10</v>
      </c>
      <c r="K1045">
        <v>21</v>
      </c>
      <c r="L1045">
        <v>125</v>
      </c>
      <c r="M1045">
        <v>12.156007320000001</v>
      </c>
      <c r="N1045">
        <v>2</v>
      </c>
      <c r="O1045" s="7">
        <v>1</v>
      </c>
      <c r="P1045" s="7">
        <v>21</v>
      </c>
      <c r="Q1045" s="7">
        <v>11</v>
      </c>
      <c r="R1045" s="7">
        <v>151</v>
      </c>
      <c r="AB1045" s="8">
        <f t="shared" si="173"/>
        <v>26</v>
      </c>
      <c r="AC1045" s="8" t="str">
        <f t="shared" si="174"/>
        <v/>
      </c>
      <c r="AD1045" s="32" t="str">
        <f t="shared" si="175"/>
        <v/>
      </c>
      <c r="AE1045" s="32" t="str">
        <f>IF(J1045&lt;900,IF(AND(VLOOKUP(C1045,marv2012_trees!$A$2:$O$2023,11,FALSE)&lt;21,OR(Q1045=21,Q1045=22,Q1045=23)),1,""),"")</f>
        <v/>
      </c>
      <c r="AF1045" s="32" t="str">
        <f t="shared" si="176"/>
        <v/>
      </c>
      <c r="AG1045" s="32">
        <f t="shared" si="177"/>
        <v>125</v>
      </c>
      <c r="AH1045" s="32">
        <f t="shared" si="178"/>
        <v>151</v>
      </c>
      <c r="AI1045" s="32">
        <f t="shared" si="179"/>
        <v>26</v>
      </c>
      <c r="AJ1045" s="32" t="str">
        <f t="shared" si="180"/>
        <v/>
      </c>
    </row>
    <row r="1046" spans="1:36">
      <c r="A1046">
        <v>122</v>
      </c>
      <c r="B1046" s="1" t="str">
        <f t="shared" si="172"/>
        <v>122B_236</v>
      </c>
      <c r="C1046" t="str">
        <f t="shared" si="171"/>
        <v>122B_236</v>
      </c>
      <c r="D1046" t="str">
        <f>IF(ISNA(VLOOKUP(C1046,omissio_vanha_vs_uusi!$A$2:$T$107,20,FALSE)),"",IF(VLOOKUP(C1046,omissio_vanha_vs_uusi!$A$2:$T$107,20,FALSE)="OK",VLOOKUP(C1046,omissio_vanha_vs_uusi!$A$2:$T$107,11,FALSE),""))</f>
        <v/>
      </c>
      <c r="E1046">
        <f>VLOOKUP($C1046,marv2012_trees!$A$2:$O$2023,5,FALSE)</f>
        <v>2516136.27</v>
      </c>
      <c r="F1046">
        <f>VLOOKUP($C1046,marv2012_trees!$A$2:$O$2023,6,FALSE)</f>
        <v>6860479.8899999997</v>
      </c>
      <c r="G1046" t="str">
        <f>IF(ISNA(VLOOKUP($C1046,results!$A$2:$CJ$107,10,FALSE)),"",VLOOKUP($C1046,results!$A$2:$CJ$107,10,FALSE))</f>
        <v/>
      </c>
      <c r="H1046" t="str">
        <f>IF(ISNA(VLOOKUP($C1046,results!$A$2:$CJ$107,11,FALSE)),"",VLOOKUP($C1046,results!$A$2:$CJ$107,11,FALSE))</f>
        <v/>
      </c>
      <c r="I1046" t="s">
        <v>177</v>
      </c>
      <c r="J1046">
        <v>236</v>
      </c>
      <c r="K1046">
        <v>21</v>
      </c>
      <c r="L1046">
        <v>134</v>
      </c>
      <c r="M1046">
        <v>11.22101221</v>
      </c>
      <c r="N1046">
        <v>2</v>
      </c>
      <c r="O1046" s="7">
        <v>1</v>
      </c>
      <c r="P1046" s="7">
        <v>21</v>
      </c>
      <c r="Q1046" s="7">
        <v>11</v>
      </c>
      <c r="R1046" s="7">
        <v>153</v>
      </c>
      <c r="S1046" s="7" t="s">
        <v>179</v>
      </c>
      <c r="T1046" s="7">
        <v>11</v>
      </c>
      <c r="U1046" s="7">
        <v>12.25</v>
      </c>
      <c r="V1046" s="7">
        <v>1.4</v>
      </c>
      <c r="X1046" s="7">
        <v>10</v>
      </c>
      <c r="Y1046" s="7">
        <v>20</v>
      </c>
      <c r="AB1046" s="8">
        <f t="shared" si="173"/>
        <v>19</v>
      </c>
      <c r="AC1046" s="8" t="str">
        <f t="shared" si="174"/>
        <v/>
      </c>
      <c r="AD1046" s="32" t="str">
        <f t="shared" si="175"/>
        <v/>
      </c>
      <c r="AE1046" s="32" t="str">
        <f>IF(J1046&lt;900,IF(AND(VLOOKUP(C1046,marv2012_trees!$A$2:$O$2023,11,FALSE)&lt;21,OR(Q1046=21,Q1046=22,Q1046=23)),1,""),"")</f>
        <v/>
      </c>
      <c r="AF1046" s="32" t="str">
        <f t="shared" si="176"/>
        <v/>
      </c>
      <c r="AG1046" s="32">
        <f t="shared" si="177"/>
        <v>134</v>
      </c>
      <c r="AH1046" s="32">
        <f t="shared" si="178"/>
        <v>153</v>
      </c>
      <c r="AI1046" s="32">
        <f t="shared" si="179"/>
        <v>19</v>
      </c>
      <c r="AJ1046" s="32" t="str">
        <f t="shared" si="180"/>
        <v/>
      </c>
    </row>
    <row r="1047" spans="1:36">
      <c r="A1047">
        <v>122</v>
      </c>
      <c r="B1047" s="1" t="str">
        <f t="shared" si="172"/>
        <v>122B_5</v>
      </c>
      <c r="C1047" t="str">
        <f t="shared" si="171"/>
        <v>122B_5</v>
      </c>
      <c r="D1047" t="str">
        <f>IF(ISNA(VLOOKUP(C1047,omissio_vanha_vs_uusi!$A$2:$T$107,20,FALSE)),"",IF(VLOOKUP(C1047,omissio_vanha_vs_uusi!$A$2:$T$107,20,FALSE)="OK",VLOOKUP(C1047,omissio_vanha_vs_uusi!$A$2:$T$107,11,FALSE),""))</f>
        <v/>
      </c>
      <c r="E1047">
        <f>VLOOKUP($C1047,marv2012_trees!$A$2:$O$2023,5,FALSE)</f>
        <v>2516139.23</v>
      </c>
      <c r="F1047">
        <f>VLOOKUP($C1047,marv2012_trees!$A$2:$O$2023,6,FALSE)</f>
        <v>6860483.1200000001</v>
      </c>
      <c r="G1047" t="str">
        <f>IF(ISNA(VLOOKUP($C1047,results!$A$2:$CJ$107,10,FALSE)),"",VLOOKUP($C1047,results!$A$2:$CJ$107,10,FALSE))</f>
        <v/>
      </c>
      <c r="H1047" t="str">
        <f>IF(ISNA(VLOOKUP($C1047,results!$A$2:$CJ$107,11,FALSE)),"",VLOOKUP($C1047,results!$A$2:$CJ$107,11,FALSE))</f>
        <v/>
      </c>
      <c r="I1047" t="s">
        <v>177</v>
      </c>
      <c r="J1047">
        <v>5</v>
      </c>
      <c r="K1047">
        <v>4</v>
      </c>
      <c r="L1047">
        <v>131</v>
      </c>
      <c r="N1047">
        <v>2</v>
      </c>
      <c r="O1047" s="7">
        <v>1</v>
      </c>
      <c r="P1047" s="7">
        <v>4</v>
      </c>
      <c r="Q1047" s="7">
        <v>12</v>
      </c>
      <c r="R1047" s="7">
        <v>142</v>
      </c>
      <c r="U1047" s="7">
        <v>11</v>
      </c>
      <c r="V1047" s="7">
        <v>4.5</v>
      </c>
      <c r="X1047" s="7">
        <v>4</v>
      </c>
      <c r="AA1047" t="s">
        <v>183</v>
      </c>
      <c r="AB1047" s="8">
        <f t="shared" si="173"/>
        <v>11</v>
      </c>
      <c r="AC1047" s="8" t="str">
        <f t="shared" si="174"/>
        <v/>
      </c>
      <c r="AD1047" s="32" t="str">
        <f t="shared" si="175"/>
        <v/>
      </c>
      <c r="AE1047" s="32" t="str">
        <f>IF(J1047&lt;900,IF(AND(VLOOKUP(C1047,marv2012_trees!$A$2:$O$2023,11,FALSE)&lt;21,OR(Q1047=21,Q1047=22,Q1047=23)),1,""),"")</f>
        <v/>
      </c>
      <c r="AF1047" s="32" t="str">
        <f t="shared" si="176"/>
        <v/>
      </c>
      <c r="AG1047" s="32">
        <f t="shared" si="177"/>
        <v>131</v>
      </c>
      <c r="AH1047" s="32">
        <f t="shared" si="178"/>
        <v>142</v>
      </c>
      <c r="AI1047" s="32">
        <f t="shared" si="179"/>
        <v>11</v>
      </c>
      <c r="AJ1047" s="32" t="str">
        <f t="shared" si="180"/>
        <v/>
      </c>
    </row>
    <row r="1048" spans="1:36">
      <c r="A1048">
        <v>122</v>
      </c>
      <c r="B1048" s="1" t="str">
        <f t="shared" si="172"/>
        <v>122B_8</v>
      </c>
      <c r="C1048" t="str">
        <f t="shared" ref="C1048:C1102" si="181">CONCATENATE(I1048,"_",J1048)</f>
        <v>122B_8</v>
      </c>
      <c r="D1048" t="str">
        <f>IF(ISNA(VLOOKUP(C1048,omissio_vanha_vs_uusi!$A$2:$T$107,20,FALSE)),"",IF(VLOOKUP(C1048,omissio_vanha_vs_uusi!$A$2:$T$107,20,FALSE)="OK",VLOOKUP(C1048,omissio_vanha_vs_uusi!$A$2:$T$107,11,FALSE),""))</f>
        <v/>
      </c>
      <c r="E1048">
        <f>VLOOKUP($C1048,marv2012_trees!$A$2:$O$2023,5,FALSE)</f>
        <v>2516140.06</v>
      </c>
      <c r="F1048">
        <f>VLOOKUP($C1048,marv2012_trees!$A$2:$O$2023,6,FALSE)</f>
        <v>6860483.7199999997</v>
      </c>
      <c r="G1048" t="str">
        <f>IF(ISNA(VLOOKUP($C1048,results!$A$2:$CJ$107,10,FALSE)),"",VLOOKUP($C1048,results!$A$2:$CJ$107,10,FALSE))</f>
        <v/>
      </c>
      <c r="H1048" t="str">
        <f>IF(ISNA(VLOOKUP($C1048,results!$A$2:$CJ$107,11,FALSE)),"",VLOOKUP($C1048,results!$A$2:$CJ$107,11,FALSE))</f>
        <v/>
      </c>
      <c r="I1048" t="s">
        <v>177</v>
      </c>
      <c r="J1048">
        <v>8</v>
      </c>
      <c r="K1048">
        <v>4</v>
      </c>
      <c r="L1048">
        <v>136</v>
      </c>
      <c r="M1048">
        <v>14.154002439999999</v>
      </c>
      <c r="N1048">
        <v>2</v>
      </c>
      <c r="O1048" s="7">
        <v>1</v>
      </c>
      <c r="P1048" s="7">
        <v>4</v>
      </c>
      <c r="Q1048" s="7">
        <v>11</v>
      </c>
      <c r="R1048" s="7">
        <v>158</v>
      </c>
      <c r="S1048" s="7" t="s">
        <v>179</v>
      </c>
      <c r="T1048" s="7">
        <v>9</v>
      </c>
      <c r="U1048" s="7">
        <v>15.5</v>
      </c>
      <c r="V1048" s="7">
        <v>6</v>
      </c>
      <c r="X1048" s="7">
        <v>4</v>
      </c>
      <c r="AB1048" s="8">
        <f t="shared" si="173"/>
        <v>22</v>
      </c>
      <c r="AC1048" s="8" t="str">
        <f t="shared" si="174"/>
        <v/>
      </c>
      <c r="AD1048" s="32" t="str">
        <f t="shared" si="175"/>
        <v/>
      </c>
      <c r="AE1048" s="32" t="str">
        <f>IF(J1048&lt;900,IF(AND(VLOOKUP(C1048,marv2012_trees!$A$2:$O$2023,11,FALSE)&lt;21,OR(Q1048=21,Q1048=22,Q1048=23)),1,""),"")</f>
        <v/>
      </c>
      <c r="AF1048" s="32" t="str">
        <f t="shared" si="176"/>
        <v/>
      </c>
      <c r="AG1048" s="32">
        <f t="shared" si="177"/>
        <v>136</v>
      </c>
      <c r="AH1048" s="32">
        <f t="shared" si="178"/>
        <v>158</v>
      </c>
      <c r="AI1048" s="32">
        <f t="shared" si="179"/>
        <v>22</v>
      </c>
      <c r="AJ1048" s="32" t="str">
        <f t="shared" si="180"/>
        <v/>
      </c>
    </row>
    <row r="1049" spans="1:36">
      <c r="A1049">
        <v>122</v>
      </c>
      <c r="B1049" s="1" t="str">
        <f t="shared" si="172"/>
        <v>122B_11</v>
      </c>
      <c r="C1049" t="str">
        <f t="shared" si="181"/>
        <v>122B_11</v>
      </c>
      <c r="D1049" t="str">
        <f>IF(ISNA(VLOOKUP(C1049,omissio_vanha_vs_uusi!$A$2:$T$107,20,FALSE)),"",IF(VLOOKUP(C1049,omissio_vanha_vs_uusi!$A$2:$T$107,20,FALSE)="OK",VLOOKUP(C1049,omissio_vanha_vs_uusi!$A$2:$T$107,11,FALSE),""))</f>
        <v/>
      </c>
      <c r="E1049">
        <f>VLOOKUP($C1049,marv2012_trees!$A$2:$O$2023,5,FALSE)</f>
        <v>2516142.52</v>
      </c>
      <c r="F1049">
        <f>VLOOKUP($C1049,marv2012_trees!$A$2:$O$2023,6,FALSE)</f>
        <v>6860486.7599999998</v>
      </c>
      <c r="G1049" t="str">
        <f>IF(ISNA(VLOOKUP($C1049,results!$A$2:$CJ$107,10,FALSE)),"",VLOOKUP($C1049,results!$A$2:$CJ$107,10,FALSE))</f>
        <v/>
      </c>
      <c r="H1049" t="str">
        <f>IF(ISNA(VLOOKUP($C1049,results!$A$2:$CJ$107,11,FALSE)),"",VLOOKUP($C1049,results!$A$2:$CJ$107,11,FALSE))</f>
        <v/>
      </c>
      <c r="I1049" t="s">
        <v>177</v>
      </c>
      <c r="J1049">
        <v>11</v>
      </c>
      <c r="K1049">
        <v>3</v>
      </c>
      <c r="L1049">
        <v>101</v>
      </c>
      <c r="M1049">
        <v>13.37100427</v>
      </c>
      <c r="N1049">
        <v>2</v>
      </c>
      <c r="O1049" s="7">
        <v>1</v>
      </c>
      <c r="P1049" s="7">
        <v>3</v>
      </c>
      <c r="Q1049" s="7">
        <v>11</v>
      </c>
      <c r="R1049" s="7">
        <v>112</v>
      </c>
      <c r="S1049" s="7" t="s">
        <v>179</v>
      </c>
      <c r="AB1049" s="8">
        <f t="shared" si="173"/>
        <v>11</v>
      </c>
      <c r="AC1049" s="8" t="str">
        <f t="shared" si="174"/>
        <v/>
      </c>
      <c r="AD1049" s="32" t="str">
        <f t="shared" si="175"/>
        <v/>
      </c>
      <c r="AE1049" s="32" t="str">
        <f>IF(J1049&lt;900,IF(AND(VLOOKUP(C1049,marv2012_trees!$A$2:$O$2023,11,FALSE)&lt;21,OR(Q1049=21,Q1049=22,Q1049=23)),1,""),"")</f>
        <v/>
      </c>
      <c r="AF1049" s="32" t="str">
        <f t="shared" si="176"/>
        <v/>
      </c>
      <c r="AG1049" s="32">
        <f t="shared" si="177"/>
        <v>101</v>
      </c>
      <c r="AH1049" s="32">
        <f t="shared" si="178"/>
        <v>112</v>
      </c>
      <c r="AI1049" s="32">
        <f t="shared" si="179"/>
        <v>11</v>
      </c>
      <c r="AJ1049" s="32" t="str">
        <f t="shared" si="180"/>
        <v/>
      </c>
    </row>
    <row r="1050" spans="1:36">
      <c r="A1050">
        <v>122</v>
      </c>
      <c r="B1050" s="1" t="str">
        <f t="shared" si="172"/>
        <v>122B_571</v>
      </c>
      <c r="C1050" t="str">
        <f t="shared" si="181"/>
        <v>122B_571</v>
      </c>
      <c r="D1050" t="str">
        <f>IF(ISNA(VLOOKUP(C1050,omissio_vanha_vs_uusi!$A$2:$T$107,20,FALSE)),"",IF(VLOOKUP(C1050,omissio_vanha_vs_uusi!$A$2:$T$107,20,FALSE)="OK",VLOOKUP(C1050,omissio_vanha_vs_uusi!$A$2:$T$107,11,FALSE),""))</f>
        <v/>
      </c>
      <c r="E1050">
        <f>VLOOKUP($C1050,marv2012_trees!$A$2:$O$2023,5,FALSE)</f>
        <v>2516123.7799999998</v>
      </c>
      <c r="F1050">
        <f>VLOOKUP($C1050,marv2012_trees!$A$2:$O$2023,6,FALSE)</f>
        <v>6860463.7699999996</v>
      </c>
      <c r="G1050" t="str">
        <f>IF(ISNA(VLOOKUP($C1050,results!$A$2:$CJ$107,10,FALSE)),"",VLOOKUP($C1050,results!$A$2:$CJ$107,10,FALSE))</f>
        <v/>
      </c>
      <c r="H1050" t="str">
        <f>IF(ISNA(VLOOKUP($C1050,results!$A$2:$CJ$107,11,FALSE)),"",VLOOKUP($C1050,results!$A$2:$CJ$107,11,FALSE))</f>
        <v/>
      </c>
      <c r="I1050" t="s">
        <v>177</v>
      </c>
      <c r="J1050">
        <v>571</v>
      </c>
      <c r="K1050">
        <v>21</v>
      </c>
      <c r="L1050">
        <v>88</v>
      </c>
      <c r="N1050">
        <v>3</v>
      </c>
      <c r="O1050" s="7">
        <v>1</v>
      </c>
      <c r="P1050" s="7">
        <v>21</v>
      </c>
      <c r="Q1050" s="7">
        <v>11</v>
      </c>
      <c r="R1050" s="7">
        <v>144</v>
      </c>
      <c r="AB1050" s="8" t="str">
        <f t="shared" si="173"/>
        <v/>
      </c>
      <c r="AC1050" s="8" t="str">
        <f t="shared" si="174"/>
        <v/>
      </c>
      <c r="AD1050" s="32" t="str">
        <f t="shared" si="175"/>
        <v/>
      </c>
      <c r="AE1050" s="32" t="str">
        <f>IF(J1050&lt;900,IF(AND(VLOOKUP(C1050,marv2012_trees!$A$2:$O$2023,11,FALSE)&lt;21,OR(Q1050=21,Q1050=22,Q1050=23)),1,""),"")</f>
        <v/>
      </c>
      <c r="AF1050" s="32" t="str">
        <f t="shared" si="176"/>
        <v/>
      </c>
      <c r="AG1050" s="32">
        <f t="shared" si="177"/>
        <v>88</v>
      </c>
      <c r="AH1050" s="32">
        <f t="shared" si="178"/>
        <v>144</v>
      </c>
      <c r="AI1050" s="32">
        <f t="shared" si="179"/>
        <v>56</v>
      </c>
      <c r="AJ1050" s="32">
        <f t="shared" si="180"/>
        <v>1</v>
      </c>
    </row>
    <row r="1051" spans="1:36">
      <c r="A1051">
        <v>122</v>
      </c>
      <c r="B1051" s="1" t="str">
        <f t="shared" si="172"/>
        <v>122B_572</v>
      </c>
      <c r="C1051" t="str">
        <f t="shared" si="181"/>
        <v>122B_572</v>
      </c>
      <c r="D1051" t="str">
        <f>IF(ISNA(VLOOKUP(C1051,omissio_vanha_vs_uusi!$A$2:$T$107,20,FALSE)),"",IF(VLOOKUP(C1051,omissio_vanha_vs_uusi!$A$2:$T$107,20,FALSE)="OK",VLOOKUP(C1051,omissio_vanha_vs_uusi!$A$2:$T$107,11,FALSE),""))</f>
        <v/>
      </c>
      <c r="E1051">
        <f>VLOOKUP($C1051,marv2012_trees!$A$2:$O$2023,5,FALSE)</f>
        <v>2516123.75</v>
      </c>
      <c r="F1051">
        <f>VLOOKUP($C1051,marv2012_trees!$A$2:$O$2023,6,FALSE)</f>
        <v>6860463.8399999999</v>
      </c>
      <c r="G1051" t="str">
        <f>IF(ISNA(VLOOKUP($C1051,results!$A$2:$CJ$107,10,FALSE)),"",VLOOKUP($C1051,results!$A$2:$CJ$107,10,FALSE))</f>
        <v/>
      </c>
      <c r="H1051" t="str">
        <f>IF(ISNA(VLOOKUP($C1051,results!$A$2:$CJ$107,11,FALSE)),"",VLOOKUP($C1051,results!$A$2:$CJ$107,11,FALSE))</f>
        <v/>
      </c>
      <c r="I1051" t="s">
        <v>177</v>
      </c>
      <c r="J1051">
        <v>572</v>
      </c>
      <c r="K1051">
        <v>21</v>
      </c>
      <c r="L1051">
        <v>115</v>
      </c>
      <c r="N1051">
        <v>3</v>
      </c>
      <c r="O1051" s="7">
        <v>1</v>
      </c>
      <c r="P1051" s="7">
        <v>21</v>
      </c>
      <c r="Q1051" s="7">
        <v>11</v>
      </c>
      <c r="R1051" s="7">
        <v>106</v>
      </c>
      <c r="S1051" s="7" t="s">
        <v>180</v>
      </c>
      <c r="T1051" s="7">
        <v>12</v>
      </c>
      <c r="U1051" s="7">
        <v>10.5</v>
      </c>
      <c r="V1051" s="7">
        <v>1.75</v>
      </c>
      <c r="AB1051" s="8">
        <f t="shared" si="173"/>
        <v>-9</v>
      </c>
      <c r="AC1051" s="8" t="str">
        <f t="shared" si="174"/>
        <v/>
      </c>
      <c r="AD1051" s="32" t="str">
        <f t="shared" si="175"/>
        <v/>
      </c>
      <c r="AE1051" s="32" t="str">
        <f>IF(J1051&lt;900,IF(AND(VLOOKUP(C1051,marv2012_trees!$A$2:$O$2023,11,FALSE)&lt;21,OR(Q1051=21,Q1051=22,Q1051=23)),1,""),"")</f>
        <v/>
      </c>
      <c r="AF1051" s="32" t="str">
        <f t="shared" si="176"/>
        <v/>
      </c>
      <c r="AG1051" s="32">
        <f t="shared" si="177"/>
        <v>115</v>
      </c>
      <c r="AH1051" s="32">
        <f t="shared" si="178"/>
        <v>106</v>
      </c>
      <c r="AI1051" s="32">
        <f t="shared" si="179"/>
        <v>-9</v>
      </c>
      <c r="AJ1051" s="32" t="str">
        <f t="shared" si="180"/>
        <v/>
      </c>
    </row>
    <row r="1052" spans="1:36">
      <c r="A1052">
        <v>122</v>
      </c>
      <c r="B1052" s="1" t="str">
        <f t="shared" si="172"/>
        <v>122B_573</v>
      </c>
      <c r="C1052" t="str">
        <f t="shared" si="181"/>
        <v>122B_573</v>
      </c>
      <c r="D1052" t="str">
        <f>IF(ISNA(VLOOKUP(C1052,omissio_vanha_vs_uusi!$A$2:$T$107,20,FALSE)),"",IF(VLOOKUP(C1052,omissio_vanha_vs_uusi!$A$2:$T$107,20,FALSE)="OK",VLOOKUP(C1052,omissio_vanha_vs_uusi!$A$2:$T$107,11,FALSE),""))</f>
        <v/>
      </c>
      <c r="E1052">
        <f>VLOOKUP($C1052,marv2012_trees!$A$2:$O$2023,5,FALSE)</f>
        <v>2516122.9300000002</v>
      </c>
      <c r="F1052">
        <f>VLOOKUP($C1052,marv2012_trees!$A$2:$O$2023,6,FALSE)</f>
        <v>6860465.6799999997</v>
      </c>
      <c r="G1052" t="str">
        <f>IF(ISNA(VLOOKUP($C1052,results!$A$2:$CJ$107,10,FALSE)),"",VLOOKUP($C1052,results!$A$2:$CJ$107,10,FALSE))</f>
        <v/>
      </c>
      <c r="H1052" t="str">
        <f>IF(ISNA(VLOOKUP($C1052,results!$A$2:$CJ$107,11,FALSE)),"",VLOOKUP($C1052,results!$A$2:$CJ$107,11,FALSE))</f>
        <v/>
      </c>
      <c r="I1052" t="s">
        <v>177</v>
      </c>
      <c r="J1052">
        <v>573</v>
      </c>
      <c r="K1052">
        <v>3</v>
      </c>
      <c r="L1052">
        <v>40</v>
      </c>
      <c r="N1052">
        <v>3</v>
      </c>
      <c r="O1052" s="7">
        <v>1</v>
      </c>
      <c r="P1052" s="7">
        <v>4</v>
      </c>
      <c r="Q1052" s="7">
        <v>31</v>
      </c>
      <c r="AB1052" s="8" t="str">
        <f t="shared" si="173"/>
        <v/>
      </c>
      <c r="AC1052" s="8" t="str">
        <f t="shared" si="174"/>
        <v/>
      </c>
      <c r="AD1052" s="32" t="str">
        <f t="shared" si="175"/>
        <v/>
      </c>
      <c r="AE1052" s="32" t="str">
        <f>IF(J1052&lt;900,IF(AND(VLOOKUP(C1052,marv2012_trees!$A$2:$O$2023,11,FALSE)&lt;21,OR(Q1052=21,Q1052=22,Q1052=23)),1,""),"")</f>
        <v/>
      </c>
      <c r="AF1052" s="32">
        <f t="shared" si="176"/>
        <v>1</v>
      </c>
      <c r="AG1052" s="32">
        <f t="shared" si="177"/>
        <v>0</v>
      </c>
      <c r="AH1052" s="32">
        <f t="shared" si="178"/>
        <v>0</v>
      </c>
      <c r="AI1052" s="32" t="str">
        <f t="shared" si="179"/>
        <v/>
      </c>
      <c r="AJ1052" s="32" t="str">
        <f t="shared" si="180"/>
        <v/>
      </c>
    </row>
    <row r="1053" spans="1:36">
      <c r="A1053">
        <v>122</v>
      </c>
      <c r="B1053" s="1" t="str">
        <f t="shared" si="172"/>
        <v>122B_574</v>
      </c>
      <c r="C1053" t="str">
        <f t="shared" si="181"/>
        <v>122B_574</v>
      </c>
      <c r="D1053" t="str">
        <f>IF(ISNA(VLOOKUP(C1053,omissio_vanha_vs_uusi!$A$2:$T$107,20,FALSE)),"",IF(VLOOKUP(C1053,omissio_vanha_vs_uusi!$A$2:$T$107,20,FALSE)="OK",VLOOKUP(C1053,omissio_vanha_vs_uusi!$A$2:$T$107,11,FALSE),""))</f>
        <v/>
      </c>
      <c r="E1053">
        <f>VLOOKUP($C1053,marv2012_trees!$A$2:$O$2023,5,FALSE)</f>
        <v>2516121.38</v>
      </c>
      <c r="F1053">
        <f>VLOOKUP($C1053,marv2012_trees!$A$2:$O$2023,6,FALSE)</f>
        <v>6860466.5</v>
      </c>
      <c r="G1053" t="str">
        <f>IF(ISNA(VLOOKUP($C1053,results!$A$2:$CJ$107,10,FALSE)),"",VLOOKUP($C1053,results!$A$2:$CJ$107,10,FALSE))</f>
        <v/>
      </c>
      <c r="H1053" t="str">
        <f>IF(ISNA(VLOOKUP($C1053,results!$A$2:$CJ$107,11,FALSE)),"",VLOOKUP($C1053,results!$A$2:$CJ$107,11,FALSE))</f>
        <v/>
      </c>
      <c r="I1053" t="s">
        <v>177</v>
      </c>
      <c r="J1053">
        <v>574</v>
      </c>
      <c r="K1053">
        <v>1</v>
      </c>
      <c r="L1053">
        <v>82</v>
      </c>
      <c r="N1053">
        <v>3</v>
      </c>
      <c r="O1053" s="7">
        <v>1</v>
      </c>
      <c r="P1053" s="7">
        <v>1</v>
      </c>
      <c r="Q1053" s="7">
        <v>11</v>
      </c>
      <c r="R1053" s="7">
        <v>96</v>
      </c>
      <c r="AB1053" s="8">
        <f t="shared" si="173"/>
        <v>14</v>
      </c>
      <c r="AC1053" s="8" t="str">
        <f t="shared" si="174"/>
        <v/>
      </c>
      <c r="AD1053" s="32" t="str">
        <f t="shared" si="175"/>
        <v/>
      </c>
      <c r="AE1053" s="32" t="str">
        <f>IF(J1053&lt;900,IF(AND(VLOOKUP(C1053,marv2012_trees!$A$2:$O$2023,11,FALSE)&lt;21,OR(Q1053=21,Q1053=22,Q1053=23)),1,""),"")</f>
        <v/>
      </c>
      <c r="AF1053" s="32" t="str">
        <f t="shared" si="176"/>
        <v/>
      </c>
      <c r="AG1053" s="32">
        <f t="shared" si="177"/>
        <v>82</v>
      </c>
      <c r="AH1053" s="32">
        <f t="shared" si="178"/>
        <v>96</v>
      </c>
      <c r="AI1053" s="32">
        <f t="shared" si="179"/>
        <v>14</v>
      </c>
      <c r="AJ1053" s="32" t="str">
        <f t="shared" si="180"/>
        <v/>
      </c>
    </row>
    <row r="1054" spans="1:36">
      <c r="A1054">
        <v>122</v>
      </c>
      <c r="B1054" s="1" t="str">
        <f t="shared" si="172"/>
        <v>122B_586</v>
      </c>
      <c r="C1054" t="str">
        <f t="shared" si="181"/>
        <v>122B_586</v>
      </c>
      <c r="D1054" t="str">
        <f>IF(ISNA(VLOOKUP(C1054,omissio_vanha_vs_uusi!$A$2:$T$107,20,FALSE)),"",IF(VLOOKUP(C1054,omissio_vanha_vs_uusi!$A$2:$T$107,20,FALSE)="OK",VLOOKUP(C1054,omissio_vanha_vs_uusi!$A$2:$T$107,11,FALSE),""))</f>
        <v/>
      </c>
      <c r="E1054">
        <f>VLOOKUP($C1054,marv2012_trees!$A$2:$O$2023,5,FALSE)</f>
        <v>2516122.83</v>
      </c>
      <c r="F1054">
        <f>VLOOKUP($C1054,marv2012_trees!$A$2:$O$2023,6,FALSE)</f>
        <v>6860467.9500000002</v>
      </c>
      <c r="G1054" t="str">
        <f>IF(ISNA(VLOOKUP($C1054,results!$A$2:$CJ$107,10,FALSE)),"",VLOOKUP($C1054,results!$A$2:$CJ$107,10,FALSE))</f>
        <v/>
      </c>
      <c r="H1054" t="str">
        <f>IF(ISNA(VLOOKUP($C1054,results!$A$2:$CJ$107,11,FALSE)),"",VLOOKUP($C1054,results!$A$2:$CJ$107,11,FALSE))</f>
        <v/>
      </c>
      <c r="I1054" t="s">
        <v>177</v>
      </c>
      <c r="J1054">
        <v>586</v>
      </c>
      <c r="K1054">
        <v>21</v>
      </c>
      <c r="L1054">
        <v>137</v>
      </c>
      <c r="M1054">
        <v>11.808002439999999</v>
      </c>
      <c r="N1054">
        <v>3</v>
      </c>
      <c r="O1054" s="7">
        <v>1</v>
      </c>
      <c r="P1054" s="7">
        <v>21</v>
      </c>
      <c r="Q1054" s="7">
        <v>11</v>
      </c>
      <c r="R1054" s="7">
        <v>160</v>
      </c>
      <c r="AB1054" s="8">
        <f t="shared" si="173"/>
        <v>23</v>
      </c>
      <c r="AC1054" s="8" t="str">
        <f t="shared" si="174"/>
        <v/>
      </c>
      <c r="AD1054" s="32" t="str">
        <f t="shared" si="175"/>
        <v/>
      </c>
      <c r="AE1054" s="32" t="str">
        <f>IF(J1054&lt;900,IF(AND(VLOOKUP(C1054,marv2012_trees!$A$2:$O$2023,11,FALSE)&lt;21,OR(Q1054=21,Q1054=22,Q1054=23)),1,""),"")</f>
        <v/>
      </c>
      <c r="AF1054" s="32" t="str">
        <f t="shared" si="176"/>
        <v/>
      </c>
      <c r="AG1054" s="32">
        <f t="shared" si="177"/>
        <v>137</v>
      </c>
      <c r="AH1054" s="32">
        <f t="shared" si="178"/>
        <v>160</v>
      </c>
      <c r="AI1054" s="32">
        <f t="shared" si="179"/>
        <v>23</v>
      </c>
      <c r="AJ1054" s="32" t="str">
        <f t="shared" si="180"/>
        <v/>
      </c>
    </row>
    <row r="1055" spans="1:36">
      <c r="A1055">
        <v>122</v>
      </c>
      <c r="B1055" s="1" t="str">
        <f t="shared" si="172"/>
        <v>122B_575</v>
      </c>
      <c r="C1055" t="str">
        <f t="shared" si="181"/>
        <v>122B_575</v>
      </c>
      <c r="D1055" t="str">
        <f>IF(ISNA(VLOOKUP(C1055,omissio_vanha_vs_uusi!$A$2:$T$107,20,FALSE)),"",IF(VLOOKUP(C1055,omissio_vanha_vs_uusi!$A$2:$T$107,20,FALSE)="OK",VLOOKUP(C1055,omissio_vanha_vs_uusi!$A$2:$T$107,11,FALSE),""))</f>
        <v/>
      </c>
      <c r="E1055">
        <f>VLOOKUP($C1055,marv2012_trees!$A$2:$O$2023,5,FALSE)</f>
        <v>2516124.63</v>
      </c>
      <c r="F1055">
        <f>VLOOKUP($C1055,marv2012_trees!$A$2:$O$2023,6,FALSE)</f>
        <v>6860468.9400000004</v>
      </c>
      <c r="G1055" t="str">
        <f>IF(ISNA(VLOOKUP($C1055,results!$A$2:$CJ$107,10,FALSE)),"",VLOOKUP($C1055,results!$A$2:$CJ$107,10,FALSE))</f>
        <v/>
      </c>
      <c r="H1055" t="str">
        <f>IF(ISNA(VLOOKUP($C1055,results!$A$2:$CJ$107,11,FALSE)),"",VLOOKUP($C1055,results!$A$2:$CJ$107,11,FALSE))</f>
        <v/>
      </c>
      <c r="I1055" t="s">
        <v>177</v>
      </c>
      <c r="J1055">
        <v>575</v>
      </c>
      <c r="K1055">
        <v>21</v>
      </c>
      <c r="L1055">
        <v>75</v>
      </c>
      <c r="N1055">
        <v>3</v>
      </c>
      <c r="O1055" s="7">
        <v>1</v>
      </c>
      <c r="P1055" s="7">
        <v>21</v>
      </c>
      <c r="Q1055" s="7">
        <v>11</v>
      </c>
      <c r="R1055" s="7">
        <v>98</v>
      </c>
      <c r="AB1055" s="8">
        <f t="shared" si="173"/>
        <v>23</v>
      </c>
      <c r="AC1055" s="8" t="str">
        <f t="shared" si="174"/>
        <v/>
      </c>
      <c r="AD1055" s="32" t="str">
        <f t="shared" si="175"/>
        <v/>
      </c>
      <c r="AE1055" s="32" t="str">
        <f>IF(J1055&lt;900,IF(AND(VLOOKUP(C1055,marv2012_trees!$A$2:$O$2023,11,FALSE)&lt;21,OR(Q1055=21,Q1055=22,Q1055=23)),1,""),"")</f>
        <v/>
      </c>
      <c r="AF1055" s="32" t="str">
        <f t="shared" si="176"/>
        <v/>
      </c>
      <c r="AG1055" s="32">
        <f t="shared" si="177"/>
        <v>75</v>
      </c>
      <c r="AH1055" s="32">
        <f t="shared" si="178"/>
        <v>98</v>
      </c>
      <c r="AI1055" s="32">
        <f t="shared" si="179"/>
        <v>23</v>
      </c>
      <c r="AJ1055" s="32" t="str">
        <f t="shared" si="180"/>
        <v/>
      </c>
    </row>
    <row r="1056" spans="1:36">
      <c r="A1056">
        <v>122</v>
      </c>
      <c r="B1056" s="1" t="str">
        <f t="shared" si="172"/>
        <v>122B_576</v>
      </c>
      <c r="C1056" t="str">
        <f t="shared" si="181"/>
        <v>122B_576</v>
      </c>
      <c r="D1056" t="str">
        <f>IF(ISNA(VLOOKUP(C1056,omissio_vanha_vs_uusi!$A$2:$T$107,20,FALSE)),"",IF(VLOOKUP(C1056,omissio_vanha_vs_uusi!$A$2:$T$107,20,FALSE)="OK",VLOOKUP(C1056,omissio_vanha_vs_uusi!$A$2:$T$107,11,FALSE),""))</f>
        <v/>
      </c>
      <c r="E1056">
        <f>VLOOKUP($C1056,marv2012_trees!$A$2:$O$2023,5,FALSE)</f>
        <v>2516124.63</v>
      </c>
      <c r="F1056">
        <f>VLOOKUP($C1056,marv2012_trees!$A$2:$O$2023,6,FALSE)</f>
        <v>6860468.9400000004</v>
      </c>
      <c r="G1056" t="str">
        <f>IF(ISNA(VLOOKUP($C1056,results!$A$2:$CJ$107,10,FALSE)),"",VLOOKUP($C1056,results!$A$2:$CJ$107,10,FALSE))</f>
        <v/>
      </c>
      <c r="H1056" t="str">
        <f>IF(ISNA(VLOOKUP($C1056,results!$A$2:$CJ$107,11,FALSE)),"",VLOOKUP($C1056,results!$A$2:$CJ$107,11,FALSE))</f>
        <v/>
      </c>
      <c r="I1056" t="s">
        <v>177</v>
      </c>
      <c r="J1056">
        <v>576</v>
      </c>
      <c r="K1056">
        <v>21</v>
      </c>
      <c r="L1056">
        <v>82</v>
      </c>
      <c r="N1056">
        <v>3</v>
      </c>
      <c r="O1056" s="7">
        <v>1</v>
      </c>
      <c r="P1056" s="7">
        <v>21</v>
      </c>
      <c r="Q1056" s="7">
        <v>11</v>
      </c>
      <c r="R1056" s="7">
        <v>90</v>
      </c>
      <c r="AB1056" s="8">
        <f t="shared" si="173"/>
        <v>8</v>
      </c>
      <c r="AC1056" s="8" t="str">
        <f t="shared" si="174"/>
        <v/>
      </c>
      <c r="AD1056" s="32" t="str">
        <f t="shared" si="175"/>
        <v/>
      </c>
      <c r="AE1056" s="32" t="str">
        <f>IF(J1056&lt;900,IF(AND(VLOOKUP(C1056,marv2012_trees!$A$2:$O$2023,11,FALSE)&lt;21,OR(Q1056=21,Q1056=22,Q1056=23)),1,""),"")</f>
        <v/>
      </c>
      <c r="AF1056" s="32" t="str">
        <f t="shared" si="176"/>
        <v/>
      </c>
      <c r="AG1056" s="32">
        <f t="shared" si="177"/>
        <v>82</v>
      </c>
      <c r="AH1056" s="32">
        <f t="shared" si="178"/>
        <v>90</v>
      </c>
      <c r="AI1056" s="32">
        <f t="shared" si="179"/>
        <v>8</v>
      </c>
      <c r="AJ1056" s="32" t="str">
        <f t="shared" si="180"/>
        <v/>
      </c>
    </row>
    <row r="1057" spans="1:36">
      <c r="A1057">
        <v>122</v>
      </c>
      <c r="B1057" s="1" t="str">
        <f t="shared" si="172"/>
        <v>122B_577</v>
      </c>
      <c r="C1057" t="str">
        <f t="shared" si="181"/>
        <v>122B_577</v>
      </c>
      <c r="D1057" t="str">
        <f>IF(ISNA(VLOOKUP(C1057,omissio_vanha_vs_uusi!$A$2:$T$107,20,FALSE)),"",IF(VLOOKUP(C1057,omissio_vanha_vs_uusi!$A$2:$T$107,20,FALSE)="OK",VLOOKUP(C1057,omissio_vanha_vs_uusi!$A$2:$T$107,11,FALSE),""))</f>
        <v/>
      </c>
      <c r="E1057">
        <f>VLOOKUP($C1057,marv2012_trees!$A$2:$O$2023,5,FALSE)</f>
        <v>2516118.64</v>
      </c>
      <c r="F1057">
        <f>VLOOKUP($C1057,marv2012_trees!$A$2:$O$2023,6,FALSE)</f>
        <v>6860471.2999999998</v>
      </c>
      <c r="G1057" t="str">
        <f>IF(ISNA(VLOOKUP($C1057,results!$A$2:$CJ$107,10,FALSE)),"",VLOOKUP($C1057,results!$A$2:$CJ$107,10,FALSE))</f>
        <v/>
      </c>
      <c r="H1057" t="str">
        <f>IF(ISNA(VLOOKUP($C1057,results!$A$2:$CJ$107,11,FALSE)),"",VLOOKUP($C1057,results!$A$2:$CJ$107,11,FALSE))</f>
        <v/>
      </c>
      <c r="I1057" t="s">
        <v>177</v>
      </c>
      <c r="J1057">
        <v>577</v>
      </c>
      <c r="K1057">
        <v>21</v>
      </c>
      <c r="L1057">
        <v>72</v>
      </c>
      <c r="N1057">
        <v>3</v>
      </c>
      <c r="O1057" s="7">
        <v>1</v>
      </c>
      <c r="P1057" s="7">
        <v>21</v>
      </c>
      <c r="Q1057" s="7">
        <v>12</v>
      </c>
      <c r="R1057" s="7">
        <v>84</v>
      </c>
      <c r="AA1057" t="s">
        <v>184</v>
      </c>
      <c r="AB1057" s="8">
        <f t="shared" si="173"/>
        <v>12</v>
      </c>
      <c r="AC1057" s="8" t="str">
        <f t="shared" si="174"/>
        <v/>
      </c>
      <c r="AD1057" s="32" t="str">
        <f t="shared" si="175"/>
        <v/>
      </c>
      <c r="AE1057" s="32" t="str">
        <f>IF(J1057&lt;900,IF(AND(VLOOKUP(C1057,marv2012_trees!$A$2:$O$2023,11,FALSE)&lt;21,OR(Q1057=21,Q1057=22,Q1057=23)),1,""),"")</f>
        <v/>
      </c>
      <c r="AF1057" s="32" t="str">
        <f t="shared" si="176"/>
        <v/>
      </c>
      <c r="AG1057" s="32">
        <f t="shared" si="177"/>
        <v>72</v>
      </c>
      <c r="AH1057" s="32">
        <f t="shared" si="178"/>
        <v>84</v>
      </c>
      <c r="AI1057" s="32">
        <f t="shared" si="179"/>
        <v>12</v>
      </c>
      <c r="AJ1057" s="32" t="str">
        <f t="shared" si="180"/>
        <v/>
      </c>
    </row>
    <row r="1058" spans="1:36">
      <c r="A1058">
        <v>122</v>
      </c>
      <c r="B1058" s="1" t="str">
        <f t="shared" si="172"/>
        <v>122B_579</v>
      </c>
      <c r="C1058" t="str">
        <f t="shared" si="181"/>
        <v>122B_579</v>
      </c>
      <c r="D1058" t="str">
        <f>IF(ISNA(VLOOKUP(C1058,omissio_vanha_vs_uusi!$A$2:$T$107,20,FALSE)),"",IF(VLOOKUP(C1058,omissio_vanha_vs_uusi!$A$2:$T$107,20,FALSE)="OK",VLOOKUP(C1058,omissio_vanha_vs_uusi!$A$2:$T$107,11,FALSE),""))</f>
        <v/>
      </c>
      <c r="E1058">
        <f>VLOOKUP($C1058,marv2012_trees!$A$2:$O$2023,5,FALSE)</f>
        <v>2516125.35</v>
      </c>
      <c r="F1058">
        <f>VLOOKUP($C1058,marv2012_trees!$A$2:$O$2023,6,FALSE)</f>
        <v>6860477.1799999997</v>
      </c>
      <c r="G1058" t="str">
        <f>IF(ISNA(VLOOKUP($C1058,results!$A$2:$CJ$107,10,FALSE)),"",VLOOKUP($C1058,results!$A$2:$CJ$107,10,FALSE))</f>
        <v/>
      </c>
      <c r="H1058" t="str">
        <f>IF(ISNA(VLOOKUP($C1058,results!$A$2:$CJ$107,11,FALSE)),"",VLOOKUP($C1058,results!$A$2:$CJ$107,11,FALSE))</f>
        <v/>
      </c>
      <c r="I1058" t="s">
        <v>177</v>
      </c>
      <c r="J1058">
        <v>579</v>
      </c>
      <c r="K1058">
        <v>21</v>
      </c>
      <c r="L1058">
        <v>50</v>
      </c>
      <c r="N1058">
        <v>3</v>
      </c>
      <c r="O1058" s="7">
        <v>1</v>
      </c>
      <c r="P1058" s="7">
        <v>21</v>
      </c>
      <c r="Q1058" s="7">
        <v>11</v>
      </c>
      <c r="R1058" s="7">
        <v>54</v>
      </c>
      <c r="S1058" s="7" t="s">
        <v>179</v>
      </c>
      <c r="U1058" s="7">
        <v>6</v>
      </c>
      <c r="V1058" s="7">
        <v>2.5</v>
      </c>
      <c r="X1058" s="7">
        <v>2</v>
      </c>
      <c r="Y1058" s="7">
        <v>15</v>
      </c>
      <c r="AB1058" s="8">
        <f t="shared" si="173"/>
        <v>4</v>
      </c>
      <c r="AC1058" s="8" t="str">
        <f t="shared" si="174"/>
        <v/>
      </c>
      <c r="AD1058" s="32" t="str">
        <f t="shared" si="175"/>
        <v/>
      </c>
      <c r="AE1058" s="32" t="str">
        <f>IF(J1058&lt;900,IF(AND(VLOOKUP(C1058,marv2012_trees!$A$2:$O$2023,11,FALSE)&lt;21,OR(Q1058=21,Q1058=22,Q1058=23)),1,""),"")</f>
        <v/>
      </c>
      <c r="AF1058" s="32" t="str">
        <f t="shared" si="176"/>
        <v/>
      </c>
      <c r="AG1058" s="32">
        <f t="shared" si="177"/>
        <v>50</v>
      </c>
      <c r="AH1058" s="32">
        <f t="shared" si="178"/>
        <v>54</v>
      </c>
      <c r="AI1058" s="32">
        <f t="shared" si="179"/>
        <v>4</v>
      </c>
      <c r="AJ1058" s="32" t="str">
        <f t="shared" si="180"/>
        <v/>
      </c>
    </row>
    <row r="1059" spans="1:36">
      <c r="A1059">
        <v>122</v>
      </c>
      <c r="B1059" s="1" t="str">
        <f t="shared" si="172"/>
        <v>122B_580</v>
      </c>
      <c r="C1059" t="str">
        <f t="shared" si="181"/>
        <v>122B_580</v>
      </c>
      <c r="D1059" t="str">
        <f>IF(ISNA(VLOOKUP(C1059,omissio_vanha_vs_uusi!$A$2:$T$107,20,FALSE)),"",IF(VLOOKUP(C1059,omissio_vanha_vs_uusi!$A$2:$T$107,20,FALSE)="OK",VLOOKUP(C1059,omissio_vanha_vs_uusi!$A$2:$T$107,11,FALSE),""))</f>
        <v/>
      </c>
      <c r="E1059">
        <f>VLOOKUP($C1059,marv2012_trees!$A$2:$O$2023,5,FALSE)</f>
        <v>2516124.44</v>
      </c>
      <c r="F1059">
        <f>VLOOKUP($C1059,marv2012_trees!$A$2:$O$2023,6,FALSE)</f>
        <v>6860480.2400000002</v>
      </c>
      <c r="G1059" t="str">
        <f>IF(ISNA(VLOOKUP($C1059,results!$A$2:$CJ$107,10,FALSE)),"",VLOOKUP($C1059,results!$A$2:$CJ$107,10,FALSE))</f>
        <v/>
      </c>
      <c r="H1059" t="str">
        <f>IF(ISNA(VLOOKUP($C1059,results!$A$2:$CJ$107,11,FALSE)),"",VLOOKUP($C1059,results!$A$2:$CJ$107,11,FALSE))</f>
        <v/>
      </c>
      <c r="I1059" t="s">
        <v>177</v>
      </c>
      <c r="J1059">
        <v>580</v>
      </c>
      <c r="K1059">
        <v>16</v>
      </c>
      <c r="L1059">
        <v>36</v>
      </c>
      <c r="N1059">
        <v>3</v>
      </c>
      <c r="O1059" s="7">
        <v>1</v>
      </c>
      <c r="P1059" s="7">
        <v>16</v>
      </c>
      <c r="Q1059" s="7">
        <v>11</v>
      </c>
      <c r="R1059" s="7">
        <v>41</v>
      </c>
      <c r="S1059" s="7" t="s">
        <v>180</v>
      </c>
      <c r="U1059" s="7">
        <v>7.25</v>
      </c>
      <c r="V1059" s="7">
        <v>2.25</v>
      </c>
      <c r="AB1059" s="8">
        <f t="shared" si="173"/>
        <v>5</v>
      </c>
      <c r="AC1059" s="8" t="str">
        <f t="shared" si="174"/>
        <v/>
      </c>
      <c r="AD1059" s="32" t="str">
        <f t="shared" si="175"/>
        <v/>
      </c>
      <c r="AE1059" s="32" t="str">
        <f>IF(J1059&lt;900,IF(AND(VLOOKUP(C1059,marv2012_trees!$A$2:$O$2023,11,FALSE)&lt;21,OR(Q1059=21,Q1059=22,Q1059=23)),1,""),"")</f>
        <v/>
      </c>
      <c r="AF1059" s="32" t="str">
        <f t="shared" si="176"/>
        <v/>
      </c>
      <c r="AG1059" s="32">
        <f t="shared" si="177"/>
        <v>36</v>
      </c>
      <c r="AH1059" s="32">
        <f t="shared" si="178"/>
        <v>41</v>
      </c>
      <c r="AI1059" s="32">
        <f t="shared" si="179"/>
        <v>5</v>
      </c>
      <c r="AJ1059" s="32" t="str">
        <f t="shared" si="180"/>
        <v/>
      </c>
    </row>
    <row r="1060" spans="1:36">
      <c r="A1060">
        <v>122</v>
      </c>
      <c r="B1060" s="1" t="str">
        <f t="shared" si="172"/>
        <v>122B_569</v>
      </c>
      <c r="C1060" t="str">
        <f t="shared" si="181"/>
        <v>122B_569</v>
      </c>
      <c r="D1060" t="str">
        <f>IF(ISNA(VLOOKUP(C1060,omissio_vanha_vs_uusi!$A$2:$T$107,20,FALSE)),"",IF(VLOOKUP(C1060,omissio_vanha_vs_uusi!$A$2:$T$107,20,FALSE)="OK",VLOOKUP(C1060,omissio_vanha_vs_uusi!$A$2:$T$107,11,FALSE),""))</f>
        <v/>
      </c>
      <c r="E1060">
        <f>VLOOKUP($C1060,marv2012_trees!$A$2:$O$2023,5,FALSE)</f>
        <v>2516130.0499999998</v>
      </c>
      <c r="F1060">
        <f>VLOOKUP($C1060,marv2012_trees!$A$2:$O$2023,6,FALSE)</f>
        <v>6860467.75</v>
      </c>
      <c r="G1060" t="str">
        <f>IF(ISNA(VLOOKUP($C1060,results!$A$2:$CJ$107,10,FALSE)),"",VLOOKUP($C1060,results!$A$2:$CJ$107,10,FALSE))</f>
        <v/>
      </c>
      <c r="H1060" t="str">
        <f>IF(ISNA(VLOOKUP($C1060,results!$A$2:$CJ$107,11,FALSE)),"",VLOOKUP($C1060,results!$A$2:$CJ$107,11,FALSE))</f>
        <v/>
      </c>
      <c r="I1060" t="s">
        <v>177</v>
      </c>
      <c r="J1060">
        <v>569</v>
      </c>
      <c r="K1060">
        <v>21</v>
      </c>
      <c r="L1060">
        <v>38</v>
      </c>
      <c r="N1060">
        <v>3</v>
      </c>
      <c r="O1060" s="7">
        <v>1</v>
      </c>
      <c r="P1060" s="7">
        <v>21</v>
      </c>
      <c r="Q1060" s="7">
        <v>31</v>
      </c>
      <c r="AB1060" s="8" t="str">
        <f t="shared" si="173"/>
        <v/>
      </c>
      <c r="AC1060" s="8" t="str">
        <f t="shared" si="174"/>
        <v/>
      </c>
      <c r="AD1060" s="32" t="str">
        <f t="shared" si="175"/>
        <v/>
      </c>
      <c r="AE1060" s="32" t="str">
        <f>IF(J1060&lt;900,IF(AND(VLOOKUP(C1060,marv2012_trees!$A$2:$O$2023,11,FALSE)&lt;21,OR(Q1060=21,Q1060=22,Q1060=23)),1,""),"")</f>
        <v/>
      </c>
      <c r="AF1060" s="32">
        <f t="shared" si="176"/>
        <v>1</v>
      </c>
      <c r="AG1060" s="32">
        <f t="shared" si="177"/>
        <v>0</v>
      </c>
      <c r="AH1060" s="32">
        <f t="shared" si="178"/>
        <v>0</v>
      </c>
      <c r="AI1060" s="32" t="str">
        <f t="shared" si="179"/>
        <v/>
      </c>
      <c r="AJ1060" s="32" t="str">
        <f t="shared" si="180"/>
        <v/>
      </c>
    </row>
    <row r="1061" spans="1:36">
      <c r="A1061">
        <v>122</v>
      </c>
      <c r="B1061" s="1" t="str">
        <f t="shared" si="172"/>
        <v>122B_568</v>
      </c>
      <c r="C1061" t="str">
        <f t="shared" si="181"/>
        <v>122B_568</v>
      </c>
      <c r="D1061" t="str">
        <f>IF(ISNA(VLOOKUP(C1061,omissio_vanha_vs_uusi!$A$2:$T$107,20,FALSE)),"",IF(VLOOKUP(C1061,omissio_vanha_vs_uusi!$A$2:$T$107,20,FALSE)="OK",VLOOKUP(C1061,omissio_vanha_vs_uusi!$A$2:$T$107,11,FALSE),""))</f>
        <v/>
      </c>
      <c r="E1061">
        <f>VLOOKUP($C1061,marv2012_trees!$A$2:$O$2023,5,FALSE)</f>
        <v>2516134.0299999998</v>
      </c>
      <c r="F1061">
        <f>VLOOKUP($C1061,marv2012_trees!$A$2:$O$2023,6,FALSE)</f>
        <v>6860469.3300000001</v>
      </c>
      <c r="G1061" t="str">
        <f>IF(ISNA(VLOOKUP($C1061,results!$A$2:$CJ$107,10,FALSE)),"",VLOOKUP($C1061,results!$A$2:$CJ$107,10,FALSE))</f>
        <v/>
      </c>
      <c r="H1061" t="str">
        <f>IF(ISNA(VLOOKUP($C1061,results!$A$2:$CJ$107,11,FALSE)),"",VLOOKUP($C1061,results!$A$2:$CJ$107,11,FALSE))</f>
        <v/>
      </c>
      <c r="I1061" t="s">
        <v>177</v>
      </c>
      <c r="J1061">
        <v>568</v>
      </c>
      <c r="K1061">
        <v>3</v>
      </c>
      <c r="L1061">
        <v>53</v>
      </c>
      <c r="N1061">
        <v>3</v>
      </c>
      <c r="O1061" s="7">
        <v>1</v>
      </c>
      <c r="Q1061" s="7">
        <v>41</v>
      </c>
      <c r="AB1061" s="8" t="str">
        <f t="shared" si="173"/>
        <v/>
      </c>
      <c r="AC1061" s="8" t="str">
        <f t="shared" si="174"/>
        <v/>
      </c>
      <c r="AD1061" s="32">
        <f t="shared" si="175"/>
        <v>1</v>
      </c>
      <c r="AE1061" s="32" t="str">
        <f>IF(J1061&lt;900,IF(AND(VLOOKUP(C1061,marv2012_trees!$A$2:$O$2023,11,FALSE)&lt;21,OR(Q1061=21,Q1061=22,Q1061=23)),1,""),"")</f>
        <v/>
      </c>
      <c r="AF1061" s="32" t="str">
        <f t="shared" si="176"/>
        <v/>
      </c>
      <c r="AG1061" s="32">
        <f t="shared" si="177"/>
        <v>0</v>
      </c>
      <c r="AH1061" s="32">
        <f t="shared" si="178"/>
        <v>0</v>
      </c>
      <c r="AI1061" s="32" t="str">
        <f t="shared" si="179"/>
        <v/>
      </c>
      <c r="AJ1061" s="32" t="str">
        <f t="shared" si="180"/>
        <v/>
      </c>
    </row>
    <row r="1062" spans="1:36">
      <c r="A1062">
        <v>122</v>
      </c>
      <c r="B1062" s="1" t="str">
        <f t="shared" si="172"/>
        <v>122B_567</v>
      </c>
      <c r="C1062" t="str">
        <f t="shared" si="181"/>
        <v>122B_567</v>
      </c>
      <c r="D1062" t="str">
        <f>IF(ISNA(VLOOKUP(C1062,omissio_vanha_vs_uusi!$A$2:$T$107,20,FALSE)),"",IF(VLOOKUP(C1062,omissio_vanha_vs_uusi!$A$2:$T$107,20,FALSE)="OK",VLOOKUP(C1062,omissio_vanha_vs_uusi!$A$2:$T$107,11,FALSE),""))</f>
        <v/>
      </c>
      <c r="E1062">
        <f>VLOOKUP($C1062,marv2012_trees!$A$2:$O$2023,5,FALSE)</f>
        <v>2516134.48</v>
      </c>
      <c r="F1062">
        <f>VLOOKUP($C1062,marv2012_trees!$A$2:$O$2023,6,FALSE)</f>
        <v>6860469.5599999996</v>
      </c>
      <c r="G1062" t="str">
        <f>IF(ISNA(VLOOKUP($C1062,results!$A$2:$CJ$107,10,FALSE)),"",VLOOKUP($C1062,results!$A$2:$CJ$107,10,FALSE))</f>
        <v/>
      </c>
      <c r="H1062" t="str">
        <f>IF(ISNA(VLOOKUP($C1062,results!$A$2:$CJ$107,11,FALSE)),"",VLOOKUP($C1062,results!$A$2:$CJ$107,11,FALSE))</f>
        <v/>
      </c>
      <c r="I1062" t="s">
        <v>177</v>
      </c>
      <c r="J1062">
        <v>567</v>
      </c>
      <c r="K1062">
        <v>21</v>
      </c>
      <c r="L1062">
        <v>132</v>
      </c>
      <c r="N1062">
        <v>3</v>
      </c>
      <c r="O1062" s="7">
        <v>1</v>
      </c>
      <c r="P1062" s="7">
        <v>21</v>
      </c>
      <c r="Q1062" s="7">
        <v>11</v>
      </c>
      <c r="R1062" s="7">
        <v>143</v>
      </c>
      <c r="AB1062" s="8">
        <f t="shared" si="173"/>
        <v>11</v>
      </c>
      <c r="AC1062" s="8" t="str">
        <f t="shared" si="174"/>
        <v/>
      </c>
      <c r="AD1062" s="32" t="str">
        <f t="shared" si="175"/>
        <v/>
      </c>
      <c r="AE1062" s="32" t="str">
        <f>IF(J1062&lt;900,IF(AND(VLOOKUP(C1062,marv2012_trees!$A$2:$O$2023,11,FALSE)&lt;21,OR(Q1062=21,Q1062=22,Q1062=23)),1,""),"")</f>
        <v/>
      </c>
      <c r="AF1062" s="32" t="str">
        <f t="shared" si="176"/>
        <v/>
      </c>
      <c r="AG1062" s="32">
        <f t="shared" si="177"/>
        <v>132</v>
      </c>
      <c r="AH1062" s="32">
        <f t="shared" si="178"/>
        <v>143</v>
      </c>
      <c r="AI1062" s="32">
        <f t="shared" si="179"/>
        <v>11</v>
      </c>
      <c r="AJ1062" s="32" t="str">
        <f t="shared" si="180"/>
        <v/>
      </c>
    </row>
    <row r="1063" spans="1:36">
      <c r="A1063">
        <v>122</v>
      </c>
      <c r="B1063" s="1" t="str">
        <f t="shared" si="172"/>
        <v>122B_581</v>
      </c>
      <c r="C1063" t="str">
        <f t="shared" si="181"/>
        <v>122B_581</v>
      </c>
      <c r="D1063" t="str">
        <f>IF(ISNA(VLOOKUP(C1063,omissio_vanha_vs_uusi!$A$2:$T$107,20,FALSE)),"",IF(VLOOKUP(C1063,omissio_vanha_vs_uusi!$A$2:$T$107,20,FALSE)="OK",VLOOKUP(C1063,omissio_vanha_vs_uusi!$A$2:$T$107,11,FALSE),""))</f>
        <v/>
      </c>
      <c r="E1063">
        <f>VLOOKUP($C1063,marv2012_trees!$A$2:$O$2023,5,FALSE)</f>
        <v>2516135.27</v>
      </c>
      <c r="F1063">
        <f>VLOOKUP($C1063,marv2012_trees!$A$2:$O$2023,6,FALSE)</f>
        <v>6860471.25</v>
      </c>
      <c r="G1063" t="str">
        <f>IF(ISNA(VLOOKUP($C1063,results!$A$2:$CJ$107,10,FALSE)),"",VLOOKUP($C1063,results!$A$2:$CJ$107,10,FALSE))</f>
        <v/>
      </c>
      <c r="H1063" t="str">
        <f>IF(ISNA(VLOOKUP($C1063,results!$A$2:$CJ$107,11,FALSE)),"",VLOOKUP($C1063,results!$A$2:$CJ$107,11,FALSE))</f>
        <v/>
      </c>
      <c r="I1063" t="s">
        <v>177</v>
      </c>
      <c r="J1063">
        <v>581</v>
      </c>
      <c r="K1063">
        <v>3</v>
      </c>
      <c r="L1063">
        <v>36</v>
      </c>
      <c r="N1063">
        <v>3</v>
      </c>
      <c r="O1063" s="7">
        <v>1</v>
      </c>
      <c r="P1063" s="7">
        <v>4</v>
      </c>
      <c r="Q1063" s="7">
        <v>31</v>
      </c>
      <c r="AB1063" s="8" t="str">
        <f t="shared" si="173"/>
        <v/>
      </c>
      <c r="AC1063" s="8" t="str">
        <f t="shared" si="174"/>
        <v/>
      </c>
      <c r="AD1063" s="32" t="str">
        <f t="shared" si="175"/>
        <v/>
      </c>
      <c r="AE1063" s="32" t="str">
        <f>IF(J1063&lt;900,IF(AND(VLOOKUP(C1063,marv2012_trees!$A$2:$O$2023,11,FALSE)&lt;21,OR(Q1063=21,Q1063=22,Q1063=23)),1,""),"")</f>
        <v/>
      </c>
      <c r="AF1063" s="32">
        <f t="shared" si="176"/>
        <v>1</v>
      </c>
      <c r="AG1063" s="32">
        <f t="shared" si="177"/>
        <v>0</v>
      </c>
      <c r="AH1063" s="32">
        <f t="shared" si="178"/>
        <v>0</v>
      </c>
      <c r="AI1063" s="32" t="str">
        <f t="shared" si="179"/>
        <v/>
      </c>
      <c r="AJ1063" s="32" t="str">
        <f t="shared" si="180"/>
        <v/>
      </c>
    </row>
    <row r="1064" spans="1:36">
      <c r="A1064">
        <v>122</v>
      </c>
      <c r="B1064" s="1" t="str">
        <f t="shared" si="172"/>
        <v>122B_507</v>
      </c>
      <c r="C1064" t="str">
        <f t="shared" si="181"/>
        <v>122B_507</v>
      </c>
      <c r="D1064" t="str">
        <f>IF(ISNA(VLOOKUP(C1064,omissio_vanha_vs_uusi!$A$2:$T$107,20,FALSE)),"",IF(VLOOKUP(C1064,omissio_vanha_vs_uusi!$A$2:$T$107,20,FALSE)="OK",VLOOKUP(C1064,omissio_vanha_vs_uusi!$A$2:$T$107,11,FALSE),""))</f>
        <v/>
      </c>
      <c r="E1064">
        <f>VLOOKUP($C1064,marv2012_trees!$A$2:$O$2023,5,FALSE)</f>
        <v>2516138.0499999998</v>
      </c>
      <c r="F1064">
        <f>VLOOKUP($C1064,marv2012_trees!$A$2:$O$2023,6,FALSE)</f>
        <v>6860473.0199999996</v>
      </c>
      <c r="G1064" t="str">
        <f>IF(ISNA(VLOOKUP($C1064,results!$A$2:$CJ$107,10,FALSE)),"",VLOOKUP($C1064,results!$A$2:$CJ$107,10,FALSE))</f>
        <v/>
      </c>
      <c r="H1064" t="str">
        <f>IF(ISNA(VLOOKUP($C1064,results!$A$2:$CJ$107,11,FALSE)),"",VLOOKUP($C1064,results!$A$2:$CJ$107,11,FALSE))</f>
        <v/>
      </c>
      <c r="I1064" t="s">
        <v>177</v>
      </c>
      <c r="J1064">
        <v>507</v>
      </c>
      <c r="K1064">
        <v>21</v>
      </c>
      <c r="L1064">
        <v>54</v>
      </c>
      <c r="N1064">
        <v>3</v>
      </c>
      <c r="O1064" s="7">
        <v>1</v>
      </c>
      <c r="P1064" s="7">
        <v>2</v>
      </c>
      <c r="Q1064" s="7">
        <v>11</v>
      </c>
      <c r="R1064" s="7">
        <v>60</v>
      </c>
      <c r="S1064" s="7" t="s">
        <v>179</v>
      </c>
      <c r="U1064" s="7">
        <v>7.5</v>
      </c>
      <c r="V1064" s="7">
        <v>1.25</v>
      </c>
      <c r="X1064" s="7">
        <v>4</v>
      </c>
      <c r="Y1064" s="7">
        <v>20</v>
      </c>
      <c r="AB1064" s="8">
        <f t="shared" si="173"/>
        <v>6</v>
      </c>
      <c r="AC1064" s="8">
        <f t="shared" si="174"/>
        <v>1</v>
      </c>
      <c r="AD1064" s="32" t="str">
        <f t="shared" si="175"/>
        <v/>
      </c>
      <c r="AE1064" s="32" t="str">
        <f>IF(J1064&lt;900,IF(AND(VLOOKUP(C1064,marv2012_trees!$A$2:$O$2023,11,FALSE)&lt;21,OR(Q1064=21,Q1064=22,Q1064=23)),1,""),"")</f>
        <v/>
      </c>
      <c r="AF1064" s="32" t="str">
        <f t="shared" si="176"/>
        <v/>
      </c>
      <c r="AG1064" s="32">
        <f t="shared" si="177"/>
        <v>54</v>
      </c>
      <c r="AH1064" s="32">
        <f t="shared" si="178"/>
        <v>60</v>
      </c>
      <c r="AI1064" s="32">
        <f t="shared" si="179"/>
        <v>6</v>
      </c>
      <c r="AJ1064" s="32" t="str">
        <f t="shared" si="180"/>
        <v/>
      </c>
    </row>
    <row r="1065" spans="1:36">
      <c r="A1065">
        <v>122</v>
      </c>
      <c r="B1065" s="1" t="str">
        <f t="shared" si="172"/>
        <v>122B_585</v>
      </c>
      <c r="C1065" t="str">
        <f t="shared" si="181"/>
        <v>122B_585</v>
      </c>
      <c r="D1065" t="str">
        <f>IF(ISNA(VLOOKUP(C1065,omissio_vanha_vs_uusi!$A$2:$T$107,20,FALSE)),"",IF(VLOOKUP(C1065,omissio_vanha_vs_uusi!$A$2:$T$107,20,FALSE)="OK",VLOOKUP(C1065,omissio_vanha_vs_uusi!$A$2:$T$107,11,FALSE),""))</f>
        <v/>
      </c>
      <c r="E1065">
        <f>VLOOKUP($C1065,marv2012_trees!$A$2:$O$2023,5,FALSE)</f>
        <v>2516132.16</v>
      </c>
      <c r="F1065">
        <f>VLOOKUP($C1065,marv2012_trees!$A$2:$O$2023,6,FALSE)</f>
        <v>6860475.3099999996</v>
      </c>
      <c r="G1065" t="str">
        <f>IF(ISNA(VLOOKUP($C1065,results!$A$2:$CJ$107,10,FALSE)),"",VLOOKUP($C1065,results!$A$2:$CJ$107,10,FALSE))</f>
        <v/>
      </c>
      <c r="H1065" t="str">
        <f>IF(ISNA(VLOOKUP($C1065,results!$A$2:$CJ$107,11,FALSE)),"",VLOOKUP($C1065,results!$A$2:$CJ$107,11,FALSE))</f>
        <v/>
      </c>
      <c r="I1065" t="s">
        <v>177</v>
      </c>
      <c r="J1065">
        <v>585</v>
      </c>
      <c r="K1065">
        <v>3</v>
      </c>
      <c r="L1065">
        <v>53</v>
      </c>
      <c r="N1065">
        <v>3</v>
      </c>
      <c r="O1065" s="7">
        <v>1</v>
      </c>
      <c r="P1065" s="7">
        <v>4</v>
      </c>
      <c r="Q1065" s="7">
        <v>31</v>
      </c>
      <c r="AB1065" s="8" t="str">
        <f t="shared" si="173"/>
        <v/>
      </c>
      <c r="AC1065" s="8" t="str">
        <f t="shared" si="174"/>
        <v/>
      </c>
      <c r="AD1065" s="32" t="str">
        <f t="shared" si="175"/>
        <v/>
      </c>
      <c r="AE1065" s="32" t="str">
        <f>IF(J1065&lt;900,IF(AND(VLOOKUP(C1065,marv2012_trees!$A$2:$O$2023,11,FALSE)&lt;21,OR(Q1065=21,Q1065=22,Q1065=23)),1,""),"")</f>
        <v/>
      </c>
      <c r="AF1065" s="32">
        <f t="shared" si="176"/>
        <v>1</v>
      </c>
      <c r="AG1065" s="32">
        <f t="shared" si="177"/>
        <v>0</v>
      </c>
      <c r="AH1065" s="32">
        <f t="shared" si="178"/>
        <v>0</v>
      </c>
      <c r="AI1065" s="32" t="str">
        <f t="shared" si="179"/>
        <v/>
      </c>
      <c r="AJ1065" s="32" t="str">
        <f t="shared" si="180"/>
        <v/>
      </c>
    </row>
    <row r="1066" spans="1:36">
      <c r="A1066">
        <v>122</v>
      </c>
      <c r="B1066" s="1" t="str">
        <f t="shared" si="172"/>
        <v>122B_589</v>
      </c>
      <c r="C1066" t="str">
        <f t="shared" si="181"/>
        <v>122B_589</v>
      </c>
      <c r="D1066" t="str">
        <f>IF(ISNA(VLOOKUP(C1066,omissio_vanha_vs_uusi!$A$2:$T$107,20,FALSE)),"",IF(VLOOKUP(C1066,omissio_vanha_vs_uusi!$A$2:$T$107,20,FALSE)="OK",VLOOKUP(C1066,omissio_vanha_vs_uusi!$A$2:$T$107,11,FALSE),""))</f>
        <v/>
      </c>
      <c r="E1066">
        <f>VLOOKUP($C1066,marv2012_trees!$A$2:$O$2023,5,FALSE)</f>
        <v>2516129.83</v>
      </c>
      <c r="F1066">
        <f>VLOOKUP($C1066,marv2012_trees!$A$2:$O$2023,6,FALSE)</f>
        <v>6860475.4500000002</v>
      </c>
      <c r="G1066" t="str">
        <f>IF(ISNA(VLOOKUP($C1066,results!$A$2:$CJ$107,10,FALSE)),"",VLOOKUP($C1066,results!$A$2:$CJ$107,10,FALSE))</f>
        <v/>
      </c>
      <c r="H1066" t="str">
        <f>IF(ISNA(VLOOKUP($C1066,results!$A$2:$CJ$107,11,FALSE)),"",VLOOKUP($C1066,results!$A$2:$CJ$107,11,FALSE))</f>
        <v/>
      </c>
      <c r="I1066" t="s">
        <v>177</v>
      </c>
      <c r="J1066">
        <v>589</v>
      </c>
      <c r="K1066">
        <v>21</v>
      </c>
      <c r="L1066">
        <v>112</v>
      </c>
      <c r="N1066">
        <v>3</v>
      </c>
      <c r="O1066" s="7">
        <v>1</v>
      </c>
      <c r="P1066" s="7">
        <v>21</v>
      </c>
      <c r="Q1066" s="7">
        <v>11</v>
      </c>
      <c r="R1066" s="7">
        <v>137</v>
      </c>
      <c r="AB1066" s="8">
        <f t="shared" si="173"/>
        <v>25</v>
      </c>
      <c r="AC1066" s="8" t="str">
        <f t="shared" si="174"/>
        <v/>
      </c>
      <c r="AD1066" s="32" t="str">
        <f t="shared" si="175"/>
        <v/>
      </c>
      <c r="AE1066" s="32" t="str">
        <f>IF(J1066&lt;900,IF(AND(VLOOKUP(C1066,marv2012_trees!$A$2:$O$2023,11,FALSE)&lt;21,OR(Q1066=21,Q1066=22,Q1066=23)),1,""),"")</f>
        <v/>
      </c>
      <c r="AF1066" s="32" t="str">
        <f t="shared" si="176"/>
        <v/>
      </c>
      <c r="AG1066" s="32">
        <f t="shared" si="177"/>
        <v>112</v>
      </c>
      <c r="AH1066" s="32">
        <f t="shared" si="178"/>
        <v>137</v>
      </c>
      <c r="AI1066" s="32">
        <f t="shared" si="179"/>
        <v>25</v>
      </c>
      <c r="AJ1066" s="32" t="str">
        <f t="shared" si="180"/>
        <v/>
      </c>
    </row>
    <row r="1067" spans="1:36">
      <c r="A1067">
        <v>122</v>
      </c>
      <c r="B1067" s="1" t="str">
        <f t="shared" si="172"/>
        <v>122B_578</v>
      </c>
      <c r="C1067" t="str">
        <f t="shared" si="181"/>
        <v>122B_578</v>
      </c>
      <c r="D1067" t="str">
        <f>IF(ISNA(VLOOKUP(C1067,omissio_vanha_vs_uusi!$A$2:$T$107,20,FALSE)),"",IF(VLOOKUP(C1067,omissio_vanha_vs_uusi!$A$2:$T$107,20,FALSE)="OK",VLOOKUP(C1067,omissio_vanha_vs_uusi!$A$2:$T$107,11,FALSE),""))</f>
        <v/>
      </c>
      <c r="E1067">
        <f>VLOOKUP($C1067,marv2012_trees!$A$2:$O$2023,5,FALSE)</f>
        <v>2516131.02</v>
      </c>
      <c r="F1067">
        <f>VLOOKUP($C1067,marv2012_trees!$A$2:$O$2023,6,FALSE)</f>
        <v>6860476</v>
      </c>
      <c r="G1067" t="str">
        <f>IF(ISNA(VLOOKUP($C1067,results!$A$2:$CJ$107,10,FALSE)),"",VLOOKUP($C1067,results!$A$2:$CJ$107,10,FALSE))</f>
        <v/>
      </c>
      <c r="H1067" t="str">
        <f>IF(ISNA(VLOOKUP($C1067,results!$A$2:$CJ$107,11,FALSE)),"",VLOOKUP($C1067,results!$A$2:$CJ$107,11,FALSE))</f>
        <v/>
      </c>
      <c r="I1067" t="s">
        <v>177</v>
      </c>
      <c r="J1067">
        <v>578</v>
      </c>
      <c r="K1067">
        <v>1</v>
      </c>
      <c r="L1067">
        <v>111</v>
      </c>
      <c r="M1067">
        <v>11.85100183</v>
      </c>
      <c r="N1067">
        <v>3</v>
      </c>
      <c r="O1067" s="7">
        <v>1</v>
      </c>
      <c r="P1067" s="7">
        <v>1</v>
      </c>
      <c r="Q1067" s="7">
        <v>11</v>
      </c>
      <c r="R1067" s="7">
        <v>125</v>
      </c>
      <c r="S1067" s="7" t="s">
        <v>180</v>
      </c>
      <c r="T1067" s="7">
        <v>11.5</v>
      </c>
      <c r="U1067" s="7">
        <v>13</v>
      </c>
      <c r="V1067" s="7">
        <v>8</v>
      </c>
      <c r="W1067" s="7">
        <v>14</v>
      </c>
      <c r="X1067" s="7">
        <v>13</v>
      </c>
      <c r="Z1067" s="7">
        <v>32</v>
      </c>
      <c r="AB1067" s="8">
        <f t="shared" si="173"/>
        <v>14</v>
      </c>
      <c r="AC1067" s="8" t="str">
        <f t="shared" si="174"/>
        <v/>
      </c>
      <c r="AD1067" s="32" t="str">
        <f t="shared" si="175"/>
        <v/>
      </c>
      <c r="AE1067" s="32" t="str">
        <f>IF(J1067&lt;900,IF(AND(VLOOKUP(C1067,marv2012_trees!$A$2:$O$2023,11,FALSE)&lt;21,OR(Q1067=21,Q1067=22,Q1067=23)),1,""),"")</f>
        <v/>
      </c>
      <c r="AF1067" s="32" t="str">
        <f t="shared" si="176"/>
        <v/>
      </c>
      <c r="AG1067" s="32">
        <f t="shared" si="177"/>
        <v>111</v>
      </c>
      <c r="AH1067" s="32">
        <f t="shared" si="178"/>
        <v>125</v>
      </c>
      <c r="AI1067" s="32">
        <f t="shared" si="179"/>
        <v>14</v>
      </c>
      <c r="AJ1067" s="32" t="str">
        <f t="shared" si="180"/>
        <v/>
      </c>
    </row>
    <row r="1068" spans="1:36">
      <c r="A1068">
        <v>122</v>
      </c>
      <c r="B1068" s="1" t="str">
        <f t="shared" si="172"/>
        <v>122B_582</v>
      </c>
      <c r="C1068" t="str">
        <f t="shared" si="181"/>
        <v>122B_582</v>
      </c>
      <c r="D1068" t="str">
        <f>IF(ISNA(VLOOKUP(C1068,omissio_vanha_vs_uusi!$A$2:$T$107,20,FALSE)),"",IF(VLOOKUP(C1068,omissio_vanha_vs_uusi!$A$2:$T$107,20,FALSE)="OK",VLOOKUP(C1068,omissio_vanha_vs_uusi!$A$2:$T$107,11,FALSE),""))</f>
        <v/>
      </c>
      <c r="E1068">
        <f>VLOOKUP($C1068,marv2012_trees!$A$2:$O$2023,5,FALSE)</f>
        <v>2516131.7799999998</v>
      </c>
      <c r="F1068">
        <f>VLOOKUP($C1068,marv2012_trees!$A$2:$O$2023,6,FALSE)</f>
        <v>6860476.5199999996</v>
      </c>
      <c r="G1068" t="str">
        <f>IF(ISNA(VLOOKUP($C1068,results!$A$2:$CJ$107,10,FALSE)),"",VLOOKUP($C1068,results!$A$2:$CJ$107,10,FALSE))</f>
        <v/>
      </c>
      <c r="H1068" t="str">
        <f>IF(ISNA(VLOOKUP($C1068,results!$A$2:$CJ$107,11,FALSE)),"",VLOOKUP($C1068,results!$A$2:$CJ$107,11,FALSE))</f>
        <v/>
      </c>
      <c r="I1068" t="s">
        <v>177</v>
      </c>
      <c r="J1068">
        <v>582</v>
      </c>
      <c r="K1068">
        <v>21</v>
      </c>
      <c r="L1068">
        <v>117</v>
      </c>
      <c r="N1068">
        <v>3</v>
      </c>
      <c r="O1068" s="7">
        <v>1</v>
      </c>
      <c r="P1068" s="7">
        <v>21</v>
      </c>
      <c r="Q1068" s="7">
        <v>11</v>
      </c>
      <c r="R1068" s="7">
        <v>135</v>
      </c>
      <c r="S1068" s="7" t="s">
        <v>180</v>
      </c>
      <c r="T1068" s="7">
        <v>16</v>
      </c>
      <c r="U1068" s="7">
        <v>11.25</v>
      </c>
      <c r="V1068" s="7">
        <v>0.5</v>
      </c>
      <c r="AB1068" s="8">
        <f t="shared" si="173"/>
        <v>18</v>
      </c>
      <c r="AC1068" s="8" t="str">
        <f t="shared" si="174"/>
        <v/>
      </c>
      <c r="AD1068" s="32" t="str">
        <f t="shared" si="175"/>
        <v/>
      </c>
      <c r="AE1068" s="32" t="str">
        <f>IF(J1068&lt;900,IF(AND(VLOOKUP(C1068,marv2012_trees!$A$2:$O$2023,11,FALSE)&lt;21,OR(Q1068=21,Q1068=22,Q1068=23)),1,""),"")</f>
        <v/>
      </c>
      <c r="AF1068" s="32" t="str">
        <f t="shared" si="176"/>
        <v/>
      </c>
      <c r="AG1068" s="32">
        <f t="shared" si="177"/>
        <v>117</v>
      </c>
      <c r="AH1068" s="32">
        <f t="shared" si="178"/>
        <v>135</v>
      </c>
      <c r="AI1068" s="32">
        <f t="shared" si="179"/>
        <v>18</v>
      </c>
      <c r="AJ1068" s="32" t="str">
        <f t="shared" si="180"/>
        <v/>
      </c>
    </row>
    <row r="1069" spans="1:36">
      <c r="A1069">
        <v>122</v>
      </c>
      <c r="B1069" s="1" t="str">
        <f t="shared" si="172"/>
        <v>122B_502</v>
      </c>
      <c r="C1069" t="str">
        <f t="shared" si="181"/>
        <v>122B_502</v>
      </c>
      <c r="D1069" t="str">
        <f>IF(ISNA(VLOOKUP(C1069,omissio_vanha_vs_uusi!$A$2:$T$107,20,FALSE)),"",IF(VLOOKUP(C1069,omissio_vanha_vs_uusi!$A$2:$T$107,20,FALSE)="OK",VLOOKUP(C1069,omissio_vanha_vs_uusi!$A$2:$T$107,11,FALSE),""))</f>
        <v/>
      </c>
      <c r="E1069">
        <f>VLOOKUP($C1069,marv2012_trees!$A$2:$O$2023,5,FALSE)</f>
        <v>2516134.13</v>
      </c>
      <c r="F1069">
        <f>VLOOKUP($C1069,marv2012_trees!$A$2:$O$2023,6,FALSE)</f>
        <v>6860478.96</v>
      </c>
      <c r="G1069" t="str">
        <f>IF(ISNA(VLOOKUP($C1069,results!$A$2:$CJ$107,10,FALSE)),"",VLOOKUP($C1069,results!$A$2:$CJ$107,10,FALSE))</f>
        <v/>
      </c>
      <c r="H1069" t="str">
        <f>IF(ISNA(VLOOKUP($C1069,results!$A$2:$CJ$107,11,FALSE)),"",VLOOKUP($C1069,results!$A$2:$CJ$107,11,FALSE))</f>
        <v/>
      </c>
      <c r="I1069" t="s">
        <v>177</v>
      </c>
      <c r="J1069">
        <v>502</v>
      </c>
      <c r="K1069">
        <v>21</v>
      </c>
      <c r="L1069">
        <v>140</v>
      </c>
      <c r="N1069">
        <v>3</v>
      </c>
      <c r="O1069" s="7">
        <v>1</v>
      </c>
      <c r="P1069" s="7">
        <v>21</v>
      </c>
      <c r="Q1069" s="7">
        <v>11</v>
      </c>
      <c r="R1069" s="7">
        <v>178</v>
      </c>
      <c r="AB1069" s="8">
        <f t="shared" si="173"/>
        <v>38</v>
      </c>
      <c r="AC1069" s="8" t="str">
        <f t="shared" si="174"/>
        <v/>
      </c>
      <c r="AD1069" s="32" t="str">
        <f t="shared" si="175"/>
        <v/>
      </c>
      <c r="AE1069" s="32" t="str">
        <f>IF(J1069&lt;900,IF(AND(VLOOKUP(C1069,marv2012_trees!$A$2:$O$2023,11,FALSE)&lt;21,OR(Q1069=21,Q1069=22,Q1069=23)),1,""),"")</f>
        <v/>
      </c>
      <c r="AF1069" s="32" t="str">
        <f t="shared" si="176"/>
        <v/>
      </c>
      <c r="AG1069" s="32">
        <f t="shared" si="177"/>
        <v>140</v>
      </c>
      <c r="AH1069" s="32">
        <f t="shared" si="178"/>
        <v>178</v>
      </c>
      <c r="AI1069" s="32">
        <f t="shared" si="179"/>
        <v>38</v>
      </c>
      <c r="AJ1069" s="32" t="str">
        <f t="shared" si="180"/>
        <v/>
      </c>
    </row>
    <row r="1070" spans="1:36">
      <c r="A1070">
        <v>122</v>
      </c>
      <c r="B1070" s="1" t="str">
        <f t="shared" si="172"/>
        <v>122B_583</v>
      </c>
      <c r="C1070" t="str">
        <f t="shared" si="181"/>
        <v>122B_583</v>
      </c>
      <c r="D1070" t="str">
        <f>IF(ISNA(VLOOKUP(C1070,omissio_vanha_vs_uusi!$A$2:$T$107,20,FALSE)),"",IF(VLOOKUP(C1070,omissio_vanha_vs_uusi!$A$2:$T$107,20,FALSE)="OK",VLOOKUP(C1070,omissio_vanha_vs_uusi!$A$2:$T$107,11,FALSE),""))</f>
        <v/>
      </c>
      <c r="E1070">
        <f>VLOOKUP($C1070,marv2012_trees!$A$2:$O$2023,5,FALSE)</f>
        <v>2516132.19</v>
      </c>
      <c r="F1070">
        <f>VLOOKUP($C1070,marv2012_trees!$A$2:$O$2023,6,FALSE)</f>
        <v>6860479.0199999996</v>
      </c>
      <c r="G1070" t="str">
        <f>IF(ISNA(VLOOKUP($C1070,results!$A$2:$CJ$107,10,FALSE)),"",VLOOKUP($C1070,results!$A$2:$CJ$107,10,FALSE))</f>
        <v/>
      </c>
      <c r="H1070" t="str">
        <f>IF(ISNA(VLOOKUP($C1070,results!$A$2:$CJ$107,11,FALSE)),"",VLOOKUP($C1070,results!$A$2:$CJ$107,11,FALSE))</f>
        <v/>
      </c>
      <c r="I1070" t="s">
        <v>177</v>
      </c>
      <c r="J1070">
        <v>583</v>
      </c>
      <c r="K1070">
        <v>3</v>
      </c>
      <c r="L1070">
        <v>49</v>
      </c>
      <c r="N1070">
        <v>3</v>
      </c>
      <c r="O1070" s="7">
        <v>1</v>
      </c>
      <c r="P1070" s="7">
        <v>3</v>
      </c>
      <c r="Q1070" s="7">
        <v>31</v>
      </c>
      <c r="AB1070" s="8" t="str">
        <f t="shared" si="173"/>
        <v/>
      </c>
      <c r="AC1070" s="8" t="str">
        <f t="shared" si="174"/>
        <v/>
      </c>
      <c r="AD1070" s="32" t="str">
        <f t="shared" si="175"/>
        <v/>
      </c>
      <c r="AE1070" s="32" t="str">
        <f>IF(J1070&lt;900,IF(AND(VLOOKUP(C1070,marv2012_trees!$A$2:$O$2023,11,FALSE)&lt;21,OR(Q1070=21,Q1070=22,Q1070=23)),1,""),"")</f>
        <v/>
      </c>
      <c r="AF1070" s="32">
        <f t="shared" si="176"/>
        <v>1</v>
      </c>
      <c r="AG1070" s="32">
        <f t="shared" si="177"/>
        <v>0</v>
      </c>
      <c r="AH1070" s="32">
        <f t="shared" si="178"/>
        <v>0</v>
      </c>
      <c r="AI1070" s="32" t="str">
        <f t="shared" si="179"/>
        <v/>
      </c>
      <c r="AJ1070" s="32" t="str">
        <f t="shared" si="180"/>
        <v/>
      </c>
    </row>
    <row r="1071" spans="1:36">
      <c r="A1071">
        <v>122</v>
      </c>
      <c r="B1071" s="1" t="str">
        <f t="shared" si="172"/>
        <v>122B_584</v>
      </c>
      <c r="C1071" t="str">
        <f t="shared" si="181"/>
        <v>122B_584</v>
      </c>
      <c r="D1071" t="str">
        <f>IF(ISNA(VLOOKUP(C1071,omissio_vanha_vs_uusi!$A$2:$T$107,20,FALSE)),"",IF(VLOOKUP(C1071,omissio_vanha_vs_uusi!$A$2:$T$107,20,FALSE)="OK",VLOOKUP(C1071,omissio_vanha_vs_uusi!$A$2:$T$107,11,FALSE),""))</f>
        <v/>
      </c>
      <c r="E1071">
        <f>VLOOKUP($C1071,marv2012_trees!$A$2:$O$2023,5,FALSE)</f>
        <v>2516131.48</v>
      </c>
      <c r="F1071">
        <f>VLOOKUP($C1071,marv2012_trees!$A$2:$O$2023,6,FALSE)</f>
        <v>6860480.8600000003</v>
      </c>
      <c r="G1071" t="str">
        <f>IF(ISNA(VLOOKUP($C1071,results!$A$2:$CJ$107,10,FALSE)),"",VLOOKUP($C1071,results!$A$2:$CJ$107,10,FALSE))</f>
        <v/>
      </c>
      <c r="H1071" t="str">
        <f>IF(ISNA(VLOOKUP($C1071,results!$A$2:$CJ$107,11,FALSE)),"",VLOOKUP($C1071,results!$A$2:$CJ$107,11,FALSE))</f>
        <v/>
      </c>
      <c r="I1071" t="s">
        <v>177</v>
      </c>
      <c r="J1071">
        <v>584</v>
      </c>
      <c r="K1071">
        <v>16</v>
      </c>
      <c r="L1071">
        <v>47</v>
      </c>
      <c r="N1071">
        <v>3</v>
      </c>
      <c r="O1071" s="7">
        <v>1</v>
      </c>
      <c r="P1071" s="7">
        <v>16</v>
      </c>
      <c r="Q1071" s="7">
        <v>31</v>
      </c>
      <c r="AB1071" s="8" t="str">
        <f t="shared" si="173"/>
        <v/>
      </c>
      <c r="AC1071" s="8" t="str">
        <f t="shared" si="174"/>
        <v/>
      </c>
      <c r="AD1071" s="32" t="str">
        <f t="shared" si="175"/>
        <v/>
      </c>
      <c r="AE1071" s="32" t="str">
        <f>IF(J1071&lt;900,IF(AND(VLOOKUP(C1071,marv2012_trees!$A$2:$O$2023,11,FALSE)&lt;21,OR(Q1071=21,Q1071=22,Q1071=23)),1,""),"")</f>
        <v/>
      </c>
      <c r="AF1071" s="32">
        <f t="shared" si="176"/>
        <v>1</v>
      </c>
      <c r="AG1071" s="32">
        <f t="shared" si="177"/>
        <v>0</v>
      </c>
      <c r="AH1071" s="32">
        <f t="shared" si="178"/>
        <v>0</v>
      </c>
      <c r="AI1071" s="32" t="str">
        <f t="shared" si="179"/>
        <v/>
      </c>
      <c r="AJ1071" s="32" t="str">
        <f t="shared" si="180"/>
        <v/>
      </c>
    </row>
    <row r="1072" spans="1:36">
      <c r="A1072">
        <v>122</v>
      </c>
      <c r="B1072" s="1" t="str">
        <f t="shared" si="172"/>
        <v>122B_513</v>
      </c>
      <c r="C1072" t="str">
        <f t="shared" si="181"/>
        <v>122B_513</v>
      </c>
      <c r="D1072" t="str">
        <f>IF(ISNA(VLOOKUP(C1072,omissio_vanha_vs_uusi!$A$2:$T$107,20,FALSE)),"",IF(VLOOKUP(C1072,omissio_vanha_vs_uusi!$A$2:$T$107,20,FALSE)="OK",VLOOKUP(C1072,omissio_vanha_vs_uusi!$A$2:$T$107,11,FALSE),""))</f>
        <v/>
      </c>
      <c r="E1072">
        <f>VLOOKUP($C1072,marv2012_trees!$A$2:$O$2023,5,FALSE)</f>
        <v>2516142.4</v>
      </c>
      <c r="F1072">
        <f>VLOOKUP($C1072,marv2012_trees!$A$2:$O$2023,6,FALSE)</f>
        <v>6860471.1399999997</v>
      </c>
      <c r="G1072" t="str">
        <f>IF(ISNA(VLOOKUP($C1072,results!$A$2:$CJ$107,10,FALSE)),"",VLOOKUP($C1072,results!$A$2:$CJ$107,10,FALSE))</f>
        <v/>
      </c>
      <c r="H1072" t="str">
        <f>IF(ISNA(VLOOKUP($C1072,results!$A$2:$CJ$107,11,FALSE)),"",VLOOKUP($C1072,results!$A$2:$CJ$107,11,FALSE))</f>
        <v/>
      </c>
      <c r="I1072" t="s">
        <v>177</v>
      </c>
      <c r="J1072">
        <v>513</v>
      </c>
      <c r="K1072">
        <v>13</v>
      </c>
      <c r="L1072">
        <v>56</v>
      </c>
      <c r="N1072">
        <v>3</v>
      </c>
      <c r="O1072" s="7">
        <v>1</v>
      </c>
      <c r="P1072" s="7">
        <v>13</v>
      </c>
      <c r="Q1072" s="7">
        <v>31</v>
      </c>
      <c r="AB1072" s="8" t="str">
        <f t="shared" si="173"/>
        <v/>
      </c>
      <c r="AC1072" s="8" t="str">
        <f t="shared" si="174"/>
        <v/>
      </c>
      <c r="AD1072" s="32" t="str">
        <f t="shared" si="175"/>
        <v/>
      </c>
      <c r="AE1072" s="32" t="str">
        <f>IF(J1072&lt;900,IF(AND(VLOOKUP(C1072,marv2012_trees!$A$2:$O$2023,11,FALSE)&lt;21,OR(Q1072=21,Q1072=22,Q1072=23)),1,""),"")</f>
        <v/>
      </c>
      <c r="AF1072" s="32">
        <f t="shared" si="176"/>
        <v>1</v>
      </c>
      <c r="AG1072" s="32">
        <f t="shared" si="177"/>
        <v>0</v>
      </c>
      <c r="AH1072" s="32">
        <f t="shared" si="178"/>
        <v>0</v>
      </c>
      <c r="AI1072" s="32" t="str">
        <f t="shared" si="179"/>
        <v/>
      </c>
      <c r="AJ1072" s="32" t="str">
        <f t="shared" si="180"/>
        <v/>
      </c>
    </row>
    <row r="1073" spans="1:36">
      <c r="A1073">
        <v>122</v>
      </c>
      <c r="B1073" s="1" t="str">
        <f t="shared" si="172"/>
        <v>122B_514</v>
      </c>
      <c r="C1073" t="str">
        <f t="shared" si="181"/>
        <v>122B_514</v>
      </c>
      <c r="D1073" t="str">
        <f>IF(ISNA(VLOOKUP(C1073,omissio_vanha_vs_uusi!$A$2:$T$107,20,FALSE)),"",IF(VLOOKUP(C1073,omissio_vanha_vs_uusi!$A$2:$T$107,20,FALSE)="OK",VLOOKUP(C1073,omissio_vanha_vs_uusi!$A$2:$T$107,11,FALSE),""))</f>
        <v/>
      </c>
      <c r="E1073">
        <f>VLOOKUP($C1073,marv2012_trees!$A$2:$O$2023,5,FALSE)</f>
        <v>2516144.21</v>
      </c>
      <c r="F1073">
        <f>VLOOKUP($C1073,marv2012_trees!$A$2:$O$2023,6,FALSE)</f>
        <v>6860473.3799999999</v>
      </c>
      <c r="G1073" t="str">
        <f>IF(ISNA(VLOOKUP($C1073,results!$A$2:$CJ$107,10,FALSE)),"",VLOOKUP($C1073,results!$A$2:$CJ$107,10,FALSE))</f>
        <v/>
      </c>
      <c r="H1073" t="str">
        <f>IF(ISNA(VLOOKUP($C1073,results!$A$2:$CJ$107,11,FALSE)),"",VLOOKUP($C1073,results!$A$2:$CJ$107,11,FALSE))</f>
        <v/>
      </c>
      <c r="I1073" t="s">
        <v>177</v>
      </c>
      <c r="J1073">
        <v>514</v>
      </c>
      <c r="K1073">
        <v>2</v>
      </c>
      <c r="L1073">
        <v>75</v>
      </c>
      <c r="N1073">
        <v>3</v>
      </c>
      <c r="O1073" s="7">
        <v>1</v>
      </c>
      <c r="P1073" s="7">
        <v>2</v>
      </c>
      <c r="Q1073" s="7">
        <v>11</v>
      </c>
      <c r="R1073" s="7">
        <v>107</v>
      </c>
      <c r="AB1073" s="8">
        <f t="shared" si="173"/>
        <v>32</v>
      </c>
      <c r="AC1073" s="8" t="str">
        <f t="shared" si="174"/>
        <v/>
      </c>
      <c r="AD1073" s="32" t="str">
        <f t="shared" si="175"/>
        <v/>
      </c>
      <c r="AE1073" s="32" t="str">
        <f>IF(J1073&lt;900,IF(AND(VLOOKUP(C1073,marv2012_trees!$A$2:$O$2023,11,FALSE)&lt;21,OR(Q1073=21,Q1073=22,Q1073=23)),1,""),"")</f>
        <v/>
      </c>
      <c r="AF1073" s="32" t="str">
        <f t="shared" si="176"/>
        <v/>
      </c>
      <c r="AG1073" s="32">
        <f t="shared" si="177"/>
        <v>75</v>
      </c>
      <c r="AH1073" s="32">
        <f t="shared" si="178"/>
        <v>107</v>
      </c>
      <c r="AI1073" s="32">
        <f t="shared" si="179"/>
        <v>32</v>
      </c>
      <c r="AJ1073" s="32" t="str">
        <f t="shared" si="180"/>
        <v/>
      </c>
    </row>
    <row r="1074" spans="1:36">
      <c r="A1074">
        <v>122</v>
      </c>
      <c r="B1074" s="1" t="str">
        <f t="shared" si="172"/>
        <v>122B_512</v>
      </c>
      <c r="C1074" t="str">
        <f t="shared" si="181"/>
        <v>122B_512</v>
      </c>
      <c r="D1074" t="str">
        <f>IF(ISNA(VLOOKUP(C1074,omissio_vanha_vs_uusi!$A$2:$T$107,20,FALSE)),"",IF(VLOOKUP(C1074,omissio_vanha_vs_uusi!$A$2:$T$107,20,FALSE)="OK",VLOOKUP(C1074,omissio_vanha_vs_uusi!$A$2:$T$107,11,FALSE),""))</f>
        <v/>
      </c>
      <c r="E1074">
        <f>VLOOKUP($C1074,marv2012_trees!$A$2:$O$2023,5,FALSE)</f>
        <v>2516142.87</v>
      </c>
      <c r="F1074">
        <f>VLOOKUP($C1074,marv2012_trees!$A$2:$O$2023,6,FALSE)</f>
        <v>6860473.2000000002</v>
      </c>
      <c r="G1074" t="str">
        <f>IF(ISNA(VLOOKUP($C1074,results!$A$2:$CJ$107,10,FALSE)),"",VLOOKUP($C1074,results!$A$2:$CJ$107,10,FALSE))</f>
        <v/>
      </c>
      <c r="H1074" t="str">
        <f>IF(ISNA(VLOOKUP($C1074,results!$A$2:$CJ$107,11,FALSE)),"",VLOOKUP($C1074,results!$A$2:$CJ$107,11,FALSE))</f>
        <v/>
      </c>
      <c r="I1074" t="s">
        <v>177</v>
      </c>
      <c r="J1074">
        <v>512</v>
      </c>
      <c r="K1074">
        <v>4</v>
      </c>
      <c r="L1074">
        <v>54</v>
      </c>
      <c r="N1074">
        <v>3</v>
      </c>
      <c r="O1074" s="7">
        <v>1</v>
      </c>
      <c r="P1074" s="7">
        <v>4</v>
      </c>
      <c r="Q1074" s="7">
        <v>31</v>
      </c>
      <c r="AB1074" s="8" t="str">
        <f t="shared" si="173"/>
        <v/>
      </c>
      <c r="AC1074" s="8" t="str">
        <f t="shared" si="174"/>
        <v/>
      </c>
      <c r="AD1074" s="32" t="str">
        <f t="shared" si="175"/>
        <v/>
      </c>
      <c r="AE1074" s="32" t="str">
        <f>IF(J1074&lt;900,IF(AND(VLOOKUP(C1074,marv2012_trees!$A$2:$O$2023,11,FALSE)&lt;21,OR(Q1074=21,Q1074=22,Q1074=23)),1,""),"")</f>
        <v/>
      </c>
      <c r="AF1074" s="32">
        <f t="shared" si="176"/>
        <v>1</v>
      </c>
      <c r="AG1074" s="32">
        <f t="shared" si="177"/>
        <v>0</v>
      </c>
      <c r="AH1074" s="32">
        <f t="shared" si="178"/>
        <v>0</v>
      </c>
      <c r="AI1074" s="32" t="str">
        <f t="shared" si="179"/>
        <v/>
      </c>
      <c r="AJ1074" s="32" t="str">
        <f t="shared" si="180"/>
        <v/>
      </c>
    </row>
    <row r="1075" spans="1:36">
      <c r="A1075">
        <v>122</v>
      </c>
      <c r="B1075" s="1" t="str">
        <f t="shared" si="172"/>
        <v>122B_515</v>
      </c>
      <c r="C1075" t="str">
        <f t="shared" si="181"/>
        <v>122B_515</v>
      </c>
      <c r="D1075" t="str">
        <f>IF(ISNA(VLOOKUP(C1075,omissio_vanha_vs_uusi!$A$2:$T$107,20,FALSE)),"",IF(VLOOKUP(C1075,omissio_vanha_vs_uusi!$A$2:$T$107,20,FALSE)="OK",VLOOKUP(C1075,omissio_vanha_vs_uusi!$A$2:$T$107,11,FALSE),""))</f>
        <v/>
      </c>
      <c r="E1075">
        <f>VLOOKUP($C1075,marv2012_trees!$A$2:$O$2023,5,FALSE)</f>
        <v>2516144.41</v>
      </c>
      <c r="F1075">
        <f>VLOOKUP($C1075,marv2012_trees!$A$2:$O$2023,6,FALSE)</f>
        <v>6860474.0199999996</v>
      </c>
      <c r="G1075" t="str">
        <f>IF(ISNA(VLOOKUP($C1075,results!$A$2:$CJ$107,10,FALSE)),"",VLOOKUP($C1075,results!$A$2:$CJ$107,10,FALSE))</f>
        <v/>
      </c>
      <c r="H1075" t="str">
        <f>IF(ISNA(VLOOKUP($C1075,results!$A$2:$CJ$107,11,FALSE)),"",VLOOKUP($C1075,results!$A$2:$CJ$107,11,FALSE))</f>
        <v/>
      </c>
      <c r="I1075" t="s">
        <v>177</v>
      </c>
      <c r="J1075">
        <v>515</v>
      </c>
      <c r="K1075">
        <v>2</v>
      </c>
      <c r="L1075">
        <v>97</v>
      </c>
      <c r="M1075">
        <v>13.93800244</v>
      </c>
      <c r="N1075">
        <v>3</v>
      </c>
      <c r="O1075" s="7">
        <v>1</v>
      </c>
      <c r="P1075" s="7">
        <v>2</v>
      </c>
      <c r="Q1075" s="7">
        <v>11</v>
      </c>
      <c r="R1075" s="7">
        <v>116</v>
      </c>
      <c r="AB1075" s="8">
        <f t="shared" si="173"/>
        <v>19</v>
      </c>
      <c r="AC1075" s="8" t="str">
        <f t="shared" si="174"/>
        <v/>
      </c>
      <c r="AD1075" s="32" t="str">
        <f t="shared" si="175"/>
        <v/>
      </c>
      <c r="AE1075" s="32" t="str">
        <f>IF(J1075&lt;900,IF(AND(VLOOKUP(C1075,marv2012_trees!$A$2:$O$2023,11,FALSE)&lt;21,OR(Q1075=21,Q1075=22,Q1075=23)),1,""),"")</f>
        <v/>
      </c>
      <c r="AF1075" s="32" t="str">
        <f t="shared" si="176"/>
        <v/>
      </c>
      <c r="AG1075" s="32">
        <f t="shared" si="177"/>
        <v>97</v>
      </c>
      <c r="AH1075" s="32">
        <f t="shared" si="178"/>
        <v>116</v>
      </c>
      <c r="AI1075" s="32">
        <f t="shared" si="179"/>
        <v>19</v>
      </c>
      <c r="AJ1075" s="32" t="str">
        <f t="shared" si="180"/>
        <v/>
      </c>
    </row>
    <row r="1076" spans="1:36">
      <c r="A1076">
        <v>122</v>
      </c>
      <c r="B1076" s="1" t="str">
        <f t="shared" si="172"/>
        <v>122B_510</v>
      </c>
      <c r="C1076" t="str">
        <f t="shared" si="181"/>
        <v>122B_510</v>
      </c>
      <c r="D1076" t="str">
        <f>IF(ISNA(VLOOKUP(C1076,omissio_vanha_vs_uusi!$A$2:$T$107,20,FALSE)),"",IF(VLOOKUP(C1076,omissio_vanha_vs_uusi!$A$2:$T$107,20,FALSE)="OK",VLOOKUP(C1076,omissio_vanha_vs_uusi!$A$2:$T$107,11,FALSE),""))</f>
        <v/>
      </c>
      <c r="E1076">
        <f>VLOOKUP($C1076,marv2012_trees!$A$2:$O$2023,5,FALSE)</f>
        <v>2516142.0800000001</v>
      </c>
      <c r="F1076">
        <f>VLOOKUP($C1076,marv2012_trees!$A$2:$O$2023,6,FALSE)</f>
        <v>6860473.3799999999</v>
      </c>
      <c r="G1076" t="str">
        <f>IF(ISNA(VLOOKUP($C1076,results!$A$2:$CJ$107,10,FALSE)),"",VLOOKUP($C1076,results!$A$2:$CJ$107,10,FALSE))</f>
        <v/>
      </c>
      <c r="H1076" t="str">
        <f>IF(ISNA(VLOOKUP($C1076,results!$A$2:$CJ$107,11,FALSE)),"",VLOOKUP($C1076,results!$A$2:$CJ$107,11,FALSE))</f>
        <v/>
      </c>
      <c r="I1076" t="s">
        <v>177</v>
      </c>
      <c r="J1076">
        <v>510</v>
      </c>
      <c r="K1076">
        <v>2</v>
      </c>
      <c r="L1076">
        <v>104</v>
      </c>
      <c r="N1076">
        <v>3</v>
      </c>
      <c r="O1076" s="7">
        <v>1</v>
      </c>
      <c r="P1076" s="7">
        <v>2</v>
      </c>
      <c r="Q1076" s="7">
        <v>11</v>
      </c>
      <c r="R1076" s="7">
        <v>118</v>
      </c>
      <c r="AB1076" s="8">
        <f t="shared" si="173"/>
        <v>14</v>
      </c>
      <c r="AC1076" s="8" t="str">
        <f t="shared" si="174"/>
        <v/>
      </c>
      <c r="AD1076" s="32" t="str">
        <f t="shared" si="175"/>
        <v/>
      </c>
      <c r="AE1076" s="32" t="str">
        <f>IF(J1076&lt;900,IF(AND(VLOOKUP(C1076,marv2012_trees!$A$2:$O$2023,11,FALSE)&lt;21,OR(Q1076=21,Q1076=22,Q1076=23)),1,""),"")</f>
        <v/>
      </c>
      <c r="AF1076" s="32" t="str">
        <f t="shared" si="176"/>
        <v/>
      </c>
      <c r="AG1076" s="32">
        <f t="shared" si="177"/>
        <v>104</v>
      </c>
      <c r="AH1076" s="32">
        <f t="shared" si="178"/>
        <v>118</v>
      </c>
      <c r="AI1076" s="32">
        <f t="shared" si="179"/>
        <v>14</v>
      </c>
      <c r="AJ1076" s="32" t="str">
        <f t="shared" si="180"/>
        <v/>
      </c>
    </row>
    <row r="1077" spans="1:36">
      <c r="A1077">
        <v>122</v>
      </c>
      <c r="B1077" s="1" t="str">
        <f t="shared" si="172"/>
        <v>122B_509</v>
      </c>
      <c r="C1077" t="str">
        <f t="shared" si="181"/>
        <v>122B_509</v>
      </c>
      <c r="D1077" t="str">
        <f>IF(ISNA(VLOOKUP(C1077,omissio_vanha_vs_uusi!$A$2:$T$107,20,FALSE)),"",IF(VLOOKUP(C1077,omissio_vanha_vs_uusi!$A$2:$T$107,20,FALSE)="OK",VLOOKUP(C1077,omissio_vanha_vs_uusi!$A$2:$T$107,11,FALSE),""))</f>
        <v/>
      </c>
      <c r="E1077">
        <f>VLOOKUP($C1077,marv2012_trees!$A$2:$O$2023,5,FALSE)</f>
        <v>2516140.52</v>
      </c>
      <c r="F1077">
        <f>VLOOKUP($C1077,marv2012_trees!$A$2:$O$2023,6,FALSE)</f>
        <v>6860473.8700000001</v>
      </c>
      <c r="G1077" t="str">
        <f>IF(ISNA(VLOOKUP($C1077,results!$A$2:$CJ$107,10,FALSE)),"",VLOOKUP($C1077,results!$A$2:$CJ$107,10,FALSE))</f>
        <v/>
      </c>
      <c r="H1077" t="str">
        <f>IF(ISNA(VLOOKUP($C1077,results!$A$2:$CJ$107,11,FALSE)),"",VLOOKUP($C1077,results!$A$2:$CJ$107,11,FALSE))</f>
        <v/>
      </c>
      <c r="I1077" t="s">
        <v>177</v>
      </c>
      <c r="J1077">
        <v>509</v>
      </c>
      <c r="K1077">
        <v>2</v>
      </c>
      <c r="L1077">
        <v>46</v>
      </c>
      <c r="N1077">
        <v>3</v>
      </c>
      <c r="O1077" s="7">
        <v>1</v>
      </c>
      <c r="P1077" s="7">
        <v>2</v>
      </c>
      <c r="Q1077" s="7">
        <v>31</v>
      </c>
      <c r="AB1077" s="8" t="str">
        <f t="shared" si="173"/>
        <v/>
      </c>
      <c r="AC1077" s="8" t="str">
        <f t="shared" si="174"/>
        <v/>
      </c>
      <c r="AD1077" s="32" t="str">
        <f t="shared" si="175"/>
        <v/>
      </c>
      <c r="AE1077" s="32" t="str">
        <f>IF(J1077&lt;900,IF(AND(VLOOKUP(C1077,marv2012_trees!$A$2:$O$2023,11,FALSE)&lt;21,OR(Q1077=21,Q1077=22,Q1077=23)),1,""),"")</f>
        <v/>
      </c>
      <c r="AF1077" s="32">
        <f t="shared" si="176"/>
        <v>1</v>
      </c>
      <c r="AG1077" s="32">
        <f t="shared" si="177"/>
        <v>0</v>
      </c>
      <c r="AH1077" s="32">
        <f t="shared" si="178"/>
        <v>0</v>
      </c>
      <c r="AI1077" s="32" t="str">
        <f t="shared" si="179"/>
        <v/>
      </c>
      <c r="AJ1077" s="32" t="str">
        <f t="shared" si="180"/>
        <v/>
      </c>
    </row>
    <row r="1078" spans="1:36">
      <c r="A1078">
        <v>122</v>
      </c>
      <c r="B1078" s="1" t="str">
        <f t="shared" si="172"/>
        <v>122B_516</v>
      </c>
      <c r="C1078" t="str">
        <f t="shared" si="181"/>
        <v>122B_516</v>
      </c>
      <c r="D1078" t="str">
        <f>IF(ISNA(VLOOKUP(C1078,omissio_vanha_vs_uusi!$A$2:$T$107,20,FALSE)),"",IF(VLOOKUP(C1078,omissio_vanha_vs_uusi!$A$2:$T$107,20,FALSE)="OK",VLOOKUP(C1078,omissio_vanha_vs_uusi!$A$2:$T$107,11,FALSE),""))</f>
        <v/>
      </c>
      <c r="E1078">
        <f>VLOOKUP($C1078,marv2012_trees!$A$2:$O$2023,5,FALSE)</f>
        <v>2516144.5</v>
      </c>
      <c r="F1078">
        <f>VLOOKUP($C1078,marv2012_trees!$A$2:$O$2023,6,FALSE)</f>
        <v>6860475.3200000003</v>
      </c>
      <c r="G1078" t="str">
        <f>IF(ISNA(VLOOKUP($C1078,results!$A$2:$CJ$107,10,FALSE)),"",VLOOKUP($C1078,results!$A$2:$CJ$107,10,FALSE))</f>
        <v/>
      </c>
      <c r="H1078" t="str">
        <f>IF(ISNA(VLOOKUP($C1078,results!$A$2:$CJ$107,11,FALSE)),"",VLOOKUP($C1078,results!$A$2:$CJ$107,11,FALSE))</f>
        <v/>
      </c>
      <c r="I1078" t="s">
        <v>177</v>
      </c>
      <c r="J1078">
        <v>516</v>
      </c>
      <c r="K1078">
        <v>2</v>
      </c>
      <c r="L1078">
        <v>32</v>
      </c>
      <c r="N1078">
        <v>3</v>
      </c>
      <c r="O1078" s="7">
        <v>1</v>
      </c>
      <c r="P1078" s="7">
        <v>2</v>
      </c>
      <c r="Q1078" s="7">
        <v>31</v>
      </c>
      <c r="AB1078" s="8" t="str">
        <f t="shared" si="173"/>
        <v/>
      </c>
      <c r="AC1078" s="8" t="str">
        <f t="shared" si="174"/>
        <v/>
      </c>
      <c r="AD1078" s="32" t="str">
        <f t="shared" si="175"/>
        <v/>
      </c>
      <c r="AE1078" s="32" t="str">
        <f>IF(J1078&lt;900,IF(AND(VLOOKUP(C1078,marv2012_trees!$A$2:$O$2023,11,FALSE)&lt;21,OR(Q1078=21,Q1078=22,Q1078=23)),1,""),"")</f>
        <v/>
      </c>
      <c r="AF1078" s="32">
        <f t="shared" si="176"/>
        <v>1</v>
      </c>
      <c r="AG1078" s="32">
        <f t="shared" si="177"/>
        <v>0</v>
      </c>
      <c r="AH1078" s="32">
        <f t="shared" si="178"/>
        <v>0</v>
      </c>
      <c r="AI1078" s="32" t="str">
        <f t="shared" si="179"/>
        <v/>
      </c>
      <c r="AJ1078" s="32" t="str">
        <f t="shared" si="180"/>
        <v/>
      </c>
    </row>
    <row r="1079" spans="1:36">
      <c r="A1079">
        <v>122</v>
      </c>
      <c r="B1079" s="1" t="str">
        <f t="shared" si="172"/>
        <v>122B_508</v>
      </c>
      <c r="C1079" t="str">
        <f t="shared" si="181"/>
        <v>122B_508</v>
      </c>
      <c r="D1079" t="str">
        <f>IF(ISNA(VLOOKUP(C1079,omissio_vanha_vs_uusi!$A$2:$T$107,20,FALSE)),"",IF(VLOOKUP(C1079,omissio_vanha_vs_uusi!$A$2:$T$107,20,FALSE)="OK",VLOOKUP(C1079,omissio_vanha_vs_uusi!$A$2:$T$107,11,FALSE),""))</f>
        <v/>
      </c>
      <c r="E1079">
        <f>VLOOKUP($C1079,marv2012_trees!$A$2:$O$2023,5,FALSE)</f>
        <v>2516138.5699999998</v>
      </c>
      <c r="F1079">
        <f>VLOOKUP($C1079,marv2012_trees!$A$2:$O$2023,6,FALSE)</f>
        <v>6860474.1200000001</v>
      </c>
      <c r="G1079" t="str">
        <f>IF(ISNA(VLOOKUP($C1079,results!$A$2:$CJ$107,10,FALSE)),"",VLOOKUP($C1079,results!$A$2:$CJ$107,10,FALSE))</f>
        <v/>
      </c>
      <c r="H1079" t="str">
        <f>IF(ISNA(VLOOKUP($C1079,results!$A$2:$CJ$107,11,FALSE)),"",VLOOKUP($C1079,results!$A$2:$CJ$107,11,FALSE))</f>
        <v/>
      </c>
      <c r="I1079" t="s">
        <v>177</v>
      </c>
      <c r="J1079">
        <v>508</v>
      </c>
      <c r="K1079">
        <v>2</v>
      </c>
      <c r="L1079">
        <v>52</v>
      </c>
      <c r="N1079">
        <v>3</v>
      </c>
      <c r="O1079" s="7">
        <v>1</v>
      </c>
      <c r="P1079" s="7">
        <v>2</v>
      </c>
      <c r="Q1079" s="7">
        <v>11</v>
      </c>
      <c r="R1079" s="7">
        <v>66</v>
      </c>
      <c r="AB1079" s="8">
        <f t="shared" si="173"/>
        <v>14</v>
      </c>
      <c r="AC1079" s="8" t="str">
        <f t="shared" si="174"/>
        <v/>
      </c>
      <c r="AD1079" s="32" t="str">
        <f t="shared" si="175"/>
        <v/>
      </c>
      <c r="AE1079" s="32" t="str">
        <f>IF(J1079&lt;900,IF(AND(VLOOKUP(C1079,marv2012_trees!$A$2:$O$2023,11,FALSE)&lt;21,OR(Q1079=21,Q1079=22,Q1079=23)),1,""),"")</f>
        <v/>
      </c>
      <c r="AF1079" s="32" t="str">
        <f t="shared" si="176"/>
        <v/>
      </c>
      <c r="AG1079" s="32">
        <f t="shared" si="177"/>
        <v>52</v>
      </c>
      <c r="AH1079" s="32">
        <f t="shared" si="178"/>
        <v>66</v>
      </c>
      <c r="AI1079" s="32">
        <f t="shared" si="179"/>
        <v>14</v>
      </c>
      <c r="AJ1079" s="32" t="str">
        <f t="shared" si="180"/>
        <v/>
      </c>
    </row>
    <row r="1080" spans="1:36">
      <c r="A1080">
        <v>122</v>
      </c>
      <c r="B1080" s="1" t="str">
        <f t="shared" si="172"/>
        <v>122B_521</v>
      </c>
      <c r="C1080" t="str">
        <f t="shared" si="181"/>
        <v>122B_521</v>
      </c>
      <c r="D1080" t="str">
        <f>IF(ISNA(VLOOKUP(C1080,omissio_vanha_vs_uusi!$A$2:$T$107,20,FALSE)),"",IF(VLOOKUP(C1080,omissio_vanha_vs_uusi!$A$2:$T$107,20,FALSE)="OK",VLOOKUP(C1080,omissio_vanha_vs_uusi!$A$2:$T$107,11,FALSE),""))</f>
        <v/>
      </c>
      <c r="E1080">
        <f>VLOOKUP($C1080,marv2012_trees!$A$2:$O$2023,5,FALSE)</f>
        <v>2516142.4500000002</v>
      </c>
      <c r="F1080">
        <f>VLOOKUP($C1080,marv2012_trees!$A$2:$O$2023,6,FALSE)</f>
        <v>6860476.1900000004</v>
      </c>
      <c r="G1080" t="str">
        <f>IF(ISNA(VLOOKUP($C1080,results!$A$2:$CJ$107,10,FALSE)),"",VLOOKUP($C1080,results!$A$2:$CJ$107,10,FALSE))</f>
        <v/>
      </c>
      <c r="H1080" t="str">
        <f>IF(ISNA(VLOOKUP($C1080,results!$A$2:$CJ$107,11,FALSE)),"",VLOOKUP($C1080,results!$A$2:$CJ$107,11,FALSE))</f>
        <v/>
      </c>
      <c r="I1080" t="s">
        <v>177</v>
      </c>
      <c r="J1080">
        <v>521</v>
      </c>
      <c r="K1080">
        <v>16</v>
      </c>
      <c r="L1080">
        <v>60</v>
      </c>
      <c r="N1080">
        <v>3</v>
      </c>
      <c r="O1080" s="7">
        <v>1</v>
      </c>
      <c r="P1080" s="7">
        <v>16</v>
      </c>
      <c r="Q1080" s="7">
        <v>11</v>
      </c>
      <c r="R1080" s="7">
        <v>65</v>
      </c>
      <c r="AB1080" s="8">
        <f t="shared" si="173"/>
        <v>5</v>
      </c>
      <c r="AC1080" s="8" t="str">
        <f t="shared" si="174"/>
        <v/>
      </c>
      <c r="AD1080" s="32" t="str">
        <f t="shared" si="175"/>
        <v/>
      </c>
      <c r="AE1080" s="32" t="str">
        <f>IF(J1080&lt;900,IF(AND(VLOOKUP(C1080,marv2012_trees!$A$2:$O$2023,11,FALSE)&lt;21,OR(Q1080=21,Q1080=22,Q1080=23)),1,""),"")</f>
        <v/>
      </c>
      <c r="AF1080" s="32" t="str">
        <f t="shared" si="176"/>
        <v/>
      </c>
      <c r="AG1080" s="32">
        <f t="shared" si="177"/>
        <v>60</v>
      </c>
      <c r="AH1080" s="32">
        <f t="shared" si="178"/>
        <v>65</v>
      </c>
      <c r="AI1080" s="32">
        <f t="shared" si="179"/>
        <v>5</v>
      </c>
      <c r="AJ1080" s="32" t="str">
        <f t="shared" si="180"/>
        <v/>
      </c>
    </row>
    <row r="1081" spans="1:36">
      <c r="A1081">
        <v>122</v>
      </c>
      <c r="B1081" s="1" t="str">
        <f t="shared" si="172"/>
        <v>122B_518</v>
      </c>
      <c r="C1081" t="str">
        <f t="shared" si="181"/>
        <v>122B_518</v>
      </c>
      <c r="D1081" t="str">
        <f>IF(ISNA(VLOOKUP(C1081,omissio_vanha_vs_uusi!$A$2:$T$107,20,FALSE)),"",IF(VLOOKUP(C1081,omissio_vanha_vs_uusi!$A$2:$T$107,20,FALSE)="OK",VLOOKUP(C1081,omissio_vanha_vs_uusi!$A$2:$T$107,11,FALSE),""))</f>
        <v/>
      </c>
      <c r="E1081">
        <f>VLOOKUP($C1081,marv2012_trees!$A$2:$O$2023,5,FALSE)</f>
        <v>2516145.4300000002</v>
      </c>
      <c r="F1081">
        <f>VLOOKUP($C1081,marv2012_trees!$A$2:$O$2023,6,FALSE)</f>
        <v>6860477.9699999997</v>
      </c>
      <c r="G1081" t="str">
        <f>IF(ISNA(VLOOKUP($C1081,results!$A$2:$CJ$107,10,FALSE)),"",VLOOKUP($C1081,results!$A$2:$CJ$107,10,FALSE))</f>
        <v/>
      </c>
      <c r="H1081" t="str">
        <f>IF(ISNA(VLOOKUP($C1081,results!$A$2:$CJ$107,11,FALSE)),"",VLOOKUP($C1081,results!$A$2:$CJ$107,11,FALSE))</f>
        <v/>
      </c>
      <c r="I1081" t="s">
        <v>177</v>
      </c>
      <c r="J1081">
        <v>518</v>
      </c>
      <c r="K1081">
        <v>3</v>
      </c>
      <c r="L1081">
        <v>57</v>
      </c>
      <c r="N1081">
        <v>3</v>
      </c>
      <c r="O1081" s="7">
        <v>1</v>
      </c>
      <c r="P1081" s="7">
        <v>3</v>
      </c>
      <c r="Q1081" s="7">
        <v>31</v>
      </c>
      <c r="AB1081" s="8" t="str">
        <f t="shared" si="173"/>
        <v/>
      </c>
      <c r="AC1081" s="8" t="str">
        <f t="shared" si="174"/>
        <v/>
      </c>
      <c r="AD1081" s="32" t="str">
        <f t="shared" si="175"/>
        <v/>
      </c>
      <c r="AE1081" s="32" t="str">
        <f>IF(J1081&lt;900,IF(AND(VLOOKUP(C1081,marv2012_trees!$A$2:$O$2023,11,FALSE)&lt;21,OR(Q1081=21,Q1081=22,Q1081=23)),1,""),"")</f>
        <v/>
      </c>
      <c r="AF1081" s="32">
        <f t="shared" si="176"/>
        <v>1</v>
      </c>
      <c r="AG1081" s="32">
        <f t="shared" si="177"/>
        <v>0</v>
      </c>
      <c r="AH1081" s="32">
        <f t="shared" si="178"/>
        <v>0</v>
      </c>
      <c r="AI1081" s="32" t="str">
        <f t="shared" si="179"/>
        <v/>
      </c>
      <c r="AJ1081" s="32" t="str">
        <f t="shared" si="180"/>
        <v/>
      </c>
    </row>
    <row r="1082" spans="1:36">
      <c r="A1082">
        <v>122</v>
      </c>
      <c r="B1082" s="1" t="str">
        <f t="shared" si="172"/>
        <v>122B_519</v>
      </c>
      <c r="C1082" t="str">
        <f t="shared" si="181"/>
        <v>122B_519</v>
      </c>
      <c r="D1082" t="str">
        <f>IF(ISNA(VLOOKUP(C1082,omissio_vanha_vs_uusi!$A$2:$T$107,20,FALSE)),"",IF(VLOOKUP(C1082,omissio_vanha_vs_uusi!$A$2:$T$107,20,FALSE)="OK",VLOOKUP(C1082,omissio_vanha_vs_uusi!$A$2:$T$107,11,FALSE),""))</f>
        <v/>
      </c>
      <c r="E1082">
        <f>VLOOKUP($C1082,marv2012_trees!$A$2:$O$2023,5,FALSE)</f>
        <v>2516146.0099999998</v>
      </c>
      <c r="F1082">
        <f>VLOOKUP($C1082,marv2012_trees!$A$2:$O$2023,6,FALSE)</f>
        <v>6860478.5099999998</v>
      </c>
      <c r="G1082" t="str">
        <f>IF(ISNA(VLOOKUP($C1082,results!$A$2:$CJ$107,10,FALSE)),"",VLOOKUP($C1082,results!$A$2:$CJ$107,10,FALSE))</f>
        <v/>
      </c>
      <c r="H1082" t="str">
        <f>IF(ISNA(VLOOKUP($C1082,results!$A$2:$CJ$107,11,FALSE)),"",VLOOKUP($C1082,results!$A$2:$CJ$107,11,FALSE))</f>
        <v/>
      </c>
      <c r="I1082" t="s">
        <v>177</v>
      </c>
      <c r="J1082">
        <v>519</v>
      </c>
      <c r="K1082">
        <v>2</v>
      </c>
      <c r="L1082">
        <v>45</v>
      </c>
      <c r="N1082">
        <v>3</v>
      </c>
      <c r="O1082" s="7">
        <v>1</v>
      </c>
      <c r="P1082" s="7">
        <v>2</v>
      </c>
      <c r="Q1082" s="7">
        <v>31</v>
      </c>
      <c r="AB1082" s="8" t="str">
        <f t="shared" si="173"/>
        <v/>
      </c>
      <c r="AC1082" s="8" t="str">
        <f t="shared" si="174"/>
        <v/>
      </c>
      <c r="AD1082" s="32" t="str">
        <f t="shared" si="175"/>
        <v/>
      </c>
      <c r="AE1082" s="32" t="str">
        <f>IF(J1082&lt;900,IF(AND(VLOOKUP(C1082,marv2012_trees!$A$2:$O$2023,11,FALSE)&lt;21,OR(Q1082=21,Q1082=22,Q1082=23)),1,""),"")</f>
        <v/>
      </c>
      <c r="AF1082" s="32">
        <f t="shared" si="176"/>
        <v>1</v>
      </c>
      <c r="AG1082" s="32">
        <f t="shared" si="177"/>
        <v>0</v>
      </c>
      <c r="AH1082" s="32">
        <f t="shared" si="178"/>
        <v>0</v>
      </c>
      <c r="AI1082" s="32" t="str">
        <f t="shared" si="179"/>
        <v/>
      </c>
      <c r="AJ1082" s="32" t="str">
        <f t="shared" si="180"/>
        <v/>
      </c>
    </row>
    <row r="1083" spans="1:36">
      <c r="A1083">
        <v>122</v>
      </c>
      <c r="B1083" s="1" t="str">
        <f t="shared" si="172"/>
        <v>122B_517</v>
      </c>
      <c r="C1083" t="str">
        <f t="shared" si="181"/>
        <v>122B_517</v>
      </c>
      <c r="D1083" t="str">
        <f>IF(ISNA(VLOOKUP(C1083,omissio_vanha_vs_uusi!$A$2:$T$107,20,FALSE)),"",IF(VLOOKUP(C1083,omissio_vanha_vs_uusi!$A$2:$T$107,20,FALSE)="OK",VLOOKUP(C1083,omissio_vanha_vs_uusi!$A$2:$T$107,11,FALSE),""))</f>
        <v/>
      </c>
      <c r="E1083">
        <f>VLOOKUP($C1083,marv2012_trees!$A$2:$O$2023,5,FALSE)</f>
        <v>2516144.04</v>
      </c>
      <c r="F1083">
        <f>VLOOKUP($C1083,marv2012_trees!$A$2:$O$2023,6,FALSE)</f>
        <v>6860477.9400000004</v>
      </c>
      <c r="G1083" t="str">
        <f>IF(ISNA(VLOOKUP($C1083,results!$A$2:$CJ$107,10,FALSE)),"",VLOOKUP($C1083,results!$A$2:$CJ$107,10,FALSE))</f>
        <v/>
      </c>
      <c r="H1083" t="str">
        <f>IF(ISNA(VLOOKUP($C1083,results!$A$2:$CJ$107,11,FALSE)),"",VLOOKUP($C1083,results!$A$2:$CJ$107,11,FALSE))</f>
        <v/>
      </c>
      <c r="I1083" t="s">
        <v>177</v>
      </c>
      <c r="J1083">
        <v>517</v>
      </c>
      <c r="K1083">
        <v>21</v>
      </c>
      <c r="L1083">
        <v>105</v>
      </c>
      <c r="N1083">
        <v>3</v>
      </c>
      <c r="O1083" s="7">
        <v>1</v>
      </c>
      <c r="P1083" s="7">
        <v>21</v>
      </c>
      <c r="Q1083" s="7">
        <v>11</v>
      </c>
      <c r="R1083" s="7">
        <v>125</v>
      </c>
      <c r="S1083" s="7" t="s">
        <v>179</v>
      </c>
      <c r="T1083" s="7">
        <v>11</v>
      </c>
      <c r="U1083" s="7">
        <v>13.5</v>
      </c>
      <c r="V1083" s="7">
        <v>2.6</v>
      </c>
      <c r="X1083" s="7">
        <v>6</v>
      </c>
      <c r="AB1083" s="8">
        <f t="shared" si="173"/>
        <v>20</v>
      </c>
      <c r="AC1083" s="8" t="str">
        <f t="shared" si="174"/>
        <v/>
      </c>
      <c r="AD1083" s="32" t="str">
        <f t="shared" si="175"/>
        <v/>
      </c>
      <c r="AE1083" s="32" t="str">
        <f>IF(J1083&lt;900,IF(AND(VLOOKUP(C1083,marv2012_trees!$A$2:$O$2023,11,FALSE)&lt;21,OR(Q1083=21,Q1083=22,Q1083=23)),1,""),"")</f>
        <v/>
      </c>
      <c r="AF1083" s="32" t="str">
        <f t="shared" si="176"/>
        <v/>
      </c>
      <c r="AG1083" s="32">
        <f t="shared" si="177"/>
        <v>105</v>
      </c>
      <c r="AH1083" s="32">
        <f t="shared" si="178"/>
        <v>125</v>
      </c>
      <c r="AI1083" s="32">
        <f t="shared" si="179"/>
        <v>20</v>
      </c>
      <c r="AJ1083" s="32" t="str">
        <f t="shared" si="180"/>
        <v/>
      </c>
    </row>
    <row r="1084" spans="1:36">
      <c r="A1084">
        <v>122</v>
      </c>
      <c r="B1084" s="1" t="str">
        <f t="shared" si="172"/>
        <v>122B_522</v>
      </c>
      <c r="C1084" t="str">
        <f t="shared" si="181"/>
        <v>122B_522</v>
      </c>
      <c r="D1084" t="str">
        <f>IF(ISNA(VLOOKUP(C1084,omissio_vanha_vs_uusi!$A$2:$T$107,20,FALSE)),"",IF(VLOOKUP(C1084,omissio_vanha_vs_uusi!$A$2:$T$107,20,FALSE)="OK",VLOOKUP(C1084,omissio_vanha_vs_uusi!$A$2:$T$107,11,FALSE),""))</f>
        <v/>
      </c>
      <c r="E1084">
        <f>VLOOKUP($C1084,marv2012_trees!$A$2:$O$2023,5,FALSE)</f>
        <v>2516142.4500000002</v>
      </c>
      <c r="F1084">
        <f>VLOOKUP($C1084,marv2012_trees!$A$2:$O$2023,6,FALSE)</f>
        <v>6860479.79</v>
      </c>
      <c r="G1084" t="str">
        <f>IF(ISNA(VLOOKUP($C1084,results!$A$2:$CJ$107,10,FALSE)),"",VLOOKUP($C1084,results!$A$2:$CJ$107,10,FALSE))</f>
        <v/>
      </c>
      <c r="H1084" t="str">
        <f>IF(ISNA(VLOOKUP($C1084,results!$A$2:$CJ$107,11,FALSE)),"",VLOOKUP($C1084,results!$A$2:$CJ$107,11,FALSE))</f>
        <v/>
      </c>
      <c r="I1084" t="s">
        <v>177</v>
      </c>
      <c r="J1084">
        <v>522</v>
      </c>
      <c r="K1084">
        <v>21</v>
      </c>
      <c r="L1084">
        <v>113</v>
      </c>
      <c r="M1084">
        <v>12.29800122</v>
      </c>
      <c r="N1084">
        <v>3</v>
      </c>
      <c r="O1084" s="7">
        <v>1</v>
      </c>
      <c r="P1084" s="7">
        <v>21</v>
      </c>
      <c r="Q1084" s="7">
        <v>11</v>
      </c>
      <c r="R1084" s="7">
        <v>161</v>
      </c>
      <c r="AB1084" s="8">
        <f t="shared" si="173"/>
        <v>48</v>
      </c>
      <c r="AC1084" s="8" t="str">
        <f t="shared" si="174"/>
        <v/>
      </c>
      <c r="AD1084" s="32" t="str">
        <f t="shared" si="175"/>
        <v/>
      </c>
      <c r="AE1084" s="32" t="str">
        <f>IF(J1084&lt;900,IF(AND(VLOOKUP(C1084,marv2012_trees!$A$2:$O$2023,11,FALSE)&lt;21,OR(Q1084=21,Q1084=22,Q1084=23)),1,""),"")</f>
        <v/>
      </c>
      <c r="AF1084" s="32" t="str">
        <f t="shared" si="176"/>
        <v/>
      </c>
      <c r="AG1084" s="32">
        <f t="shared" si="177"/>
        <v>113</v>
      </c>
      <c r="AH1084" s="32">
        <f t="shared" si="178"/>
        <v>161</v>
      </c>
      <c r="AI1084" s="32">
        <f t="shared" si="179"/>
        <v>48</v>
      </c>
      <c r="AJ1084" s="32" t="str">
        <f t="shared" si="180"/>
        <v/>
      </c>
    </row>
    <row r="1085" spans="1:36">
      <c r="A1085">
        <v>122</v>
      </c>
      <c r="B1085" s="1" t="str">
        <f t="shared" si="172"/>
        <v>122B_520</v>
      </c>
      <c r="C1085" t="str">
        <f t="shared" si="181"/>
        <v>122B_520</v>
      </c>
      <c r="D1085" t="str">
        <f>IF(ISNA(VLOOKUP(C1085,omissio_vanha_vs_uusi!$A$2:$T$107,20,FALSE)),"",IF(VLOOKUP(C1085,omissio_vanha_vs_uusi!$A$2:$T$107,20,FALSE)="OK",VLOOKUP(C1085,omissio_vanha_vs_uusi!$A$2:$T$107,11,FALSE),""))</f>
        <v/>
      </c>
      <c r="E1085">
        <f>VLOOKUP($C1085,marv2012_trees!$A$2:$O$2023,5,FALSE)</f>
        <v>2516139.86</v>
      </c>
      <c r="F1085">
        <f>VLOOKUP($C1085,marv2012_trees!$A$2:$O$2023,6,FALSE)</f>
        <v>6860479.25</v>
      </c>
      <c r="G1085" t="str">
        <f>IF(ISNA(VLOOKUP($C1085,results!$A$2:$CJ$107,10,FALSE)),"",VLOOKUP($C1085,results!$A$2:$CJ$107,10,FALSE))</f>
        <v/>
      </c>
      <c r="H1085" t="str">
        <f>IF(ISNA(VLOOKUP($C1085,results!$A$2:$CJ$107,11,FALSE)),"",VLOOKUP($C1085,results!$A$2:$CJ$107,11,FALSE))</f>
        <v/>
      </c>
      <c r="I1085" t="s">
        <v>177</v>
      </c>
      <c r="J1085">
        <v>520</v>
      </c>
      <c r="K1085">
        <v>21</v>
      </c>
      <c r="L1085">
        <v>140</v>
      </c>
      <c r="N1085">
        <v>3</v>
      </c>
      <c r="O1085" s="7">
        <v>1</v>
      </c>
      <c r="P1085" s="7">
        <v>21</v>
      </c>
      <c r="Q1085" s="7">
        <v>11</v>
      </c>
      <c r="R1085" s="7">
        <v>134</v>
      </c>
      <c r="S1085" s="7" t="s">
        <v>180</v>
      </c>
      <c r="T1085" s="7">
        <v>10</v>
      </c>
      <c r="U1085" s="7">
        <v>12.25</v>
      </c>
      <c r="V1085" s="7">
        <v>2</v>
      </c>
      <c r="AB1085" s="8">
        <f t="shared" si="173"/>
        <v>-6</v>
      </c>
      <c r="AC1085" s="8" t="str">
        <f t="shared" si="174"/>
        <v/>
      </c>
      <c r="AD1085" s="32" t="str">
        <f t="shared" si="175"/>
        <v/>
      </c>
      <c r="AE1085" s="32" t="str">
        <f>IF(J1085&lt;900,IF(AND(VLOOKUP(C1085,marv2012_trees!$A$2:$O$2023,11,FALSE)&lt;21,OR(Q1085=21,Q1085=22,Q1085=23)),1,""),"")</f>
        <v/>
      </c>
      <c r="AF1085" s="32" t="str">
        <f t="shared" si="176"/>
        <v/>
      </c>
      <c r="AG1085" s="32">
        <f t="shared" si="177"/>
        <v>140</v>
      </c>
      <c r="AH1085" s="32">
        <f t="shared" si="178"/>
        <v>134</v>
      </c>
      <c r="AI1085" s="32">
        <f t="shared" si="179"/>
        <v>-6</v>
      </c>
      <c r="AJ1085" s="32" t="str">
        <f t="shared" si="180"/>
        <v/>
      </c>
    </row>
    <row r="1086" spans="1:36">
      <c r="A1086">
        <v>122</v>
      </c>
      <c r="B1086" s="1" t="str">
        <f t="shared" si="172"/>
        <v>122B_526</v>
      </c>
      <c r="C1086" t="str">
        <f t="shared" si="181"/>
        <v>122B_526</v>
      </c>
      <c r="D1086" t="str">
        <f>IF(ISNA(VLOOKUP(C1086,omissio_vanha_vs_uusi!$A$2:$T$107,20,FALSE)),"",IF(VLOOKUP(C1086,omissio_vanha_vs_uusi!$A$2:$T$107,20,FALSE)="OK",VLOOKUP(C1086,omissio_vanha_vs_uusi!$A$2:$T$107,11,FALSE),""))</f>
        <v/>
      </c>
      <c r="E1086">
        <f>VLOOKUP($C1086,marv2012_trees!$A$2:$O$2023,5,FALSE)</f>
        <v>2516143.2400000002</v>
      </c>
      <c r="F1086">
        <f>VLOOKUP($C1086,marv2012_trees!$A$2:$O$2023,6,FALSE)</f>
        <v>6860481.25</v>
      </c>
      <c r="G1086" t="str">
        <f>IF(ISNA(VLOOKUP($C1086,results!$A$2:$CJ$107,10,FALSE)),"",VLOOKUP($C1086,results!$A$2:$CJ$107,10,FALSE))</f>
        <v/>
      </c>
      <c r="H1086" t="str">
        <f>IF(ISNA(VLOOKUP($C1086,results!$A$2:$CJ$107,11,FALSE)),"",VLOOKUP($C1086,results!$A$2:$CJ$107,11,FALSE))</f>
        <v/>
      </c>
      <c r="I1086" t="s">
        <v>177</v>
      </c>
      <c r="J1086">
        <v>526</v>
      </c>
      <c r="K1086">
        <v>21</v>
      </c>
      <c r="L1086">
        <v>79</v>
      </c>
      <c r="N1086">
        <v>3</v>
      </c>
      <c r="O1086" s="7">
        <v>1</v>
      </c>
      <c r="P1086" s="7">
        <v>21</v>
      </c>
      <c r="Q1086" s="7">
        <v>11</v>
      </c>
      <c r="R1086" s="7">
        <v>100</v>
      </c>
      <c r="AB1086" s="8">
        <f t="shared" si="173"/>
        <v>21</v>
      </c>
      <c r="AC1086" s="8" t="str">
        <f t="shared" si="174"/>
        <v/>
      </c>
      <c r="AD1086" s="32" t="str">
        <f t="shared" si="175"/>
        <v/>
      </c>
      <c r="AE1086" s="32" t="str">
        <f>IF(J1086&lt;900,IF(AND(VLOOKUP(C1086,marv2012_trees!$A$2:$O$2023,11,FALSE)&lt;21,OR(Q1086=21,Q1086=22,Q1086=23)),1,""),"")</f>
        <v/>
      </c>
      <c r="AF1086" s="32" t="str">
        <f t="shared" si="176"/>
        <v/>
      </c>
      <c r="AG1086" s="32">
        <f t="shared" si="177"/>
        <v>79</v>
      </c>
      <c r="AH1086" s="32">
        <f t="shared" si="178"/>
        <v>100</v>
      </c>
      <c r="AI1086" s="32">
        <f t="shared" si="179"/>
        <v>21</v>
      </c>
      <c r="AJ1086" s="32" t="str">
        <f t="shared" si="180"/>
        <v/>
      </c>
    </row>
    <row r="1087" spans="1:36">
      <c r="A1087">
        <v>122</v>
      </c>
      <c r="B1087" s="1" t="str">
        <f t="shared" si="172"/>
        <v>122B_524</v>
      </c>
      <c r="C1087" t="str">
        <f t="shared" si="181"/>
        <v>122B_524</v>
      </c>
      <c r="D1087" t="str">
        <f>IF(ISNA(VLOOKUP(C1087,omissio_vanha_vs_uusi!$A$2:$T$107,20,FALSE)),"",IF(VLOOKUP(C1087,omissio_vanha_vs_uusi!$A$2:$T$107,20,FALSE)="OK",VLOOKUP(C1087,omissio_vanha_vs_uusi!$A$2:$T$107,11,FALSE),""))</f>
        <v/>
      </c>
      <c r="E1087">
        <f>VLOOKUP($C1087,marv2012_trees!$A$2:$O$2023,5,FALSE)</f>
        <v>2516144.77</v>
      </c>
      <c r="F1087">
        <f>VLOOKUP($C1087,marv2012_trees!$A$2:$O$2023,6,FALSE)</f>
        <v>6860482.3600000003</v>
      </c>
      <c r="G1087" t="str">
        <f>IF(ISNA(VLOOKUP($C1087,results!$A$2:$CJ$107,10,FALSE)),"",VLOOKUP($C1087,results!$A$2:$CJ$107,10,FALSE))</f>
        <v/>
      </c>
      <c r="H1087" t="str">
        <f>IF(ISNA(VLOOKUP($C1087,results!$A$2:$CJ$107,11,FALSE)),"",VLOOKUP($C1087,results!$A$2:$CJ$107,11,FALSE))</f>
        <v/>
      </c>
      <c r="I1087" t="s">
        <v>177</v>
      </c>
      <c r="J1087">
        <v>524</v>
      </c>
      <c r="K1087">
        <v>21</v>
      </c>
      <c r="L1087">
        <v>127</v>
      </c>
      <c r="M1087">
        <v>13.939002439999999</v>
      </c>
      <c r="N1087">
        <v>3</v>
      </c>
      <c r="O1087" s="7">
        <v>1</v>
      </c>
      <c r="P1087" s="7">
        <v>21</v>
      </c>
      <c r="Q1087" s="7">
        <v>11</v>
      </c>
      <c r="R1087" s="7">
        <v>140</v>
      </c>
      <c r="AB1087" s="8">
        <f t="shared" si="173"/>
        <v>13</v>
      </c>
      <c r="AC1087" s="8" t="str">
        <f t="shared" si="174"/>
        <v/>
      </c>
      <c r="AD1087" s="32" t="str">
        <f t="shared" si="175"/>
        <v/>
      </c>
      <c r="AE1087" s="32" t="str">
        <f>IF(J1087&lt;900,IF(AND(VLOOKUP(C1087,marv2012_trees!$A$2:$O$2023,11,FALSE)&lt;21,OR(Q1087=21,Q1087=22,Q1087=23)),1,""),"")</f>
        <v/>
      </c>
      <c r="AF1087" s="32" t="str">
        <f t="shared" si="176"/>
        <v/>
      </c>
      <c r="AG1087" s="32">
        <f t="shared" si="177"/>
        <v>127</v>
      </c>
      <c r="AH1087" s="32">
        <f t="shared" si="178"/>
        <v>140</v>
      </c>
      <c r="AI1087" s="32">
        <f t="shared" si="179"/>
        <v>13</v>
      </c>
      <c r="AJ1087" s="32" t="str">
        <f t="shared" si="180"/>
        <v/>
      </c>
    </row>
    <row r="1088" spans="1:36">
      <c r="A1088">
        <v>122</v>
      </c>
      <c r="B1088" s="1" t="str">
        <f t="shared" si="172"/>
        <v>122B_523</v>
      </c>
      <c r="C1088" t="str">
        <f t="shared" si="181"/>
        <v>122B_523</v>
      </c>
      <c r="D1088" t="str">
        <f>IF(ISNA(VLOOKUP(C1088,omissio_vanha_vs_uusi!$A$2:$T$107,20,FALSE)),"",IF(VLOOKUP(C1088,omissio_vanha_vs_uusi!$A$2:$T$107,20,FALSE)="OK",VLOOKUP(C1088,omissio_vanha_vs_uusi!$A$2:$T$107,11,FALSE),""))</f>
        <v/>
      </c>
      <c r="E1088">
        <f>VLOOKUP($C1088,marv2012_trees!$A$2:$O$2023,5,FALSE)</f>
        <v>2516144.79</v>
      </c>
      <c r="F1088">
        <f>VLOOKUP($C1088,marv2012_trees!$A$2:$O$2023,6,FALSE)</f>
        <v>6860482.3700000001</v>
      </c>
      <c r="G1088" t="str">
        <f>IF(ISNA(VLOOKUP($C1088,results!$A$2:$CJ$107,10,FALSE)),"",VLOOKUP($C1088,results!$A$2:$CJ$107,10,FALSE))</f>
        <v/>
      </c>
      <c r="H1088" t="str">
        <f>IF(ISNA(VLOOKUP($C1088,results!$A$2:$CJ$107,11,FALSE)),"",VLOOKUP($C1088,results!$A$2:$CJ$107,11,FALSE))</f>
        <v/>
      </c>
      <c r="I1088" t="s">
        <v>177</v>
      </c>
      <c r="J1088">
        <v>523</v>
      </c>
      <c r="K1088">
        <v>21</v>
      </c>
      <c r="L1088">
        <v>45</v>
      </c>
      <c r="N1088">
        <v>3</v>
      </c>
      <c r="O1088" s="7">
        <v>1</v>
      </c>
      <c r="P1088" s="7">
        <v>21</v>
      </c>
      <c r="Q1088" s="7">
        <v>31</v>
      </c>
      <c r="AB1088" s="8" t="str">
        <f t="shared" si="173"/>
        <v/>
      </c>
      <c r="AC1088" s="8" t="str">
        <f t="shared" si="174"/>
        <v/>
      </c>
      <c r="AD1088" s="32" t="str">
        <f t="shared" si="175"/>
        <v/>
      </c>
      <c r="AE1088" s="32" t="str">
        <f>IF(J1088&lt;900,IF(AND(VLOOKUP(C1088,marv2012_trees!$A$2:$O$2023,11,FALSE)&lt;21,OR(Q1088=21,Q1088=22,Q1088=23)),1,""),"")</f>
        <v/>
      </c>
      <c r="AF1088" s="32">
        <f t="shared" si="176"/>
        <v>1</v>
      </c>
      <c r="AG1088" s="32">
        <f t="shared" si="177"/>
        <v>0</v>
      </c>
      <c r="AH1088" s="32">
        <f t="shared" si="178"/>
        <v>0</v>
      </c>
      <c r="AI1088" s="32" t="str">
        <f t="shared" si="179"/>
        <v/>
      </c>
      <c r="AJ1088" s="32" t="str">
        <f t="shared" si="180"/>
        <v/>
      </c>
    </row>
    <row r="1089" spans="1:36">
      <c r="A1089">
        <v>122</v>
      </c>
      <c r="B1089" s="1" t="str">
        <f t="shared" si="172"/>
        <v>122B_525</v>
      </c>
      <c r="C1089" t="str">
        <f t="shared" si="181"/>
        <v>122B_525</v>
      </c>
      <c r="D1089" t="str">
        <f>IF(ISNA(VLOOKUP(C1089,omissio_vanha_vs_uusi!$A$2:$T$107,20,FALSE)),"",IF(VLOOKUP(C1089,omissio_vanha_vs_uusi!$A$2:$T$107,20,FALSE)="OK",VLOOKUP(C1089,omissio_vanha_vs_uusi!$A$2:$T$107,11,FALSE),""))</f>
        <v/>
      </c>
      <c r="E1089">
        <f>VLOOKUP($C1089,marv2012_trees!$A$2:$O$2023,5,FALSE)</f>
        <v>2516144.83</v>
      </c>
      <c r="F1089">
        <f>VLOOKUP($C1089,marv2012_trees!$A$2:$O$2023,6,FALSE)</f>
        <v>6860482.4900000002</v>
      </c>
      <c r="G1089" t="str">
        <f>IF(ISNA(VLOOKUP($C1089,results!$A$2:$CJ$107,10,FALSE)),"",VLOOKUP($C1089,results!$A$2:$CJ$107,10,FALSE))</f>
        <v/>
      </c>
      <c r="H1089" t="str">
        <f>IF(ISNA(VLOOKUP($C1089,results!$A$2:$CJ$107,11,FALSE)),"",VLOOKUP($C1089,results!$A$2:$CJ$107,11,FALSE))</f>
        <v/>
      </c>
      <c r="I1089" t="s">
        <v>177</v>
      </c>
      <c r="J1089">
        <v>525</v>
      </c>
      <c r="K1089">
        <v>21</v>
      </c>
      <c r="L1089">
        <v>92</v>
      </c>
      <c r="N1089">
        <v>3</v>
      </c>
      <c r="O1089" s="7">
        <v>1</v>
      </c>
      <c r="P1089" s="7">
        <v>21</v>
      </c>
      <c r="Q1089" s="7">
        <v>11</v>
      </c>
      <c r="R1089" s="7">
        <v>104</v>
      </c>
      <c r="AB1089" s="8">
        <f t="shared" si="173"/>
        <v>12</v>
      </c>
      <c r="AC1089" s="8" t="str">
        <f t="shared" si="174"/>
        <v/>
      </c>
      <c r="AD1089" s="32" t="str">
        <f t="shared" si="175"/>
        <v/>
      </c>
      <c r="AE1089" s="32" t="str">
        <f>IF(J1089&lt;900,IF(AND(VLOOKUP(C1089,marv2012_trees!$A$2:$O$2023,11,FALSE)&lt;21,OR(Q1089=21,Q1089=22,Q1089=23)),1,""),"")</f>
        <v/>
      </c>
      <c r="AF1089" s="32" t="str">
        <f t="shared" si="176"/>
        <v/>
      </c>
      <c r="AG1089" s="32">
        <f t="shared" si="177"/>
        <v>92</v>
      </c>
      <c r="AH1089" s="32">
        <f t="shared" si="178"/>
        <v>104</v>
      </c>
      <c r="AI1089" s="32">
        <f t="shared" si="179"/>
        <v>12</v>
      </c>
      <c r="AJ1089" s="32" t="str">
        <f t="shared" si="180"/>
        <v/>
      </c>
    </row>
    <row r="1090" spans="1:36">
      <c r="A1090">
        <v>122</v>
      </c>
      <c r="B1090" s="1" t="str">
        <f t="shared" si="172"/>
        <v>122B_587</v>
      </c>
      <c r="C1090" t="str">
        <f t="shared" si="181"/>
        <v>122B_587</v>
      </c>
      <c r="D1090" t="str">
        <f>IF(ISNA(VLOOKUP(C1090,omissio_vanha_vs_uusi!$A$2:$T$107,20,FALSE)),"",IF(VLOOKUP(C1090,omissio_vanha_vs_uusi!$A$2:$T$107,20,FALSE)="OK",VLOOKUP(C1090,omissio_vanha_vs_uusi!$A$2:$T$107,11,FALSE),""))</f>
        <v/>
      </c>
      <c r="E1090">
        <f>VLOOKUP($C1090,marv2012_trees!$A$2:$O$2023,5,FALSE)</f>
        <v>2516144.11</v>
      </c>
      <c r="F1090">
        <f>VLOOKUP($C1090,marv2012_trees!$A$2:$O$2023,6,FALSE)</f>
        <v>6860482.6100000003</v>
      </c>
      <c r="G1090" t="str">
        <f>IF(ISNA(VLOOKUP($C1090,results!$A$2:$CJ$107,10,FALSE)),"",VLOOKUP($C1090,results!$A$2:$CJ$107,10,FALSE))</f>
        <v/>
      </c>
      <c r="H1090" t="str">
        <f>IF(ISNA(VLOOKUP($C1090,results!$A$2:$CJ$107,11,FALSE)),"",VLOOKUP($C1090,results!$A$2:$CJ$107,11,FALSE))</f>
        <v/>
      </c>
      <c r="I1090" t="s">
        <v>177</v>
      </c>
      <c r="J1090">
        <v>587</v>
      </c>
      <c r="K1090">
        <v>3</v>
      </c>
      <c r="L1090">
        <v>160</v>
      </c>
      <c r="M1090">
        <v>14.921009160000001</v>
      </c>
      <c r="N1090">
        <v>3</v>
      </c>
      <c r="O1090" s="7">
        <v>1</v>
      </c>
      <c r="P1090" s="7">
        <v>3</v>
      </c>
      <c r="Q1090" s="7">
        <v>11</v>
      </c>
      <c r="R1090" s="7">
        <v>188</v>
      </c>
      <c r="S1090" s="7" t="s">
        <v>179</v>
      </c>
      <c r="T1090" s="7">
        <v>10.5</v>
      </c>
      <c r="U1090" s="7">
        <v>15</v>
      </c>
      <c r="V1090" s="7">
        <v>6.5</v>
      </c>
      <c r="X1090" s="7">
        <v>3</v>
      </c>
      <c r="AB1090" s="8">
        <f t="shared" si="173"/>
        <v>28</v>
      </c>
      <c r="AC1090" s="8" t="str">
        <f t="shared" si="174"/>
        <v/>
      </c>
      <c r="AD1090" s="32" t="str">
        <f t="shared" si="175"/>
        <v/>
      </c>
      <c r="AE1090" s="32" t="str">
        <f>IF(J1090&lt;900,IF(AND(VLOOKUP(C1090,marv2012_trees!$A$2:$O$2023,11,FALSE)&lt;21,OR(Q1090=21,Q1090=22,Q1090=23)),1,""),"")</f>
        <v/>
      </c>
      <c r="AF1090" s="32" t="str">
        <f t="shared" si="176"/>
        <v/>
      </c>
      <c r="AG1090" s="32">
        <f t="shared" si="177"/>
        <v>160</v>
      </c>
      <c r="AH1090" s="32">
        <f t="shared" si="178"/>
        <v>188</v>
      </c>
      <c r="AI1090" s="32">
        <f t="shared" si="179"/>
        <v>28</v>
      </c>
      <c r="AJ1090" s="32" t="str">
        <f t="shared" si="180"/>
        <v/>
      </c>
    </row>
    <row r="1091" spans="1:36">
      <c r="A1091">
        <v>122</v>
      </c>
      <c r="B1091" s="1" t="str">
        <f t="shared" ref="B1091:B1154" si="182">IF(D1091&lt;&gt;"",CONCATENATE(I1091,"_",D1091),C1091)</f>
        <v>122B_505</v>
      </c>
      <c r="C1091" t="str">
        <f t="shared" si="181"/>
        <v>122B_505</v>
      </c>
      <c r="D1091" t="str">
        <f>IF(ISNA(VLOOKUP(C1091,omissio_vanha_vs_uusi!$A$2:$T$107,20,FALSE)),"",IF(VLOOKUP(C1091,omissio_vanha_vs_uusi!$A$2:$T$107,20,FALSE)="OK",VLOOKUP(C1091,omissio_vanha_vs_uusi!$A$2:$T$107,11,FALSE),""))</f>
        <v/>
      </c>
      <c r="E1091">
        <f>VLOOKUP($C1091,marv2012_trees!$A$2:$O$2023,5,FALSE)</f>
        <v>2516136.7599999998</v>
      </c>
      <c r="F1091">
        <f>VLOOKUP($C1091,marv2012_trees!$A$2:$O$2023,6,FALSE)</f>
        <v>6860480.4900000002</v>
      </c>
      <c r="G1091" t="str">
        <f>IF(ISNA(VLOOKUP($C1091,results!$A$2:$CJ$107,10,FALSE)),"",VLOOKUP($C1091,results!$A$2:$CJ$107,10,FALSE))</f>
        <v/>
      </c>
      <c r="H1091" t="str">
        <f>IF(ISNA(VLOOKUP($C1091,results!$A$2:$CJ$107,11,FALSE)),"",VLOOKUP($C1091,results!$A$2:$CJ$107,11,FALSE))</f>
        <v/>
      </c>
      <c r="I1091" t="s">
        <v>177</v>
      </c>
      <c r="J1091">
        <v>505</v>
      </c>
      <c r="K1091">
        <v>21</v>
      </c>
      <c r="L1091">
        <v>110</v>
      </c>
      <c r="N1091">
        <v>3</v>
      </c>
      <c r="O1091" s="7">
        <v>1</v>
      </c>
      <c r="P1091" s="7">
        <v>21</v>
      </c>
      <c r="Q1091" s="7">
        <v>11</v>
      </c>
      <c r="R1091" s="7">
        <v>128</v>
      </c>
      <c r="S1091" s="7" t="s">
        <v>179</v>
      </c>
      <c r="T1091" s="7">
        <v>11</v>
      </c>
      <c r="U1091" s="7">
        <v>12</v>
      </c>
      <c r="V1091" s="7">
        <v>1.9</v>
      </c>
      <c r="X1091" s="7">
        <v>9</v>
      </c>
      <c r="AB1091" s="8">
        <f t="shared" ref="AB1091:AB1154" si="183">IF(OR(L1091=0,Q1091&gt;14,ABS(R1091-L1091)&gt;50),"",R1091-L1091)</f>
        <v>18</v>
      </c>
      <c r="AC1091" s="8" t="str">
        <f t="shared" ref="AC1091:AC1154" si="184">IF(P1091-K1091&lt;&gt;0,IF(OR(Q1091&gt;14,Q1091&lt;11),"",IF(OR(AND(K1091=3,P1091=4),AND(K1091=4,P1091=3)),"",IF(J1091&gt;899,"",1))),"")</f>
        <v/>
      </c>
      <c r="AD1091" s="32" t="str">
        <f t="shared" ref="AD1091:AD1154" si="185">IF(Q1091=41,1,"")</f>
        <v/>
      </c>
      <c r="AE1091" s="32" t="str">
        <f>IF(J1091&lt;900,IF(AND(VLOOKUP(C1091,marv2012_trees!$A$2:$O$2023,11,FALSE)&lt;21,OR(Q1091=21,Q1091=22,Q1091=23)),1,""),"")</f>
        <v/>
      </c>
      <c r="AF1091" s="32" t="str">
        <f t="shared" ref="AF1091:AF1154" si="186">IF(Q1091=31,1,"")</f>
        <v/>
      </c>
      <c r="AG1091" s="32">
        <f t="shared" ref="AG1091:AG1154" si="187">IF(AND(Q1091&lt;21,Q1091&lt;&gt;0,J1091&lt;900),L1091,0)</f>
        <v>110</v>
      </c>
      <c r="AH1091" s="32">
        <f t="shared" ref="AH1091:AH1154" si="188">IF(AND(Q1091&lt;21,Q1091&lt;&gt;0,J1091&lt;900),R1091,0)</f>
        <v>128</v>
      </c>
      <c r="AI1091" s="32">
        <f t="shared" ref="AI1091:AI1154" si="189">IF(AND(Q1091&lt;21,J1091&lt;900),AH1091-AG1091,"")</f>
        <v>18</v>
      </c>
      <c r="AJ1091" s="32" t="str">
        <f t="shared" ref="AJ1091:AJ1154" si="190">IF(AI1091&lt;&gt;"",IF(ABS(AI1091&gt;50),1,""),"")</f>
        <v/>
      </c>
    </row>
    <row r="1092" spans="1:36">
      <c r="A1092">
        <v>122</v>
      </c>
      <c r="B1092" s="1" t="str">
        <f t="shared" si="182"/>
        <v>122B_527</v>
      </c>
      <c r="C1092" t="str">
        <f t="shared" si="181"/>
        <v>122B_527</v>
      </c>
      <c r="D1092" t="str">
        <f>IF(ISNA(VLOOKUP(C1092,omissio_vanha_vs_uusi!$A$2:$T$107,20,FALSE)),"",IF(VLOOKUP(C1092,omissio_vanha_vs_uusi!$A$2:$T$107,20,FALSE)="OK",VLOOKUP(C1092,omissio_vanha_vs_uusi!$A$2:$T$107,11,FALSE),""))</f>
        <v/>
      </c>
      <c r="E1092">
        <f>VLOOKUP($C1092,marv2012_trees!$A$2:$O$2023,5,FALSE)</f>
        <v>2516143.7000000002</v>
      </c>
      <c r="F1092">
        <f>VLOOKUP($C1092,marv2012_trees!$A$2:$O$2023,6,FALSE)</f>
        <v>6860483.0999999996</v>
      </c>
      <c r="G1092" t="str">
        <f>IF(ISNA(VLOOKUP($C1092,results!$A$2:$CJ$107,10,FALSE)),"",VLOOKUP($C1092,results!$A$2:$CJ$107,10,FALSE))</f>
        <v/>
      </c>
      <c r="H1092" t="str">
        <f>IF(ISNA(VLOOKUP($C1092,results!$A$2:$CJ$107,11,FALSE)),"",VLOOKUP($C1092,results!$A$2:$CJ$107,11,FALSE))</f>
        <v/>
      </c>
      <c r="I1092" t="s">
        <v>177</v>
      </c>
      <c r="J1092">
        <v>527</v>
      </c>
      <c r="K1092">
        <v>3</v>
      </c>
      <c r="L1092">
        <v>60</v>
      </c>
      <c r="N1092">
        <v>3</v>
      </c>
      <c r="Q1092" s="7">
        <v>41</v>
      </c>
      <c r="AB1092" s="8" t="str">
        <f t="shared" si="183"/>
        <v/>
      </c>
      <c r="AC1092" s="8" t="str">
        <f t="shared" si="184"/>
        <v/>
      </c>
      <c r="AD1092" s="32">
        <f t="shared" si="185"/>
        <v>1</v>
      </c>
      <c r="AE1092" s="32" t="str">
        <f>IF(J1092&lt;900,IF(AND(VLOOKUP(C1092,marv2012_trees!$A$2:$O$2023,11,FALSE)&lt;21,OR(Q1092=21,Q1092=22,Q1092=23)),1,""),"")</f>
        <v/>
      </c>
      <c r="AF1092" s="32" t="str">
        <f t="shared" si="186"/>
        <v/>
      </c>
      <c r="AG1092" s="32">
        <f t="shared" si="187"/>
        <v>0</v>
      </c>
      <c r="AH1092" s="32">
        <f t="shared" si="188"/>
        <v>0</v>
      </c>
      <c r="AI1092" s="32" t="str">
        <f t="shared" si="189"/>
        <v/>
      </c>
      <c r="AJ1092" s="32" t="str">
        <f t="shared" si="190"/>
        <v/>
      </c>
    </row>
    <row r="1093" spans="1:36">
      <c r="A1093">
        <v>122</v>
      </c>
      <c r="B1093" s="1" t="str">
        <f t="shared" si="182"/>
        <v>122B_901</v>
      </c>
      <c r="C1093" t="str">
        <f t="shared" si="181"/>
        <v>122B_901</v>
      </c>
      <c r="D1093" t="str">
        <f>IF(ISNA(VLOOKUP(C1093,omissio_vanha_vs_uusi!$A$2:$T$107,20,FALSE)),"",IF(VLOOKUP(C1093,omissio_vanha_vs_uusi!$A$2:$T$107,20,FALSE)="OK",VLOOKUP(C1093,omissio_vanha_vs_uusi!$A$2:$T$107,11,FALSE),""))</f>
        <v/>
      </c>
      <c r="G1093">
        <f>IF(ISNA(VLOOKUP($C1093,results!$A$2:$CJ$107,10,FALSE)),"",VLOOKUP($C1093,results!$A$2:$CJ$107,10,FALSE))</f>
        <v>2516132.88</v>
      </c>
      <c r="H1093">
        <f>IF(ISNA(VLOOKUP($C1093,results!$A$2:$CJ$107,11,FALSE)),"",VLOOKUP($C1093,results!$A$2:$CJ$107,11,FALSE))</f>
        <v>6860468.1100000003</v>
      </c>
      <c r="I1093" t="s">
        <v>177</v>
      </c>
      <c r="J1093">
        <v>901</v>
      </c>
      <c r="N1093">
        <v>4</v>
      </c>
      <c r="O1093" s="7">
        <v>1</v>
      </c>
      <c r="P1093" s="7">
        <v>1</v>
      </c>
      <c r="Q1093" s="7">
        <v>11</v>
      </c>
      <c r="R1093" s="7">
        <v>145</v>
      </c>
      <c r="AB1093" s="8" t="str">
        <f t="shared" si="183"/>
        <v/>
      </c>
      <c r="AC1093" s="8" t="str">
        <f t="shared" si="184"/>
        <v/>
      </c>
      <c r="AD1093" s="32" t="str">
        <f t="shared" si="185"/>
        <v/>
      </c>
      <c r="AE1093" s="32" t="str">
        <f>IF(J1093&lt;900,IF(AND(VLOOKUP(C1093,marv2012_trees!$A$2:$O$2023,11,FALSE)&lt;21,OR(Q1093=21,Q1093=22,Q1093=23)),1,""),"")</f>
        <v/>
      </c>
      <c r="AF1093" s="32" t="str">
        <f t="shared" si="186"/>
        <v/>
      </c>
      <c r="AG1093" s="32">
        <f t="shared" si="187"/>
        <v>0</v>
      </c>
      <c r="AH1093" s="32">
        <f t="shared" si="188"/>
        <v>0</v>
      </c>
      <c r="AI1093" s="32" t="str">
        <f t="shared" si="189"/>
        <v/>
      </c>
      <c r="AJ1093" s="32" t="str">
        <f t="shared" si="190"/>
        <v/>
      </c>
    </row>
    <row r="1094" spans="1:36">
      <c r="A1094">
        <v>122</v>
      </c>
      <c r="B1094" s="1" t="str">
        <f t="shared" si="182"/>
        <v>122B_902</v>
      </c>
      <c r="C1094" t="str">
        <f t="shared" si="181"/>
        <v>122B_902</v>
      </c>
      <c r="D1094" t="str">
        <f>IF(ISNA(VLOOKUP(C1094,omissio_vanha_vs_uusi!$A$2:$T$107,20,FALSE)),"",IF(VLOOKUP(C1094,omissio_vanha_vs_uusi!$A$2:$T$107,20,FALSE)="OK",VLOOKUP(C1094,omissio_vanha_vs_uusi!$A$2:$T$107,11,FALSE),""))</f>
        <v/>
      </c>
      <c r="G1094">
        <f>IF(ISNA(VLOOKUP($C1094,results!$A$2:$CJ$107,10,FALSE)),"",VLOOKUP($C1094,results!$A$2:$CJ$107,10,FALSE))</f>
        <v>2516134.14</v>
      </c>
      <c r="H1094">
        <f>IF(ISNA(VLOOKUP($C1094,results!$A$2:$CJ$107,11,FALSE)),"",VLOOKUP($C1094,results!$A$2:$CJ$107,11,FALSE))</f>
        <v>6860475.4699999997</v>
      </c>
      <c r="I1094" t="s">
        <v>177</v>
      </c>
      <c r="J1094">
        <v>902</v>
      </c>
      <c r="N1094">
        <v>4</v>
      </c>
      <c r="O1094" s="7">
        <v>1</v>
      </c>
      <c r="P1094" s="7">
        <v>16</v>
      </c>
      <c r="Q1094" s="7">
        <v>11</v>
      </c>
      <c r="R1094" s="7">
        <v>47</v>
      </c>
      <c r="AB1094" s="8" t="str">
        <f t="shared" si="183"/>
        <v/>
      </c>
      <c r="AC1094" s="8" t="str">
        <f t="shared" si="184"/>
        <v/>
      </c>
      <c r="AD1094" s="32" t="str">
        <f t="shared" si="185"/>
        <v/>
      </c>
      <c r="AE1094" s="32" t="str">
        <f>IF(J1094&lt;900,IF(AND(VLOOKUP(C1094,marv2012_trees!$A$2:$O$2023,11,FALSE)&lt;21,OR(Q1094=21,Q1094=22,Q1094=23)),1,""),"")</f>
        <v/>
      </c>
      <c r="AF1094" s="32" t="str">
        <f t="shared" si="186"/>
        <v/>
      </c>
      <c r="AG1094" s="32">
        <f t="shared" si="187"/>
        <v>0</v>
      </c>
      <c r="AH1094" s="32">
        <f t="shared" si="188"/>
        <v>0</v>
      </c>
      <c r="AI1094" s="32" t="str">
        <f t="shared" si="189"/>
        <v/>
      </c>
      <c r="AJ1094" s="32" t="str">
        <f t="shared" si="190"/>
        <v/>
      </c>
    </row>
    <row r="1095" spans="1:36">
      <c r="A1095">
        <v>122</v>
      </c>
      <c r="B1095" s="1" t="str">
        <f t="shared" si="182"/>
        <v>122B_501</v>
      </c>
      <c r="C1095" t="str">
        <f t="shared" si="181"/>
        <v>122B_903</v>
      </c>
      <c r="D1095">
        <f>IF(ISNA(VLOOKUP(C1095,omissio_vanha_vs_uusi!$A$2:$T$107,20,FALSE)),"",IF(VLOOKUP(C1095,omissio_vanha_vs_uusi!$A$2:$T$107,20,FALSE)="OK",VLOOKUP(C1095,omissio_vanha_vs_uusi!$A$2:$T$107,11,FALSE),""))</f>
        <v>501</v>
      </c>
      <c r="G1095">
        <f>IF(ISNA(VLOOKUP($C1095,results!$A$2:$CJ$107,10,FALSE)),"",VLOOKUP($C1095,results!$A$2:$CJ$107,10,FALSE))</f>
        <v>2516137.7799999998</v>
      </c>
      <c r="H1095">
        <f>IF(ISNA(VLOOKUP($C1095,results!$A$2:$CJ$107,11,FALSE)),"",VLOOKUP($C1095,results!$A$2:$CJ$107,11,FALSE))</f>
        <v>6860470.0099999998</v>
      </c>
      <c r="I1095" t="s">
        <v>177</v>
      </c>
      <c r="J1095">
        <v>903</v>
      </c>
      <c r="N1095">
        <v>4</v>
      </c>
      <c r="O1095" s="7">
        <v>1</v>
      </c>
      <c r="P1095" s="7">
        <v>2</v>
      </c>
      <c r="Q1095" s="7">
        <v>11</v>
      </c>
      <c r="R1095" s="7">
        <v>65</v>
      </c>
      <c r="S1095" s="7" t="s">
        <v>180</v>
      </c>
      <c r="U1095" s="7">
        <v>5.25</v>
      </c>
      <c r="V1095" s="7">
        <v>0.5</v>
      </c>
      <c r="AB1095" s="8" t="str">
        <f t="shared" si="183"/>
        <v/>
      </c>
      <c r="AC1095" s="8" t="str">
        <f t="shared" si="184"/>
        <v/>
      </c>
      <c r="AD1095" s="32" t="str">
        <f t="shared" si="185"/>
        <v/>
      </c>
      <c r="AE1095" s="32" t="str">
        <f>IF(J1095&lt;900,IF(AND(VLOOKUP(C1095,marv2012_trees!$A$2:$O$2023,11,FALSE)&lt;21,OR(Q1095=21,Q1095=22,Q1095=23)),1,""),"")</f>
        <v/>
      </c>
      <c r="AF1095" s="32" t="str">
        <f t="shared" si="186"/>
        <v/>
      </c>
      <c r="AG1095" s="32">
        <f t="shared" si="187"/>
        <v>0</v>
      </c>
      <c r="AH1095" s="32">
        <f t="shared" si="188"/>
        <v>0</v>
      </c>
      <c r="AI1095" s="32" t="str">
        <f t="shared" si="189"/>
        <v/>
      </c>
      <c r="AJ1095" s="32" t="str">
        <f t="shared" si="190"/>
        <v/>
      </c>
    </row>
    <row r="1096" spans="1:36">
      <c r="A1096">
        <v>122</v>
      </c>
      <c r="B1096" s="1" t="str">
        <f t="shared" si="182"/>
        <v>122B_904</v>
      </c>
      <c r="C1096" t="str">
        <f t="shared" si="181"/>
        <v>122B_904</v>
      </c>
      <c r="D1096" t="str">
        <f>IF(ISNA(VLOOKUP(C1096,omissio_vanha_vs_uusi!$A$2:$T$107,20,FALSE)),"",IF(VLOOKUP(C1096,omissio_vanha_vs_uusi!$A$2:$T$107,20,FALSE)="OK",VLOOKUP(C1096,omissio_vanha_vs_uusi!$A$2:$T$107,11,FALSE),""))</f>
        <v/>
      </c>
      <c r="G1096">
        <f>IF(ISNA(VLOOKUP($C1096,results!$A$2:$CJ$107,10,FALSE)),"",VLOOKUP($C1096,results!$A$2:$CJ$107,10,FALSE))</f>
        <v>2516136.0699999998</v>
      </c>
      <c r="H1096">
        <f>IF(ISNA(VLOOKUP($C1096,results!$A$2:$CJ$107,11,FALSE)),"",VLOOKUP($C1096,results!$A$2:$CJ$107,11,FALSE))</f>
        <v>6860468.5899999999</v>
      </c>
      <c r="I1096" t="s">
        <v>177</v>
      </c>
      <c r="J1096">
        <v>904</v>
      </c>
      <c r="N1096">
        <v>4</v>
      </c>
      <c r="O1096" s="7">
        <v>1</v>
      </c>
      <c r="P1096" s="7">
        <v>2</v>
      </c>
      <c r="Q1096" s="7">
        <v>11</v>
      </c>
      <c r="R1096" s="7">
        <v>54</v>
      </c>
      <c r="AB1096" s="8" t="str">
        <f t="shared" si="183"/>
        <v/>
      </c>
      <c r="AC1096" s="8" t="str">
        <f t="shared" si="184"/>
        <v/>
      </c>
      <c r="AD1096" s="32" t="str">
        <f t="shared" si="185"/>
        <v/>
      </c>
      <c r="AE1096" s="32" t="str">
        <f>IF(J1096&lt;900,IF(AND(VLOOKUP(C1096,marv2012_trees!$A$2:$O$2023,11,FALSE)&lt;21,OR(Q1096=21,Q1096=22,Q1096=23)),1,""),"")</f>
        <v/>
      </c>
      <c r="AF1096" s="32" t="str">
        <f t="shared" si="186"/>
        <v/>
      </c>
      <c r="AG1096" s="32">
        <f t="shared" si="187"/>
        <v>0</v>
      </c>
      <c r="AH1096" s="32">
        <f t="shared" si="188"/>
        <v>0</v>
      </c>
      <c r="AI1096" s="32" t="str">
        <f t="shared" si="189"/>
        <v/>
      </c>
      <c r="AJ1096" s="32" t="str">
        <f t="shared" si="190"/>
        <v/>
      </c>
    </row>
    <row r="1097" spans="1:36">
      <c r="A1097">
        <v>122</v>
      </c>
      <c r="B1097" s="1" t="str">
        <f t="shared" si="182"/>
        <v>122B_905</v>
      </c>
      <c r="C1097" t="str">
        <f t="shared" si="181"/>
        <v>122B_905</v>
      </c>
      <c r="D1097" t="str">
        <f>IF(ISNA(VLOOKUP(C1097,omissio_vanha_vs_uusi!$A$2:$T$107,20,FALSE)),"",IF(VLOOKUP(C1097,omissio_vanha_vs_uusi!$A$2:$T$107,20,FALSE)="OK",VLOOKUP(C1097,omissio_vanha_vs_uusi!$A$2:$T$107,11,FALSE),""))</f>
        <v/>
      </c>
      <c r="G1097">
        <f>IF(ISNA(VLOOKUP($C1097,results!$A$2:$CJ$107,10,FALSE)),"",VLOOKUP($C1097,results!$A$2:$CJ$107,10,FALSE))</f>
        <v>2516143.2599999998</v>
      </c>
      <c r="H1097">
        <f>IF(ISNA(VLOOKUP($C1097,results!$A$2:$CJ$107,11,FALSE)),"",VLOOKUP($C1097,results!$A$2:$CJ$107,11,FALSE))</f>
        <v>6860473.7300000004</v>
      </c>
      <c r="I1097" t="s">
        <v>177</v>
      </c>
      <c r="J1097">
        <v>905</v>
      </c>
      <c r="N1097">
        <v>4</v>
      </c>
      <c r="O1097" s="7">
        <v>1</v>
      </c>
      <c r="P1097" s="7">
        <v>3</v>
      </c>
      <c r="Q1097" s="7">
        <v>11</v>
      </c>
      <c r="R1097" s="7">
        <v>144</v>
      </c>
      <c r="AB1097" s="8" t="str">
        <f t="shared" si="183"/>
        <v/>
      </c>
      <c r="AC1097" s="8" t="str">
        <f t="shared" si="184"/>
        <v/>
      </c>
      <c r="AD1097" s="32" t="str">
        <f t="shared" si="185"/>
        <v/>
      </c>
      <c r="AE1097" s="32" t="str">
        <f>IF(J1097&lt;900,IF(AND(VLOOKUP(C1097,marv2012_trees!$A$2:$O$2023,11,FALSE)&lt;21,OR(Q1097=21,Q1097=22,Q1097=23)),1,""),"")</f>
        <v/>
      </c>
      <c r="AF1097" s="32" t="str">
        <f t="shared" si="186"/>
        <v/>
      </c>
      <c r="AG1097" s="32">
        <f t="shared" si="187"/>
        <v>0</v>
      </c>
      <c r="AH1097" s="32">
        <f t="shared" si="188"/>
        <v>0</v>
      </c>
      <c r="AI1097" s="32" t="str">
        <f t="shared" si="189"/>
        <v/>
      </c>
      <c r="AJ1097" s="32" t="str">
        <f t="shared" si="190"/>
        <v/>
      </c>
    </row>
    <row r="1098" spans="1:36">
      <c r="A1098">
        <v>122</v>
      </c>
      <c r="B1098" s="1" t="str">
        <f t="shared" si="182"/>
        <v>122B_906</v>
      </c>
      <c r="C1098" t="str">
        <f t="shared" si="181"/>
        <v>122B_906</v>
      </c>
      <c r="D1098" t="str">
        <f>IF(ISNA(VLOOKUP(C1098,omissio_vanha_vs_uusi!$A$2:$T$107,20,FALSE)),"",IF(VLOOKUP(C1098,omissio_vanha_vs_uusi!$A$2:$T$107,20,FALSE)="OK",VLOOKUP(C1098,omissio_vanha_vs_uusi!$A$2:$T$107,11,FALSE),""))</f>
        <v/>
      </c>
      <c r="G1098">
        <f>IF(ISNA(VLOOKUP($C1098,results!$A$2:$CJ$107,10,FALSE)),"",VLOOKUP($C1098,results!$A$2:$CJ$107,10,FALSE))</f>
        <v>2516142.92</v>
      </c>
      <c r="H1098">
        <f>IF(ISNA(VLOOKUP($C1098,results!$A$2:$CJ$107,11,FALSE)),"",VLOOKUP($C1098,results!$A$2:$CJ$107,11,FALSE))</f>
        <v>6860479.9299999997</v>
      </c>
      <c r="I1098" t="s">
        <v>177</v>
      </c>
      <c r="J1098">
        <v>906</v>
      </c>
      <c r="N1098">
        <v>4</v>
      </c>
      <c r="O1098" s="7">
        <v>1</v>
      </c>
      <c r="P1098" s="7">
        <v>21</v>
      </c>
      <c r="Q1098" s="7">
        <v>11</v>
      </c>
      <c r="R1098" s="7">
        <v>143</v>
      </c>
      <c r="AB1098" s="8" t="str">
        <f t="shared" si="183"/>
        <v/>
      </c>
      <c r="AC1098" s="8" t="str">
        <f t="shared" si="184"/>
        <v/>
      </c>
      <c r="AD1098" s="32" t="str">
        <f t="shared" si="185"/>
        <v/>
      </c>
      <c r="AE1098" s="32" t="str">
        <f>IF(J1098&lt;900,IF(AND(VLOOKUP(C1098,marv2012_trees!$A$2:$O$2023,11,FALSE)&lt;21,OR(Q1098=21,Q1098=22,Q1098=23)),1,""),"")</f>
        <v/>
      </c>
      <c r="AF1098" s="32" t="str">
        <f t="shared" si="186"/>
        <v/>
      </c>
      <c r="AG1098" s="32">
        <f t="shared" si="187"/>
        <v>0</v>
      </c>
      <c r="AH1098" s="32">
        <f t="shared" si="188"/>
        <v>0</v>
      </c>
      <c r="AI1098" s="32" t="str">
        <f t="shared" si="189"/>
        <v/>
      </c>
      <c r="AJ1098" s="32" t="str">
        <f t="shared" si="190"/>
        <v/>
      </c>
    </row>
    <row r="1099" spans="1:36">
      <c r="A1099">
        <v>122</v>
      </c>
      <c r="B1099" s="1" t="str">
        <f t="shared" si="182"/>
        <v>122B_503</v>
      </c>
      <c r="C1099" t="str">
        <f t="shared" si="181"/>
        <v>122B_907</v>
      </c>
      <c r="D1099">
        <f>IF(ISNA(VLOOKUP(C1099,omissio_vanha_vs_uusi!$A$2:$T$107,20,FALSE)),"",IF(VLOOKUP(C1099,omissio_vanha_vs_uusi!$A$2:$T$107,20,FALSE)="OK",VLOOKUP(C1099,omissio_vanha_vs_uusi!$A$2:$T$107,11,FALSE),""))</f>
        <v>503</v>
      </c>
      <c r="G1099">
        <f>IF(ISNA(VLOOKUP($C1099,results!$A$2:$CJ$107,10,FALSE)),"",VLOOKUP($C1099,results!$A$2:$CJ$107,10,FALSE))</f>
        <v>2516132.96</v>
      </c>
      <c r="H1099">
        <f>IF(ISNA(VLOOKUP($C1099,results!$A$2:$CJ$107,11,FALSE)),"",VLOOKUP($C1099,results!$A$2:$CJ$107,11,FALSE))</f>
        <v>6860481.5899999999</v>
      </c>
      <c r="I1099" t="s">
        <v>177</v>
      </c>
      <c r="J1099">
        <v>907</v>
      </c>
      <c r="N1099">
        <v>4</v>
      </c>
      <c r="O1099" s="7">
        <v>1</v>
      </c>
      <c r="P1099" s="7">
        <v>2</v>
      </c>
      <c r="Q1099" s="7">
        <v>11</v>
      </c>
      <c r="R1099" s="7">
        <v>53</v>
      </c>
      <c r="AB1099" s="8" t="str">
        <f t="shared" si="183"/>
        <v/>
      </c>
      <c r="AC1099" s="8" t="str">
        <f t="shared" si="184"/>
        <v/>
      </c>
      <c r="AD1099" s="32" t="str">
        <f t="shared" si="185"/>
        <v/>
      </c>
      <c r="AE1099" s="32" t="str">
        <f>IF(J1099&lt;900,IF(AND(VLOOKUP(C1099,marv2012_trees!$A$2:$O$2023,11,FALSE)&lt;21,OR(Q1099=21,Q1099=22,Q1099=23)),1,""),"")</f>
        <v/>
      </c>
      <c r="AF1099" s="32" t="str">
        <f t="shared" si="186"/>
        <v/>
      </c>
      <c r="AG1099" s="32">
        <f t="shared" si="187"/>
        <v>0</v>
      </c>
      <c r="AH1099" s="32">
        <f t="shared" si="188"/>
        <v>0</v>
      </c>
      <c r="AI1099" s="32" t="str">
        <f t="shared" si="189"/>
        <v/>
      </c>
      <c r="AJ1099" s="32" t="str">
        <f t="shared" si="190"/>
        <v/>
      </c>
    </row>
    <row r="1100" spans="1:36">
      <c r="A1100">
        <v>122</v>
      </c>
      <c r="B1100" s="1" t="str">
        <f t="shared" si="182"/>
        <v>122B_908</v>
      </c>
      <c r="C1100" t="str">
        <f t="shared" si="181"/>
        <v>122B_908</v>
      </c>
      <c r="D1100" t="str">
        <f>IF(ISNA(VLOOKUP(C1100,omissio_vanha_vs_uusi!$A$2:$T$107,20,FALSE)),"",IF(VLOOKUP(C1100,omissio_vanha_vs_uusi!$A$2:$T$107,20,FALSE)="OK",VLOOKUP(C1100,omissio_vanha_vs_uusi!$A$2:$T$107,11,FALSE),""))</f>
        <v/>
      </c>
      <c r="G1100">
        <f>IF(ISNA(VLOOKUP($C1100,results!$A$2:$CJ$107,10,FALSE)),"",VLOOKUP($C1100,results!$A$2:$CJ$107,10,FALSE))</f>
        <v>2516132.21</v>
      </c>
      <c r="H1100">
        <f>IF(ISNA(VLOOKUP($C1100,results!$A$2:$CJ$107,11,FALSE)),"",VLOOKUP($C1100,results!$A$2:$CJ$107,11,FALSE))</f>
        <v>6860481.4000000004</v>
      </c>
      <c r="I1100" t="s">
        <v>177</v>
      </c>
      <c r="J1100">
        <v>908</v>
      </c>
      <c r="N1100">
        <v>4</v>
      </c>
      <c r="O1100" s="7">
        <v>1</v>
      </c>
      <c r="P1100" s="7">
        <v>2</v>
      </c>
      <c r="Q1100" s="7">
        <v>11</v>
      </c>
      <c r="R1100" s="7">
        <v>39</v>
      </c>
      <c r="AB1100" s="8" t="str">
        <f t="shared" si="183"/>
        <v/>
      </c>
      <c r="AC1100" s="8" t="str">
        <f t="shared" si="184"/>
        <v/>
      </c>
      <c r="AD1100" s="32" t="str">
        <f t="shared" si="185"/>
        <v/>
      </c>
      <c r="AE1100" s="32" t="str">
        <f>IF(J1100&lt;900,IF(AND(VLOOKUP(C1100,marv2012_trees!$A$2:$O$2023,11,FALSE)&lt;21,OR(Q1100=21,Q1100=22,Q1100=23)),1,""),"")</f>
        <v/>
      </c>
      <c r="AF1100" s="32" t="str">
        <f t="shared" si="186"/>
        <v/>
      </c>
      <c r="AG1100" s="32">
        <f t="shared" si="187"/>
        <v>0</v>
      </c>
      <c r="AH1100" s="32">
        <f t="shared" si="188"/>
        <v>0</v>
      </c>
      <c r="AI1100" s="32" t="str">
        <f t="shared" si="189"/>
        <v/>
      </c>
      <c r="AJ1100" s="32" t="str">
        <f t="shared" si="190"/>
        <v/>
      </c>
    </row>
    <row r="1101" spans="1:36">
      <c r="A1101">
        <v>122</v>
      </c>
      <c r="B1101" s="1" t="str">
        <f t="shared" si="182"/>
        <v>122B_909</v>
      </c>
      <c r="C1101" t="str">
        <f t="shared" si="181"/>
        <v>122B_909</v>
      </c>
      <c r="D1101" t="str">
        <f>IF(ISNA(VLOOKUP(C1101,omissio_vanha_vs_uusi!$A$2:$T$107,20,FALSE)),"",IF(VLOOKUP(C1101,omissio_vanha_vs_uusi!$A$2:$T$107,20,FALSE)="OK",VLOOKUP(C1101,omissio_vanha_vs_uusi!$A$2:$T$107,11,FALSE),""))</f>
        <v/>
      </c>
      <c r="G1101">
        <f>IF(ISNA(VLOOKUP($C1101,results!$A$2:$CJ$107,10,FALSE)),"",VLOOKUP($C1101,results!$A$2:$CJ$107,10,FALSE))</f>
        <v>2516137.9500000002</v>
      </c>
      <c r="H1101">
        <f>IF(ISNA(VLOOKUP($C1101,results!$A$2:$CJ$107,11,FALSE)),"",VLOOKUP($C1101,results!$A$2:$CJ$107,11,FALSE))</f>
        <v>6860483.5499999998</v>
      </c>
      <c r="I1101" t="s">
        <v>177</v>
      </c>
      <c r="J1101">
        <v>909</v>
      </c>
      <c r="N1101">
        <v>4</v>
      </c>
      <c r="O1101" s="7">
        <v>1</v>
      </c>
      <c r="P1101" s="7">
        <v>2</v>
      </c>
      <c r="Q1101" s="7">
        <v>11</v>
      </c>
      <c r="R1101" s="7">
        <v>37</v>
      </c>
      <c r="AB1101" s="8" t="str">
        <f t="shared" si="183"/>
        <v/>
      </c>
      <c r="AC1101" s="8" t="str">
        <f t="shared" si="184"/>
        <v/>
      </c>
      <c r="AD1101" s="32" t="str">
        <f t="shared" si="185"/>
        <v/>
      </c>
      <c r="AE1101" s="32" t="str">
        <f>IF(J1101&lt;900,IF(AND(VLOOKUP(C1101,marv2012_trees!$A$2:$O$2023,11,FALSE)&lt;21,OR(Q1101=21,Q1101=22,Q1101=23)),1,""),"")</f>
        <v/>
      </c>
      <c r="AF1101" s="32" t="str">
        <f t="shared" si="186"/>
        <v/>
      </c>
      <c r="AG1101" s="32">
        <f t="shared" si="187"/>
        <v>0</v>
      </c>
      <c r="AH1101" s="32">
        <f t="shared" si="188"/>
        <v>0</v>
      </c>
      <c r="AI1101" s="32" t="str">
        <f t="shared" si="189"/>
        <v/>
      </c>
      <c r="AJ1101" s="32" t="str">
        <f t="shared" si="190"/>
        <v/>
      </c>
    </row>
    <row r="1102" spans="1:36">
      <c r="A1102">
        <v>122</v>
      </c>
      <c r="B1102" s="1" t="str">
        <f t="shared" si="182"/>
        <v>122B_910</v>
      </c>
      <c r="C1102" t="str">
        <f t="shared" si="181"/>
        <v>122B_910</v>
      </c>
      <c r="D1102" t="str">
        <f>IF(ISNA(VLOOKUP(C1102,omissio_vanha_vs_uusi!$A$2:$T$107,20,FALSE)),"",IF(VLOOKUP(C1102,omissio_vanha_vs_uusi!$A$2:$T$107,20,FALSE)="OK",VLOOKUP(C1102,omissio_vanha_vs_uusi!$A$2:$T$107,11,FALSE),""))</f>
        <v/>
      </c>
      <c r="G1102">
        <f>IF(ISNA(VLOOKUP($C1102,results!$A$2:$CJ$107,10,FALSE)),"",VLOOKUP($C1102,results!$A$2:$CJ$107,10,FALSE))</f>
        <v>2516144.0099999998</v>
      </c>
      <c r="H1102">
        <f>IF(ISNA(VLOOKUP($C1102,results!$A$2:$CJ$107,11,FALSE)),"",VLOOKUP($C1102,results!$A$2:$CJ$107,11,FALSE))</f>
        <v>6860483.6299999999</v>
      </c>
      <c r="I1102" t="s">
        <v>177</v>
      </c>
      <c r="J1102">
        <v>910</v>
      </c>
      <c r="N1102">
        <v>4</v>
      </c>
      <c r="O1102" s="7">
        <v>1</v>
      </c>
      <c r="P1102" s="7">
        <v>4</v>
      </c>
      <c r="Q1102" s="7">
        <v>11</v>
      </c>
      <c r="R1102" s="7">
        <v>64</v>
      </c>
      <c r="S1102" s="7" t="s">
        <v>180</v>
      </c>
      <c r="T1102" s="7">
        <v>4.5</v>
      </c>
      <c r="U1102" s="7">
        <v>9.5</v>
      </c>
      <c r="V1102" s="7">
        <v>5</v>
      </c>
      <c r="AB1102" s="8" t="str">
        <f t="shared" si="183"/>
        <v/>
      </c>
      <c r="AC1102" s="8" t="str">
        <f t="shared" si="184"/>
        <v/>
      </c>
      <c r="AD1102" s="32" t="str">
        <f t="shared" si="185"/>
        <v/>
      </c>
      <c r="AE1102" s="32" t="str">
        <f>IF(J1102&lt;900,IF(AND(VLOOKUP(C1102,marv2012_trees!$A$2:$O$2023,11,FALSE)&lt;21,OR(Q1102=21,Q1102=22,Q1102=23)),1,""),"")</f>
        <v/>
      </c>
      <c r="AF1102" s="32" t="str">
        <f t="shared" si="186"/>
        <v/>
      </c>
      <c r="AG1102" s="32">
        <f t="shared" si="187"/>
        <v>0</v>
      </c>
      <c r="AH1102" s="32">
        <f t="shared" si="188"/>
        <v>0</v>
      </c>
      <c r="AI1102" s="32" t="str">
        <f t="shared" si="189"/>
        <v/>
      </c>
      <c r="AJ1102" s="32" t="str">
        <f t="shared" si="190"/>
        <v/>
      </c>
    </row>
    <row r="1103" spans="1:36">
      <c r="A1103">
        <v>81</v>
      </c>
      <c r="B1103" s="1" t="str">
        <f t="shared" si="182"/>
        <v>81_88</v>
      </c>
      <c r="C1103" t="str">
        <f t="shared" ref="C1103" si="191">CONCATENATE(I1103,"_",J1103)</f>
        <v>81_88</v>
      </c>
      <c r="D1103" t="str">
        <f>IF(ISNA(VLOOKUP(C1103,omissio_vanha_vs_uusi!$A$2:$T$107,20,FALSE)),"",IF(VLOOKUP(C1103,omissio_vanha_vs_uusi!$A$2:$T$107,20,FALSE)="OK",VLOOKUP(C1103,omissio_vanha_vs_uusi!$A$2:$T$107,11,FALSE),""))</f>
        <v/>
      </c>
      <c r="E1103">
        <f>VLOOKUP($C1103,marv2012_trees!$A$2:$O$2023,5,FALSE)</f>
        <v>2516129.2599999998</v>
      </c>
      <c r="F1103">
        <f>VLOOKUP($C1103,marv2012_trees!$A$2:$O$2023,6,FALSE)</f>
        <v>6860758.4299999997</v>
      </c>
      <c r="G1103" t="str">
        <f>IF(ISNA(VLOOKUP($C1103,results!$A$2:$CJ$107,10,FALSE)),"",VLOOKUP($C1103,results!$A$2:$CJ$107,10,FALSE))</f>
        <v/>
      </c>
      <c r="H1103" t="str">
        <f>IF(ISNA(VLOOKUP($C1103,results!$A$2:$CJ$107,11,FALSE)),"",VLOOKUP($C1103,results!$A$2:$CJ$107,11,FALSE))</f>
        <v/>
      </c>
      <c r="I1103">
        <v>81</v>
      </c>
      <c r="J1103">
        <v>88</v>
      </c>
      <c r="K1103">
        <v>1</v>
      </c>
      <c r="L1103">
        <v>382</v>
      </c>
      <c r="M1103">
        <v>17.812996948242098</v>
      </c>
      <c r="N1103">
        <v>2</v>
      </c>
      <c r="O1103" s="7">
        <v>1</v>
      </c>
      <c r="P1103" s="7">
        <v>1</v>
      </c>
      <c r="Q1103" s="7">
        <v>22</v>
      </c>
      <c r="R1103" s="7">
        <v>323</v>
      </c>
      <c r="AA1103" t="s">
        <v>185</v>
      </c>
      <c r="AB1103" s="8" t="str">
        <f t="shared" si="183"/>
        <v/>
      </c>
      <c r="AC1103" s="8" t="str">
        <f t="shared" si="184"/>
        <v/>
      </c>
      <c r="AD1103" s="32" t="str">
        <f t="shared" si="185"/>
        <v/>
      </c>
      <c r="AE1103" s="32">
        <f>IF(J1103&lt;900,IF(AND(VLOOKUP(C1103,marv2012_trees!$A$2:$O$2023,11,FALSE)&lt;21,OR(Q1103=21,Q1103=22,Q1103=23)),1,""),"")</f>
        <v>1</v>
      </c>
      <c r="AF1103" s="32" t="str">
        <f t="shared" si="186"/>
        <v/>
      </c>
      <c r="AG1103" s="32">
        <f t="shared" si="187"/>
        <v>0</v>
      </c>
      <c r="AH1103" s="32">
        <f t="shared" si="188"/>
        <v>0</v>
      </c>
      <c r="AI1103" s="32" t="str">
        <f t="shared" si="189"/>
        <v/>
      </c>
      <c r="AJ1103" s="32" t="str">
        <f t="shared" si="190"/>
        <v/>
      </c>
    </row>
    <row r="1104" spans="1:36">
      <c r="A1104">
        <v>81</v>
      </c>
      <c r="B1104" s="1" t="str">
        <f t="shared" si="182"/>
        <v>81_94</v>
      </c>
      <c r="C1104" t="str">
        <f t="shared" ref="C1104:C1167" si="192">CONCATENATE(I1104,"_",J1104)</f>
        <v>81_94</v>
      </c>
      <c r="D1104" t="str">
        <f>IF(ISNA(VLOOKUP(C1104,omissio_vanha_vs_uusi!$A$2:$T$107,20,FALSE)),"",IF(VLOOKUP(C1104,omissio_vanha_vs_uusi!$A$2:$T$107,20,FALSE)="OK",VLOOKUP(C1104,omissio_vanha_vs_uusi!$A$2:$T$107,11,FALSE),""))</f>
        <v/>
      </c>
      <c r="E1104">
        <f>VLOOKUP($C1104,marv2012_trees!$A$2:$O$2023,5,FALSE)</f>
        <v>2516126.11</v>
      </c>
      <c r="F1104">
        <f>VLOOKUP($C1104,marv2012_trees!$A$2:$O$2023,6,FALSE)</f>
        <v>6860762.3300000001</v>
      </c>
      <c r="G1104" t="str">
        <f>IF(ISNA(VLOOKUP($C1104,results!$A$2:$CJ$107,10,FALSE)),"",VLOOKUP($C1104,results!$A$2:$CJ$107,10,FALSE))</f>
        <v/>
      </c>
      <c r="H1104" t="str">
        <f>IF(ISNA(VLOOKUP($C1104,results!$A$2:$CJ$107,11,FALSE)),"",VLOOKUP($C1104,results!$A$2:$CJ$107,11,FALSE))</f>
        <v/>
      </c>
      <c r="I1104">
        <v>81</v>
      </c>
      <c r="J1104">
        <v>94</v>
      </c>
      <c r="K1104">
        <v>2</v>
      </c>
      <c r="L1104">
        <v>224</v>
      </c>
      <c r="M1104">
        <v>14.9999975585936</v>
      </c>
      <c r="N1104">
        <v>2</v>
      </c>
      <c r="O1104" s="7">
        <v>1</v>
      </c>
      <c r="P1104" s="7">
        <v>2</v>
      </c>
      <c r="Q1104" s="7">
        <v>12</v>
      </c>
      <c r="R1104" s="7">
        <v>223</v>
      </c>
      <c r="AA1104" t="s">
        <v>186</v>
      </c>
      <c r="AB1104" s="8">
        <f t="shared" si="183"/>
        <v>-1</v>
      </c>
      <c r="AC1104" s="8" t="str">
        <f t="shared" si="184"/>
        <v/>
      </c>
      <c r="AD1104" s="32" t="str">
        <f t="shared" si="185"/>
        <v/>
      </c>
      <c r="AE1104" s="32" t="str">
        <f>IF(J1104&lt;900,IF(AND(VLOOKUP(C1104,marv2012_trees!$A$2:$O$2023,11,FALSE)&lt;21,OR(Q1104=21,Q1104=22,Q1104=23)),1,""),"")</f>
        <v/>
      </c>
      <c r="AF1104" s="32" t="str">
        <f t="shared" si="186"/>
        <v/>
      </c>
      <c r="AG1104" s="32">
        <f t="shared" si="187"/>
        <v>224</v>
      </c>
      <c r="AH1104" s="32">
        <f t="shared" si="188"/>
        <v>223</v>
      </c>
      <c r="AI1104" s="32">
        <f t="shared" si="189"/>
        <v>-1</v>
      </c>
      <c r="AJ1104" s="32" t="str">
        <f t="shared" si="190"/>
        <v/>
      </c>
    </row>
    <row r="1105" spans="1:36">
      <c r="A1105">
        <v>81</v>
      </c>
      <c r="B1105" s="1" t="str">
        <f t="shared" si="182"/>
        <v>81_98</v>
      </c>
      <c r="C1105" t="str">
        <f t="shared" si="192"/>
        <v>81_98</v>
      </c>
      <c r="D1105" t="str">
        <f>IF(ISNA(VLOOKUP(C1105,omissio_vanha_vs_uusi!$A$2:$T$107,20,FALSE)),"",IF(VLOOKUP(C1105,omissio_vanha_vs_uusi!$A$2:$T$107,20,FALSE)="OK",VLOOKUP(C1105,omissio_vanha_vs_uusi!$A$2:$T$107,11,FALSE),""))</f>
        <v/>
      </c>
      <c r="E1105">
        <f>VLOOKUP($C1105,marv2012_trees!$A$2:$O$2023,5,FALSE)</f>
        <v>2516122.1</v>
      </c>
      <c r="F1105">
        <f>VLOOKUP($C1105,marv2012_trees!$A$2:$O$2023,6,FALSE)</f>
        <v>6860762.5899999999</v>
      </c>
      <c r="G1105" t="str">
        <f>IF(ISNA(VLOOKUP($C1105,results!$A$2:$CJ$107,10,FALSE)),"",VLOOKUP($C1105,results!$A$2:$CJ$107,10,FALSE))</f>
        <v/>
      </c>
      <c r="H1105" t="str">
        <f>IF(ISNA(VLOOKUP($C1105,results!$A$2:$CJ$107,11,FALSE)),"",VLOOKUP($C1105,results!$A$2:$CJ$107,11,FALSE))</f>
        <v/>
      </c>
      <c r="I1105">
        <v>81</v>
      </c>
      <c r="J1105">
        <v>98</v>
      </c>
      <c r="K1105">
        <v>2</v>
      </c>
      <c r="L1105">
        <v>240</v>
      </c>
      <c r="M1105">
        <v>22.293000610351498</v>
      </c>
      <c r="N1105">
        <v>2</v>
      </c>
      <c r="O1105" s="7">
        <v>1</v>
      </c>
      <c r="P1105" s="7">
        <v>2</v>
      </c>
      <c r="Q1105" s="7">
        <v>11</v>
      </c>
      <c r="R1105" s="7">
        <v>246</v>
      </c>
      <c r="AB1105" s="8">
        <f t="shared" si="183"/>
        <v>6</v>
      </c>
      <c r="AC1105" s="8" t="str">
        <f t="shared" si="184"/>
        <v/>
      </c>
      <c r="AD1105" s="32" t="str">
        <f t="shared" si="185"/>
        <v/>
      </c>
      <c r="AE1105" s="32" t="str">
        <f>IF(J1105&lt;900,IF(AND(VLOOKUP(C1105,marv2012_trees!$A$2:$O$2023,11,FALSE)&lt;21,OR(Q1105=21,Q1105=22,Q1105=23)),1,""),"")</f>
        <v/>
      </c>
      <c r="AF1105" s="32" t="str">
        <f t="shared" si="186"/>
        <v/>
      </c>
      <c r="AG1105" s="32">
        <f t="shared" si="187"/>
        <v>240</v>
      </c>
      <c r="AH1105" s="32">
        <f t="shared" si="188"/>
        <v>246</v>
      </c>
      <c r="AI1105" s="32">
        <f t="shared" si="189"/>
        <v>6</v>
      </c>
      <c r="AJ1105" s="32" t="str">
        <f t="shared" si="190"/>
        <v/>
      </c>
    </row>
    <row r="1106" spans="1:36">
      <c r="A1106">
        <v>81</v>
      </c>
      <c r="B1106" s="1" t="str">
        <f t="shared" si="182"/>
        <v>81_90</v>
      </c>
      <c r="C1106" t="str">
        <f t="shared" si="192"/>
        <v>81_90</v>
      </c>
      <c r="D1106" t="str">
        <f>IF(ISNA(VLOOKUP(C1106,omissio_vanha_vs_uusi!$A$2:$T$107,20,FALSE)),"",IF(VLOOKUP(C1106,omissio_vanha_vs_uusi!$A$2:$T$107,20,FALSE)="OK",VLOOKUP(C1106,omissio_vanha_vs_uusi!$A$2:$T$107,11,FALSE),""))</f>
        <v/>
      </c>
      <c r="E1106">
        <f>VLOOKUP($C1106,marv2012_trees!$A$2:$O$2023,5,FALSE)</f>
        <v>2516128.5099999998</v>
      </c>
      <c r="F1106">
        <f>VLOOKUP($C1106,marv2012_trees!$A$2:$O$2023,6,FALSE)</f>
        <v>6860765.0800000001</v>
      </c>
      <c r="G1106" t="str">
        <f>IF(ISNA(VLOOKUP($C1106,results!$A$2:$CJ$107,10,FALSE)),"",VLOOKUP($C1106,results!$A$2:$CJ$107,10,FALSE))</f>
        <v/>
      </c>
      <c r="H1106" t="str">
        <f>IF(ISNA(VLOOKUP($C1106,results!$A$2:$CJ$107,11,FALSE)),"",VLOOKUP($C1106,results!$A$2:$CJ$107,11,FALSE))</f>
        <v/>
      </c>
      <c r="I1106">
        <v>81</v>
      </c>
      <c r="J1106">
        <v>90</v>
      </c>
      <c r="K1106">
        <v>2</v>
      </c>
      <c r="L1106">
        <v>278</v>
      </c>
      <c r="M1106">
        <v>17.239999999999899</v>
      </c>
      <c r="N1106">
        <v>2</v>
      </c>
      <c r="O1106" s="7">
        <v>1</v>
      </c>
      <c r="P1106" s="7">
        <v>2</v>
      </c>
      <c r="Q1106" s="7">
        <v>12</v>
      </c>
      <c r="R1106" s="7">
        <v>279</v>
      </c>
      <c r="AA1106" t="s">
        <v>187</v>
      </c>
      <c r="AB1106" s="8">
        <f t="shared" si="183"/>
        <v>1</v>
      </c>
      <c r="AC1106" s="8" t="str">
        <f t="shared" si="184"/>
        <v/>
      </c>
      <c r="AD1106" s="32" t="str">
        <f t="shared" si="185"/>
        <v/>
      </c>
      <c r="AE1106" s="32" t="str">
        <f>IF(J1106&lt;900,IF(AND(VLOOKUP(C1106,marv2012_trees!$A$2:$O$2023,11,FALSE)&lt;21,OR(Q1106=21,Q1106=22,Q1106=23)),1,""),"")</f>
        <v/>
      </c>
      <c r="AF1106" s="32" t="str">
        <f t="shared" si="186"/>
        <v/>
      </c>
      <c r="AG1106" s="32">
        <f t="shared" si="187"/>
        <v>278</v>
      </c>
      <c r="AH1106" s="32">
        <f t="shared" si="188"/>
        <v>279</v>
      </c>
      <c r="AI1106" s="32">
        <f t="shared" si="189"/>
        <v>1</v>
      </c>
      <c r="AJ1106" s="32" t="str">
        <f t="shared" si="190"/>
        <v/>
      </c>
    </row>
    <row r="1107" spans="1:36">
      <c r="A1107">
        <v>81</v>
      </c>
      <c r="B1107" s="1" t="str">
        <f t="shared" si="182"/>
        <v>81_93</v>
      </c>
      <c r="C1107" t="str">
        <f t="shared" si="192"/>
        <v>81_93</v>
      </c>
      <c r="D1107" t="str">
        <f>IF(ISNA(VLOOKUP(C1107,omissio_vanha_vs_uusi!$A$2:$T$107,20,FALSE)),"",IF(VLOOKUP(C1107,omissio_vanha_vs_uusi!$A$2:$T$107,20,FALSE)="OK",VLOOKUP(C1107,omissio_vanha_vs_uusi!$A$2:$T$107,11,FALSE),""))</f>
        <v/>
      </c>
      <c r="E1107">
        <f>VLOOKUP($C1107,marv2012_trees!$A$2:$O$2023,5,FALSE)</f>
        <v>2516128.4900000002</v>
      </c>
      <c r="F1107">
        <f>VLOOKUP($C1107,marv2012_trees!$A$2:$O$2023,6,FALSE)</f>
        <v>6860768.5800000001</v>
      </c>
      <c r="G1107" t="str">
        <f>IF(ISNA(VLOOKUP($C1107,results!$A$2:$CJ$107,10,FALSE)),"",VLOOKUP($C1107,results!$A$2:$CJ$107,10,FALSE))</f>
        <v/>
      </c>
      <c r="H1107" t="str">
        <f>IF(ISNA(VLOOKUP($C1107,results!$A$2:$CJ$107,11,FALSE)),"",VLOOKUP($C1107,results!$A$2:$CJ$107,11,FALSE))</f>
        <v/>
      </c>
      <c r="I1107">
        <v>81</v>
      </c>
      <c r="J1107">
        <v>93</v>
      </c>
      <c r="K1107">
        <v>1</v>
      </c>
      <c r="L1107">
        <v>359</v>
      </c>
      <c r="M1107">
        <v>21.082003051757699</v>
      </c>
      <c r="N1107">
        <v>2</v>
      </c>
      <c r="O1107" s="7">
        <v>1</v>
      </c>
      <c r="P1107" s="7">
        <v>1</v>
      </c>
      <c r="Q1107" s="7">
        <v>12</v>
      </c>
      <c r="R1107" s="7">
        <v>370</v>
      </c>
      <c r="AA1107" t="s">
        <v>188</v>
      </c>
      <c r="AB1107" s="8">
        <f t="shared" si="183"/>
        <v>11</v>
      </c>
      <c r="AC1107" s="8" t="str">
        <f t="shared" si="184"/>
        <v/>
      </c>
      <c r="AD1107" s="32" t="str">
        <f t="shared" si="185"/>
        <v/>
      </c>
      <c r="AE1107" s="32" t="str">
        <f>IF(J1107&lt;900,IF(AND(VLOOKUP(C1107,marv2012_trees!$A$2:$O$2023,11,FALSE)&lt;21,OR(Q1107=21,Q1107=22,Q1107=23)),1,""),"")</f>
        <v/>
      </c>
      <c r="AF1107" s="32" t="str">
        <f t="shared" si="186"/>
        <v/>
      </c>
      <c r="AG1107" s="32">
        <f t="shared" si="187"/>
        <v>359</v>
      </c>
      <c r="AH1107" s="32">
        <f t="shared" si="188"/>
        <v>370</v>
      </c>
      <c r="AI1107" s="32">
        <f t="shared" si="189"/>
        <v>11</v>
      </c>
      <c r="AJ1107" s="32" t="str">
        <f t="shared" si="190"/>
        <v/>
      </c>
    </row>
    <row r="1108" spans="1:36">
      <c r="A1108">
        <v>81</v>
      </c>
      <c r="B1108" s="1" t="str">
        <f t="shared" si="182"/>
        <v>81_97</v>
      </c>
      <c r="C1108" t="str">
        <f t="shared" si="192"/>
        <v>81_97</v>
      </c>
      <c r="D1108" t="str">
        <f>IF(ISNA(VLOOKUP(C1108,omissio_vanha_vs_uusi!$A$2:$T$107,20,FALSE)),"",IF(VLOOKUP(C1108,omissio_vanha_vs_uusi!$A$2:$T$107,20,FALSE)="OK",VLOOKUP(C1108,omissio_vanha_vs_uusi!$A$2:$T$107,11,FALSE),""))</f>
        <v/>
      </c>
      <c r="E1108">
        <f>VLOOKUP($C1108,marv2012_trees!$A$2:$O$2023,5,FALSE)</f>
        <v>2516125.6</v>
      </c>
      <c r="F1108">
        <f>VLOOKUP($C1108,marv2012_trees!$A$2:$O$2023,6,FALSE)</f>
        <v>6860769.0300000003</v>
      </c>
      <c r="G1108" t="str">
        <f>IF(ISNA(VLOOKUP($C1108,results!$A$2:$CJ$107,10,FALSE)),"",VLOOKUP($C1108,results!$A$2:$CJ$107,10,FALSE))</f>
        <v/>
      </c>
      <c r="H1108" t="str">
        <f>IF(ISNA(VLOOKUP($C1108,results!$A$2:$CJ$107,11,FALSE)),"",VLOOKUP($C1108,results!$A$2:$CJ$107,11,FALSE))</f>
        <v/>
      </c>
      <c r="I1108">
        <v>81</v>
      </c>
      <c r="J1108">
        <v>97</v>
      </c>
      <c r="K1108">
        <v>2</v>
      </c>
      <c r="L1108">
        <v>229</v>
      </c>
      <c r="M1108">
        <v>20.843008544921801</v>
      </c>
      <c r="N1108">
        <v>2</v>
      </c>
      <c r="O1108" s="7">
        <v>1</v>
      </c>
      <c r="P1108" s="7">
        <v>2</v>
      </c>
      <c r="Q1108" s="7">
        <v>11</v>
      </c>
      <c r="R1108" s="7">
        <v>237</v>
      </c>
      <c r="S1108" s="7">
        <v>1</v>
      </c>
      <c r="T1108" s="7">
        <v>18.5</v>
      </c>
      <c r="U1108" s="7">
        <v>20</v>
      </c>
      <c r="V1108" s="7">
        <v>8</v>
      </c>
      <c r="W1108" s="7">
        <v>5</v>
      </c>
      <c r="X1108" s="7">
        <v>14</v>
      </c>
      <c r="Y1108" s="7">
        <v>10</v>
      </c>
      <c r="AB1108" s="8">
        <f t="shared" si="183"/>
        <v>8</v>
      </c>
      <c r="AC1108" s="8" t="str">
        <f t="shared" si="184"/>
        <v/>
      </c>
      <c r="AD1108" s="32" t="str">
        <f t="shared" si="185"/>
        <v/>
      </c>
      <c r="AE1108" s="32" t="str">
        <f>IF(J1108&lt;900,IF(AND(VLOOKUP(C1108,marv2012_trees!$A$2:$O$2023,11,FALSE)&lt;21,OR(Q1108=21,Q1108=22,Q1108=23)),1,""),"")</f>
        <v/>
      </c>
      <c r="AF1108" s="32" t="str">
        <f t="shared" si="186"/>
        <v/>
      </c>
      <c r="AG1108" s="32">
        <f t="shared" si="187"/>
        <v>229</v>
      </c>
      <c r="AH1108" s="32">
        <f t="shared" si="188"/>
        <v>237</v>
      </c>
      <c r="AI1108" s="32">
        <f t="shared" si="189"/>
        <v>8</v>
      </c>
      <c r="AJ1108" s="32" t="str">
        <f t="shared" si="190"/>
        <v/>
      </c>
    </row>
    <row r="1109" spans="1:36">
      <c r="A1109">
        <v>81</v>
      </c>
      <c r="B1109" s="1" t="str">
        <f t="shared" si="182"/>
        <v>81_106</v>
      </c>
      <c r="C1109" t="str">
        <f t="shared" si="192"/>
        <v>81_106</v>
      </c>
      <c r="D1109" t="str">
        <f>IF(ISNA(VLOOKUP(C1109,omissio_vanha_vs_uusi!$A$2:$T$107,20,FALSE)),"",IF(VLOOKUP(C1109,omissio_vanha_vs_uusi!$A$2:$T$107,20,FALSE)="OK",VLOOKUP(C1109,omissio_vanha_vs_uusi!$A$2:$T$107,11,FALSE),""))</f>
        <v/>
      </c>
      <c r="E1109">
        <f>VLOOKUP($C1109,marv2012_trees!$A$2:$O$2023,5,FALSE)</f>
        <v>2516119.87</v>
      </c>
      <c r="F1109">
        <f>VLOOKUP($C1109,marv2012_trees!$A$2:$O$2023,6,FALSE)</f>
        <v>6860769.8099999996</v>
      </c>
      <c r="G1109" t="str">
        <f>IF(ISNA(VLOOKUP($C1109,results!$A$2:$CJ$107,10,FALSE)),"",VLOOKUP($C1109,results!$A$2:$CJ$107,10,FALSE))</f>
        <v/>
      </c>
      <c r="H1109" t="str">
        <f>IF(ISNA(VLOOKUP($C1109,results!$A$2:$CJ$107,11,FALSE)),"",VLOOKUP($C1109,results!$A$2:$CJ$107,11,FALSE))</f>
        <v/>
      </c>
      <c r="I1109">
        <v>81</v>
      </c>
      <c r="J1109">
        <v>106</v>
      </c>
      <c r="K1109">
        <v>1</v>
      </c>
      <c r="L1109">
        <v>418</v>
      </c>
      <c r="M1109">
        <v>27.685007324218699</v>
      </c>
      <c r="N1109">
        <v>2</v>
      </c>
      <c r="O1109" s="7">
        <v>1</v>
      </c>
      <c r="P1109" s="7">
        <v>1</v>
      </c>
      <c r="Q1109" s="7">
        <v>11</v>
      </c>
      <c r="R1109" s="7">
        <v>422</v>
      </c>
      <c r="S1109" s="7">
        <v>1</v>
      </c>
      <c r="T1109" s="7">
        <v>35.5</v>
      </c>
      <c r="U1109" s="7">
        <v>28.5</v>
      </c>
      <c r="V1109" s="7">
        <v>21.5</v>
      </c>
      <c r="AB1109" s="8">
        <f t="shared" si="183"/>
        <v>4</v>
      </c>
      <c r="AC1109" s="8" t="str">
        <f t="shared" si="184"/>
        <v/>
      </c>
      <c r="AD1109" s="32" t="str">
        <f t="shared" si="185"/>
        <v/>
      </c>
      <c r="AE1109" s="32" t="str">
        <f>IF(J1109&lt;900,IF(AND(VLOOKUP(C1109,marv2012_trees!$A$2:$O$2023,11,FALSE)&lt;21,OR(Q1109=21,Q1109=22,Q1109=23)),1,""),"")</f>
        <v/>
      </c>
      <c r="AF1109" s="32" t="str">
        <f t="shared" si="186"/>
        <v/>
      </c>
      <c r="AG1109" s="32">
        <f t="shared" si="187"/>
        <v>418</v>
      </c>
      <c r="AH1109" s="32">
        <f t="shared" si="188"/>
        <v>422</v>
      </c>
      <c r="AI1109" s="32">
        <f t="shared" si="189"/>
        <v>4</v>
      </c>
      <c r="AJ1109" s="32" t="str">
        <f t="shared" si="190"/>
        <v/>
      </c>
    </row>
    <row r="1110" spans="1:36">
      <c r="A1110">
        <v>81</v>
      </c>
      <c r="B1110" s="1" t="str">
        <f t="shared" si="182"/>
        <v>81_99</v>
      </c>
      <c r="C1110" t="str">
        <f t="shared" si="192"/>
        <v>81_99</v>
      </c>
      <c r="D1110" t="str">
        <f>IF(ISNA(VLOOKUP(C1110,omissio_vanha_vs_uusi!$A$2:$T$107,20,FALSE)),"",IF(VLOOKUP(C1110,omissio_vanha_vs_uusi!$A$2:$T$107,20,FALSE)="OK",VLOOKUP(C1110,omissio_vanha_vs_uusi!$A$2:$T$107,11,FALSE),""))</f>
        <v/>
      </c>
      <c r="E1110">
        <f>VLOOKUP($C1110,marv2012_trees!$A$2:$O$2023,5,FALSE)</f>
        <v>2516124.0099999998</v>
      </c>
      <c r="F1110">
        <f>VLOOKUP($C1110,marv2012_trees!$A$2:$O$2023,6,FALSE)</f>
        <v>6860773.0199999996</v>
      </c>
      <c r="G1110" t="str">
        <f>IF(ISNA(VLOOKUP($C1110,results!$A$2:$CJ$107,10,FALSE)),"",VLOOKUP($C1110,results!$A$2:$CJ$107,10,FALSE))</f>
        <v/>
      </c>
      <c r="H1110" t="str">
        <f>IF(ISNA(VLOOKUP($C1110,results!$A$2:$CJ$107,11,FALSE)),"",VLOOKUP($C1110,results!$A$2:$CJ$107,11,FALSE))</f>
        <v/>
      </c>
      <c r="I1110">
        <v>81</v>
      </c>
      <c r="J1110">
        <v>99</v>
      </c>
      <c r="K1110">
        <v>2</v>
      </c>
      <c r="L1110">
        <v>195</v>
      </c>
      <c r="M1110">
        <v>21.2899981689452</v>
      </c>
      <c r="N1110">
        <v>2</v>
      </c>
      <c r="O1110" s="7">
        <v>1</v>
      </c>
      <c r="P1110" s="7">
        <v>2</v>
      </c>
      <c r="Q1110" s="7">
        <v>11</v>
      </c>
      <c r="R1110" s="7">
        <v>196</v>
      </c>
      <c r="AB1110" s="8">
        <f t="shared" si="183"/>
        <v>1</v>
      </c>
      <c r="AC1110" s="8" t="str">
        <f t="shared" si="184"/>
        <v/>
      </c>
      <c r="AD1110" s="32" t="str">
        <f t="shared" si="185"/>
        <v/>
      </c>
      <c r="AE1110" s="32" t="str">
        <f>IF(J1110&lt;900,IF(AND(VLOOKUP(C1110,marv2012_trees!$A$2:$O$2023,11,FALSE)&lt;21,OR(Q1110=21,Q1110=22,Q1110=23)),1,""),"")</f>
        <v/>
      </c>
      <c r="AF1110" s="32" t="str">
        <f t="shared" si="186"/>
        <v/>
      </c>
      <c r="AG1110" s="32">
        <f t="shared" si="187"/>
        <v>195</v>
      </c>
      <c r="AH1110" s="32">
        <f t="shared" si="188"/>
        <v>196</v>
      </c>
      <c r="AI1110" s="32">
        <f t="shared" si="189"/>
        <v>1</v>
      </c>
      <c r="AJ1110" s="32" t="str">
        <f t="shared" si="190"/>
        <v/>
      </c>
    </row>
    <row r="1111" spans="1:36">
      <c r="A1111">
        <v>81</v>
      </c>
      <c r="B1111" s="1" t="str">
        <f t="shared" si="182"/>
        <v>81_107</v>
      </c>
      <c r="C1111" t="str">
        <f t="shared" si="192"/>
        <v>81_107</v>
      </c>
      <c r="D1111" t="str">
        <f>IF(ISNA(VLOOKUP(C1111,omissio_vanha_vs_uusi!$A$2:$T$107,20,FALSE)),"",IF(VLOOKUP(C1111,omissio_vanha_vs_uusi!$A$2:$T$107,20,FALSE)="OK",VLOOKUP(C1111,omissio_vanha_vs_uusi!$A$2:$T$107,11,FALSE),""))</f>
        <v/>
      </c>
      <c r="E1111">
        <f>VLOOKUP($C1111,marv2012_trees!$A$2:$O$2023,5,FALSE)</f>
        <v>2516121.19</v>
      </c>
      <c r="F1111">
        <f>VLOOKUP($C1111,marv2012_trees!$A$2:$O$2023,6,FALSE)</f>
        <v>6860773.1600000001</v>
      </c>
      <c r="G1111" t="str">
        <f>IF(ISNA(VLOOKUP($C1111,results!$A$2:$CJ$107,10,FALSE)),"",VLOOKUP($C1111,results!$A$2:$CJ$107,10,FALSE))</f>
        <v/>
      </c>
      <c r="H1111" t="str">
        <f>IF(ISNA(VLOOKUP($C1111,results!$A$2:$CJ$107,11,FALSE)),"",VLOOKUP($C1111,results!$A$2:$CJ$107,11,FALSE))</f>
        <v/>
      </c>
      <c r="I1111">
        <v>81</v>
      </c>
      <c r="J1111">
        <v>107</v>
      </c>
      <c r="K1111">
        <v>1</v>
      </c>
      <c r="L1111">
        <v>359</v>
      </c>
      <c r="M1111">
        <v>27.587001220703002</v>
      </c>
      <c r="N1111">
        <v>2</v>
      </c>
      <c r="O1111" s="7">
        <v>1</v>
      </c>
      <c r="P1111" s="7">
        <v>1</v>
      </c>
      <c r="Q1111" s="7">
        <v>11</v>
      </c>
      <c r="R1111" s="7">
        <v>364</v>
      </c>
      <c r="S1111" s="7">
        <v>1</v>
      </c>
      <c r="T1111" s="7">
        <v>29</v>
      </c>
      <c r="U1111" s="7">
        <v>27.5</v>
      </c>
      <c r="V1111" s="7">
        <v>20</v>
      </c>
      <c r="AB1111" s="8">
        <f t="shared" si="183"/>
        <v>5</v>
      </c>
      <c r="AC1111" s="8" t="str">
        <f t="shared" si="184"/>
        <v/>
      </c>
      <c r="AD1111" s="32" t="str">
        <f t="shared" si="185"/>
        <v/>
      </c>
      <c r="AE1111" s="32" t="str">
        <f>IF(J1111&lt;900,IF(AND(VLOOKUP(C1111,marv2012_trees!$A$2:$O$2023,11,FALSE)&lt;21,OR(Q1111=21,Q1111=22,Q1111=23)),1,""),"")</f>
        <v/>
      </c>
      <c r="AF1111" s="32" t="str">
        <f t="shared" si="186"/>
        <v/>
      </c>
      <c r="AG1111" s="32">
        <f t="shared" si="187"/>
        <v>359</v>
      </c>
      <c r="AH1111" s="32">
        <f t="shared" si="188"/>
        <v>364</v>
      </c>
      <c r="AI1111" s="32">
        <f t="shared" si="189"/>
        <v>5</v>
      </c>
      <c r="AJ1111" s="32" t="str">
        <f t="shared" si="190"/>
        <v/>
      </c>
    </row>
    <row r="1112" spans="1:36">
      <c r="A1112">
        <v>81</v>
      </c>
      <c r="B1112" s="1" t="str">
        <f t="shared" si="182"/>
        <v>81_104</v>
      </c>
      <c r="C1112" t="str">
        <f t="shared" si="192"/>
        <v>81_104</v>
      </c>
      <c r="D1112" t="str">
        <f>IF(ISNA(VLOOKUP(C1112,omissio_vanha_vs_uusi!$A$2:$T$107,20,FALSE)),"",IF(VLOOKUP(C1112,omissio_vanha_vs_uusi!$A$2:$T$107,20,FALSE)="OK",VLOOKUP(C1112,omissio_vanha_vs_uusi!$A$2:$T$107,11,FALSE),""))</f>
        <v/>
      </c>
      <c r="E1112">
        <f>VLOOKUP($C1112,marv2012_trees!$A$2:$O$2023,5,FALSE)</f>
        <v>2516125.2799999998</v>
      </c>
      <c r="F1112">
        <f>VLOOKUP($C1112,marv2012_trees!$A$2:$O$2023,6,FALSE)</f>
        <v>6860775.5800000001</v>
      </c>
      <c r="G1112" t="str">
        <f>IF(ISNA(VLOOKUP($C1112,results!$A$2:$CJ$107,10,FALSE)),"",VLOOKUP($C1112,results!$A$2:$CJ$107,10,FALSE))</f>
        <v/>
      </c>
      <c r="H1112" t="str">
        <f>IF(ISNA(VLOOKUP($C1112,results!$A$2:$CJ$107,11,FALSE)),"",VLOOKUP($C1112,results!$A$2:$CJ$107,11,FALSE))</f>
        <v/>
      </c>
      <c r="I1112">
        <v>81</v>
      </c>
      <c r="J1112">
        <v>104</v>
      </c>
      <c r="K1112">
        <v>2</v>
      </c>
      <c r="L1112">
        <v>254</v>
      </c>
      <c r="N1112">
        <v>2</v>
      </c>
      <c r="O1112" s="7">
        <v>1</v>
      </c>
      <c r="P1112" s="7">
        <v>2</v>
      </c>
      <c r="Q1112" s="7">
        <v>23</v>
      </c>
      <c r="R1112" s="7">
        <v>280</v>
      </c>
      <c r="AA1112" t="s">
        <v>99</v>
      </c>
      <c r="AB1112" s="8" t="str">
        <f t="shared" si="183"/>
        <v/>
      </c>
      <c r="AC1112" s="8" t="str">
        <f t="shared" si="184"/>
        <v/>
      </c>
      <c r="AD1112" s="32" t="str">
        <f t="shared" si="185"/>
        <v/>
      </c>
      <c r="AE1112" s="32" t="str">
        <f>IF(J1112&lt;900,IF(AND(VLOOKUP(C1112,marv2012_trees!$A$2:$O$2023,11,FALSE)&lt;21,OR(Q1112=21,Q1112=22,Q1112=23)),1,""),"")</f>
        <v/>
      </c>
      <c r="AF1112" s="32" t="str">
        <f t="shared" si="186"/>
        <v/>
      </c>
      <c r="AG1112" s="32">
        <f t="shared" si="187"/>
        <v>0</v>
      </c>
      <c r="AH1112" s="32">
        <f t="shared" si="188"/>
        <v>0</v>
      </c>
      <c r="AI1112" s="32" t="str">
        <f t="shared" si="189"/>
        <v/>
      </c>
      <c r="AJ1112" s="32" t="str">
        <f t="shared" si="190"/>
        <v/>
      </c>
    </row>
    <row r="1113" spans="1:36">
      <c r="A1113">
        <v>81</v>
      </c>
      <c r="B1113" s="1" t="str">
        <f t="shared" si="182"/>
        <v>81_110</v>
      </c>
      <c r="C1113" t="str">
        <f t="shared" si="192"/>
        <v>81_110</v>
      </c>
      <c r="D1113" t="str">
        <f>IF(ISNA(VLOOKUP(C1113,omissio_vanha_vs_uusi!$A$2:$T$107,20,FALSE)),"",IF(VLOOKUP(C1113,omissio_vanha_vs_uusi!$A$2:$T$107,20,FALSE)="OK",VLOOKUP(C1113,omissio_vanha_vs_uusi!$A$2:$T$107,11,FALSE),""))</f>
        <v/>
      </c>
      <c r="E1113">
        <f>VLOOKUP($C1113,marv2012_trees!$A$2:$O$2023,5,FALSE)</f>
        <v>2516117.67</v>
      </c>
      <c r="F1113">
        <f>VLOOKUP($C1113,marv2012_trees!$A$2:$O$2023,6,FALSE)</f>
        <v>6860773.7400000002</v>
      </c>
      <c r="G1113" t="str">
        <f>IF(ISNA(VLOOKUP($C1113,results!$A$2:$CJ$107,10,FALSE)),"",VLOOKUP($C1113,results!$A$2:$CJ$107,10,FALSE))</f>
        <v/>
      </c>
      <c r="H1113" t="str">
        <f>IF(ISNA(VLOOKUP($C1113,results!$A$2:$CJ$107,11,FALSE)),"",VLOOKUP($C1113,results!$A$2:$CJ$107,11,FALSE))</f>
        <v/>
      </c>
      <c r="I1113">
        <v>81</v>
      </c>
      <c r="J1113">
        <v>110</v>
      </c>
      <c r="K1113">
        <v>3</v>
      </c>
      <c r="L1113">
        <v>315</v>
      </c>
      <c r="M1113">
        <v>26.994999389648399</v>
      </c>
      <c r="N1113">
        <v>2</v>
      </c>
      <c r="O1113" s="7">
        <v>1</v>
      </c>
      <c r="P1113" s="7">
        <v>3</v>
      </c>
      <c r="Q1113" s="7">
        <v>11</v>
      </c>
      <c r="R1113" s="7">
        <v>328</v>
      </c>
      <c r="S1113" s="7">
        <v>1</v>
      </c>
      <c r="T1113" s="7">
        <v>26</v>
      </c>
      <c r="U1113" s="7">
        <v>27</v>
      </c>
      <c r="V1113" s="7">
        <v>15.5</v>
      </c>
      <c r="X1113" s="7">
        <v>6</v>
      </c>
      <c r="Y1113" s="7">
        <v>28</v>
      </c>
      <c r="Z1113" s="7">
        <v>110</v>
      </c>
      <c r="AB1113" s="8">
        <f t="shared" si="183"/>
        <v>13</v>
      </c>
      <c r="AC1113" s="8" t="str">
        <f t="shared" si="184"/>
        <v/>
      </c>
      <c r="AD1113" s="32" t="str">
        <f t="shared" si="185"/>
        <v/>
      </c>
      <c r="AE1113" s="32" t="str">
        <f>IF(J1113&lt;900,IF(AND(VLOOKUP(C1113,marv2012_trees!$A$2:$O$2023,11,FALSE)&lt;21,OR(Q1113=21,Q1113=22,Q1113=23)),1,""),"")</f>
        <v/>
      </c>
      <c r="AF1113" s="32" t="str">
        <f t="shared" si="186"/>
        <v/>
      </c>
      <c r="AG1113" s="32">
        <f t="shared" si="187"/>
        <v>315</v>
      </c>
      <c r="AH1113" s="32">
        <f t="shared" si="188"/>
        <v>328</v>
      </c>
      <c r="AI1113" s="32">
        <f t="shared" si="189"/>
        <v>13</v>
      </c>
      <c r="AJ1113" s="32" t="str">
        <f t="shared" si="190"/>
        <v/>
      </c>
    </row>
    <row r="1114" spans="1:36">
      <c r="A1114">
        <v>81</v>
      </c>
      <c r="B1114" s="1" t="str">
        <f t="shared" si="182"/>
        <v>81_109</v>
      </c>
      <c r="C1114" t="str">
        <f t="shared" si="192"/>
        <v>81_109</v>
      </c>
      <c r="D1114" t="str">
        <f>IF(ISNA(VLOOKUP(C1114,omissio_vanha_vs_uusi!$A$2:$T$107,20,FALSE)),"",IF(VLOOKUP(C1114,omissio_vanha_vs_uusi!$A$2:$T$107,20,FALSE)="OK",VLOOKUP(C1114,omissio_vanha_vs_uusi!$A$2:$T$107,11,FALSE),""))</f>
        <v/>
      </c>
      <c r="E1114">
        <f>VLOOKUP($C1114,marv2012_trees!$A$2:$O$2023,5,FALSE)</f>
        <v>2516120.58</v>
      </c>
      <c r="F1114">
        <f>VLOOKUP($C1114,marv2012_trees!$A$2:$O$2023,6,FALSE)</f>
        <v>6860775.4400000004</v>
      </c>
      <c r="G1114" t="str">
        <f>IF(ISNA(VLOOKUP($C1114,results!$A$2:$CJ$107,10,FALSE)),"",VLOOKUP($C1114,results!$A$2:$CJ$107,10,FALSE))</f>
        <v/>
      </c>
      <c r="H1114" t="str">
        <f>IF(ISNA(VLOOKUP($C1114,results!$A$2:$CJ$107,11,FALSE)),"",VLOOKUP($C1114,results!$A$2:$CJ$107,11,FALSE))</f>
        <v/>
      </c>
      <c r="I1114">
        <v>81</v>
      </c>
      <c r="J1114">
        <v>109</v>
      </c>
      <c r="K1114">
        <v>2</v>
      </c>
      <c r="L1114">
        <v>231</v>
      </c>
      <c r="M1114">
        <v>20.380007934570301</v>
      </c>
      <c r="N1114">
        <v>2</v>
      </c>
      <c r="O1114" s="7">
        <v>1</v>
      </c>
      <c r="P1114" s="7">
        <v>2</v>
      </c>
      <c r="Q1114" s="7">
        <v>11</v>
      </c>
      <c r="R1114" s="7">
        <v>235</v>
      </c>
      <c r="AB1114" s="8">
        <f t="shared" si="183"/>
        <v>4</v>
      </c>
      <c r="AC1114" s="8" t="str">
        <f t="shared" si="184"/>
        <v/>
      </c>
      <c r="AD1114" s="32" t="str">
        <f t="shared" si="185"/>
        <v/>
      </c>
      <c r="AE1114" s="32" t="str">
        <f>IF(J1114&lt;900,IF(AND(VLOOKUP(C1114,marv2012_trees!$A$2:$O$2023,11,FALSE)&lt;21,OR(Q1114=21,Q1114=22,Q1114=23)),1,""),"")</f>
        <v/>
      </c>
      <c r="AF1114" s="32" t="str">
        <f t="shared" si="186"/>
        <v/>
      </c>
      <c r="AG1114" s="32">
        <f t="shared" si="187"/>
        <v>231</v>
      </c>
      <c r="AH1114" s="32">
        <f t="shared" si="188"/>
        <v>235</v>
      </c>
      <c r="AI1114" s="32">
        <f t="shared" si="189"/>
        <v>4</v>
      </c>
      <c r="AJ1114" s="32" t="str">
        <f t="shared" si="190"/>
        <v/>
      </c>
    </row>
    <row r="1115" spans="1:36">
      <c r="A1115">
        <v>81</v>
      </c>
      <c r="B1115" s="1" t="str">
        <f t="shared" si="182"/>
        <v>81_115</v>
      </c>
      <c r="C1115" t="str">
        <f t="shared" si="192"/>
        <v>81_115</v>
      </c>
      <c r="D1115" t="str">
        <f>IF(ISNA(VLOOKUP(C1115,omissio_vanha_vs_uusi!$A$2:$T$107,20,FALSE)),"",IF(VLOOKUP(C1115,omissio_vanha_vs_uusi!$A$2:$T$107,20,FALSE)="OK",VLOOKUP(C1115,omissio_vanha_vs_uusi!$A$2:$T$107,11,FALSE),""))</f>
        <v/>
      </c>
      <c r="E1115">
        <f>VLOOKUP($C1115,marv2012_trees!$A$2:$O$2023,5,FALSE)</f>
        <v>2516116.8199999998</v>
      </c>
      <c r="F1115">
        <f>VLOOKUP($C1115,marv2012_trees!$A$2:$O$2023,6,FALSE)</f>
        <v>6860778.2800000003</v>
      </c>
      <c r="G1115" t="str">
        <f>IF(ISNA(VLOOKUP($C1115,results!$A$2:$CJ$107,10,FALSE)),"",VLOOKUP($C1115,results!$A$2:$CJ$107,10,FALSE))</f>
        <v/>
      </c>
      <c r="H1115" t="str">
        <f>IF(ISNA(VLOOKUP($C1115,results!$A$2:$CJ$107,11,FALSE)),"",VLOOKUP($C1115,results!$A$2:$CJ$107,11,FALSE))</f>
        <v/>
      </c>
      <c r="I1115">
        <v>81</v>
      </c>
      <c r="J1115">
        <v>115</v>
      </c>
      <c r="K1115">
        <v>1</v>
      </c>
      <c r="L1115">
        <v>338</v>
      </c>
      <c r="M1115">
        <v>25.880000610351502</v>
      </c>
      <c r="N1115">
        <v>2</v>
      </c>
      <c r="O1115" s="7">
        <v>1</v>
      </c>
      <c r="P1115" s="7">
        <v>1</v>
      </c>
      <c r="Q1115" s="7">
        <v>11</v>
      </c>
      <c r="R1115" s="7">
        <v>344</v>
      </c>
      <c r="AB1115" s="8">
        <f t="shared" si="183"/>
        <v>6</v>
      </c>
      <c r="AC1115" s="8" t="str">
        <f t="shared" si="184"/>
        <v/>
      </c>
      <c r="AD1115" s="32" t="str">
        <f t="shared" si="185"/>
        <v/>
      </c>
      <c r="AE1115" s="32" t="str">
        <f>IF(J1115&lt;900,IF(AND(VLOOKUP(C1115,marv2012_trees!$A$2:$O$2023,11,FALSE)&lt;21,OR(Q1115=21,Q1115=22,Q1115=23)),1,""),"")</f>
        <v/>
      </c>
      <c r="AF1115" s="32" t="str">
        <f t="shared" si="186"/>
        <v/>
      </c>
      <c r="AG1115" s="32">
        <f t="shared" si="187"/>
        <v>338</v>
      </c>
      <c r="AH1115" s="32">
        <f t="shared" si="188"/>
        <v>344</v>
      </c>
      <c r="AI1115" s="32">
        <f t="shared" si="189"/>
        <v>6</v>
      </c>
      <c r="AJ1115" s="32" t="str">
        <f t="shared" si="190"/>
        <v/>
      </c>
    </row>
    <row r="1116" spans="1:36">
      <c r="A1116">
        <v>81</v>
      </c>
      <c r="B1116" s="1" t="str">
        <f t="shared" si="182"/>
        <v>81_119</v>
      </c>
      <c r="C1116" t="str">
        <f t="shared" si="192"/>
        <v>81_119</v>
      </c>
      <c r="D1116" t="str">
        <f>IF(ISNA(VLOOKUP(C1116,omissio_vanha_vs_uusi!$A$2:$T$107,20,FALSE)),"",IF(VLOOKUP(C1116,omissio_vanha_vs_uusi!$A$2:$T$107,20,FALSE)="OK",VLOOKUP(C1116,omissio_vanha_vs_uusi!$A$2:$T$107,11,FALSE),""))</f>
        <v/>
      </c>
      <c r="E1116">
        <f>VLOOKUP($C1116,marv2012_trees!$A$2:$O$2023,5,FALSE)</f>
        <v>2516121.77</v>
      </c>
      <c r="F1116">
        <f>VLOOKUP($C1116,marv2012_trees!$A$2:$O$2023,6,FALSE)</f>
        <v>6860780.7699999996</v>
      </c>
      <c r="G1116" t="str">
        <f>IF(ISNA(VLOOKUP($C1116,results!$A$2:$CJ$107,10,FALSE)),"",VLOOKUP($C1116,results!$A$2:$CJ$107,10,FALSE))</f>
        <v/>
      </c>
      <c r="H1116" t="str">
        <f>IF(ISNA(VLOOKUP($C1116,results!$A$2:$CJ$107,11,FALSE)),"",VLOOKUP($C1116,results!$A$2:$CJ$107,11,FALSE))</f>
        <v/>
      </c>
      <c r="I1116">
        <v>81</v>
      </c>
      <c r="J1116">
        <v>119</v>
      </c>
      <c r="K1116">
        <v>1</v>
      </c>
      <c r="L1116">
        <v>351</v>
      </c>
      <c r="M1116">
        <v>22.9939981689452</v>
      </c>
      <c r="N1116">
        <v>2</v>
      </c>
      <c r="O1116" s="7">
        <v>1</v>
      </c>
      <c r="P1116" s="7">
        <v>1</v>
      </c>
      <c r="Q1116" s="7">
        <v>21</v>
      </c>
      <c r="R1116" s="7">
        <v>351</v>
      </c>
      <c r="S1116" s="7">
        <v>1</v>
      </c>
      <c r="T1116" s="7">
        <v>26</v>
      </c>
      <c r="U1116" s="7">
        <v>23.5</v>
      </c>
      <c r="V1116" s="7">
        <v>23.5</v>
      </c>
      <c r="AB1116" s="8" t="str">
        <f t="shared" si="183"/>
        <v/>
      </c>
      <c r="AC1116" s="8" t="str">
        <f t="shared" si="184"/>
        <v/>
      </c>
      <c r="AD1116" s="32" t="str">
        <f t="shared" si="185"/>
        <v/>
      </c>
      <c r="AE1116" s="32" t="str">
        <f>IF(J1116&lt;900,IF(AND(VLOOKUP(C1116,marv2012_trees!$A$2:$O$2023,11,FALSE)&lt;21,OR(Q1116=21,Q1116=22,Q1116=23)),1,""),"")</f>
        <v/>
      </c>
      <c r="AF1116" s="32" t="str">
        <f t="shared" si="186"/>
        <v/>
      </c>
      <c r="AG1116" s="32">
        <f t="shared" si="187"/>
        <v>0</v>
      </c>
      <c r="AH1116" s="32">
        <f t="shared" si="188"/>
        <v>0</v>
      </c>
      <c r="AI1116" s="32" t="str">
        <f t="shared" si="189"/>
        <v/>
      </c>
      <c r="AJ1116" s="32" t="str">
        <f t="shared" si="190"/>
        <v/>
      </c>
    </row>
    <row r="1117" spans="1:36">
      <c r="A1117">
        <v>81</v>
      </c>
      <c r="B1117" s="1" t="str">
        <f t="shared" si="182"/>
        <v>81_126</v>
      </c>
      <c r="C1117" t="str">
        <f t="shared" si="192"/>
        <v>81_126</v>
      </c>
      <c r="D1117" t="str">
        <f>IF(ISNA(VLOOKUP(C1117,omissio_vanha_vs_uusi!$A$2:$T$107,20,FALSE)),"",IF(VLOOKUP(C1117,omissio_vanha_vs_uusi!$A$2:$T$107,20,FALSE)="OK",VLOOKUP(C1117,omissio_vanha_vs_uusi!$A$2:$T$107,11,FALSE),""))</f>
        <v/>
      </c>
      <c r="E1117">
        <f>VLOOKUP($C1117,marv2012_trees!$A$2:$O$2023,5,FALSE)</f>
        <v>2516122.7200000002</v>
      </c>
      <c r="F1117">
        <f>VLOOKUP($C1117,marv2012_trees!$A$2:$O$2023,6,FALSE)</f>
        <v>6860784.2300000004</v>
      </c>
      <c r="G1117" t="str">
        <f>IF(ISNA(VLOOKUP($C1117,results!$A$2:$CJ$107,10,FALSE)),"",VLOOKUP($C1117,results!$A$2:$CJ$107,10,FALSE))</f>
        <v/>
      </c>
      <c r="H1117" t="str">
        <f>IF(ISNA(VLOOKUP($C1117,results!$A$2:$CJ$107,11,FALSE)),"",VLOOKUP($C1117,results!$A$2:$CJ$107,11,FALSE))</f>
        <v/>
      </c>
      <c r="I1117">
        <v>81</v>
      </c>
      <c r="J1117">
        <v>126</v>
      </c>
      <c r="K1117">
        <v>1</v>
      </c>
      <c r="L1117">
        <v>342</v>
      </c>
      <c r="M1117">
        <v>27.269005493163998</v>
      </c>
      <c r="N1117">
        <v>2</v>
      </c>
      <c r="O1117" s="7">
        <v>1</v>
      </c>
      <c r="P1117" s="7">
        <v>1</v>
      </c>
      <c r="Q1117" s="7">
        <v>11</v>
      </c>
      <c r="R1117" s="7">
        <v>349</v>
      </c>
      <c r="AB1117" s="8">
        <f t="shared" si="183"/>
        <v>7</v>
      </c>
      <c r="AC1117" s="8" t="str">
        <f t="shared" si="184"/>
        <v/>
      </c>
      <c r="AD1117" s="32" t="str">
        <f t="shared" si="185"/>
        <v/>
      </c>
      <c r="AE1117" s="32" t="str">
        <f>IF(J1117&lt;900,IF(AND(VLOOKUP(C1117,marv2012_trees!$A$2:$O$2023,11,FALSE)&lt;21,OR(Q1117=21,Q1117=22,Q1117=23)),1,""),"")</f>
        <v/>
      </c>
      <c r="AF1117" s="32" t="str">
        <f t="shared" si="186"/>
        <v/>
      </c>
      <c r="AG1117" s="32">
        <f t="shared" si="187"/>
        <v>342</v>
      </c>
      <c r="AH1117" s="32">
        <f t="shared" si="188"/>
        <v>349</v>
      </c>
      <c r="AI1117" s="32">
        <f t="shared" si="189"/>
        <v>7</v>
      </c>
      <c r="AJ1117" s="32" t="str">
        <f t="shared" si="190"/>
        <v/>
      </c>
    </row>
    <row r="1118" spans="1:36">
      <c r="A1118">
        <v>81</v>
      </c>
      <c r="B1118" s="1" t="str">
        <f t="shared" si="182"/>
        <v>81_123</v>
      </c>
      <c r="C1118" t="str">
        <f t="shared" si="192"/>
        <v>81_123</v>
      </c>
      <c r="D1118" t="str">
        <f>IF(ISNA(VLOOKUP(C1118,omissio_vanha_vs_uusi!$A$2:$T$107,20,FALSE)),"",IF(VLOOKUP(C1118,omissio_vanha_vs_uusi!$A$2:$T$107,20,FALSE)="OK",VLOOKUP(C1118,omissio_vanha_vs_uusi!$A$2:$T$107,11,FALSE),""))</f>
        <v/>
      </c>
      <c r="E1118">
        <f>VLOOKUP($C1118,marv2012_trees!$A$2:$O$2023,5,FALSE)</f>
        <v>2516118.87</v>
      </c>
      <c r="F1118">
        <f>VLOOKUP($C1118,marv2012_trees!$A$2:$O$2023,6,FALSE)</f>
        <v>6860783.0899999999</v>
      </c>
      <c r="G1118" t="str">
        <f>IF(ISNA(VLOOKUP($C1118,results!$A$2:$CJ$107,10,FALSE)),"",VLOOKUP($C1118,results!$A$2:$CJ$107,10,FALSE))</f>
        <v/>
      </c>
      <c r="H1118" t="str">
        <f>IF(ISNA(VLOOKUP($C1118,results!$A$2:$CJ$107,11,FALSE)),"",VLOOKUP($C1118,results!$A$2:$CJ$107,11,FALSE))</f>
        <v/>
      </c>
      <c r="I1118">
        <v>81</v>
      </c>
      <c r="J1118">
        <v>123</v>
      </c>
      <c r="K1118">
        <v>1</v>
      </c>
      <c r="L1118">
        <v>424</v>
      </c>
      <c r="M1118">
        <v>29.390007324218601</v>
      </c>
      <c r="N1118">
        <v>2</v>
      </c>
      <c r="O1118" s="7">
        <v>1</v>
      </c>
      <c r="P1118" s="7">
        <v>1</v>
      </c>
      <c r="Q1118" s="7">
        <v>11</v>
      </c>
      <c r="R1118" s="7">
        <v>438</v>
      </c>
      <c r="S1118" s="7">
        <v>1</v>
      </c>
      <c r="T1118" s="7">
        <v>36</v>
      </c>
      <c r="U1118" s="7">
        <v>28</v>
      </c>
      <c r="V1118" s="7">
        <v>20</v>
      </c>
      <c r="W1118" s="7">
        <v>10</v>
      </c>
      <c r="X1118" s="7">
        <v>40</v>
      </c>
      <c r="Y1118" s="7">
        <v>13</v>
      </c>
      <c r="AB1118" s="8">
        <f t="shared" si="183"/>
        <v>14</v>
      </c>
      <c r="AC1118" s="8" t="str">
        <f t="shared" si="184"/>
        <v/>
      </c>
      <c r="AD1118" s="32" t="str">
        <f t="shared" si="185"/>
        <v/>
      </c>
      <c r="AE1118" s="32" t="str">
        <f>IF(J1118&lt;900,IF(AND(VLOOKUP(C1118,marv2012_trees!$A$2:$O$2023,11,FALSE)&lt;21,OR(Q1118=21,Q1118=22,Q1118=23)),1,""),"")</f>
        <v/>
      </c>
      <c r="AF1118" s="32" t="str">
        <f t="shared" si="186"/>
        <v/>
      </c>
      <c r="AG1118" s="32">
        <f t="shared" si="187"/>
        <v>424</v>
      </c>
      <c r="AH1118" s="32">
        <f t="shared" si="188"/>
        <v>438</v>
      </c>
      <c r="AI1118" s="32">
        <f t="shared" si="189"/>
        <v>14</v>
      </c>
      <c r="AJ1118" s="32" t="str">
        <f t="shared" si="190"/>
        <v/>
      </c>
    </row>
    <row r="1119" spans="1:36">
      <c r="A1119">
        <v>81</v>
      </c>
      <c r="B1119" s="1" t="str">
        <f t="shared" si="182"/>
        <v>81_128</v>
      </c>
      <c r="C1119" t="str">
        <f t="shared" si="192"/>
        <v>81_128</v>
      </c>
      <c r="D1119" t="str">
        <f>IF(ISNA(VLOOKUP(C1119,omissio_vanha_vs_uusi!$A$2:$T$107,20,FALSE)),"",IF(VLOOKUP(C1119,omissio_vanha_vs_uusi!$A$2:$T$107,20,FALSE)="OK",VLOOKUP(C1119,omissio_vanha_vs_uusi!$A$2:$T$107,11,FALSE),""))</f>
        <v/>
      </c>
      <c r="E1119">
        <f>VLOOKUP($C1119,marv2012_trees!$A$2:$O$2023,5,FALSE)</f>
        <v>2516116.52</v>
      </c>
      <c r="F1119">
        <f>VLOOKUP($C1119,marv2012_trees!$A$2:$O$2023,6,FALSE)</f>
        <v>6860786.0499999998</v>
      </c>
      <c r="G1119" t="str">
        <f>IF(ISNA(VLOOKUP($C1119,results!$A$2:$CJ$107,10,FALSE)),"",VLOOKUP($C1119,results!$A$2:$CJ$107,10,FALSE))</f>
        <v/>
      </c>
      <c r="H1119" t="str">
        <f>IF(ISNA(VLOOKUP($C1119,results!$A$2:$CJ$107,11,FALSE)),"",VLOOKUP($C1119,results!$A$2:$CJ$107,11,FALSE))</f>
        <v/>
      </c>
      <c r="I1119">
        <v>81</v>
      </c>
      <c r="J1119">
        <v>128</v>
      </c>
      <c r="K1119">
        <v>1</v>
      </c>
      <c r="L1119">
        <v>270</v>
      </c>
      <c r="M1119">
        <v>15.7480097656249</v>
      </c>
      <c r="N1119">
        <v>2</v>
      </c>
      <c r="O1119" s="7">
        <v>1</v>
      </c>
      <c r="P1119" s="7">
        <v>1</v>
      </c>
      <c r="Q1119" s="7">
        <v>22</v>
      </c>
      <c r="R1119" s="7">
        <v>232</v>
      </c>
      <c r="AA1119" t="s">
        <v>185</v>
      </c>
      <c r="AB1119" s="8" t="str">
        <f t="shared" si="183"/>
        <v/>
      </c>
      <c r="AC1119" s="8" t="str">
        <f t="shared" si="184"/>
        <v/>
      </c>
      <c r="AD1119" s="32" t="str">
        <f t="shared" si="185"/>
        <v/>
      </c>
      <c r="AE1119" s="32">
        <f>IF(J1119&lt;900,IF(AND(VLOOKUP(C1119,marv2012_trees!$A$2:$O$2023,11,FALSE)&lt;21,OR(Q1119=21,Q1119=22,Q1119=23)),1,""),"")</f>
        <v>1</v>
      </c>
      <c r="AF1119" s="32" t="str">
        <f t="shared" si="186"/>
        <v/>
      </c>
      <c r="AG1119" s="32">
        <f t="shared" si="187"/>
        <v>0</v>
      </c>
      <c r="AH1119" s="32">
        <f t="shared" si="188"/>
        <v>0</v>
      </c>
      <c r="AI1119" s="32" t="str">
        <f t="shared" si="189"/>
        <v/>
      </c>
      <c r="AJ1119" s="32" t="str">
        <f t="shared" si="190"/>
        <v/>
      </c>
    </row>
    <row r="1120" spans="1:36">
      <c r="A1120">
        <v>81</v>
      </c>
      <c r="B1120" s="1" t="str">
        <f t="shared" si="182"/>
        <v>81_134</v>
      </c>
      <c r="C1120" t="str">
        <f t="shared" si="192"/>
        <v>81_134</v>
      </c>
      <c r="D1120" t="str">
        <f>IF(ISNA(VLOOKUP(C1120,omissio_vanha_vs_uusi!$A$2:$T$107,20,FALSE)),"",IF(VLOOKUP(C1120,omissio_vanha_vs_uusi!$A$2:$T$107,20,FALSE)="OK",VLOOKUP(C1120,omissio_vanha_vs_uusi!$A$2:$T$107,11,FALSE),""))</f>
        <v/>
      </c>
      <c r="E1120">
        <f>VLOOKUP($C1120,marv2012_trees!$A$2:$O$2023,5,FALSE)</f>
        <v>2516116.81</v>
      </c>
      <c r="F1120">
        <f>VLOOKUP($C1120,marv2012_trees!$A$2:$O$2023,6,FALSE)</f>
        <v>6860789.6100000003</v>
      </c>
      <c r="G1120" t="str">
        <f>IF(ISNA(VLOOKUP($C1120,results!$A$2:$CJ$107,10,FALSE)),"",VLOOKUP($C1120,results!$A$2:$CJ$107,10,FALSE))</f>
        <v/>
      </c>
      <c r="H1120" t="str">
        <f>IF(ISNA(VLOOKUP($C1120,results!$A$2:$CJ$107,11,FALSE)),"",VLOOKUP($C1120,results!$A$2:$CJ$107,11,FALSE))</f>
        <v/>
      </c>
      <c r="I1120">
        <v>81</v>
      </c>
      <c r="J1120">
        <v>134</v>
      </c>
      <c r="K1120">
        <v>1</v>
      </c>
      <c r="L1120">
        <v>289</v>
      </c>
      <c r="M1120">
        <v>20.6620085449218</v>
      </c>
      <c r="N1120">
        <v>2</v>
      </c>
      <c r="O1120" s="7">
        <v>1</v>
      </c>
      <c r="P1120" s="7">
        <v>1</v>
      </c>
      <c r="Q1120" s="7">
        <v>12</v>
      </c>
      <c r="R1120" s="7">
        <v>283</v>
      </c>
      <c r="AA1120" t="s">
        <v>189</v>
      </c>
      <c r="AB1120" s="8">
        <f t="shared" si="183"/>
        <v>-6</v>
      </c>
      <c r="AC1120" s="8" t="str">
        <f t="shared" si="184"/>
        <v/>
      </c>
      <c r="AD1120" s="32" t="str">
        <f t="shared" si="185"/>
        <v/>
      </c>
      <c r="AE1120" s="32" t="str">
        <f>IF(J1120&lt;900,IF(AND(VLOOKUP(C1120,marv2012_trees!$A$2:$O$2023,11,FALSE)&lt;21,OR(Q1120=21,Q1120=22,Q1120=23)),1,""),"")</f>
        <v/>
      </c>
      <c r="AF1120" s="32" t="str">
        <f t="shared" si="186"/>
        <v/>
      </c>
      <c r="AG1120" s="32">
        <f t="shared" si="187"/>
        <v>289</v>
      </c>
      <c r="AH1120" s="32">
        <f t="shared" si="188"/>
        <v>283</v>
      </c>
      <c r="AI1120" s="32">
        <f t="shared" si="189"/>
        <v>-6</v>
      </c>
      <c r="AJ1120" s="32" t="str">
        <f t="shared" si="190"/>
        <v/>
      </c>
    </row>
    <row r="1121" spans="1:36">
      <c r="A1121">
        <v>81</v>
      </c>
      <c r="B1121" s="1" t="str">
        <f t="shared" si="182"/>
        <v>81_133</v>
      </c>
      <c r="C1121" t="str">
        <f t="shared" si="192"/>
        <v>81_133</v>
      </c>
      <c r="D1121" t="str">
        <f>IF(ISNA(VLOOKUP(C1121,omissio_vanha_vs_uusi!$A$2:$T$107,20,FALSE)),"",IF(VLOOKUP(C1121,omissio_vanha_vs_uusi!$A$2:$T$107,20,FALSE)="OK",VLOOKUP(C1121,omissio_vanha_vs_uusi!$A$2:$T$107,11,FALSE),""))</f>
        <v/>
      </c>
      <c r="E1121">
        <f>VLOOKUP($C1121,marv2012_trees!$A$2:$O$2023,5,FALSE)</f>
        <v>2516114.08</v>
      </c>
      <c r="F1121">
        <f>VLOOKUP($C1121,marv2012_trees!$A$2:$O$2023,6,FALSE)</f>
        <v>6860790.6399999997</v>
      </c>
      <c r="G1121" t="str">
        <f>IF(ISNA(VLOOKUP($C1121,results!$A$2:$CJ$107,10,FALSE)),"",VLOOKUP($C1121,results!$A$2:$CJ$107,10,FALSE))</f>
        <v/>
      </c>
      <c r="H1121" t="str">
        <f>IF(ISNA(VLOOKUP($C1121,results!$A$2:$CJ$107,11,FALSE)),"",VLOOKUP($C1121,results!$A$2:$CJ$107,11,FALSE))</f>
        <v/>
      </c>
      <c r="I1121">
        <v>81</v>
      </c>
      <c r="J1121">
        <v>133</v>
      </c>
      <c r="K1121">
        <v>1</v>
      </c>
      <c r="L1121">
        <v>295</v>
      </c>
      <c r="M1121">
        <v>16.515005493164001</v>
      </c>
      <c r="N1121">
        <v>2</v>
      </c>
      <c r="O1121" s="7">
        <v>1</v>
      </c>
      <c r="P1121" s="7">
        <v>1</v>
      </c>
      <c r="Q1121" s="7">
        <v>22</v>
      </c>
      <c r="R1121" s="7">
        <v>300</v>
      </c>
      <c r="AB1121" s="8" t="str">
        <f t="shared" si="183"/>
        <v/>
      </c>
      <c r="AC1121" s="8" t="str">
        <f t="shared" si="184"/>
        <v/>
      </c>
      <c r="AD1121" s="32" t="str">
        <f t="shared" si="185"/>
        <v/>
      </c>
      <c r="AE1121" s="32">
        <f>IF(J1121&lt;900,IF(AND(VLOOKUP(C1121,marv2012_trees!$A$2:$O$2023,11,FALSE)&lt;21,OR(Q1121=21,Q1121=22,Q1121=23)),1,""),"")</f>
        <v>1</v>
      </c>
      <c r="AF1121" s="32" t="str">
        <f t="shared" si="186"/>
        <v/>
      </c>
      <c r="AG1121" s="32">
        <f t="shared" si="187"/>
        <v>0</v>
      </c>
      <c r="AH1121" s="32">
        <f t="shared" si="188"/>
        <v>0</v>
      </c>
      <c r="AI1121" s="32" t="str">
        <f t="shared" si="189"/>
        <v/>
      </c>
      <c r="AJ1121" s="32" t="str">
        <f t="shared" si="190"/>
        <v/>
      </c>
    </row>
    <row r="1122" spans="1:36">
      <c r="A1122">
        <v>81</v>
      </c>
      <c r="B1122" s="1" t="str">
        <f t="shared" si="182"/>
        <v>81_138</v>
      </c>
      <c r="C1122" t="str">
        <f t="shared" si="192"/>
        <v>81_138</v>
      </c>
      <c r="D1122" t="str">
        <f>IF(ISNA(VLOOKUP(C1122,omissio_vanha_vs_uusi!$A$2:$T$107,20,FALSE)),"",IF(VLOOKUP(C1122,omissio_vanha_vs_uusi!$A$2:$T$107,20,FALSE)="OK",VLOOKUP(C1122,omissio_vanha_vs_uusi!$A$2:$T$107,11,FALSE),""))</f>
        <v/>
      </c>
      <c r="E1122">
        <f>VLOOKUP($C1122,marv2012_trees!$A$2:$O$2023,5,FALSE)</f>
        <v>2516113.1800000002</v>
      </c>
      <c r="F1122">
        <f>VLOOKUP($C1122,marv2012_trees!$A$2:$O$2023,6,FALSE)</f>
        <v>6860793.5499999998</v>
      </c>
      <c r="G1122" t="str">
        <f>IF(ISNA(VLOOKUP($C1122,results!$A$2:$CJ$107,10,FALSE)),"",VLOOKUP($C1122,results!$A$2:$CJ$107,10,FALSE))</f>
        <v/>
      </c>
      <c r="H1122" t="str">
        <f>IF(ISNA(VLOOKUP($C1122,results!$A$2:$CJ$107,11,FALSE)),"",VLOOKUP($C1122,results!$A$2:$CJ$107,11,FALSE))</f>
        <v/>
      </c>
      <c r="I1122">
        <v>81</v>
      </c>
      <c r="J1122">
        <v>138</v>
      </c>
      <c r="K1122">
        <v>2</v>
      </c>
      <c r="L1122">
        <v>263</v>
      </c>
      <c r="M1122">
        <v>27.8009975585937</v>
      </c>
      <c r="N1122">
        <v>2</v>
      </c>
      <c r="O1122" s="7">
        <v>1</v>
      </c>
      <c r="P1122" s="7">
        <v>2</v>
      </c>
      <c r="Q1122" s="7">
        <v>11</v>
      </c>
      <c r="R1122" s="7">
        <v>336</v>
      </c>
      <c r="S1122" s="7">
        <v>1</v>
      </c>
      <c r="T1122" s="7">
        <v>29.5</v>
      </c>
      <c r="U1122" s="7">
        <v>26</v>
      </c>
      <c r="V1122" s="7">
        <v>4</v>
      </c>
      <c r="W1122" s="7">
        <v>10</v>
      </c>
      <c r="X1122" s="7">
        <v>16</v>
      </c>
      <c r="Y1122" s="7">
        <v>10</v>
      </c>
      <c r="Z1122" s="7">
        <v>112</v>
      </c>
      <c r="AB1122" s="8" t="str">
        <f t="shared" si="183"/>
        <v/>
      </c>
      <c r="AC1122" s="8" t="str">
        <f t="shared" si="184"/>
        <v/>
      </c>
      <c r="AD1122" s="32" t="str">
        <f t="shared" si="185"/>
        <v/>
      </c>
      <c r="AE1122" s="32" t="str">
        <f>IF(J1122&lt;900,IF(AND(VLOOKUP(C1122,marv2012_trees!$A$2:$O$2023,11,FALSE)&lt;21,OR(Q1122=21,Q1122=22,Q1122=23)),1,""),"")</f>
        <v/>
      </c>
      <c r="AF1122" s="32" t="str">
        <f t="shared" si="186"/>
        <v/>
      </c>
      <c r="AG1122" s="32">
        <f t="shared" si="187"/>
        <v>263</v>
      </c>
      <c r="AH1122" s="32">
        <f t="shared" si="188"/>
        <v>336</v>
      </c>
      <c r="AI1122" s="32">
        <f t="shared" si="189"/>
        <v>73</v>
      </c>
      <c r="AJ1122" s="32">
        <f t="shared" si="190"/>
        <v>1</v>
      </c>
    </row>
    <row r="1123" spans="1:36">
      <c r="A1123">
        <v>81</v>
      </c>
      <c r="B1123" s="1" t="str">
        <f t="shared" si="182"/>
        <v>81_140</v>
      </c>
      <c r="C1123" t="str">
        <f t="shared" si="192"/>
        <v>81_140</v>
      </c>
      <c r="D1123" t="str">
        <f>IF(ISNA(VLOOKUP(C1123,omissio_vanha_vs_uusi!$A$2:$T$107,20,FALSE)),"",IF(VLOOKUP(C1123,omissio_vanha_vs_uusi!$A$2:$T$107,20,FALSE)="OK",VLOOKUP(C1123,omissio_vanha_vs_uusi!$A$2:$T$107,11,FALSE),""))</f>
        <v/>
      </c>
      <c r="E1123">
        <f>VLOOKUP($C1123,marv2012_trees!$A$2:$O$2023,5,FALSE)</f>
        <v>2516114.37</v>
      </c>
      <c r="F1123">
        <f>VLOOKUP($C1123,marv2012_trees!$A$2:$O$2023,6,FALSE)</f>
        <v>6860794.54</v>
      </c>
      <c r="G1123" t="str">
        <f>IF(ISNA(VLOOKUP($C1123,results!$A$2:$CJ$107,10,FALSE)),"",VLOOKUP($C1123,results!$A$2:$CJ$107,10,FALSE))</f>
        <v/>
      </c>
      <c r="H1123" t="str">
        <f>IF(ISNA(VLOOKUP($C1123,results!$A$2:$CJ$107,11,FALSE)),"",VLOOKUP($C1123,results!$A$2:$CJ$107,11,FALSE))</f>
        <v/>
      </c>
      <c r="I1123">
        <v>81</v>
      </c>
      <c r="J1123">
        <v>140</v>
      </c>
      <c r="K1123">
        <v>2</v>
      </c>
      <c r="L1123">
        <v>318</v>
      </c>
      <c r="N1123">
        <v>2</v>
      </c>
      <c r="Q1123" s="7">
        <v>41</v>
      </c>
      <c r="AA1123" t="s">
        <v>190</v>
      </c>
      <c r="AB1123" s="8" t="str">
        <f t="shared" si="183"/>
        <v/>
      </c>
      <c r="AC1123" s="8" t="str">
        <f t="shared" si="184"/>
        <v/>
      </c>
      <c r="AD1123" s="32">
        <f t="shared" si="185"/>
        <v>1</v>
      </c>
      <c r="AE1123" s="32" t="str">
        <f>IF(J1123&lt;900,IF(AND(VLOOKUP(C1123,marv2012_trees!$A$2:$O$2023,11,FALSE)&lt;21,OR(Q1123=21,Q1123=22,Q1123=23)),1,""),"")</f>
        <v/>
      </c>
      <c r="AF1123" s="32" t="str">
        <f t="shared" si="186"/>
        <v/>
      </c>
      <c r="AG1123" s="32">
        <f t="shared" si="187"/>
        <v>0</v>
      </c>
      <c r="AH1123" s="32">
        <f t="shared" si="188"/>
        <v>0</v>
      </c>
      <c r="AI1123" s="32" t="str">
        <f t="shared" si="189"/>
        <v/>
      </c>
      <c r="AJ1123" s="32" t="str">
        <f t="shared" si="190"/>
        <v/>
      </c>
    </row>
    <row r="1124" spans="1:36">
      <c r="A1124">
        <v>81</v>
      </c>
      <c r="B1124" s="1" t="str">
        <f t="shared" si="182"/>
        <v>81_135</v>
      </c>
      <c r="C1124" t="str">
        <f t="shared" si="192"/>
        <v>81_135</v>
      </c>
      <c r="D1124" t="str">
        <f>IF(ISNA(VLOOKUP(C1124,omissio_vanha_vs_uusi!$A$2:$T$107,20,FALSE)),"",IF(VLOOKUP(C1124,omissio_vanha_vs_uusi!$A$2:$T$107,20,FALSE)="OK",VLOOKUP(C1124,omissio_vanha_vs_uusi!$A$2:$T$107,11,FALSE),""))</f>
        <v/>
      </c>
      <c r="E1124">
        <f>VLOOKUP($C1124,marv2012_trees!$A$2:$O$2023,5,FALSE)</f>
        <v>2516109.58</v>
      </c>
      <c r="F1124">
        <f>VLOOKUP($C1124,marv2012_trees!$A$2:$O$2023,6,FALSE)</f>
        <v>6860793.0099999998</v>
      </c>
      <c r="G1124" t="str">
        <f>IF(ISNA(VLOOKUP($C1124,results!$A$2:$CJ$107,10,FALSE)),"",VLOOKUP($C1124,results!$A$2:$CJ$107,10,FALSE))</f>
        <v/>
      </c>
      <c r="H1124" t="str">
        <f>IF(ISNA(VLOOKUP($C1124,results!$A$2:$CJ$107,11,FALSE)),"",VLOOKUP($C1124,results!$A$2:$CJ$107,11,FALSE))</f>
        <v/>
      </c>
      <c r="I1124">
        <v>81</v>
      </c>
      <c r="J1124">
        <v>135</v>
      </c>
      <c r="K1124">
        <v>2</v>
      </c>
      <c r="L1124">
        <v>252</v>
      </c>
      <c r="M1124">
        <v>22.133004882812401</v>
      </c>
      <c r="N1124">
        <v>2</v>
      </c>
      <c r="O1124" s="7">
        <v>1</v>
      </c>
      <c r="P1124" s="7">
        <v>2</v>
      </c>
      <c r="Q1124" s="7">
        <v>11</v>
      </c>
      <c r="R1124" s="7">
        <v>250</v>
      </c>
      <c r="AB1124" s="8">
        <f t="shared" si="183"/>
        <v>-2</v>
      </c>
      <c r="AC1124" s="8" t="str">
        <f t="shared" si="184"/>
        <v/>
      </c>
      <c r="AD1124" s="32" t="str">
        <f t="shared" si="185"/>
        <v/>
      </c>
      <c r="AE1124" s="32" t="str">
        <f>IF(J1124&lt;900,IF(AND(VLOOKUP(C1124,marv2012_trees!$A$2:$O$2023,11,FALSE)&lt;21,OR(Q1124=21,Q1124=22,Q1124=23)),1,""),"")</f>
        <v/>
      </c>
      <c r="AF1124" s="32" t="str">
        <f t="shared" si="186"/>
        <v/>
      </c>
      <c r="AG1124" s="32">
        <f t="shared" si="187"/>
        <v>252</v>
      </c>
      <c r="AH1124" s="32">
        <f t="shared" si="188"/>
        <v>250</v>
      </c>
      <c r="AI1124" s="32">
        <f t="shared" si="189"/>
        <v>-2</v>
      </c>
      <c r="AJ1124" s="32" t="str">
        <f t="shared" si="190"/>
        <v/>
      </c>
    </row>
    <row r="1125" spans="1:36">
      <c r="A1125">
        <v>81</v>
      </c>
      <c r="B1125" s="1" t="str">
        <f t="shared" si="182"/>
        <v>81_144</v>
      </c>
      <c r="C1125" t="str">
        <f t="shared" si="192"/>
        <v>81_144</v>
      </c>
      <c r="D1125" t="str">
        <f>IF(ISNA(VLOOKUP(C1125,omissio_vanha_vs_uusi!$A$2:$T$107,20,FALSE)),"",IF(VLOOKUP(C1125,omissio_vanha_vs_uusi!$A$2:$T$107,20,FALSE)="OK",VLOOKUP(C1125,omissio_vanha_vs_uusi!$A$2:$T$107,11,FALSE),""))</f>
        <v/>
      </c>
      <c r="E1125">
        <f>VLOOKUP($C1125,marv2012_trees!$A$2:$O$2023,5,FALSE)</f>
        <v>2516116.59</v>
      </c>
      <c r="F1125">
        <f>VLOOKUP($C1125,marv2012_trees!$A$2:$O$2023,6,FALSE)</f>
        <v>6860796.2800000003</v>
      </c>
      <c r="G1125" t="str">
        <f>IF(ISNA(VLOOKUP($C1125,results!$A$2:$CJ$107,10,FALSE)),"",VLOOKUP($C1125,results!$A$2:$CJ$107,10,FALSE))</f>
        <v/>
      </c>
      <c r="H1125" t="str">
        <f>IF(ISNA(VLOOKUP($C1125,results!$A$2:$CJ$107,11,FALSE)),"",VLOOKUP($C1125,results!$A$2:$CJ$107,11,FALSE))</f>
        <v/>
      </c>
      <c r="I1125">
        <v>81</v>
      </c>
      <c r="J1125">
        <v>144</v>
      </c>
      <c r="K1125">
        <v>2</v>
      </c>
      <c r="L1125">
        <v>255</v>
      </c>
      <c r="M1125">
        <v>23.901998168945202</v>
      </c>
      <c r="N1125">
        <v>2</v>
      </c>
      <c r="O1125" s="7">
        <v>1</v>
      </c>
      <c r="P1125" s="7">
        <v>2</v>
      </c>
      <c r="Q1125" s="7">
        <v>11</v>
      </c>
      <c r="R1125" s="7">
        <v>266</v>
      </c>
      <c r="AB1125" s="8">
        <f t="shared" si="183"/>
        <v>11</v>
      </c>
      <c r="AC1125" s="8" t="str">
        <f t="shared" si="184"/>
        <v/>
      </c>
      <c r="AD1125" s="32" t="str">
        <f t="shared" si="185"/>
        <v/>
      </c>
      <c r="AE1125" s="32" t="str">
        <f>IF(J1125&lt;900,IF(AND(VLOOKUP(C1125,marv2012_trees!$A$2:$O$2023,11,FALSE)&lt;21,OR(Q1125=21,Q1125=22,Q1125=23)),1,""),"")</f>
        <v/>
      </c>
      <c r="AF1125" s="32" t="str">
        <f t="shared" si="186"/>
        <v/>
      </c>
      <c r="AG1125" s="32">
        <f t="shared" si="187"/>
        <v>255</v>
      </c>
      <c r="AH1125" s="32">
        <f t="shared" si="188"/>
        <v>266</v>
      </c>
      <c r="AI1125" s="32">
        <f t="shared" si="189"/>
        <v>11</v>
      </c>
      <c r="AJ1125" s="32" t="str">
        <f t="shared" si="190"/>
        <v/>
      </c>
    </row>
    <row r="1126" spans="1:36">
      <c r="A1126">
        <v>81</v>
      </c>
      <c r="B1126" s="1" t="str">
        <f t="shared" si="182"/>
        <v>81_147</v>
      </c>
      <c r="C1126" t="str">
        <f t="shared" si="192"/>
        <v>81_147</v>
      </c>
      <c r="D1126" t="str">
        <f>IF(ISNA(VLOOKUP(C1126,omissio_vanha_vs_uusi!$A$2:$T$107,20,FALSE)),"",IF(VLOOKUP(C1126,omissio_vanha_vs_uusi!$A$2:$T$107,20,FALSE)="OK",VLOOKUP(C1126,omissio_vanha_vs_uusi!$A$2:$T$107,11,FALSE),""))</f>
        <v/>
      </c>
      <c r="E1126">
        <f>VLOOKUP($C1126,marv2012_trees!$A$2:$O$2023,5,FALSE)</f>
        <v>2516115.67</v>
      </c>
      <c r="F1126">
        <f>VLOOKUP($C1126,marv2012_trees!$A$2:$O$2023,6,FALSE)</f>
        <v>6860799.1900000004</v>
      </c>
      <c r="G1126" t="str">
        <f>IF(ISNA(VLOOKUP($C1126,results!$A$2:$CJ$107,10,FALSE)),"",VLOOKUP($C1126,results!$A$2:$CJ$107,10,FALSE))</f>
        <v/>
      </c>
      <c r="H1126" t="str">
        <f>IF(ISNA(VLOOKUP($C1126,results!$A$2:$CJ$107,11,FALSE)),"",VLOOKUP($C1126,results!$A$2:$CJ$107,11,FALSE))</f>
        <v/>
      </c>
      <c r="I1126">
        <v>81</v>
      </c>
      <c r="J1126">
        <v>147</v>
      </c>
      <c r="K1126">
        <v>1</v>
      </c>
      <c r="L1126">
        <v>412</v>
      </c>
      <c r="M1126">
        <v>27.3300030517577</v>
      </c>
      <c r="N1126">
        <v>2</v>
      </c>
      <c r="O1126" s="7">
        <v>1</v>
      </c>
      <c r="P1126" s="7">
        <v>1</v>
      </c>
      <c r="Q1126" s="7">
        <v>11</v>
      </c>
      <c r="R1126" s="7">
        <v>392</v>
      </c>
      <c r="S1126" s="7">
        <v>1</v>
      </c>
      <c r="T1126" s="7">
        <v>32</v>
      </c>
      <c r="U1126" s="7">
        <v>28</v>
      </c>
      <c r="V1126" s="7">
        <v>18</v>
      </c>
      <c r="W1126" s="7">
        <v>8</v>
      </c>
      <c r="X1126" s="7">
        <v>37</v>
      </c>
      <c r="Y1126" s="7">
        <v>10</v>
      </c>
      <c r="Z1126" s="7">
        <v>140</v>
      </c>
      <c r="AB1126" s="8">
        <f t="shared" si="183"/>
        <v>-20</v>
      </c>
      <c r="AC1126" s="8" t="str">
        <f t="shared" si="184"/>
        <v/>
      </c>
      <c r="AD1126" s="32" t="str">
        <f t="shared" si="185"/>
        <v/>
      </c>
      <c r="AE1126" s="32" t="str">
        <f>IF(J1126&lt;900,IF(AND(VLOOKUP(C1126,marv2012_trees!$A$2:$O$2023,11,FALSE)&lt;21,OR(Q1126=21,Q1126=22,Q1126=23)),1,""),"")</f>
        <v/>
      </c>
      <c r="AF1126" s="32" t="str">
        <f t="shared" si="186"/>
        <v/>
      </c>
      <c r="AG1126" s="32">
        <f t="shared" si="187"/>
        <v>412</v>
      </c>
      <c r="AH1126" s="32">
        <f t="shared" si="188"/>
        <v>392</v>
      </c>
      <c r="AI1126" s="32">
        <f t="shared" si="189"/>
        <v>-20</v>
      </c>
      <c r="AJ1126" s="32" t="str">
        <f t="shared" si="190"/>
        <v/>
      </c>
    </row>
    <row r="1127" spans="1:36">
      <c r="A1127">
        <v>81</v>
      </c>
      <c r="B1127" s="1" t="str">
        <f t="shared" si="182"/>
        <v>81_80</v>
      </c>
      <c r="C1127" t="str">
        <f t="shared" si="192"/>
        <v>81_80</v>
      </c>
      <c r="D1127" t="str">
        <f>IF(ISNA(VLOOKUP(C1127,omissio_vanha_vs_uusi!$A$2:$T$107,20,FALSE)),"",IF(VLOOKUP(C1127,omissio_vanha_vs_uusi!$A$2:$T$107,20,FALSE)="OK",VLOOKUP(C1127,omissio_vanha_vs_uusi!$A$2:$T$107,11,FALSE),""))</f>
        <v/>
      </c>
      <c r="E1127">
        <f>VLOOKUP($C1127,marv2012_trees!$A$2:$O$2023,5,FALSE)</f>
        <v>2516133.79</v>
      </c>
      <c r="F1127">
        <f>VLOOKUP($C1127,marv2012_trees!$A$2:$O$2023,6,FALSE)</f>
        <v>6860759.6699999999</v>
      </c>
      <c r="G1127" t="str">
        <f>IF(ISNA(VLOOKUP($C1127,results!$A$2:$CJ$107,10,FALSE)),"",VLOOKUP($C1127,results!$A$2:$CJ$107,10,FALSE))</f>
        <v/>
      </c>
      <c r="H1127" t="str">
        <f>IF(ISNA(VLOOKUP($C1127,results!$A$2:$CJ$107,11,FALSE)),"",VLOOKUP($C1127,results!$A$2:$CJ$107,11,FALSE))</f>
        <v/>
      </c>
      <c r="I1127">
        <v>81</v>
      </c>
      <c r="J1127">
        <v>80</v>
      </c>
      <c r="K1127">
        <v>1</v>
      </c>
      <c r="L1127">
        <v>273</v>
      </c>
      <c r="M1127">
        <v>23.355001831054601</v>
      </c>
      <c r="N1127">
        <v>2</v>
      </c>
      <c r="O1127" s="7">
        <v>1</v>
      </c>
      <c r="P1127" s="7">
        <v>1</v>
      </c>
      <c r="Q1127" s="7">
        <v>21</v>
      </c>
      <c r="R1127" s="7">
        <v>273</v>
      </c>
      <c r="AB1127" s="8" t="str">
        <f t="shared" si="183"/>
        <v/>
      </c>
      <c r="AC1127" s="8" t="str">
        <f t="shared" si="184"/>
        <v/>
      </c>
      <c r="AD1127" s="32" t="str">
        <f t="shared" si="185"/>
        <v/>
      </c>
      <c r="AE1127" s="32" t="str">
        <f>IF(J1127&lt;900,IF(AND(VLOOKUP(C1127,marv2012_trees!$A$2:$O$2023,11,FALSE)&lt;21,OR(Q1127=21,Q1127=22,Q1127=23)),1,""),"")</f>
        <v/>
      </c>
      <c r="AF1127" s="32" t="str">
        <f t="shared" si="186"/>
        <v/>
      </c>
      <c r="AG1127" s="32">
        <f t="shared" si="187"/>
        <v>0</v>
      </c>
      <c r="AH1127" s="32">
        <f t="shared" si="188"/>
        <v>0</v>
      </c>
      <c r="AI1127" s="32" t="str">
        <f t="shared" si="189"/>
        <v/>
      </c>
      <c r="AJ1127" s="32" t="str">
        <f t="shared" si="190"/>
        <v/>
      </c>
    </row>
    <row r="1128" spans="1:36">
      <c r="A1128">
        <v>81</v>
      </c>
      <c r="B1128" s="1" t="str">
        <f t="shared" si="182"/>
        <v>81_77</v>
      </c>
      <c r="C1128" t="str">
        <f t="shared" si="192"/>
        <v>81_77</v>
      </c>
      <c r="D1128" t="str">
        <f>IF(ISNA(VLOOKUP(C1128,omissio_vanha_vs_uusi!$A$2:$T$107,20,FALSE)),"",IF(VLOOKUP(C1128,omissio_vanha_vs_uusi!$A$2:$T$107,20,FALSE)="OK",VLOOKUP(C1128,omissio_vanha_vs_uusi!$A$2:$T$107,11,FALSE),""))</f>
        <v/>
      </c>
      <c r="E1128">
        <f>VLOOKUP($C1128,marv2012_trees!$A$2:$O$2023,5,FALSE)</f>
        <v>2516135.86</v>
      </c>
      <c r="F1128">
        <f>VLOOKUP($C1128,marv2012_trees!$A$2:$O$2023,6,FALSE)</f>
        <v>6860763.3099999996</v>
      </c>
      <c r="G1128" t="str">
        <f>IF(ISNA(VLOOKUP($C1128,results!$A$2:$CJ$107,10,FALSE)),"",VLOOKUP($C1128,results!$A$2:$CJ$107,10,FALSE))</f>
        <v/>
      </c>
      <c r="H1128" t="str">
        <f>IF(ISNA(VLOOKUP($C1128,results!$A$2:$CJ$107,11,FALSE)),"",VLOOKUP($C1128,results!$A$2:$CJ$107,11,FALSE))</f>
        <v/>
      </c>
      <c r="I1128">
        <v>81</v>
      </c>
      <c r="J1128">
        <v>77</v>
      </c>
      <c r="K1128">
        <v>1</v>
      </c>
      <c r="L1128">
        <v>395</v>
      </c>
      <c r="M1128">
        <v>29.1079987792968</v>
      </c>
      <c r="N1128">
        <v>2</v>
      </c>
      <c r="O1128" s="7">
        <v>1</v>
      </c>
      <c r="P1128" s="7">
        <v>1</v>
      </c>
      <c r="Q1128" s="7">
        <v>11</v>
      </c>
      <c r="R1128" s="7">
        <v>412</v>
      </c>
      <c r="S1128" s="7">
        <v>1</v>
      </c>
      <c r="T1128" s="7">
        <v>33</v>
      </c>
      <c r="U1128" s="7">
        <v>28</v>
      </c>
      <c r="V1128" s="7">
        <v>19</v>
      </c>
      <c r="W1128" s="7">
        <v>10</v>
      </c>
      <c r="X1128" s="7">
        <v>30</v>
      </c>
      <c r="Y1128" s="7">
        <v>13</v>
      </c>
      <c r="AB1128" s="8">
        <f t="shared" si="183"/>
        <v>17</v>
      </c>
      <c r="AC1128" s="8" t="str">
        <f t="shared" si="184"/>
        <v/>
      </c>
      <c r="AD1128" s="32" t="str">
        <f t="shared" si="185"/>
        <v/>
      </c>
      <c r="AE1128" s="32" t="str">
        <f>IF(J1128&lt;900,IF(AND(VLOOKUP(C1128,marv2012_trees!$A$2:$O$2023,11,FALSE)&lt;21,OR(Q1128=21,Q1128=22,Q1128=23)),1,""),"")</f>
        <v/>
      </c>
      <c r="AF1128" s="32" t="str">
        <f t="shared" si="186"/>
        <v/>
      </c>
      <c r="AG1128" s="32">
        <f t="shared" si="187"/>
        <v>395</v>
      </c>
      <c r="AH1128" s="32">
        <f t="shared" si="188"/>
        <v>412</v>
      </c>
      <c r="AI1128" s="32">
        <f t="shared" si="189"/>
        <v>17</v>
      </c>
      <c r="AJ1128" s="32" t="str">
        <f t="shared" si="190"/>
        <v/>
      </c>
    </row>
    <row r="1129" spans="1:36">
      <c r="A1129">
        <v>81</v>
      </c>
      <c r="B1129" s="1" t="str">
        <f t="shared" si="182"/>
        <v>81_84</v>
      </c>
      <c r="C1129" t="str">
        <f t="shared" si="192"/>
        <v>81_84</v>
      </c>
      <c r="D1129" t="str">
        <f>IF(ISNA(VLOOKUP(C1129,omissio_vanha_vs_uusi!$A$2:$T$107,20,FALSE)),"",IF(VLOOKUP(C1129,omissio_vanha_vs_uusi!$A$2:$T$107,20,FALSE)="OK",VLOOKUP(C1129,omissio_vanha_vs_uusi!$A$2:$T$107,11,FALSE),""))</f>
        <v/>
      </c>
      <c r="E1129">
        <f>VLOOKUP($C1129,marv2012_trees!$A$2:$O$2023,5,FALSE)</f>
        <v>2516131.29</v>
      </c>
      <c r="F1129">
        <f>VLOOKUP($C1129,marv2012_trees!$A$2:$O$2023,6,FALSE)</f>
        <v>6860762.29</v>
      </c>
      <c r="G1129" t="str">
        <f>IF(ISNA(VLOOKUP($C1129,results!$A$2:$CJ$107,10,FALSE)),"",VLOOKUP($C1129,results!$A$2:$CJ$107,10,FALSE))</f>
        <v/>
      </c>
      <c r="H1129" t="str">
        <f>IF(ISNA(VLOOKUP($C1129,results!$A$2:$CJ$107,11,FALSE)),"",VLOOKUP($C1129,results!$A$2:$CJ$107,11,FALSE))</f>
        <v/>
      </c>
      <c r="I1129">
        <v>81</v>
      </c>
      <c r="J1129">
        <v>84</v>
      </c>
      <c r="K1129">
        <v>1</v>
      </c>
      <c r="L1129">
        <v>315</v>
      </c>
      <c r="M1129">
        <v>17.2599975585937</v>
      </c>
      <c r="N1129">
        <v>2</v>
      </c>
      <c r="O1129" s="7">
        <v>1</v>
      </c>
      <c r="P1129" s="7">
        <v>1</v>
      </c>
      <c r="Q1129" s="7">
        <v>12</v>
      </c>
      <c r="R1129" s="7">
        <v>324</v>
      </c>
      <c r="AA1129" t="s">
        <v>191</v>
      </c>
      <c r="AB1129" s="8">
        <f t="shared" si="183"/>
        <v>9</v>
      </c>
      <c r="AC1129" s="8" t="str">
        <f t="shared" si="184"/>
        <v/>
      </c>
      <c r="AD1129" s="32" t="str">
        <f t="shared" si="185"/>
        <v/>
      </c>
      <c r="AE1129" s="32" t="str">
        <f>IF(J1129&lt;900,IF(AND(VLOOKUP(C1129,marv2012_trees!$A$2:$O$2023,11,FALSE)&lt;21,OR(Q1129=21,Q1129=22,Q1129=23)),1,""),"")</f>
        <v/>
      </c>
      <c r="AF1129" s="32" t="str">
        <f t="shared" si="186"/>
        <v/>
      </c>
      <c r="AG1129" s="32">
        <f t="shared" si="187"/>
        <v>315</v>
      </c>
      <c r="AH1129" s="32">
        <f t="shared" si="188"/>
        <v>324</v>
      </c>
      <c r="AI1129" s="32">
        <f t="shared" si="189"/>
        <v>9</v>
      </c>
      <c r="AJ1129" s="32" t="str">
        <f t="shared" si="190"/>
        <v/>
      </c>
    </row>
    <row r="1130" spans="1:36">
      <c r="A1130">
        <v>81</v>
      </c>
      <c r="B1130" s="1" t="str">
        <f t="shared" si="182"/>
        <v>81_74</v>
      </c>
      <c r="C1130" t="str">
        <f t="shared" si="192"/>
        <v>81_74</v>
      </c>
      <c r="D1130" t="str">
        <f>IF(ISNA(VLOOKUP(C1130,omissio_vanha_vs_uusi!$A$2:$T$107,20,FALSE)),"",IF(VLOOKUP(C1130,omissio_vanha_vs_uusi!$A$2:$T$107,20,FALSE)="OK",VLOOKUP(C1130,omissio_vanha_vs_uusi!$A$2:$T$107,11,FALSE),""))</f>
        <v/>
      </c>
      <c r="E1130">
        <f>VLOOKUP($C1130,marv2012_trees!$A$2:$O$2023,5,FALSE)</f>
        <v>2516136.9</v>
      </c>
      <c r="F1130">
        <f>VLOOKUP($C1130,marv2012_trees!$A$2:$O$2023,6,FALSE)</f>
        <v>6860766.1699999999</v>
      </c>
      <c r="G1130" t="str">
        <f>IF(ISNA(VLOOKUP($C1130,results!$A$2:$CJ$107,10,FALSE)),"",VLOOKUP($C1130,results!$A$2:$CJ$107,10,FALSE))</f>
        <v/>
      </c>
      <c r="H1130" t="str">
        <f>IF(ISNA(VLOOKUP($C1130,results!$A$2:$CJ$107,11,FALSE)),"",VLOOKUP($C1130,results!$A$2:$CJ$107,11,FALSE))</f>
        <v/>
      </c>
      <c r="I1130">
        <v>81</v>
      </c>
      <c r="J1130">
        <v>74</v>
      </c>
      <c r="K1130">
        <v>1</v>
      </c>
      <c r="L1130">
        <v>272</v>
      </c>
      <c r="M1130">
        <v>24.8180097656249</v>
      </c>
      <c r="N1130">
        <v>2</v>
      </c>
      <c r="O1130" s="7">
        <v>1</v>
      </c>
      <c r="P1130" s="7">
        <v>1</v>
      </c>
      <c r="Q1130" s="7">
        <v>11</v>
      </c>
      <c r="R1130" s="7">
        <v>262</v>
      </c>
      <c r="AB1130" s="8">
        <f t="shared" si="183"/>
        <v>-10</v>
      </c>
      <c r="AC1130" s="8" t="str">
        <f t="shared" si="184"/>
        <v/>
      </c>
      <c r="AD1130" s="32" t="str">
        <f t="shared" si="185"/>
        <v/>
      </c>
      <c r="AE1130" s="32" t="str">
        <f>IF(J1130&lt;900,IF(AND(VLOOKUP(C1130,marv2012_trees!$A$2:$O$2023,11,FALSE)&lt;21,OR(Q1130=21,Q1130=22,Q1130=23)),1,""),"")</f>
        <v/>
      </c>
      <c r="AF1130" s="32" t="str">
        <f t="shared" si="186"/>
        <v/>
      </c>
      <c r="AG1130" s="32">
        <f t="shared" si="187"/>
        <v>272</v>
      </c>
      <c r="AH1130" s="32">
        <f t="shared" si="188"/>
        <v>262</v>
      </c>
      <c r="AI1130" s="32">
        <f t="shared" si="189"/>
        <v>-10</v>
      </c>
      <c r="AJ1130" s="32" t="str">
        <f t="shared" si="190"/>
        <v/>
      </c>
    </row>
    <row r="1131" spans="1:36">
      <c r="A1131">
        <v>81</v>
      </c>
      <c r="B1131" s="1" t="str">
        <f t="shared" si="182"/>
        <v>81_83</v>
      </c>
      <c r="C1131" t="str">
        <f t="shared" si="192"/>
        <v>81_83</v>
      </c>
      <c r="D1131" t="str">
        <f>IF(ISNA(VLOOKUP(C1131,omissio_vanha_vs_uusi!$A$2:$T$107,20,FALSE)),"",IF(VLOOKUP(C1131,omissio_vanha_vs_uusi!$A$2:$T$107,20,FALSE)="OK",VLOOKUP(C1131,omissio_vanha_vs_uusi!$A$2:$T$107,11,FALSE),""))</f>
        <v/>
      </c>
      <c r="E1131">
        <f>VLOOKUP($C1131,marv2012_trees!$A$2:$O$2023,5,FALSE)</f>
        <v>2516131.7000000002</v>
      </c>
      <c r="F1131">
        <f>VLOOKUP($C1131,marv2012_trees!$A$2:$O$2023,6,FALSE)</f>
        <v>6860765.8399999999</v>
      </c>
      <c r="G1131" t="str">
        <f>IF(ISNA(VLOOKUP($C1131,results!$A$2:$CJ$107,10,FALSE)),"",VLOOKUP($C1131,results!$A$2:$CJ$107,10,FALSE))</f>
        <v/>
      </c>
      <c r="H1131" t="str">
        <f>IF(ISNA(VLOOKUP($C1131,results!$A$2:$CJ$107,11,FALSE)),"",VLOOKUP($C1131,results!$A$2:$CJ$107,11,FALSE))</f>
        <v/>
      </c>
      <c r="I1131">
        <v>81</v>
      </c>
      <c r="J1131">
        <v>83</v>
      </c>
      <c r="K1131">
        <v>2</v>
      </c>
      <c r="L1131">
        <v>289</v>
      </c>
      <c r="M1131">
        <v>24.426005493163998</v>
      </c>
      <c r="N1131">
        <v>2</v>
      </c>
      <c r="O1131" s="7">
        <v>1</v>
      </c>
      <c r="P1131" s="7">
        <v>2</v>
      </c>
      <c r="Q1131" s="7">
        <v>11</v>
      </c>
      <c r="R1131" s="7">
        <v>285</v>
      </c>
      <c r="S1131" s="7">
        <v>1</v>
      </c>
      <c r="T1131" s="7">
        <v>21</v>
      </c>
      <c r="U1131" s="7">
        <v>24.5</v>
      </c>
      <c r="V1131" s="7">
        <v>9</v>
      </c>
      <c r="W1131" s="7">
        <v>8</v>
      </c>
      <c r="X1131" s="7">
        <v>16</v>
      </c>
      <c r="Y1131" s="7">
        <v>7</v>
      </c>
      <c r="Z1131" s="7">
        <v>149</v>
      </c>
      <c r="AB1131" s="8">
        <f t="shared" si="183"/>
        <v>-4</v>
      </c>
      <c r="AC1131" s="8" t="str">
        <f t="shared" si="184"/>
        <v/>
      </c>
      <c r="AD1131" s="32" t="str">
        <f t="shared" si="185"/>
        <v/>
      </c>
      <c r="AE1131" s="32" t="str">
        <f>IF(J1131&lt;900,IF(AND(VLOOKUP(C1131,marv2012_trees!$A$2:$O$2023,11,FALSE)&lt;21,OR(Q1131=21,Q1131=22,Q1131=23)),1,""),"")</f>
        <v/>
      </c>
      <c r="AF1131" s="32" t="str">
        <f t="shared" si="186"/>
        <v/>
      </c>
      <c r="AG1131" s="32">
        <f t="shared" si="187"/>
        <v>289</v>
      </c>
      <c r="AH1131" s="32">
        <f t="shared" si="188"/>
        <v>285</v>
      </c>
      <c r="AI1131" s="32">
        <f t="shared" si="189"/>
        <v>-4</v>
      </c>
      <c r="AJ1131" s="32" t="str">
        <f t="shared" si="190"/>
        <v/>
      </c>
    </row>
    <row r="1132" spans="1:36">
      <c r="A1132">
        <v>81</v>
      </c>
      <c r="B1132" s="1" t="str">
        <f t="shared" si="182"/>
        <v>81_75</v>
      </c>
      <c r="C1132" t="str">
        <f t="shared" si="192"/>
        <v>81_75</v>
      </c>
      <c r="D1132" t="str">
        <f>IF(ISNA(VLOOKUP(C1132,omissio_vanha_vs_uusi!$A$2:$T$107,20,FALSE)),"",IF(VLOOKUP(C1132,omissio_vanha_vs_uusi!$A$2:$T$107,20,FALSE)="OK",VLOOKUP(C1132,omissio_vanha_vs_uusi!$A$2:$T$107,11,FALSE),""))</f>
        <v/>
      </c>
      <c r="E1132">
        <f>VLOOKUP($C1132,marv2012_trees!$A$2:$O$2023,5,FALSE)</f>
        <v>2516135.33</v>
      </c>
      <c r="F1132">
        <f>VLOOKUP($C1132,marv2012_trees!$A$2:$O$2023,6,FALSE)</f>
        <v>6860769.8399999999</v>
      </c>
      <c r="G1132" t="str">
        <f>IF(ISNA(VLOOKUP($C1132,results!$A$2:$CJ$107,10,FALSE)),"",VLOOKUP($C1132,results!$A$2:$CJ$107,10,FALSE))</f>
        <v/>
      </c>
      <c r="H1132" t="str">
        <f>IF(ISNA(VLOOKUP($C1132,results!$A$2:$CJ$107,11,FALSE)),"",VLOOKUP($C1132,results!$A$2:$CJ$107,11,FALSE))</f>
        <v/>
      </c>
      <c r="I1132">
        <v>81</v>
      </c>
      <c r="J1132">
        <v>75</v>
      </c>
      <c r="K1132">
        <v>1</v>
      </c>
      <c r="L1132">
        <v>305</v>
      </c>
      <c r="M1132">
        <v>26.999999999999901</v>
      </c>
      <c r="N1132">
        <v>2</v>
      </c>
      <c r="O1132" s="7">
        <v>1</v>
      </c>
      <c r="P1132" s="7">
        <v>1</v>
      </c>
      <c r="Q1132" s="7">
        <v>11</v>
      </c>
      <c r="R1132" s="7">
        <v>301</v>
      </c>
      <c r="S1132" s="7">
        <v>1</v>
      </c>
      <c r="T1132" s="7">
        <v>22</v>
      </c>
      <c r="U1132" s="7">
        <v>26.5</v>
      </c>
      <c r="V1132" s="7">
        <v>23.5</v>
      </c>
      <c r="W1132" s="7">
        <v>8</v>
      </c>
      <c r="X1132" s="7">
        <v>30</v>
      </c>
      <c r="Y1132" s="7">
        <v>5</v>
      </c>
      <c r="AB1132" s="8">
        <f t="shared" si="183"/>
        <v>-4</v>
      </c>
      <c r="AC1132" s="8" t="str">
        <f t="shared" si="184"/>
        <v/>
      </c>
      <c r="AD1132" s="32" t="str">
        <f t="shared" si="185"/>
        <v/>
      </c>
      <c r="AE1132" s="32" t="str">
        <f>IF(J1132&lt;900,IF(AND(VLOOKUP(C1132,marv2012_trees!$A$2:$O$2023,11,FALSE)&lt;21,OR(Q1132=21,Q1132=22,Q1132=23)),1,""),"")</f>
        <v/>
      </c>
      <c r="AF1132" s="32" t="str">
        <f t="shared" si="186"/>
        <v/>
      </c>
      <c r="AG1132" s="32">
        <f t="shared" si="187"/>
        <v>305</v>
      </c>
      <c r="AH1132" s="32">
        <f t="shared" si="188"/>
        <v>301</v>
      </c>
      <c r="AI1132" s="32">
        <f t="shared" si="189"/>
        <v>-4</v>
      </c>
      <c r="AJ1132" s="32" t="str">
        <f t="shared" si="190"/>
        <v/>
      </c>
    </row>
    <row r="1133" spans="1:36">
      <c r="A1133">
        <v>81</v>
      </c>
      <c r="B1133" s="1" t="str">
        <f t="shared" si="182"/>
        <v>81_70</v>
      </c>
      <c r="C1133" t="str">
        <f t="shared" si="192"/>
        <v>81_70</v>
      </c>
      <c r="D1133" t="str">
        <f>IF(ISNA(VLOOKUP(C1133,omissio_vanha_vs_uusi!$A$2:$T$107,20,FALSE)),"",IF(VLOOKUP(C1133,omissio_vanha_vs_uusi!$A$2:$T$107,20,FALSE)="OK",VLOOKUP(C1133,omissio_vanha_vs_uusi!$A$2:$T$107,11,FALSE),""))</f>
        <v/>
      </c>
      <c r="E1133">
        <f>VLOOKUP($C1133,marv2012_trees!$A$2:$O$2023,5,FALSE)</f>
        <v>2516136.66</v>
      </c>
      <c r="F1133">
        <f>VLOOKUP($C1133,marv2012_trees!$A$2:$O$2023,6,FALSE)</f>
        <v>6860771.5700000003</v>
      </c>
      <c r="G1133" t="str">
        <f>IF(ISNA(VLOOKUP($C1133,results!$A$2:$CJ$107,10,FALSE)),"",VLOOKUP($C1133,results!$A$2:$CJ$107,10,FALSE))</f>
        <v/>
      </c>
      <c r="H1133" t="str">
        <f>IF(ISNA(VLOOKUP($C1133,results!$A$2:$CJ$107,11,FALSE)),"",VLOOKUP($C1133,results!$A$2:$CJ$107,11,FALSE))</f>
        <v/>
      </c>
      <c r="I1133">
        <v>81</v>
      </c>
      <c r="J1133">
        <v>70</v>
      </c>
      <c r="K1133">
        <v>2</v>
      </c>
      <c r="L1133">
        <v>200</v>
      </c>
      <c r="M1133">
        <v>17.9419969482421</v>
      </c>
      <c r="N1133">
        <v>2</v>
      </c>
      <c r="O1133" s="7">
        <v>1</v>
      </c>
      <c r="P1133" s="7">
        <v>2</v>
      </c>
      <c r="Q1133" s="7">
        <v>11</v>
      </c>
      <c r="R1133" s="7">
        <v>196</v>
      </c>
      <c r="AB1133" s="8">
        <f t="shared" si="183"/>
        <v>-4</v>
      </c>
      <c r="AC1133" s="8" t="str">
        <f t="shared" si="184"/>
        <v/>
      </c>
      <c r="AD1133" s="32" t="str">
        <f t="shared" si="185"/>
        <v/>
      </c>
      <c r="AE1133" s="32" t="str">
        <f>IF(J1133&lt;900,IF(AND(VLOOKUP(C1133,marv2012_trees!$A$2:$O$2023,11,FALSE)&lt;21,OR(Q1133=21,Q1133=22,Q1133=23)),1,""),"")</f>
        <v/>
      </c>
      <c r="AF1133" s="32" t="str">
        <f t="shared" si="186"/>
        <v/>
      </c>
      <c r="AG1133" s="32">
        <f t="shared" si="187"/>
        <v>200</v>
      </c>
      <c r="AH1133" s="32">
        <f t="shared" si="188"/>
        <v>196</v>
      </c>
      <c r="AI1133" s="32">
        <f t="shared" si="189"/>
        <v>-4</v>
      </c>
      <c r="AJ1133" s="32" t="str">
        <f t="shared" si="190"/>
        <v/>
      </c>
    </row>
    <row r="1134" spans="1:36">
      <c r="A1134">
        <v>81</v>
      </c>
      <c r="B1134" s="1" t="str">
        <f t="shared" si="182"/>
        <v>81_85</v>
      </c>
      <c r="C1134" t="str">
        <f t="shared" si="192"/>
        <v>81_85</v>
      </c>
      <c r="D1134" t="str">
        <f>IF(ISNA(VLOOKUP(C1134,omissio_vanha_vs_uusi!$A$2:$T$107,20,FALSE)),"",IF(VLOOKUP(C1134,omissio_vanha_vs_uusi!$A$2:$T$107,20,FALSE)="OK",VLOOKUP(C1134,omissio_vanha_vs_uusi!$A$2:$T$107,11,FALSE),""))</f>
        <v/>
      </c>
      <c r="E1134">
        <f>VLOOKUP($C1134,marv2012_trees!$A$2:$O$2023,5,FALSE)</f>
        <v>2516131.09</v>
      </c>
      <c r="F1134">
        <f>VLOOKUP($C1134,marv2012_trees!$A$2:$O$2023,6,FALSE)</f>
        <v>6860771.1500000004</v>
      </c>
      <c r="G1134" t="str">
        <f>IF(ISNA(VLOOKUP($C1134,results!$A$2:$CJ$107,10,FALSE)),"",VLOOKUP($C1134,results!$A$2:$CJ$107,10,FALSE))</f>
        <v/>
      </c>
      <c r="H1134" t="str">
        <f>IF(ISNA(VLOOKUP($C1134,results!$A$2:$CJ$107,11,FALSE)),"",VLOOKUP($C1134,results!$A$2:$CJ$107,11,FALSE))</f>
        <v/>
      </c>
      <c r="I1134">
        <v>81</v>
      </c>
      <c r="J1134">
        <v>85</v>
      </c>
      <c r="K1134">
        <v>1</v>
      </c>
      <c r="L1134">
        <v>396</v>
      </c>
      <c r="M1134">
        <v>30.125999999999902</v>
      </c>
      <c r="N1134">
        <v>2</v>
      </c>
      <c r="O1134" s="7">
        <v>1</v>
      </c>
      <c r="P1134" s="7">
        <v>1</v>
      </c>
      <c r="Q1134" s="7">
        <v>11</v>
      </c>
      <c r="R1134" s="7">
        <v>407</v>
      </c>
      <c r="AB1134" s="8">
        <f t="shared" si="183"/>
        <v>11</v>
      </c>
      <c r="AC1134" s="8" t="str">
        <f t="shared" si="184"/>
        <v/>
      </c>
      <c r="AD1134" s="32" t="str">
        <f t="shared" si="185"/>
        <v/>
      </c>
      <c r="AE1134" s="32" t="str">
        <f>IF(J1134&lt;900,IF(AND(VLOOKUP(C1134,marv2012_trees!$A$2:$O$2023,11,FALSE)&lt;21,OR(Q1134=21,Q1134=22,Q1134=23)),1,""),"")</f>
        <v/>
      </c>
      <c r="AF1134" s="32" t="str">
        <f t="shared" si="186"/>
        <v/>
      </c>
      <c r="AG1134" s="32">
        <f t="shared" si="187"/>
        <v>396</v>
      </c>
      <c r="AH1134" s="32">
        <f t="shared" si="188"/>
        <v>407</v>
      </c>
      <c r="AI1134" s="32">
        <f t="shared" si="189"/>
        <v>11</v>
      </c>
      <c r="AJ1134" s="32" t="str">
        <f t="shared" si="190"/>
        <v/>
      </c>
    </row>
    <row r="1135" spans="1:36">
      <c r="A1135">
        <v>81</v>
      </c>
      <c r="B1135" s="1" t="str">
        <f t="shared" si="182"/>
        <v>81_82</v>
      </c>
      <c r="C1135" t="str">
        <f t="shared" si="192"/>
        <v>81_82</v>
      </c>
      <c r="D1135" t="str">
        <f>IF(ISNA(VLOOKUP(C1135,omissio_vanha_vs_uusi!$A$2:$T$107,20,FALSE)),"",IF(VLOOKUP(C1135,omissio_vanha_vs_uusi!$A$2:$T$107,20,FALSE)="OK",VLOOKUP(C1135,omissio_vanha_vs_uusi!$A$2:$T$107,11,FALSE),""))</f>
        <v/>
      </c>
      <c r="E1135">
        <f>VLOOKUP($C1135,marv2012_trees!$A$2:$O$2023,5,FALSE)</f>
        <v>2516131.52</v>
      </c>
      <c r="F1135">
        <f>VLOOKUP($C1135,marv2012_trees!$A$2:$O$2023,6,FALSE)</f>
        <v>6860774.5</v>
      </c>
      <c r="G1135" t="str">
        <f>IF(ISNA(VLOOKUP($C1135,results!$A$2:$CJ$107,10,FALSE)),"",VLOOKUP($C1135,results!$A$2:$CJ$107,10,FALSE))</f>
        <v/>
      </c>
      <c r="H1135" t="str">
        <f>IF(ISNA(VLOOKUP($C1135,results!$A$2:$CJ$107,11,FALSE)),"",VLOOKUP($C1135,results!$A$2:$CJ$107,11,FALSE))</f>
        <v/>
      </c>
      <c r="I1135">
        <v>81</v>
      </c>
      <c r="J1135">
        <v>82</v>
      </c>
      <c r="K1135">
        <v>1</v>
      </c>
      <c r="L1135">
        <v>345</v>
      </c>
      <c r="N1135">
        <v>2</v>
      </c>
      <c r="O1135" s="7">
        <v>1</v>
      </c>
      <c r="P1135" s="7">
        <v>1</v>
      </c>
      <c r="Q1135" s="7">
        <v>12</v>
      </c>
      <c r="R1135" s="7">
        <v>345</v>
      </c>
      <c r="AA1135" t="s">
        <v>192</v>
      </c>
      <c r="AB1135" s="8">
        <f t="shared" si="183"/>
        <v>0</v>
      </c>
      <c r="AC1135" s="8" t="str">
        <f t="shared" si="184"/>
        <v/>
      </c>
      <c r="AD1135" s="32" t="str">
        <f t="shared" si="185"/>
        <v/>
      </c>
      <c r="AE1135" s="32" t="str">
        <f>IF(J1135&lt;900,IF(AND(VLOOKUP(C1135,marv2012_trees!$A$2:$O$2023,11,FALSE)&lt;21,OR(Q1135=21,Q1135=22,Q1135=23)),1,""),"")</f>
        <v/>
      </c>
      <c r="AF1135" s="32" t="str">
        <f t="shared" si="186"/>
        <v/>
      </c>
      <c r="AG1135" s="32">
        <f t="shared" si="187"/>
        <v>345</v>
      </c>
      <c r="AH1135" s="32">
        <f t="shared" si="188"/>
        <v>345</v>
      </c>
      <c r="AI1135" s="32">
        <f t="shared" si="189"/>
        <v>0</v>
      </c>
      <c r="AJ1135" s="32" t="str">
        <f t="shared" si="190"/>
        <v/>
      </c>
    </row>
    <row r="1136" spans="1:36">
      <c r="A1136">
        <v>81</v>
      </c>
      <c r="B1136" s="1" t="str">
        <f t="shared" si="182"/>
        <v>81_96</v>
      </c>
      <c r="C1136" t="str">
        <f t="shared" si="192"/>
        <v>81_96</v>
      </c>
      <c r="D1136" t="str">
        <f>IF(ISNA(VLOOKUP(C1136,omissio_vanha_vs_uusi!$A$2:$T$107,20,FALSE)),"",IF(VLOOKUP(C1136,omissio_vanha_vs_uusi!$A$2:$T$107,20,FALSE)="OK",VLOOKUP(C1136,omissio_vanha_vs_uusi!$A$2:$T$107,11,FALSE),""))</f>
        <v/>
      </c>
      <c r="E1136">
        <f>VLOOKUP($C1136,marv2012_trees!$A$2:$O$2023,5,FALSE)</f>
        <v>2516127.62</v>
      </c>
      <c r="F1136">
        <f>VLOOKUP($C1136,marv2012_trees!$A$2:$O$2023,6,FALSE)</f>
        <v>6860774</v>
      </c>
      <c r="G1136" t="str">
        <f>IF(ISNA(VLOOKUP($C1136,results!$A$2:$CJ$107,10,FALSE)),"",VLOOKUP($C1136,results!$A$2:$CJ$107,10,FALSE))</f>
        <v/>
      </c>
      <c r="H1136" t="str">
        <f>IF(ISNA(VLOOKUP($C1136,results!$A$2:$CJ$107,11,FALSE)),"",VLOOKUP($C1136,results!$A$2:$CJ$107,11,FALSE))</f>
        <v/>
      </c>
      <c r="I1136">
        <v>81</v>
      </c>
      <c r="J1136">
        <v>96</v>
      </c>
      <c r="K1136">
        <v>1</v>
      </c>
      <c r="L1136">
        <v>410</v>
      </c>
      <c r="M1136">
        <v>29.001004882812399</v>
      </c>
      <c r="N1136">
        <v>2</v>
      </c>
      <c r="O1136" s="7">
        <v>1</v>
      </c>
      <c r="P1136" s="7">
        <v>1</v>
      </c>
      <c r="Q1136" s="7">
        <v>11</v>
      </c>
      <c r="R1136" s="7">
        <v>413</v>
      </c>
      <c r="S1136" s="7">
        <v>1</v>
      </c>
      <c r="T1136" s="7">
        <v>31.5</v>
      </c>
      <c r="U1136" s="7">
        <v>30</v>
      </c>
      <c r="V1136" s="7">
        <v>20.5</v>
      </c>
      <c r="AB1136" s="8">
        <f t="shared" si="183"/>
        <v>3</v>
      </c>
      <c r="AC1136" s="8" t="str">
        <f t="shared" si="184"/>
        <v/>
      </c>
      <c r="AD1136" s="32" t="str">
        <f t="shared" si="185"/>
        <v/>
      </c>
      <c r="AE1136" s="32" t="str">
        <f>IF(J1136&lt;900,IF(AND(VLOOKUP(C1136,marv2012_trees!$A$2:$O$2023,11,FALSE)&lt;21,OR(Q1136=21,Q1136=22,Q1136=23)),1,""),"")</f>
        <v/>
      </c>
      <c r="AF1136" s="32" t="str">
        <f t="shared" si="186"/>
        <v/>
      </c>
      <c r="AG1136" s="32">
        <f t="shared" si="187"/>
        <v>410</v>
      </c>
      <c r="AH1136" s="32">
        <f t="shared" si="188"/>
        <v>413</v>
      </c>
      <c r="AI1136" s="32">
        <f t="shared" si="189"/>
        <v>3</v>
      </c>
      <c r="AJ1136" s="32" t="str">
        <f t="shared" si="190"/>
        <v/>
      </c>
    </row>
    <row r="1137" spans="1:36">
      <c r="A1137">
        <v>81</v>
      </c>
      <c r="B1137" s="1" t="str">
        <f t="shared" si="182"/>
        <v>81_95</v>
      </c>
      <c r="C1137" t="str">
        <f t="shared" si="192"/>
        <v>81_95</v>
      </c>
      <c r="D1137" t="str">
        <f>IF(ISNA(VLOOKUP(C1137,omissio_vanha_vs_uusi!$A$2:$T$107,20,FALSE)),"",IF(VLOOKUP(C1137,omissio_vanha_vs_uusi!$A$2:$T$107,20,FALSE)="OK",VLOOKUP(C1137,omissio_vanha_vs_uusi!$A$2:$T$107,11,FALSE),""))</f>
        <v/>
      </c>
      <c r="E1137">
        <f>VLOOKUP($C1137,marv2012_trees!$A$2:$O$2023,5,FALSE)</f>
        <v>2516128.7999999998</v>
      </c>
      <c r="F1137">
        <f>VLOOKUP($C1137,marv2012_trees!$A$2:$O$2023,6,FALSE)</f>
        <v>6860775.8700000001</v>
      </c>
      <c r="G1137" t="str">
        <f>IF(ISNA(VLOOKUP($C1137,results!$A$2:$CJ$107,10,FALSE)),"",VLOOKUP($C1137,results!$A$2:$CJ$107,10,FALSE))</f>
        <v/>
      </c>
      <c r="H1137" t="str">
        <f>IF(ISNA(VLOOKUP($C1137,results!$A$2:$CJ$107,11,FALSE)),"",VLOOKUP($C1137,results!$A$2:$CJ$107,11,FALSE))</f>
        <v/>
      </c>
      <c r="I1137">
        <v>81</v>
      </c>
      <c r="J1137">
        <v>95</v>
      </c>
      <c r="K1137">
        <v>2</v>
      </c>
      <c r="L1137">
        <v>214</v>
      </c>
      <c r="M1137">
        <v>18.928010375976498</v>
      </c>
      <c r="N1137">
        <v>2</v>
      </c>
      <c r="O1137" s="7">
        <v>1</v>
      </c>
      <c r="P1137" s="7">
        <v>2</v>
      </c>
      <c r="Q1137" s="7">
        <v>23</v>
      </c>
      <c r="R1137" s="7">
        <v>215</v>
      </c>
      <c r="AA1137" t="s">
        <v>193</v>
      </c>
      <c r="AB1137" s="8" t="str">
        <f t="shared" si="183"/>
        <v/>
      </c>
      <c r="AC1137" s="8" t="str">
        <f t="shared" si="184"/>
        <v/>
      </c>
      <c r="AD1137" s="32" t="str">
        <f t="shared" si="185"/>
        <v/>
      </c>
      <c r="AE1137" s="32" t="str">
        <f>IF(J1137&lt;900,IF(AND(VLOOKUP(C1137,marv2012_trees!$A$2:$O$2023,11,FALSE)&lt;21,OR(Q1137=21,Q1137=22,Q1137=23)),1,""),"")</f>
        <v/>
      </c>
      <c r="AF1137" s="32" t="str">
        <f t="shared" si="186"/>
        <v/>
      </c>
      <c r="AG1137" s="32">
        <f t="shared" si="187"/>
        <v>0</v>
      </c>
      <c r="AH1137" s="32">
        <f t="shared" si="188"/>
        <v>0</v>
      </c>
      <c r="AI1137" s="32" t="str">
        <f t="shared" si="189"/>
        <v/>
      </c>
      <c r="AJ1137" s="32" t="str">
        <f t="shared" si="190"/>
        <v/>
      </c>
    </row>
    <row r="1138" spans="1:36">
      <c r="A1138">
        <v>81</v>
      </c>
      <c r="B1138" s="1" t="str">
        <f t="shared" si="182"/>
        <v>81_69</v>
      </c>
      <c r="C1138" t="str">
        <f t="shared" si="192"/>
        <v>81_69</v>
      </c>
      <c r="D1138" t="str">
        <f>IF(ISNA(VLOOKUP(C1138,omissio_vanha_vs_uusi!$A$2:$T$107,20,FALSE)),"",IF(VLOOKUP(C1138,omissio_vanha_vs_uusi!$A$2:$T$107,20,FALSE)="OK",VLOOKUP(C1138,omissio_vanha_vs_uusi!$A$2:$T$107,11,FALSE),""))</f>
        <v/>
      </c>
      <c r="E1138">
        <f>VLOOKUP($C1138,marv2012_trees!$A$2:$O$2023,5,FALSE)</f>
        <v>2516133.66</v>
      </c>
      <c r="F1138">
        <f>VLOOKUP($C1138,marv2012_trees!$A$2:$O$2023,6,FALSE)</f>
        <v>6860778.1200000001</v>
      </c>
      <c r="G1138" t="str">
        <f>IF(ISNA(VLOOKUP($C1138,results!$A$2:$CJ$107,10,FALSE)),"",VLOOKUP($C1138,results!$A$2:$CJ$107,10,FALSE))</f>
        <v/>
      </c>
      <c r="H1138" t="str">
        <f>IF(ISNA(VLOOKUP($C1138,results!$A$2:$CJ$107,11,FALSE)),"",VLOOKUP($C1138,results!$A$2:$CJ$107,11,FALSE))</f>
        <v/>
      </c>
      <c r="I1138">
        <v>81</v>
      </c>
      <c r="J1138">
        <v>69</v>
      </c>
      <c r="K1138">
        <v>2</v>
      </c>
      <c r="L1138">
        <v>188</v>
      </c>
      <c r="M1138">
        <v>10.582003051757701</v>
      </c>
      <c r="N1138">
        <v>2</v>
      </c>
      <c r="O1138" s="7">
        <v>1</v>
      </c>
      <c r="P1138" s="7">
        <v>2</v>
      </c>
      <c r="Q1138" s="7">
        <v>22</v>
      </c>
      <c r="R1138" s="7">
        <v>196</v>
      </c>
      <c r="AB1138" s="8" t="str">
        <f t="shared" si="183"/>
        <v/>
      </c>
      <c r="AC1138" s="8" t="str">
        <f t="shared" si="184"/>
        <v/>
      </c>
      <c r="AD1138" s="32" t="str">
        <f t="shared" si="185"/>
        <v/>
      </c>
      <c r="AE1138" s="32">
        <f>IF(J1138&lt;900,IF(AND(VLOOKUP(C1138,marv2012_trees!$A$2:$O$2023,11,FALSE)&lt;21,OR(Q1138=21,Q1138=22,Q1138=23)),1,""),"")</f>
        <v>1</v>
      </c>
      <c r="AF1138" s="32" t="str">
        <f t="shared" si="186"/>
        <v/>
      </c>
      <c r="AG1138" s="32">
        <f t="shared" si="187"/>
        <v>0</v>
      </c>
      <c r="AH1138" s="32">
        <f t="shared" si="188"/>
        <v>0</v>
      </c>
      <c r="AI1138" s="32" t="str">
        <f t="shared" si="189"/>
        <v/>
      </c>
      <c r="AJ1138" s="32" t="str">
        <f t="shared" si="190"/>
        <v/>
      </c>
    </row>
    <row r="1139" spans="1:36">
      <c r="A1139">
        <v>81</v>
      </c>
      <c r="B1139" s="1" t="str">
        <f t="shared" si="182"/>
        <v>81_102</v>
      </c>
      <c r="C1139" t="str">
        <f t="shared" si="192"/>
        <v>81_102</v>
      </c>
      <c r="D1139" t="str">
        <f>IF(ISNA(VLOOKUP(C1139,omissio_vanha_vs_uusi!$A$2:$T$107,20,FALSE)),"",IF(VLOOKUP(C1139,omissio_vanha_vs_uusi!$A$2:$T$107,20,FALSE)="OK",VLOOKUP(C1139,omissio_vanha_vs_uusi!$A$2:$T$107,11,FALSE),""))</f>
        <v/>
      </c>
      <c r="E1139">
        <f>VLOOKUP($C1139,marv2012_trees!$A$2:$O$2023,5,FALSE)</f>
        <v>2516128.11</v>
      </c>
      <c r="F1139">
        <f>VLOOKUP($C1139,marv2012_trees!$A$2:$O$2023,6,FALSE)</f>
        <v>6860778.9500000002</v>
      </c>
      <c r="G1139" t="str">
        <f>IF(ISNA(VLOOKUP($C1139,results!$A$2:$CJ$107,10,FALSE)),"",VLOOKUP($C1139,results!$A$2:$CJ$107,10,FALSE))</f>
        <v/>
      </c>
      <c r="H1139" t="str">
        <f>IF(ISNA(VLOOKUP($C1139,results!$A$2:$CJ$107,11,FALSE)),"",VLOOKUP($C1139,results!$A$2:$CJ$107,11,FALSE))</f>
        <v/>
      </c>
      <c r="I1139">
        <v>81</v>
      </c>
      <c r="J1139">
        <v>102</v>
      </c>
      <c r="K1139">
        <v>2</v>
      </c>
      <c r="L1139">
        <v>200</v>
      </c>
      <c r="N1139">
        <v>2</v>
      </c>
      <c r="O1139" s="7">
        <v>1</v>
      </c>
      <c r="P1139" s="7">
        <v>2</v>
      </c>
      <c r="Q1139" s="7">
        <v>23</v>
      </c>
      <c r="R1139" s="7">
        <v>196</v>
      </c>
      <c r="AA1139" t="s">
        <v>194</v>
      </c>
      <c r="AB1139" s="8" t="str">
        <f t="shared" si="183"/>
        <v/>
      </c>
      <c r="AC1139" s="8" t="str">
        <f t="shared" si="184"/>
        <v/>
      </c>
      <c r="AD1139" s="32" t="str">
        <f t="shared" si="185"/>
        <v/>
      </c>
      <c r="AE1139" s="32" t="str">
        <f>IF(J1139&lt;900,IF(AND(VLOOKUP(C1139,marv2012_trees!$A$2:$O$2023,11,FALSE)&lt;21,OR(Q1139=21,Q1139=22,Q1139=23)),1,""),"")</f>
        <v/>
      </c>
      <c r="AF1139" s="32" t="str">
        <f t="shared" si="186"/>
        <v/>
      </c>
      <c r="AG1139" s="32">
        <f t="shared" si="187"/>
        <v>0</v>
      </c>
      <c r="AH1139" s="32">
        <f t="shared" si="188"/>
        <v>0</v>
      </c>
      <c r="AI1139" s="32" t="str">
        <f t="shared" si="189"/>
        <v/>
      </c>
      <c r="AJ1139" s="32" t="str">
        <f t="shared" si="190"/>
        <v/>
      </c>
    </row>
    <row r="1140" spans="1:36">
      <c r="A1140">
        <v>81</v>
      </c>
      <c r="B1140" s="1" t="str">
        <f t="shared" si="182"/>
        <v>81_57</v>
      </c>
      <c r="C1140" t="str">
        <f t="shared" si="192"/>
        <v>81_57</v>
      </c>
      <c r="D1140" t="str">
        <f>IF(ISNA(VLOOKUP(C1140,omissio_vanha_vs_uusi!$A$2:$T$107,20,FALSE)),"",IF(VLOOKUP(C1140,omissio_vanha_vs_uusi!$A$2:$T$107,20,FALSE)="OK",VLOOKUP(C1140,omissio_vanha_vs_uusi!$A$2:$T$107,11,FALSE),""))</f>
        <v/>
      </c>
      <c r="E1140">
        <f>VLOOKUP($C1140,marv2012_trees!$A$2:$O$2023,5,FALSE)</f>
        <v>2516133.1800000002</v>
      </c>
      <c r="F1140">
        <f>VLOOKUP($C1140,marv2012_trees!$A$2:$O$2023,6,FALSE)</f>
        <v>6860780.8099999996</v>
      </c>
      <c r="G1140" t="str">
        <f>IF(ISNA(VLOOKUP($C1140,results!$A$2:$CJ$107,10,FALSE)),"",VLOOKUP($C1140,results!$A$2:$CJ$107,10,FALSE))</f>
        <v/>
      </c>
      <c r="H1140" t="str">
        <f>IF(ISNA(VLOOKUP($C1140,results!$A$2:$CJ$107,11,FALSE)),"",VLOOKUP($C1140,results!$A$2:$CJ$107,11,FALSE))</f>
        <v/>
      </c>
      <c r="I1140">
        <v>81</v>
      </c>
      <c r="J1140">
        <v>57</v>
      </c>
      <c r="K1140">
        <v>1</v>
      </c>
      <c r="L1140">
        <v>315</v>
      </c>
      <c r="N1140">
        <v>2</v>
      </c>
      <c r="O1140" s="7">
        <v>1</v>
      </c>
      <c r="P1140" s="7">
        <v>1</v>
      </c>
      <c r="Q1140" s="7">
        <v>22</v>
      </c>
      <c r="R1140" s="7">
        <v>296</v>
      </c>
      <c r="AA1140" t="s">
        <v>185</v>
      </c>
      <c r="AB1140" s="8" t="str">
        <f t="shared" si="183"/>
        <v/>
      </c>
      <c r="AC1140" s="8" t="str">
        <f t="shared" si="184"/>
        <v/>
      </c>
      <c r="AD1140" s="32" t="str">
        <f t="shared" si="185"/>
        <v/>
      </c>
      <c r="AE1140" s="32" t="str">
        <f>IF(J1140&lt;900,IF(AND(VLOOKUP(C1140,marv2012_trees!$A$2:$O$2023,11,FALSE)&lt;21,OR(Q1140=21,Q1140=22,Q1140=23)),1,""),"")</f>
        <v/>
      </c>
      <c r="AF1140" s="32" t="str">
        <f t="shared" si="186"/>
        <v/>
      </c>
      <c r="AG1140" s="32">
        <f t="shared" si="187"/>
        <v>0</v>
      </c>
      <c r="AH1140" s="32">
        <f t="shared" si="188"/>
        <v>0</v>
      </c>
      <c r="AI1140" s="32" t="str">
        <f t="shared" si="189"/>
        <v/>
      </c>
      <c r="AJ1140" s="32" t="str">
        <f t="shared" si="190"/>
        <v/>
      </c>
    </row>
    <row r="1141" spans="1:36">
      <c r="A1141">
        <v>81</v>
      </c>
      <c r="B1141" s="1" t="str">
        <f t="shared" si="182"/>
        <v>81_20</v>
      </c>
      <c r="C1141" t="str">
        <f t="shared" si="192"/>
        <v>81_20</v>
      </c>
      <c r="D1141" t="str">
        <f>IF(ISNA(VLOOKUP(C1141,omissio_vanha_vs_uusi!$A$2:$T$107,20,FALSE)),"",IF(VLOOKUP(C1141,omissio_vanha_vs_uusi!$A$2:$T$107,20,FALSE)="OK",VLOOKUP(C1141,omissio_vanha_vs_uusi!$A$2:$T$107,11,FALSE),""))</f>
        <v/>
      </c>
      <c r="E1141">
        <f>VLOOKUP($C1141,marv2012_trees!$A$2:$O$2023,5,FALSE)</f>
        <v>2516131.58</v>
      </c>
      <c r="F1141">
        <f>VLOOKUP($C1141,marv2012_trees!$A$2:$O$2023,6,FALSE)</f>
        <v>6860783.2800000003</v>
      </c>
      <c r="G1141" t="str">
        <f>IF(ISNA(VLOOKUP($C1141,results!$A$2:$CJ$107,10,FALSE)),"",VLOOKUP($C1141,results!$A$2:$CJ$107,10,FALSE))</f>
        <v/>
      </c>
      <c r="H1141" t="str">
        <f>IF(ISNA(VLOOKUP($C1141,results!$A$2:$CJ$107,11,FALSE)),"",VLOOKUP($C1141,results!$A$2:$CJ$107,11,FALSE))</f>
        <v/>
      </c>
      <c r="I1141">
        <v>81</v>
      </c>
      <c r="J1141">
        <v>20</v>
      </c>
      <c r="K1141">
        <v>2</v>
      </c>
      <c r="L1141">
        <v>260</v>
      </c>
      <c r="M1141">
        <v>14.460998168945199</v>
      </c>
      <c r="N1141">
        <v>2</v>
      </c>
      <c r="O1141" s="7">
        <v>1</v>
      </c>
      <c r="P1141" s="7">
        <v>2</v>
      </c>
      <c r="Q1141" s="7">
        <v>12</v>
      </c>
      <c r="R1141" s="7">
        <v>254</v>
      </c>
      <c r="AA1141" t="s">
        <v>195</v>
      </c>
      <c r="AB1141" s="8">
        <f t="shared" si="183"/>
        <v>-6</v>
      </c>
      <c r="AC1141" s="8" t="str">
        <f t="shared" si="184"/>
        <v/>
      </c>
      <c r="AD1141" s="32" t="str">
        <f t="shared" si="185"/>
        <v/>
      </c>
      <c r="AE1141" s="32" t="str">
        <f>IF(J1141&lt;900,IF(AND(VLOOKUP(C1141,marv2012_trees!$A$2:$O$2023,11,FALSE)&lt;21,OR(Q1141=21,Q1141=22,Q1141=23)),1,""),"")</f>
        <v/>
      </c>
      <c r="AF1141" s="32" t="str">
        <f t="shared" si="186"/>
        <v/>
      </c>
      <c r="AG1141" s="32">
        <f t="shared" si="187"/>
        <v>260</v>
      </c>
      <c r="AH1141" s="32">
        <f t="shared" si="188"/>
        <v>254</v>
      </c>
      <c r="AI1141" s="32">
        <f t="shared" si="189"/>
        <v>-6</v>
      </c>
      <c r="AJ1141" s="32" t="str">
        <f t="shared" si="190"/>
        <v/>
      </c>
    </row>
    <row r="1142" spans="1:36">
      <c r="A1142">
        <v>81</v>
      </c>
      <c r="B1142" s="1" t="str">
        <f t="shared" si="182"/>
        <v>81_118</v>
      </c>
      <c r="C1142" t="str">
        <f t="shared" si="192"/>
        <v>81_118</v>
      </c>
      <c r="D1142" t="str">
        <f>IF(ISNA(VLOOKUP(C1142,omissio_vanha_vs_uusi!$A$2:$T$107,20,FALSE)),"",IF(VLOOKUP(C1142,omissio_vanha_vs_uusi!$A$2:$T$107,20,FALSE)="OK",VLOOKUP(C1142,omissio_vanha_vs_uusi!$A$2:$T$107,11,FALSE),""))</f>
        <v/>
      </c>
      <c r="E1142">
        <f>VLOOKUP($C1142,marv2012_trees!$A$2:$O$2023,5,FALSE)</f>
        <v>2516125.8199999998</v>
      </c>
      <c r="F1142">
        <f>VLOOKUP($C1142,marv2012_trees!$A$2:$O$2023,6,FALSE)</f>
        <v>6860781.5499999998</v>
      </c>
      <c r="G1142" t="str">
        <f>IF(ISNA(VLOOKUP($C1142,results!$A$2:$CJ$107,10,FALSE)),"",VLOOKUP($C1142,results!$A$2:$CJ$107,10,FALSE))</f>
        <v/>
      </c>
      <c r="H1142" t="str">
        <f>IF(ISNA(VLOOKUP($C1142,results!$A$2:$CJ$107,11,FALSE)),"",VLOOKUP($C1142,results!$A$2:$CJ$107,11,FALSE))</f>
        <v/>
      </c>
      <c r="I1142">
        <v>81</v>
      </c>
      <c r="J1142">
        <v>118</v>
      </c>
      <c r="K1142">
        <v>2</v>
      </c>
      <c r="L1142">
        <v>295</v>
      </c>
      <c r="M1142">
        <v>26.966010375976499</v>
      </c>
      <c r="N1142">
        <v>2</v>
      </c>
      <c r="O1142" s="7">
        <v>1</v>
      </c>
      <c r="P1142" s="7">
        <v>2</v>
      </c>
      <c r="Q1142" s="7">
        <v>11</v>
      </c>
      <c r="R1142" s="7">
        <v>307</v>
      </c>
      <c r="S1142" s="7">
        <v>1</v>
      </c>
      <c r="T1142" s="7">
        <v>26</v>
      </c>
      <c r="U1142" s="7">
        <v>27</v>
      </c>
      <c r="V1142" s="7">
        <v>8.5</v>
      </c>
      <c r="W1142" s="7">
        <v>5</v>
      </c>
      <c r="X1142" s="7">
        <v>15</v>
      </c>
      <c r="Y1142" s="7">
        <v>13</v>
      </c>
      <c r="AB1142" s="8">
        <f t="shared" si="183"/>
        <v>12</v>
      </c>
      <c r="AC1142" s="8" t="str">
        <f t="shared" si="184"/>
        <v/>
      </c>
      <c r="AD1142" s="32" t="str">
        <f t="shared" si="185"/>
        <v/>
      </c>
      <c r="AE1142" s="32" t="str">
        <f>IF(J1142&lt;900,IF(AND(VLOOKUP(C1142,marv2012_trees!$A$2:$O$2023,11,FALSE)&lt;21,OR(Q1142=21,Q1142=22,Q1142=23)),1,""),"")</f>
        <v/>
      </c>
      <c r="AF1142" s="32" t="str">
        <f t="shared" si="186"/>
        <v/>
      </c>
      <c r="AG1142" s="32">
        <f t="shared" si="187"/>
        <v>295</v>
      </c>
      <c r="AH1142" s="32">
        <f t="shared" si="188"/>
        <v>307</v>
      </c>
      <c r="AI1142" s="32">
        <f t="shared" si="189"/>
        <v>12</v>
      </c>
      <c r="AJ1142" s="32" t="str">
        <f t="shared" si="190"/>
        <v/>
      </c>
    </row>
    <row r="1143" spans="1:36">
      <c r="A1143">
        <v>81</v>
      </c>
      <c r="B1143" s="1" t="str">
        <f t="shared" si="182"/>
        <v>81_164</v>
      </c>
      <c r="C1143" t="str">
        <f t="shared" si="192"/>
        <v>81_164</v>
      </c>
      <c r="D1143" t="str">
        <f>IF(ISNA(VLOOKUP(C1143,omissio_vanha_vs_uusi!$A$2:$T$107,20,FALSE)),"",IF(VLOOKUP(C1143,omissio_vanha_vs_uusi!$A$2:$T$107,20,FALSE)="OK",VLOOKUP(C1143,omissio_vanha_vs_uusi!$A$2:$T$107,11,FALSE),""))</f>
        <v/>
      </c>
      <c r="E1143">
        <f>VLOOKUP($C1143,marv2012_trees!$A$2:$O$2023,5,FALSE)</f>
        <v>2516130.31</v>
      </c>
      <c r="F1143">
        <f>VLOOKUP($C1143,marv2012_trees!$A$2:$O$2023,6,FALSE)</f>
        <v>6860787.7400000002</v>
      </c>
      <c r="G1143" t="str">
        <f>IF(ISNA(VLOOKUP($C1143,results!$A$2:$CJ$107,10,FALSE)),"",VLOOKUP($C1143,results!$A$2:$CJ$107,10,FALSE))</f>
        <v/>
      </c>
      <c r="H1143" t="str">
        <f>IF(ISNA(VLOOKUP($C1143,results!$A$2:$CJ$107,11,FALSE)),"",VLOOKUP($C1143,results!$A$2:$CJ$107,11,FALSE))</f>
        <v/>
      </c>
      <c r="I1143">
        <v>81</v>
      </c>
      <c r="J1143">
        <v>164</v>
      </c>
      <c r="K1143">
        <v>1</v>
      </c>
      <c r="L1143">
        <v>384</v>
      </c>
      <c r="M1143">
        <v>29.6789975585937</v>
      </c>
      <c r="N1143">
        <v>2</v>
      </c>
      <c r="O1143" s="7">
        <v>1</v>
      </c>
      <c r="P1143" s="7">
        <v>1</v>
      </c>
      <c r="Q1143" s="7">
        <v>11</v>
      </c>
      <c r="R1143" s="7">
        <v>393</v>
      </c>
      <c r="S1143" s="7">
        <v>1</v>
      </c>
      <c r="T1143" s="7">
        <v>33.5</v>
      </c>
      <c r="U1143" s="7">
        <v>28.5</v>
      </c>
      <c r="V1143" s="7">
        <v>18</v>
      </c>
      <c r="W1143" s="7">
        <v>8</v>
      </c>
      <c r="X1143" s="7">
        <v>37</v>
      </c>
      <c r="Y1143" s="7">
        <v>13</v>
      </c>
      <c r="AB1143" s="8">
        <f t="shared" si="183"/>
        <v>9</v>
      </c>
      <c r="AC1143" s="8" t="str">
        <f t="shared" si="184"/>
        <v/>
      </c>
      <c r="AD1143" s="32" t="str">
        <f t="shared" si="185"/>
        <v/>
      </c>
      <c r="AE1143" s="32" t="str">
        <f>IF(J1143&lt;900,IF(AND(VLOOKUP(C1143,marv2012_trees!$A$2:$O$2023,11,FALSE)&lt;21,OR(Q1143=21,Q1143=22,Q1143=23)),1,""),"")</f>
        <v/>
      </c>
      <c r="AF1143" s="32" t="str">
        <f t="shared" si="186"/>
        <v/>
      </c>
      <c r="AG1143" s="32">
        <f t="shared" si="187"/>
        <v>384</v>
      </c>
      <c r="AH1143" s="32">
        <f t="shared" si="188"/>
        <v>393</v>
      </c>
      <c r="AI1143" s="32">
        <f t="shared" si="189"/>
        <v>9</v>
      </c>
      <c r="AJ1143" s="32" t="str">
        <f t="shared" si="190"/>
        <v/>
      </c>
    </row>
    <row r="1144" spans="1:36">
      <c r="A1144">
        <v>81</v>
      </c>
      <c r="B1144" s="1" t="str">
        <f t="shared" si="182"/>
        <v>81_142</v>
      </c>
      <c r="C1144" t="str">
        <f t="shared" si="192"/>
        <v>81_142</v>
      </c>
      <c r="D1144" t="str">
        <f>IF(ISNA(VLOOKUP(C1144,omissio_vanha_vs_uusi!$A$2:$T$107,20,FALSE)),"",IF(VLOOKUP(C1144,omissio_vanha_vs_uusi!$A$2:$T$107,20,FALSE)="OK",VLOOKUP(C1144,omissio_vanha_vs_uusi!$A$2:$T$107,11,FALSE),""))</f>
        <v/>
      </c>
      <c r="E1144">
        <f>VLOOKUP($C1144,marv2012_trees!$A$2:$O$2023,5,FALSE)</f>
        <v>2516126.42</v>
      </c>
      <c r="F1144">
        <f>VLOOKUP($C1144,marv2012_trees!$A$2:$O$2023,6,FALSE)</f>
        <v>6860786.46</v>
      </c>
      <c r="G1144" t="str">
        <f>IF(ISNA(VLOOKUP($C1144,results!$A$2:$CJ$107,10,FALSE)),"",VLOOKUP($C1144,results!$A$2:$CJ$107,10,FALSE))</f>
        <v/>
      </c>
      <c r="H1144" t="str">
        <f>IF(ISNA(VLOOKUP($C1144,results!$A$2:$CJ$107,11,FALSE)),"",VLOOKUP($C1144,results!$A$2:$CJ$107,11,FALSE))</f>
        <v/>
      </c>
      <c r="I1144">
        <v>81</v>
      </c>
      <c r="J1144">
        <v>142</v>
      </c>
      <c r="K1144">
        <v>1</v>
      </c>
      <c r="L1144">
        <v>410</v>
      </c>
      <c r="M1144">
        <v>27.532006713867101</v>
      </c>
      <c r="N1144">
        <v>2</v>
      </c>
      <c r="O1144" s="7">
        <v>1</v>
      </c>
      <c r="P1144" s="7">
        <v>1</v>
      </c>
      <c r="Q1144" s="7">
        <v>11</v>
      </c>
      <c r="R1144" s="7">
        <v>430</v>
      </c>
      <c r="S1144" s="7">
        <v>1</v>
      </c>
      <c r="T1144" s="7">
        <v>34</v>
      </c>
      <c r="U1144" s="7">
        <v>27</v>
      </c>
      <c r="V1144" s="7">
        <v>21</v>
      </c>
      <c r="W1144" s="7">
        <v>7</v>
      </c>
      <c r="X1144" s="7">
        <v>45</v>
      </c>
      <c r="Y1144" s="7">
        <v>7</v>
      </c>
      <c r="AB1144" s="8">
        <f t="shared" si="183"/>
        <v>20</v>
      </c>
      <c r="AC1144" s="8" t="str">
        <f t="shared" si="184"/>
        <v/>
      </c>
      <c r="AD1144" s="32" t="str">
        <f t="shared" si="185"/>
        <v/>
      </c>
      <c r="AE1144" s="32" t="str">
        <f>IF(J1144&lt;900,IF(AND(VLOOKUP(C1144,marv2012_trees!$A$2:$O$2023,11,FALSE)&lt;21,OR(Q1144=21,Q1144=22,Q1144=23)),1,""),"")</f>
        <v/>
      </c>
      <c r="AF1144" s="32" t="str">
        <f t="shared" si="186"/>
        <v/>
      </c>
      <c r="AG1144" s="32">
        <f t="shared" si="187"/>
        <v>410</v>
      </c>
      <c r="AH1144" s="32">
        <f t="shared" si="188"/>
        <v>430</v>
      </c>
      <c r="AI1144" s="32">
        <f t="shared" si="189"/>
        <v>20</v>
      </c>
      <c r="AJ1144" s="32" t="str">
        <f t="shared" si="190"/>
        <v/>
      </c>
    </row>
    <row r="1145" spans="1:36">
      <c r="A1145">
        <v>81</v>
      </c>
      <c r="B1145" s="1" t="str">
        <f t="shared" si="182"/>
        <v>81_165</v>
      </c>
      <c r="C1145" t="str">
        <f t="shared" si="192"/>
        <v>81_165</v>
      </c>
      <c r="D1145" t="str">
        <f>IF(ISNA(VLOOKUP(C1145,omissio_vanha_vs_uusi!$A$2:$T$107,20,FALSE)),"",IF(VLOOKUP(C1145,omissio_vanha_vs_uusi!$A$2:$T$107,20,FALSE)="OK",VLOOKUP(C1145,omissio_vanha_vs_uusi!$A$2:$T$107,11,FALSE),""))</f>
        <v/>
      </c>
      <c r="E1145">
        <f>VLOOKUP($C1145,marv2012_trees!$A$2:$O$2023,5,FALSE)</f>
        <v>2516129.6800000002</v>
      </c>
      <c r="F1145">
        <f>VLOOKUP($C1145,marv2012_trees!$A$2:$O$2023,6,FALSE)</f>
        <v>6860791.0800000001</v>
      </c>
      <c r="G1145" t="str">
        <f>IF(ISNA(VLOOKUP($C1145,results!$A$2:$CJ$107,10,FALSE)),"",VLOOKUP($C1145,results!$A$2:$CJ$107,10,FALSE))</f>
        <v/>
      </c>
      <c r="H1145" t="str">
        <f>IF(ISNA(VLOOKUP($C1145,results!$A$2:$CJ$107,11,FALSE)),"",VLOOKUP($C1145,results!$A$2:$CJ$107,11,FALSE))</f>
        <v/>
      </c>
      <c r="I1145">
        <v>81</v>
      </c>
      <c r="J1145">
        <v>165</v>
      </c>
      <c r="K1145">
        <v>1</v>
      </c>
      <c r="L1145">
        <v>303</v>
      </c>
      <c r="M1145">
        <v>20.735000610351499</v>
      </c>
      <c r="N1145">
        <v>2</v>
      </c>
      <c r="O1145" s="7">
        <v>1</v>
      </c>
      <c r="P1145" s="7">
        <v>1</v>
      </c>
      <c r="Q1145" s="7">
        <v>22</v>
      </c>
      <c r="R1145" s="7">
        <v>302</v>
      </c>
      <c r="AB1145" s="8" t="str">
        <f t="shared" si="183"/>
        <v/>
      </c>
      <c r="AC1145" s="8" t="str">
        <f t="shared" si="184"/>
        <v/>
      </c>
      <c r="AD1145" s="32" t="str">
        <f t="shared" si="185"/>
        <v/>
      </c>
      <c r="AE1145" s="32">
        <f>IF(J1145&lt;900,IF(AND(VLOOKUP(C1145,marv2012_trees!$A$2:$O$2023,11,FALSE)&lt;21,OR(Q1145=21,Q1145=22,Q1145=23)),1,""),"")</f>
        <v>1</v>
      </c>
      <c r="AF1145" s="32" t="str">
        <f t="shared" si="186"/>
        <v/>
      </c>
      <c r="AG1145" s="32">
        <f t="shared" si="187"/>
        <v>0</v>
      </c>
      <c r="AH1145" s="32">
        <f t="shared" si="188"/>
        <v>0</v>
      </c>
      <c r="AI1145" s="32" t="str">
        <f t="shared" si="189"/>
        <v/>
      </c>
      <c r="AJ1145" s="32" t="str">
        <f t="shared" si="190"/>
        <v/>
      </c>
    </row>
    <row r="1146" spans="1:36">
      <c r="A1146">
        <v>81</v>
      </c>
      <c r="B1146" s="1" t="str">
        <f t="shared" si="182"/>
        <v>81_148</v>
      </c>
      <c r="C1146" t="str">
        <f t="shared" si="192"/>
        <v>81_148</v>
      </c>
      <c r="D1146" t="str">
        <f>IF(ISNA(VLOOKUP(C1146,omissio_vanha_vs_uusi!$A$2:$T$107,20,FALSE)),"",IF(VLOOKUP(C1146,omissio_vanha_vs_uusi!$A$2:$T$107,20,FALSE)="OK",VLOOKUP(C1146,omissio_vanha_vs_uusi!$A$2:$T$107,11,FALSE),""))</f>
        <v/>
      </c>
      <c r="E1146">
        <f>VLOOKUP($C1146,marv2012_trees!$A$2:$O$2023,5,FALSE)</f>
        <v>2516124.41</v>
      </c>
      <c r="F1146">
        <f>VLOOKUP($C1146,marv2012_trees!$A$2:$O$2023,6,FALSE)</f>
        <v>6860790.1799999997</v>
      </c>
      <c r="G1146" t="str">
        <f>IF(ISNA(VLOOKUP($C1146,results!$A$2:$CJ$107,10,FALSE)),"",VLOOKUP($C1146,results!$A$2:$CJ$107,10,FALSE))</f>
        <v/>
      </c>
      <c r="H1146" t="str">
        <f>IF(ISNA(VLOOKUP($C1146,results!$A$2:$CJ$107,11,FALSE)),"",VLOOKUP($C1146,results!$A$2:$CJ$107,11,FALSE))</f>
        <v/>
      </c>
      <c r="I1146">
        <v>81</v>
      </c>
      <c r="J1146">
        <v>148</v>
      </c>
      <c r="K1146">
        <v>3</v>
      </c>
      <c r="L1146">
        <v>265</v>
      </c>
      <c r="M1146">
        <v>25.691005493163999</v>
      </c>
      <c r="N1146">
        <v>2</v>
      </c>
      <c r="O1146" s="7">
        <v>1</v>
      </c>
      <c r="P1146" s="7">
        <v>3</v>
      </c>
      <c r="Q1146" s="7">
        <v>11</v>
      </c>
      <c r="R1146" s="7">
        <v>277</v>
      </c>
      <c r="AB1146" s="8">
        <f t="shared" si="183"/>
        <v>12</v>
      </c>
      <c r="AC1146" s="8" t="str">
        <f t="shared" si="184"/>
        <v/>
      </c>
      <c r="AD1146" s="32" t="str">
        <f t="shared" si="185"/>
        <v/>
      </c>
      <c r="AE1146" s="32" t="str">
        <f>IF(J1146&lt;900,IF(AND(VLOOKUP(C1146,marv2012_trees!$A$2:$O$2023,11,FALSE)&lt;21,OR(Q1146=21,Q1146=22,Q1146=23)),1,""),"")</f>
        <v/>
      </c>
      <c r="AF1146" s="32" t="str">
        <f t="shared" si="186"/>
        <v/>
      </c>
      <c r="AG1146" s="32">
        <f t="shared" si="187"/>
        <v>265</v>
      </c>
      <c r="AH1146" s="32">
        <f t="shared" si="188"/>
        <v>277</v>
      </c>
      <c r="AI1146" s="32">
        <f t="shared" si="189"/>
        <v>12</v>
      </c>
      <c r="AJ1146" s="32" t="str">
        <f t="shared" si="190"/>
        <v/>
      </c>
    </row>
    <row r="1147" spans="1:36">
      <c r="A1147">
        <v>81</v>
      </c>
      <c r="B1147" s="1" t="str">
        <f t="shared" si="182"/>
        <v>81_161</v>
      </c>
      <c r="C1147" t="str">
        <f t="shared" si="192"/>
        <v>81_161</v>
      </c>
      <c r="D1147" t="str">
        <f>IF(ISNA(VLOOKUP(C1147,omissio_vanha_vs_uusi!$A$2:$T$107,20,FALSE)),"",IF(VLOOKUP(C1147,omissio_vanha_vs_uusi!$A$2:$T$107,20,FALSE)="OK",VLOOKUP(C1147,omissio_vanha_vs_uusi!$A$2:$T$107,11,FALSE),""))</f>
        <v/>
      </c>
      <c r="E1147">
        <f>VLOOKUP($C1147,marv2012_trees!$A$2:$O$2023,5,FALSE)</f>
        <v>2516128.23</v>
      </c>
      <c r="F1147">
        <f>VLOOKUP($C1147,marv2012_trees!$A$2:$O$2023,6,FALSE)</f>
        <v>6860795.2300000004</v>
      </c>
      <c r="G1147" t="str">
        <f>IF(ISNA(VLOOKUP($C1147,results!$A$2:$CJ$107,10,FALSE)),"",VLOOKUP($C1147,results!$A$2:$CJ$107,10,FALSE))</f>
        <v/>
      </c>
      <c r="H1147" t="str">
        <f>IF(ISNA(VLOOKUP($C1147,results!$A$2:$CJ$107,11,FALSE)),"",VLOOKUP($C1147,results!$A$2:$CJ$107,11,FALSE))</f>
        <v/>
      </c>
      <c r="I1147">
        <v>81</v>
      </c>
      <c r="J1147">
        <v>161</v>
      </c>
      <c r="K1147">
        <v>1</v>
      </c>
      <c r="L1147">
        <v>343</v>
      </c>
      <c r="M1147">
        <v>27.002006103515601</v>
      </c>
      <c r="N1147">
        <v>2</v>
      </c>
      <c r="O1147" s="7">
        <v>1</v>
      </c>
      <c r="P1147" s="7">
        <v>1</v>
      </c>
      <c r="Q1147" s="7">
        <v>11</v>
      </c>
      <c r="R1147" s="7">
        <v>345</v>
      </c>
      <c r="S1147" s="7">
        <v>1</v>
      </c>
      <c r="T1147" s="7">
        <v>25</v>
      </c>
      <c r="U1147" s="7">
        <v>25</v>
      </c>
      <c r="V1147" s="7">
        <v>21</v>
      </c>
      <c r="W1147" s="7">
        <v>2</v>
      </c>
      <c r="X1147" s="7">
        <v>36</v>
      </c>
      <c r="Y1147" s="7">
        <v>8</v>
      </c>
      <c r="AB1147" s="8">
        <f t="shared" si="183"/>
        <v>2</v>
      </c>
      <c r="AC1147" s="8" t="str">
        <f t="shared" si="184"/>
        <v/>
      </c>
      <c r="AD1147" s="32" t="str">
        <f t="shared" si="185"/>
        <v/>
      </c>
      <c r="AE1147" s="32" t="str">
        <f>IF(J1147&lt;900,IF(AND(VLOOKUP(C1147,marv2012_trees!$A$2:$O$2023,11,FALSE)&lt;21,OR(Q1147=21,Q1147=22,Q1147=23)),1,""),"")</f>
        <v/>
      </c>
      <c r="AF1147" s="32" t="str">
        <f t="shared" si="186"/>
        <v/>
      </c>
      <c r="AG1147" s="32">
        <f t="shared" si="187"/>
        <v>343</v>
      </c>
      <c r="AH1147" s="32">
        <f t="shared" si="188"/>
        <v>345</v>
      </c>
      <c r="AI1147" s="32">
        <f t="shared" si="189"/>
        <v>2</v>
      </c>
      <c r="AJ1147" s="32" t="str">
        <f t="shared" si="190"/>
        <v/>
      </c>
    </row>
    <row r="1148" spans="1:36">
      <c r="A1148">
        <v>81</v>
      </c>
      <c r="B1148" s="1" t="str">
        <f t="shared" si="182"/>
        <v>81_149</v>
      </c>
      <c r="C1148" t="str">
        <f t="shared" si="192"/>
        <v>81_149</v>
      </c>
      <c r="D1148" t="str">
        <f>IF(ISNA(VLOOKUP(C1148,omissio_vanha_vs_uusi!$A$2:$T$107,20,FALSE)),"",IF(VLOOKUP(C1148,omissio_vanha_vs_uusi!$A$2:$T$107,20,FALSE)="OK",VLOOKUP(C1148,omissio_vanha_vs_uusi!$A$2:$T$107,11,FALSE),""))</f>
        <v/>
      </c>
      <c r="E1148">
        <f>VLOOKUP($C1148,marv2012_trees!$A$2:$O$2023,5,FALSE)</f>
        <v>2516121.83</v>
      </c>
      <c r="F1148">
        <f>VLOOKUP($C1148,marv2012_trees!$A$2:$O$2023,6,FALSE)</f>
        <v>6860793.6200000001</v>
      </c>
      <c r="G1148" t="str">
        <f>IF(ISNA(VLOOKUP($C1148,results!$A$2:$CJ$107,10,FALSE)),"",VLOOKUP($C1148,results!$A$2:$CJ$107,10,FALSE))</f>
        <v/>
      </c>
      <c r="H1148" t="str">
        <f>IF(ISNA(VLOOKUP($C1148,results!$A$2:$CJ$107,11,FALSE)),"",VLOOKUP($C1148,results!$A$2:$CJ$107,11,FALSE))</f>
        <v/>
      </c>
      <c r="I1148">
        <v>81</v>
      </c>
      <c r="J1148">
        <v>149</v>
      </c>
      <c r="K1148">
        <v>3</v>
      </c>
      <c r="L1148">
        <v>322</v>
      </c>
      <c r="M1148">
        <v>25.422011596679599</v>
      </c>
      <c r="N1148">
        <v>2</v>
      </c>
      <c r="O1148" s="7">
        <v>1</v>
      </c>
      <c r="P1148" s="7">
        <v>3</v>
      </c>
      <c r="Q1148" s="7">
        <v>11</v>
      </c>
      <c r="R1148" s="7">
        <v>350</v>
      </c>
      <c r="AB1148" s="8">
        <f t="shared" si="183"/>
        <v>28</v>
      </c>
      <c r="AC1148" s="8" t="str">
        <f t="shared" si="184"/>
        <v/>
      </c>
      <c r="AD1148" s="32" t="str">
        <f t="shared" si="185"/>
        <v/>
      </c>
      <c r="AE1148" s="32" t="str">
        <f>IF(J1148&lt;900,IF(AND(VLOOKUP(C1148,marv2012_trees!$A$2:$O$2023,11,FALSE)&lt;21,OR(Q1148=21,Q1148=22,Q1148=23)),1,""),"")</f>
        <v/>
      </c>
      <c r="AF1148" s="32" t="str">
        <f t="shared" si="186"/>
        <v/>
      </c>
      <c r="AG1148" s="32">
        <f t="shared" si="187"/>
        <v>322</v>
      </c>
      <c r="AH1148" s="32">
        <f t="shared" si="188"/>
        <v>350</v>
      </c>
      <c r="AI1148" s="32">
        <f t="shared" si="189"/>
        <v>28</v>
      </c>
      <c r="AJ1148" s="32" t="str">
        <f t="shared" si="190"/>
        <v/>
      </c>
    </row>
    <row r="1149" spans="1:36">
      <c r="A1149">
        <v>81</v>
      </c>
      <c r="B1149" s="1" t="str">
        <f t="shared" si="182"/>
        <v>81_167</v>
      </c>
      <c r="C1149" t="str">
        <f t="shared" si="192"/>
        <v>81_167</v>
      </c>
      <c r="D1149" t="str">
        <f>IF(ISNA(VLOOKUP(C1149,omissio_vanha_vs_uusi!$A$2:$T$107,20,FALSE)),"",IF(VLOOKUP(C1149,omissio_vanha_vs_uusi!$A$2:$T$107,20,FALSE)="OK",VLOOKUP(C1149,omissio_vanha_vs_uusi!$A$2:$T$107,11,FALSE),""))</f>
        <v/>
      </c>
      <c r="E1149">
        <f>VLOOKUP($C1149,marv2012_trees!$A$2:$O$2023,5,FALSE)</f>
        <v>2516128.64</v>
      </c>
      <c r="F1149">
        <f>VLOOKUP($C1149,marv2012_trees!$A$2:$O$2023,6,FALSE)</f>
        <v>6860797.2800000003</v>
      </c>
      <c r="G1149" t="str">
        <f>IF(ISNA(VLOOKUP($C1149,results!$A$2:$CJ$107,10,FALSE)),"",VLOOKUP($C1149,results!$A$2:$CJ$107,10,FALSE))</f>
        <v/>
      </c>
      <c r="H1149" t="str">
        <f>IF(ISNA(VLOOKUP($C1149,results!$A$2:$CJ$107,11,FALSE)),"",VLOOKUP($C1149,results!$A$2:$CJ$107,11,FALSE))</f>
        <v/>
      </c>
      <c r="I1149">
        <v>81</v>
      </c>
      <c r="J1149">
        <v>167</v>
      </c>
      <c r="K1149">
        <v>2</v>
      </c>
      <c r="L1149">
        <v>384</v>
      </c>
      <c r="M1149">
        <v>23.454001220703098</v>
      </c>
      <c r="N1149">
        <v>2</v>
      </c>
      <c r="O1149" s="7">
        <v>1</v>
      </c>
      <c r="P1149" s="7">
        <v>2</v>
      </c>
      <c r="Q1149" s="7">
        <v>11</v>
      </c>
      <c r="R1149" s="7">
        <v>297</v>
      </c>
      <c r="AA1149" t="s">
        <v>196</v>
      </c>
      <c r="AB1149" s="8" t="str">
        <f t="shared" si="183"/>
        <v/>
      </c>
      <c r="AC1149" s="8" t="str">
        <f t="shared" si="184"/>
        <v/>
      </c>
      <c r="AD1149" s="32" t="str">
        <f t="shared" si="185"/>
        <v/>
      </c>
      <c r="AE1149" s="32" t="str">
        <f>IF(J1149&lt;900,IF(AND(VLOOKUP(C1149,marv2012_trees!$A$2:$O$2023,11,FALSE)&lt;21,OR(Q1149=21,Q1149=22,Q1149=23)),1,""),"")</f>
        <v/>
      </c>
      <c r="AF1149" s="32" t="str">
        <f t="shared" si="186"/>
        <v/>
      </c>
      <c r="AG1149" s="32">
        <f t="shared" si="187"/>
        <v>384</v>
      </c>
      <c r="AH1149" s="32">
        <f t="shared" si="188"/>
        <v>297</v>
      </c>
      <c r="AI1149" s="32">
        <f t="shared" si="189"/>
        <v>-87</v>
      </c>
      <c r="AJ1149" s="32" t="str">
        <f t="shared" si="190"/>
        <v/>
      </c>
    </row>
    <row r="1150" spans="1:36">
      <c r="A1150">
        <v>81</v>
      </c>
      <c r="B1150" s="1" t="str">
        <f t="shared" si="182"/>
        <v>81_156</v>
      </c>
      <c r="C1150" t="str">
        <f t="shared" si="192"/>
        <v>81_156</v>
      </c>
      <c r="D1150" t="str">
        <f>IF(ISNA(VLOOKUP(C1150,omissio_vanha_vs_uusi!$A$2:$T$107,20,FALSE)),"",IF(VLOOKUP(C1150,omissio_vanha_vs_uusi!$A$2:$T$107,20,FALSE)="OK",VLOOKUP(C1150,omissio_vanha_vs_uusi!$A$2:$T$107,11,FALSE),""))</f>
        <v/>
      </c>
      <c r="E1150">
        <f>VLOOKUP($C1150,marv2012_trees!$A$2:$O$2023,5,FALSE)</f>
        <v>2516123.67</v>
      </c>
      <c r="F1150">
        <f>VLOOKUP($C1150,marv2012_trees!$A$2:$O$2023,6,FALSE)</f>
        <v>6860796.7800000003</v>
      </c>
      <c r="G1150" t="str">
        <f>IF(ISNA(VLOOKUP($C1150,results!$A$2:$CJ$107,10,FALSE)),"",VLOOKUP($C1150,results!$A$2:$CJ$107,10,FALSE))</f>
        <v/>
      </c>
      <c r="H1150" t="str">
        <f>IF(ISNA(VLOOKUP($C1150,results!$A$2:$CJ$107,11,FALSE)),"",VLOOKUP($C1150,results!$A$2:$CJ$107,11,FALSE))</f>
        <v/>
      </c>
      <c r="I1150">
        <v>81</v>
      </c>
      <c r="J1150">
        <v>156</v>
      </c>
      <c r="K1150">
        <v>1</v>
      </c>
      <c r="L1150">
        <v>271</v>
      </c>
      <c r="M1150">
        <v>25.925001220703098</v>
      </c>
      <c r="N1150">
        <v>2</v>
      </c>
      <c r="O1150" s="7">
        <v>1</v>
      </c>
      <c r="P1150" s="7">
        <v>1</v>
      </c>
      <c r="Q1150" s="7">
        <v>11</v>
      </c>
      <c r="R1150" s="7">
        <v>263</v>
      </c>
      <c r="AA1150" t="s">
        <v>196</v>
      </c>
      <c r="AB1150" s="8">
        <f t="shared" si="183"/>
        <v>-8</v>
      </c>
      <c r="AC1150" s="8" t="str">
        <f t="shared" si="184"/>
        <v/>
      </c>
      <c r="AD1150" s="32" t="str">
        <f t="shared" si="185"/>
        <v/>
      </c>
      <c r="AE1150" s="32" t="str">
        <f>IF(J1150&lt;900,IF(AND(VLOOKUP(C1150,marv2012_trees!$A$2:$O$2023,11,FALSE)&lt;21,OR(Q1150=21,Q1150=22,Q1150=23)),1,""),"")</f>
        <v/>
      </c>
      <c r="AF1150" s="32" t="str">
        <f t="shared" si="186"/>
        <v/>
      </c>
      <c r="AG1150" s="32">
        <f t="shared" si="187"/>
        <v>271</v>
      </c>
      <c r="AH1150" s="32">
        <f t="shared" si="188"/>
        <v>263</v>
      </c>
      <c r="AI1150" s="32">
        <f t="shared" si="189"/>
        <v>-8</v>
      </c>
      <c r="AJ1150" s="32" t="str">
        <f t="shared" si="190"/>
        <v/>
      </c>
    </row>
    <row r="1151" spans="1:36">
      <c r="A1151">
        <v>81</v>
      </c>
      <c r="B1151" s="1" t="str">
        <f t="shared" si="182"/>
        <v>81_153</v>
      </c>
      <c r="C1151" t="str">
        <f t="shared" si="192"/>
        <v>81_153</v>
      </c>
      <c r="D1151" t="str">
        <f>IF(ISNA(VLOOKUP(C1151,omissio_vanha_vs_uusi!$A$2:$T$107,20,FALSE)),"",IF(VLOOKUP(C1151,omissio_vanha_vs_uusi!$A$2:$T$107,20,FALSE)="OK",VLOOKUP(C1151,omissio_vanha_vs_uusi!$A$2:$T$107,11,FALSE),""))</f>
        <v/>
      </c>
      <c r="E1151">
        <f>VLOOKUP($C1151,marv2012_trees!$A$2:$O$2023,5,FALSE)</f>
        <v>2516121.2200000002</v>
      </c>
      <c r="F1151">
        <f>VLOOKUP($C1151,marv2012_trees!$A$2:$O$2023,6,FALSE)</f>
        <v>6860798</v>
      </c>
      <c r="G1151" t="str">
        <f>IF(ISNA(VLOOKUP($C1151,results!$A$2:$CJ$107,10,FALSE)),"",VLOOKUP($C1151,results!$A$2:$CJ$107,10,FALSE))</f>
        <v/>
      </c>
      <c r="H1151" t="str">
        <f>IF(ISNA(VLOOKUP($C1151,results!$A$2:$CJ$107,11,FALSE)),"",VLOOKUP($C1151,results!$A$2:$CJ$107,11,FALSE))</f>
        <v/>
      </c>
      <c r="I1151">
        <v>81</v>
      </c>
      <c r="J1151">
        <v>153</v>
      </c>
      <c r="K1151">
        <v>3</v>
      </c>
      <c r="L1151">
        <v>335</v>
      </c>
      <c r="M1151">
        <v>27.238004882812401</v>
      </c>
      <c r="N1151">
        <v>2</v>
      </c>
      <c r="O1151" s="7">
        <v>1</v>
      </c>
      <c r="P1151" s="7">
        <v>3</v>
      </c>
      <c r="Q1151" s="7">
        <v>11</v>
      </c>
      <c r="R1151" s="7">
        <v>336</v>
      </c>
      <c r="S1151" s="7">
        <v>1</v>
      </c>
      <c r="T1151" s="7">
        <v>27</v>
      </c>
      <c r="U1151" s="7">
        <v>28</v>
      </c>
      <c r="V1151" s="7">
        <v>16</v>
      </c>
      <c r="X1151" s="7">
        <v>12</v>
      </c>
      <c r="Z1151" s="7">
        <v>110</v>
      </c>
      <c r="AB1151" s="8">
        <f t="shared" si="183"/>
        <v>1</v>
      </c>
      <c r="AC1151" s="8" t="str">
        <f t="shared" si="184"/>
        <v/>
      </c>
      <c r="AD1151" s="32" t="str">
        <f t="shared" si="185"/>
        <v/>
      </c>
      <c r="AE1151" s="32" t="str">
        <f>IF(J1151&lt;900,IF(AND(VLOOKUP(C1151,marv2012_trees!$A$2:$O$2023,11,FALSE)&lt;21,OR(Q1151=21,Q1151=22,Q1151=23)),1,""),"")</f>
        <v/>
      </c>
      <c r="AF1151" s="32" t="str">
        <f t="shared" si="186"/>
        <v/>
      </c>
      <c r="AG1151" s="32">
        <f t="shared" si="187"/>
        <v>335</v>
      </c>
      <c r="AH1151" s="32">
        <f t="shared" si="188"/>
        <v>336</v>
      </c>
      <c r="AI1151" s="32">
        <f t="shared" si="189"/>
        <v>1</v>
      </c>
      <c r="AJ1151" s="32" t="str">
        <f t="shared" si="190"/>
        <v/>
      </c>
    </row>
    <row r="1152" spans="1:36">
      <c r="A1152">
        <v>81</v>
      </c>
      <c r="B1152" s="1" t="str">
        <f t="shared" si="182"/>
        <v>81_158</v>
      </c>
      <c r="C1152" t="str">
        <f t="shared" si="192"/>
        <v>81_158</v>
      </c>
      <c r="D1152" t="str">
        <f>IF(ISNA(VLOOKUP(C1152,omissio_vanha_vs_uusi!$A$2:$T$107,20,FALSE)),"",IF(VLOOKUP(C1152,omissio_vanha_vs_uusi!$A$2:$T$107,20,FALSE)="OK",VLOOKUP(C1152,omissio_vanha_vs_uusi!$A$2:$T$107,11,FALSE),""))</f>
        <v/>
      </c>
      <c r="E1152">
        <f>VLOOKUP($C1152,marv2012_trees!$A$2:$O$2023,5,FALSE)</f>
        <v>2516123.75</v>
      </c>
      <c r="F1152">
        <f>VLOOKUP($C1152,marv2012_trees!$A$2:$O$2023,6,FALSE)</f>
        <v>6860800.7999999998</v>
      </c>
      <c r="G1152" t="str">
        <f>IF(ISNA(VLOOKUP($C1152,results!$A$2:$CJ$107,10,FALSE)),"",VLOOKUP($C1152,results!$A$2:$CJ$107,10,FALSE))</f>
        <v/>
      </c>
      <c r="H1152" t="str">
        <f>IF(ISNA(VLOOKUP($C1152,results!$A$2:$CJ$107,11,FALSE)),"",VLOOKUP($C1152,results!$A$2:$CJ$107,11,FALSE))</f>
        <v/>
      </c>
      <c r="I1152">
        <v>81</v>
      </c>
      <c r="J1152">
        <v>158</v>
      </c>
      <c r="K1152">
        <v>1</v>
      </c>
      <c r="L1152">
        <v>412</v>
      </c>
      <c r="M1152">
        <v>28.592998168945201</v>
      </c>
      <c r="N1152">
        <v>2</v>
      </c>
      <c r="O1152" s="7">
        <v>1</v>
      </c>
      <c r="P1152" s="7">
        <v>1</v>
      </c>
      <c r="Q1152" s="7">
        <v>11</v>
      </c>
      <c r="R1152" s="7">
        <v>412</v>
      </c>
      <c r="AB1152" s="8">
        <f t="shared" si="183"/>
        <v>0</v>
      </c>
      <c r="AC1152" s="8" t="str">
        <f t="shared" si="184"/>
        <v/>
      </c>
      <c r="AD1152" s="32" t="str">
        <f t="shared" si="185"/>
        <v/>
      </c>
      <c r="AE1152" s="32" t="str">
        <f>IF(J1152&lt;900,IF(AND(VLOOKUP(C1152,marv2012_trees!$A$2:$O$2023,11,FALSE)&lt;21,OR(Q1152=21,Q1152=22,Q1152=23)),1,""),"")</f>
        <v/>
      </c>
      <c r="AF1152" s="32" t="str">
        <f t="shared" si="186"/>
        <v/>
      </c>
      <c r="AG1152" s="32">
        <f t="shared" si="187"/>
        <v>412</v>
      </c>
      <c r="AH1152" s="32">
        <f t="shared" si="188"/>
        <v>412</v>
      </c>
      <c r="AI1152" s="32">
        <f t="shared" si="189"/>
        <v>0</v>
      </c>
      <c r="AJ1152" s="32" t="str">
        <f t="shared" si="190"/>
        <v/>
      </c>
    </row>
    <row r="1153" spans="1:36">
      <c r="A1153">
        <v>81</v>
      </c>
      <c r="B1153" s="1" t="str">
        <f t="shared" si="182"/>
        <v>81_152</v>
      </c>
      <c r="C1153" t="str">
        <f t="shared" si="192"/>
        <v>81_152</v>
      </c>
      <c r="D1153" t="str">
        <f>IF(ISNA(VLOOKUP(C1153,omissio_vanha_vs_uusi!$A$2:$T$107,20,FALSE)),"",IF(VLOOKUP(C1153,omissio_vanha_vs_uusi!$A$2:$T$107,20,FALSE)="OK",VLOOKUP(C1153,omissio_vanha_vs_uusi!$A$2:$T$107,11,FALSE),""))</f>
        <v/>
      </c>
      <c r="E1153">
        <f>VLOOKUP($C1153,marv2012_trees!$A$2:$O$2023,5,FALSE)</f>
        <v>2516118.19</v>
      </c>
      <c r="F1153">
        <f>VLOOKUP($C1153,marv2012_trees!$A$2:$O$2023,6,FALSE)</f>
        <v>6860801.3200000003</v>
      </c>
      <c r="G1153" t="str">
        <f>IF(ISNA(VLOOKUP($C1153,results!$A$2:$CJ$107,10,FALSE)),"",VLOOKUP($C1153,results!$A$2:$CJ$107,10,FALSE))</f>
        <v/>
      </c>
      <c r="H1153" t="str">
        <f>IF(ISNA(VLOOKUP($C1153,results!$A$2:$CJ$107,11,FALSE)),"",VLOOKUP($C1153,results!$A$2:$CJ$107,11,FALSE))</f>
        <v/>
      </c>
      <c r="I1153">
        <v>81</v>
      </c>
      <c r="J1153">
        <v>152</v>
      </c>
      <c r="K1153">
        <v>1</v>
      </c>
      <c r="L1153">
        <v>336</v>
      </c>
      <c r="M1153">
        <v>27.671000610351498</v>
      </c>
      <c r="N1153">
        <v>2</v>
      </c>
      <c r="O1153" s="7">
        <v>1</v>
      </c>
      <c r="P1153" s="7">
        <v>1</v>
      </c>
      <c r="Q1153" s="7">
        <v>11</v>
      </c>
      <c r="R1153" s="7">
        <v>352</v>
      </c>
      <c r="S1153" s="7">
        <v>1</v>
      </c>
      <c r="T1153" s="7">
        <v>26</v>
      </c>
      <c r="U1153" s="7">
        <v>27</v>
      </c>
      <c r="V1153" s="7">
        <v>19</v>
      </c>
      <c r="W1153" s="7">
        <v>6</v>
      </c>
      <c r="X1153" s="7">
        <v>34</v>
      </c>
      <c r="Y1153" s="7">
        <v>10</v>
      </c>
      <c r="Z1153" s="7">
        <v>147</v>
      </c>
      <c r="AB1153" s="8">
        <f t="shared" si="183"/>
        <v>16</v>
      </c>
      <c r="AC1153" s="8" t="str">
        <f t="shared" si="184"/>
        <v/>
      </c>
      <c r="AD1153" s="32" t="str">
        <f t="shared" si="185"/>
        <v/>
      </c>
      <c r="AE1153" s="32" t="str">
        <f>IF(J1153&lt;900,IF(AND(VLOOKUP(C1153,marv2012_trees!$A$2:$O$2023,11,FALSE)&lt;21,OR(Q1153=21,Q1153=22,Q1153=23)),1,""),"")</f>
        <v/>
      </c>
      <c r="AF1153" s="32" t="str">
        <f t="shared" si="186"/>
        <v/>
      </c>
      <c r="AG1153" s="32">
        <f t="shared" si="187"/>
        <v>336</v>
      </c>
      <c r="AH1153" s="32">
        <f t="shared" si="188"/>
        <v>352</v>
      </c>
      <c r="AI1153" s="32">
        <f t="shared" si="189"/>
        <v>16</v>
      </c>
      <c r="AJ1153" s="32" t="str">
        <f t="shared" si="190"/>
        <v/>
      </c>
    </row>
    <row r="1154" spans="1:36">
      <c r="A1154">
        <v>81</v>
      </c>
      <c r="B1154" s="1" t="str">
        <f t="shared" si="182"/>
        <v>81_53</v>
      </c>
      <c r="C1154" t="str">
        <f t="shared" si="192"/>
        <v>81_53</v>
      </c>
      <c r="D1154" t="str">
        <f>IF(ISNA(VLOOKUP(C1154,omissio_vanha_vs_uusi!$A$2:$T$107,20,FALSE)),"",IF(VLOOKUP(C1154,omissio_vanha_vs_uusi!$A$2:$T$107,20,FALSE)="OK",VLOOKUP(C1154,omissio_vanha_vs_uusi!$A$2:$T$107,11,FALSE),""))</f>
        <v/>
      </c>
      <c r="E1154">
        <f>VLOOKUP($C1154,marv2012_trees!$A$2:$O$2023,5,FALSE)</f>
        <v>2516148.31</v>
      </c>
      <c r="F1154">
        <f>VLOOKUP($C1154,marv2012_trees!$A$2:$O$2023,6,FALSE)</f>
        <v>6860765.2300000004</v>
      </c>
      <c r="G1154" t="str">
        <f>IF(ISNA(VLOOKUP($C1154,results!$A$2:$CJ$107,10,FALSE)),"",VLOOKUP($C1154,results!$A$2:$CJ$107,10,FALSE))</f>
        <v/>
      </c>
      <c r="H1154" t="str">
        <f>IF(ISNA(VLOOKUP($C1154,results!$A$2:$CJ$107,11,FALSE)),"",VLOOKUP($C1154,results!$A$2:$CJ$107,11,FALSE))</f>
        <v/>
      </c>
      <c r="I1154">
        <v>81</v>
      </c>
      <c r="J1154">
        <v>53</v>
      </c>
      <c r="K1154">
        <v>1</v>
      </c>
      <c r="L1154">
        <v>418</v>
      </c>
      <c r="M1154">
        <v>30.4239999999999</v>
      </c>
      <c r="N1154">
        <v>2</v>
      </c>
      <c r="O1154" s="7">
        <v>1</v>
      </c>
      <c r="P1154" s="7">
        <v>1</v>
      </c>
      <c r="Q1154" s="7">
        <v>11</v>
      </c>
      <c r="R1154" s="7">
        <v>432</v>
      </c>
      <c r="AB1154" s="8">
        <f t="shared" si="183"/>
        <v>14</v>
      </c>
      <c r="AC1154" s="8" t="str">
        <f t="shared" si="184"/>
        <v/>
      </c>
      <c r="AD1154" s="32" t="str">
        <f t="shared" si="185"/>
        <v/>
      </c>
      <c r="AE1154" s="32" t="str">
        <f>IF(J1154&lt;900,IF(AND(VLOOKUP(C1154,marv2012_trees!$A$2:$O$2023,11,FALSE)&lt;21,OR(Q1154=21,Q1154=22,Q1154=23)),1,""),"")</f>
        <v/>
      </c>
      <c r="AF1154" s="32" t="str">
        <f t="shared" si="186"/>
        <v/>
      </c>
      <c r="AG1154" s="32">
        <f t="shared" si="187"/>
        <v>418</v>
      </c>
      <c r="AH1154" s="32">
        <f t="shared" si="188"/>
        <v>432</v>
      </c>
      <c r="AI1154" s="32">
        <f t="shared" si="189"/>
        <v>14</v>
      </c>
      <c r="AJ1154" s="32" t="str">
        <f t="shared" si="190"/>
        <v/>
      </c>
    </row>
    <row r="1155" spans="1:36">
      <c r="A1155">
        <v>81</v>
      </c>
      <c r="B1155" s="1" t="str">
        <f t="shared" ref="B1155:B1218" si="193">IF(D1155&lt;&gt;"",CONCATENATE(I1155,"_",D1155),C1155)</f>
        <v>81_49</v>
      </c>
      <c r="C1155" t="str">
        <f t="shared" si="192"/>
        <v>81_49</v>
      </c>
      <c r="D1155" t="str">
        <f>IF(ISNA(VLOOKUP(C1155,omissio_vanha_vs_uusi!$A$2:$T$107,20,FALSE)),"",IF(VLOOKUP(C1155,omissio_vanha_vs_uusi!$A$2:$T$107,20,FALSE)="OK",VLOOKUP(C1155,omissio_vanha_vs_uusi!$A$2:$T$107,11,FALSE),""))</f>
        <v/>
      </c>
      <c r="E1155">
        <f>VLOOKUP($C1155,marv2012_trees!$A$2:$O$2023,5,FALSE)</f>
        <v>2516149.63</v>
      </c>
      <c r="F1155">
        <f>VLOOKUP($C1155,marv2012_trees!$A$2:$O$2023,6,FALSE)</f>
        <v>6860768.0899999999</v>
      </c>
      <c r="G1155" t="str">
        <f>IF(ISNA(VLOOKUP($C1155,results!$A$2:$CJ$107,10,FALSE)),"",VLOOKUP($C1155,results!$A$2:$CJ$107,10,FALSE))</f>
        <v/>
      </c>
      <c r="H1155" t="str">
        <f>IF(ISNA(VLOOKUP($C1155,results!$A$2:$CJ$107,11,FALSE)),"",VLOOKUP($C1155,results!$A$2:$CJ$107,11,FALSE))</f>
        <v/>
      </c>
      <c r="I1155">
        <v>81</v>
      </c>
      <c r="J1155">
        <v>49</v>
      </c>
      <c r="K1155">
        <v>1</v>
      </c>
      <c r="L1155">
        <v>359</v>
      </c>
      <c r="M1155">
        <v>25.794996948242101</v>
      </c>
      <c r="N1155">
        <v>2</v>
      </c>
      <c r="O1155" s="7">
        <v>1</v>
      </c>
      <c r="P1155" s="7">
        <v>1</v>
      </c>
      <c r="Q1155" s="7">
        <v>12</v>
      </c>
      <c r="R1155" s="7">
        <v>374</v>
      </c>
      <c r="S1155" s="7">
        <v>1</v>
      </c>
      <c r="T1155" s="7">
        <v>31</v>
      </c>
      <c r="U1155" s="7">
        <v>24.5</v>
      </c>
      <c r="V1155" s="7">
        <v>21</v>
      </c>
      <c r="AA1155" t="s">
        <v>197</v>
      </c>
      <c r="AB1155" s="8">
        <f t="shared" ref="AB1155:AB1218" si="194">IF(OR(L1155=0,Q1155&gt;14,ABS(R1155-L1155)&gt;50),"",R1155-L1155)</f>
        <v>15</v>
      </c>
      <c r="AC1155" s="8" t="str">
        <f t="shared" ref="AC1155:AC1218" si="195">IF(P1155-K1155&lt;&gt;0,IF(OR(Q1155&gt;14,Q1155&lt;11),"",IF(OR(AND(K1155=3,P1155=4),AND(K1155=4,P1155=3)),"",IF(J1155&gt;899,"",1))),"")</f>
        <v/>
      </c>
      <c r="AD1155" s="32" t="str">
        <f t="shared" ref="AD1155:AD1218" si="196">IF(Q1155=41,1,"")</f>
        <v/>
      </c>
      <c r="AE1155" s="32" t="str">
        <f>IF(J1155&lt;900,IF(AND(VLOOKUP(C1155,marv2012_trees!$A$2:$O$2023,11,FALSE)&lt;21,OR(Q1155=21,Q1155=22,Q1155=23)),1,""),"")</f>
        <v/>
      </c>
      <c r="AF1155" s="32" t="str">
        <f t="shared" ref="AF1155:AF1218" si="197">IF(Q1155=31,1,"")</f>
        <v/>
      </c>
      <c r="AG1155" s="32">
        <f t="shared" ref="AG1155:AG1218" si="198">IF(AND(Q1155&lt;21,Q1155&lt;&gt;0,J1155&lt;900),L1155,0)</f>
        <v>359</v>
      </c>
      <c r="AH1155" s="32">
        <f t="shared" ref="AH1155:AH1218" si="199">IF(AND(Q1155&lt;21,Q1155&lt;&gt;0,J1155&lt;900),R1155,0)</f>
        <v>374</v>
      </c>
      <c r="AI1155" s="32">
        <f t="shared" ref="AI1155:AI1218" si="200">IF(AND(Q1155&lt;21,J1155&lt;900),AH1155-AG1155,"")</f>
        <v>15</v>
      </c>
      <c r="AJ1155" s="32" t="str">
        <f t="shared" ref="AJ1155:AJ1218" si="201">IF(AI1155&lt;&gt;"",IF(ABS(AI1155&gt;50),1,""),"")</f>
        <v/>
      </c>
    </row>
    <row r="1156" spans="1:36">
      <c r="A1156">
        <v>81</v>
      </c>
      <c r="B1156" s="1" t="str">
        <f t="shared" si="193"/>
        <v>81_59</v>
      </c>
      <c r="C1156" t="str">
        <f t="shared" si="192"/>
        <v>81_59</v>
      </c>
      <c r="D1156" t="str">
        <f>IF(ISNA(VLOOKUP(C1156,omissio_vanha_vs_uusi!$A$2:$T$107,20,FALSE)),"",IF(VLOOKUP(C1156,omissio_vanha_vs_uusi!$A$2:$T$107,20,FALSE)="OK",VLOOKUP(C1156,omissio_vanha_vs_uusi!$A$2:$T$107,11,FALSE),""))</f>
        <v/>
      </c>
      <c r="E1156">
        <f>VLOOKUP($C1156,marv2012_trees!$A$2:$O$2023,5,FALSE)</f>
        <v>2516144.9500000002</v>
      </c>
      <c r="F1156">
        <f>VLOOKUP($C1156,marv2012_trees!$A$2:$O$2023,6,FALSE)</f>
        <v>6860766.5499999998</v>
      </c>
      <c r="G1156" t="str">
        <f>IF(ISNA(VLOOKUP($C1156,results!$A$2:$CJ$107,10,FALSE)),"",VLOOKUP($C1156,results!$A$2:$CJ$107,10,FALSE))</f>
        <v/>
      </c>
      <c r="H1156" t="str">
        <f>IF(ISNA(VLOOKUP($C1156,results!$A$2:$CJ$107,11,FALSE)),"",VLOOKUP($C1156,results!$A$2:$CJ$107,11,FALSE))</f>
        <v/>
      </c>
      <c r="I1156">
        <v>81</v>
      </c>
      <c r="J1156">
        <v>59</v>
      </c>
      <c r="K1156">
        <v>2</v>
      </c>
      <c r="L1156">
        <v>226</v>
      </c>
      <c r="M1156">
        <v>26.657999999999902</v>
      </c>
      <c r="N1156">
        <v>2</v>
      </c>
      <c r="O1156" s="7">
        <v>1</v>
      </c>
      <c r="P1156" s="7">
        <v>2</v>
      </c>
      <c r="Q1156" s="7">
        <v>11</v>
      </c>
      <c r="R1156" s="7">
        <v>220</v>
      </c>
      <c r="AB1156" s="8">
        <f t="shared" si="194"/>
        <v>-6</v>
      </c>
      <c r="AC1156" s="8" t="str">
        <f t="shared" si="195"/>
        <v/>
      </c>
      <c r="AD1156" s="32" t="str">
        <f t="shared" si="196"/>
        <v/>
      </c>
      <c r="AE1156" s="32" t="str">
        <f>IF(J1156&lt;900,IF(AND(VLOOKUP(C1156,marv2012_trees!$A$2:$O$2023,11,FALSE)&lt;21,OR(Q1156=21,Q1156=22,Q1156=23)),1,""),"")</f>
        <v/>
      </c>
      <c r="AF1156" s="32" t="str">
        <f t="shared" si="197"/>
        <v/>
      </c>
      <c r="AG1156" s="32">
        <f t="shared" si="198"/>
        <v>226</v>
      </c>
      <c r="AH1156" s="32">
        <f t="shared" si="199"/>
        <v>220</v>
      </c>
      <c r="AI1156" s="32">
        <f t="shared" si="200"/>
        <v>-6</v>
      </c>
      <c r="AJ1156" s="32" t="str">
        <f t="shared" si="201"/>
        <v/>
      </c>
    </row>
    <row r="1157" spans="1:36">
      <c r="A1157">
        <v>81</v>
      </c>
      <c r="B1157" s="1" t="str">
        <f t="shared" si="193"/>
        <v>81_51</v>
      </c>
      <c r="C1157" t="str">
        <f t="shared" si="192"/>
        <v>81_51</v>
      </c>
      <c r="D1157" t="str">
        <f>IF(ISNA(VLOOKUP(C1157,omissio_vanha_vs_uusi!$A$2:$T$107,20,FALSE)),"",IF(VLOOKUP(C1157,omissio_vanha_vs_uusi!$A$2:$T$107,20,FALSE)="OK",VLOOKUP(C1157,omissio_vanha_vs_uusi!$A$2:$T$107,11,FALSE),""))</f>
        <v/>
      </c>
      <c r="E1157">
        <f>VLOOKUP($C1157,marv2012_trees!$A$2:$O$2023,5,FALSE)</f>
        <v>2516146.0099999998</v>
      </c>
      <c r="F1157">
        <f>VLOOKUP($C1157,marv2012_trees!$A$2:$O$2023,6,FALSE)</f>
        <v>6860769.4699999997</v>
      </c>
      <c r="G1157" t="str">
        <f>IF(ISNA(VLOOKUP($C1157,results!$A$2:$CJ$107,10,FALSE)),"",VLOOKUP($C1157,results!$A$2:$CJ$107,10,FALSE))</f>
        <v/>
      </c>
      <c r="H1157" t="str">
        <f>IF(ISNA(VLOOKUP($C1157,results!$A$2:$CJ$107,11,FALSE)),"",VLOOKUP($C1157,results!$A$2:$CJ$107,11,FALSE))</f>
        <v/>
      </c>
      <c r="I1157">
        <v>81</v>
      </c>
      <c r="J1157">
        <v>51</v>
      </c>
      <c r="K1157">
        <v>2</v>
      </c>
      <c r="L1157">
        <v>292</v>
      </c>
      <c r="M1157">
        <v>25.068997558593701</v>
      </c>
      <c r="N1157">
        <v>2</v>
      </c>
      <c r="O1157" s="7">
        <v>1</v>
      </c>
      <c r="P1157" s="7">
        <v>2</v>
      </c>
      <c r="Q1157" s="7">
        <v>11</v>
      </c>
      <c r="R1157" s="7">
        <v>308</v>
      </c>
      <c r="S1157" s="7">
        <v>1</v>
      </c>
      <c r="T1157" s="7">
        <v>28</v>
      </c>
      <c r="U1157" s="7">
        <v>24</v>
      </c>
      <c r="V1157" s="7">
        <v>11</v>
      </c>
      <c r="W1157" s="7">
        <v>10</v>
      </c>
      <c r="X1157" s="7">
        <v>17</v>
      </c>
      <c r="Y1157" s="7">
        <v>5</v>
      </c>
      <c r="AB1157" s="8">
        <f t="shared" si="194"/>
        <v>16</v>
      </c>
      <c r="AC1157" s="8" t="str">
        <f t="shared" si="195"/>
        <v/>
      </c>
      <c r="AD1157" s="32" t="str">
        <f t="shared" si="196"/>
        <v/>
      </c>
      <c r="AE1157" s="32" t="str">
        <f>IF(J1157&lt;900,IF(AND(VLOOKUP(C1157,marv2012_trees!$A$2:$O$2023,11,FALSE)&lt;21,OR(Q1157=21,Q1157=22,Q1157=23)),1,""),"")</f>
        <v/>
      </c>
      <c r="AF1157" s="32" t="str">
        <f t="shared" si="197"/>
        <v/>
      </c>
      <c r="AG1157" s="32">
        <f t="shared" si="198"/>
        <v>292</v>
      </c>
      <c r="AH1157" s="32">
        <f t="shared" si="199"/>
        <v>308</v>
      </c>
      <c r="AI1157" s="32">
        <f t="shared" si="200"/>
        <v>16</v>
      </c>
      <c r="AJ1157" s="32" t="str">
        <f t="shared" si="201"/>
        <v/>
      </c>
    </row>
    <row r="1158" spans="1:36">
      <c r="A1158">
        <v>81</v>
      </c>
      <c r="B1158" s="1" t="str">
        <f t="shared" si="193"/>
        <v>81_63</v>
      </c>
      <c r="C1158" t="str">
        <f t="shared" si="192"/>
        <v>81_63</v>
      </c>
      <c r="D1158" t="str">
        <f>IF(ISNA(VLOOKUP(C1158,omissio_vanha_vs_uusi!$A$2:$T$107,20,FALSE)),"",IF(VLOOKUP(C1158,omissio_vanha_vs_uusi!$A$2:$T$107,20,FALSE)="OK",VLOOKUP(C1158,omissio_vanha_vs_uusi!$A$2:$T$107,11,FALSE),""))</f>
        <v/>
      </c>
      <c r="E1158">
        <f>VLOOKUP($C1158,marv2012_trees!$A$2:$O$2023,5,FALSE)</f>
        <v>2516141.0699999998</v>
      </c>
      <c r="F1158">
        <f>VLOOKUP($C1158,marv2012_trees!$A$2:$O$2023,6,FALSE)</f>
        <v>6860770.0599999996</v>
      </c>
      <c r="G1158" t="str">
        <f>IF(ISNA(VLOOKUP($C1158,results!$A$2:$CJ$107,10,FALSE)),"",VLOOKUP($C1158,results!$A$2:$CJ$107,10,FALSE))</f>
        <v/>
      </c>
      <c r="H1158" t="str">
        <f>IF(ISNA(VLOOKUP($C1158,results!$A$2:$CJ$107,11,FALSE)),"",VLOOKUP($C1158,results!$A$2:$CJ$107,11,FALSE))</f>
        <v/>
      </c>
      <c r="I1158">
        <v>81</v>
      </c>
      <c r="J1158">
        <v>63</v>
      </c>
      <c r="K1158">
        <v>1</v>
      </c>
      <c r="L1158">
        <v>359</v>
      </c>
      <c r="M1158">
        <v>26.705001831054599</v>
      </c>
      <c r="N1158">
        <v>2</v>
      </c>
      <c r="O1158" s="7">
        <v>1</v>
      </c>
      <c r="P1158" s="7">
        <v>1</v>
      </c>
      <c r="Q1158" s="7">
        <v>11</v>
      </c>
      <c r="R1158" s="7">
        <v>373</v>
      </c>
      <c r="AB1158" s="8">
        <f t="shared" si="194"/>
        <v>14</v>
      </c>
      <c r="AC1158" s="8" t="str">
        <f t="shared" si="195"/>
        <v/>
      </c>
      <c r="AD1158" s="32" t="str">
        <f t="shared" si="196"/>
        <v/>
      </c>
      <c r="AE1158" s="32" t="str">
        <f>IF(J1158&lt;900,IF(AND(VLOOKUP(C1158,marv2012_trees!$A$2:$O$2023,11,FALSE)&lt;21,OR(Q1158=21,Q1158=22,Q1158=23)),1,""),"")</f>
        <v/>
      </c>
      <c r="AF1158" s="32" t="str">
        <f t="shared" si="197"/>
        <v/>
      </c>
      <c r="AG1158" s="32">
        <f t="shared" si="198"/>
        <v>359</v>
      </c>
      <c r="AH1158" s="32">
        <f t="shared" si="199"/>
        <v>373</v>
      </c>
      <c r="AI1158" s="32">
        <f t="shared" si="200"/>
        <v>14</v>
      </c>
      <c r="AJ1158" s="32" t="str">
        <f t="shared" si="201"/>
        <v/>
      </c>
    </row>
    <row r="1159" spans="1:36">
      <c r="A1159">
        <v>81</v>
      </c>
      <c r="B1159" s="1" t="str">
        <f t="shared" si="193"/>
        <v>81_47</v>
      </c>
      <c r="C1159" t="str">
        <f t="shared" si="192"/>
        <v>81_47</v>
      </c>
      <c r="D1159" t="str">
        <f>IF(ISNA(VLOOKUP(C1159,omissio_vanha_vs_uusi!$A$2:$T$107,20,FALSE)),"",IF(VLOOKUP(C1159,omissio_vanha_vs_uusi!$A$2:$T$107,20,FALSE)="OK",VLOOKUP(C1159,omissio_vanha_vs_uusi!$A$2:$T$107,11,FALSE),""))</f>
        <v/>
      </c>
      <c r="E1159">
        <f>VLOOKUP($C1159,marv2012_trees!$A$2:$O$2023,5,FALSE)</f>
        <v>2516145.21</v>
      </c>
      <c r="F1159">
        <f>VLOOKUP($C1159,marv2012_trees!$A$2:$O$2023,6,FALSE)</f>
        <v>6860772.29</v>
      </c>
      <c r="G1159" t="str">
        <f>IF(ISNA(VLOOKUP($C1159,results!$A$2:$CJ$107,10,FALSE)),"",VLOOKUP($C1159,results!$A$2:$CJ$107,10,FALSE))</f>
        <v/>
      </c>
      <c r="H1159" t="str">
        <f>IF(ISNA(VLOOKUP($C1159,results!$A$2:$CJ$107,11,FALSE)),"",VLOOKUP($C1159,results!$A$2:$CJ$107,11,FALSE))</f>
        <v/>
      </c>
      <c r="I1159">
        <v>81</v>
      </c>
      <c r="J1159">
        <v>47</v>
      </c>
      <c r="K1159">
        <v>1</v>
      </c>
      <c r="L1159">
        <v>375</v>
      </c>
      <c r="M1159">
        <v>29.838001831054601</v>
      </c>
      <c r="N1159">
        <v>2</v>
      </c>
      <c r="O1159" s="7">
        <v>1</v>
      </c>
      <c r="P1159" s="7">
        <v>1</v>
      </c>
      <c r="Q1159" s="7">
        <v>11</v>
      </c>
      <c r="R1159" s="7">
        <v>363</v>
      </c>
      <c r="S1159" s="7">
        <v>1</v>
      </c>
      <c r="T1159" s="7">
        <v>32.5</v>
      </c>
      <c r="U1159" s="7">
        <v>29</v>
      </c>
      <c r="V1159" s="7">
        <v>22.5</v>
      </c>
      <c r="AB1159" s="8">
        <f t="shared" si="194"/>
        <v>-12</v>
      </c>
      <c r="AC1159" s="8" t="str">
        <f t="shared" si="195"/>
        <v/>
      </c>
      <c r="AD1159" s="32" t="str">
        <f t="shared" si="196"/>
        <v/>
      </c>
      <c r="AE1159" s="32" t="str">
        <f>IF(J1159&lt;900,IF(AND(VLOOKUP(C1159,marv2012_trees!$A$2:$O$2023,11,FALSE)&lt;21,OR(Q1159=21,Q1159=22,Q1159=23)),1,""),"")</f>
        <v/>
      </c>
      <c r="AF1159" s="32" t="str">
        <f t="shared" si="197"/>
        <v/>
      </c>
      <c r="AG1159" s="32">
        <f t="shared" si="198"/>
        <v>375</v>
      </c>
      <c r="AH1159" s="32">
        <f t="shared" si="199"/>
        <v>363</v>
      </c>
      <c r="AI1159" s="32">
        <f t="shared" si="200"/>
        <v>-12</v>
      </c>
      <c r="AJ1159" s="32" t="str">
        <f t="shared" si="201"/>
        <v/>
      </c>
    </row>
    <row r="1160" spans="1:36">
      <c r="A1160">
        <v>81</v>
      </c>
      <c r="B1160" s="1" t="str">
        <f t="shared" si="193"/>
        <v>81_54</v>
      </c>
      <c r="C1160" t="str">
        <f t="shared" si="192"/>
        <v>81_54</v>
      </c>
      <c r="D1160" t="str">
        <f>IF(ISNA(VLOOKUP(C1160,omissio_vanha_vs_uusi!$A$2:$T$107,20,FALSE)),"",IF(VLOOKUP(C1160,omissio_vanha_vs_uusi!$A$2:$T$107,20,FALSE)="OK",VLOOKUP(C1160,omissio_vanha_vs_uusi!$A$2:$T$107,11,FALSE),""))</f>
        <v/>
      </c>
      <c r="E1160">
        <f>VLOOKUP($C1160,marv2012_trees!$A$2:$O$2023,5,FALSE)</f>
        <v>2516142.04</v>
      </c>
      <c r="F1160">
        <f>VLOOKUP($C1160,marv2012_trees!$A$2:$O$2023,6,FALSE)</f>
        <v>6860771.6799999997</v>
      </c>
      <c r="G1160" t="str">
        <f>IF(ISNA(VLOOKUP($C1160,results!$A$2:$CJ$107,10,FALSE)),"",VLOOKUP($C1160,results!$A$2:$CJ$107,10,FALSE))</f>
        <v/>
      </c>
      <c r="H1160" t="str">
        <f>IF(ISNA(VLOOKUP($C1160,results!$A$2:$CJ$107,11,FALSE)),"",VLOOKUP($C1160,results!$A$2:$CJ$107,11,FALSE))</f>
        <v/>
      </c>
      <c r="I1160">
        <v>81</v>
      </c>
      <c r="J1160">
        <v>54</v>
      </c>
      <c r="K1160">
        <v>2</v>
      </c>
      <c r="L1160">
        <v>302</v>
      </c>
      <c r="M1160">
        <v>22.575998168945201</v>
      </c>
      <c r="N1160">
        <v>2</v>
      </c>
      <c r="O1160" s="7">
        <v>1</v>
      </c>
      <c r="P1160" s="7">
        <v>2</v>
      </c>
      <c r="Q1160" s="7">
        <v>11</v>
      </c>
      <c r="R1160" s="7">
        <v>284</v>
      </c>
      <c r="AA1160" t="s">
        <v>196</v>
      </c>
      <c r="AB1160" s="8">
        <f t="shared" si="194"/>
        <v>-18</v>
      </c>
      <c r="AC1160" s="8" t="str">
        <f t="shared" si="195"/>
        <v/>
      </c>
      <c r="AD1160" s="32" t="str">
        <f t="shared" si="196"/>
        <v/>
      </c>
      <c r="AE1160" s="32" t="str">
        <f>IF(J1160&lt;900,IF(AND(VLOOKUP(C1160,marv2012_trees!$A$2:$O$2023,11,FALSE)&lt;21,OR(Q1160=21,Q1160=22,Q1160=23)),1,""),"")</f>
        <v/>
      </c>
      <c r="AF1160" s="32" t="str">
        <f t="shared" si="197"/>
        <v/>
      </c>
      <c r="AG1160" s="32">
        <f t="shared" si="198"/>
        <v>302</v>
      </c>
      <c r="AH1160" s="32">
        <f t="shared" si="199"/>
        <v>284</v>
      </c>
      <c r="AI1160" s="32">
        <f t="shared" si="200"/>
        <v>-18</v>
      </c>
      <c r="AJ1160" s="32" t="str">
        <f t="shared" si="201"/>
        <v/>
      </c>
    </row>
    <row r="1161" spans="1:36">
      <c r="A1161">
        <v>81</v>
      </c>
      <c r="B1161" s="1" t="str">
        <f t="shared" si="193"/>
        <v>81_50</v>
      </c>
      <c r="C1161" t="str">
        <f t="shared" si="192"/>
        <v>81_50</v>
      </c>
      <c r="D1161" t="str">
        <f>IF(ISNA(VLOOKUP(C1161,omissio_vanha_vs_uusi!$A$2:$T$107,20,FALSE)),"",IF(VLOOKUP(C1161,omissio_vanha_vs_uusi!$A$2:$T$107,20,FALSE)="OK",VLOOKUP(C1161,omissio_vanha_vs_uusi!$A$2:$T$107,11,FALSE),""))</f>
        <v/>
      </c>
      <c r="E1161">
        <f>VLOOKUP($C1161,marv2012_trees!$A$2:$O$2023,5,FALSE)</f>
        <v>2516140.9300000002</v>
      </c>
      <c r="F1161">
        <f>VLOOKUP($C1161,marv2012_trees!$A$2:$O$2023,6,FALSE)</f>
        <v>6860774.1399999997</v>
      </c>
      <c r="G1161" t="str">
        <f>IF(ISNA(VLOOKUP($C1161,results!$A$2:$CJ$107,10,FALSE)),"",VLOOKUP($C1161,results!$A$2:$CJ$107,10,FALSE))</f>
        <v/>
      </c>
      <c r="H1161" t="str">
        <f>IF(ISNA(VLOOKUP($C1161,results!$A$2:$CJ$107,11,FALSE)),"",VLOOKUP($C1161,results!$A$2:$CJ$107,11,FALSE))</f>
        <v/>
      </c>
      <c r="I1161">
        <v>81</v>
      </c>
      <c r="J1161">
        <v>50</v>
      </c>
      <c r="K1161">
        <v>2</v>
      </c>
      <c r="L1161">
        <v>259</v>
      </c>
      <c r="N1161">
        <v>2</v>
      </c>
      <c r="O1161" s="7">
        <v>1</v>
      </c>
      <c r="P1161" s="7">
        <v>2</v>
      </c>
      <c r="Q1161" s="7">
        <v>21</v>
      </c>
      <c r="R1161" s="7">
        <v>246</v>
      </c>
      <c r="AB1161" s="8" t="str">
        <f t="shared" si="194"/>
        <v/>
      </c>
      <c r="AC1161" s="8" t="str">
        <f t="shared" si="195"/>
        <v/>
      </c>
      <c r="AD1161" s="32" t="str">
        <f t="shared" si="196"/>
        <v/>
      </c>
      <c r="AE1161" s="32" t="str">
        <f>IF(J1161&lt;900,IF(AND(VLOOKUP(C1161,marv2012_trees!$A$2:$O$2023,11,FALSE)&lt;21,OR(Q1161=21,Q1161=22,Q1161=23)),1,""),"")</f>
        <v/>
      </c>
      <c r="AF1161" s="32" t="str">
        <f t="shared" si="197"/>
        <v/>
      </c>
      <c r="AG1161" s="32">
        <f t="shared" si="198"/>
        <v>0</v>
      </c>
      <c r="AH1161" s="32">
        <f t="shared" si="199"/>
        <v>0</v>
      </c>
      <c r="AI1161" s="32" t="str">
        <f t="shared" si="200"/>
        <v/>
      </c>
      <c r="AJ1161" s="32" t="str">
        <f t="shared" si="201"/>
        <v/>
      </c>
    </row>
    <row r="1162" spans="1:36">
      <c r="A1162">
        <v>81</v>
      </c>
      <c r="B1162" s="1" t="str">
        <f t="shared" si="193"/>
        <v>81_40</v>
      </c>
      <c r="C1162" t="str">
        <f t="shared" si="192"/>
        <v>81_40</v>
      </c>
      <c r="D1162" t="str">
        <f>IF(ISNA(VLOOKUP(C1162,omissio_vanha_vs_uusi!$A$2:$T$107,20,FALSE)),"",IF(VLOOKUP(C1162,omissio_vanha_vs_uusi!$A$2:$T$107,20,FALSE)="OK",VLOOKUP(C1162,omissio_vanha_vs_uusi!$A$2:$T$107,11,FALSE),""))</f>
        <v/>
      </c>
      <c r="E1162">
        <f>VLOOKUP($C1162,marv2012_trees!$A$2:$O$2023,5,FALSE)</f>
        <v>2516143.36</v>
      </c>
      <c r="F1162">
        <f>VLOOKUP($C1162,marv2012_trees!$A$2:$O$2023,6,FALSE)</f>
        <v>6860777.2800000003</v>
      </c>
      <c r="G1162" t="str">
        <f>IF(ISNA(VLOOKUP($C1162,results!$A$2:$CJ$107,10,FALSE)),"",VLOOKUP($C1162,results!$A$2:$CJ$107,10,FALSE))</f>
        <v/>
      </c>
      <c r="H1162" t="str">
        <f>IF(ISNA(VLOOKUP($C1162,results!$A$2:$CJ$107,11,FALSE)),"",VLOOKUP($C1162,results!$A$2:$CJ$107,11,FALSE))</f>
        <v/>
      </c>
      <c r="I1162">
        <v>81</v>
      </c>
      <c r="J1162">
        <v>40</v>
      </c>
      <c r="K1162">
        <v>3</v>
      </c>
      <c r="L1162">
        <v>283</v>
      </c>
      <c r="M1162">
        <v>26.716007324218701</v>
      </c>
      <c r="N1162">
        <v>2</v>
      </c>
      <c r="O1162" s="7">
        <v>1</v>
      </c>
      <c r="P1162" s="7">
        <v>2</v>
      </c>
      <c r="Q1162" s="7">
        <v>11</v>
      </c>
      <c r="R1162" s="7">
        <v>321</v>
      </c>
      <c r="AB1162" s="8">
        <f t="shared" si="194"/>
        <v>38</v>
      </c>
      <c r="AC1162" s="8">
        <f t="shared" si="195"/>
        <v>1</v>
      </c>
      <c r="AD1162" s="32" t="str">
        <f t="shared" si="196"/>
        <v/>
      </c>
      <c r="AE1162" s="32" t="str">
        <f>IF(J1162&lt;900,IF(AND(VLOOKUP(C1162,marv2012_trees!$A$2:$O$2023,11,FALSE)&lt;21,OR(Q1162=21,Q1162=22,Q1162=23)),1,""),"")</f>
        <v/>
      </c>
      <c r="AF1162" s="32" t="str">
        <f t="shared" si="197"/>
        <v/>
      </c>
      <c r="AG1162" s="32">
        <f t="shared" si="198"/>
        <v>283</v>
      </c>
      <c r="AH1162" s="32">
        <f t="shared" si="199"/>
        <v>321</v>
      </c>
      <c r="AI1162" s="32">
        <f t="shared" si="200"/>
        <v>38</v>
      </c>
      <c r="AJ1162" s="32" t="str">
        <f t="shared" si="201"/>
        <v/>
      </c>
    </row>
    <row r="1163" spans="1:36">
      <c r="A1163">
        <v>81</v>
      </c>
      <c r="B1163" s="1" t="str">
        <f t="shared" si="193"/>
        <v>81_36</v>
      </c>
      <c r="C1163" t="str">
        <f t="shared" si="192"/>
        <v>81_36</v>
      </c>
      <c r="D1163" t="str">
        <f>IF(ISNA(VLOOKUP(C1163,omissio_vanha_vs_uusi!$A$2:$T$107,20,FALSE)),"",IF(VLOOKUP(C1163,omissio_vanha_vs_uusi!$A$2:$T$107,20,FALSE)="OK",VLOOKUP(C1163,omissio_vanha_vs_uusi!$A$2:$T$107,11,FALSE),""))</f>
        <v/>
      </c>
      <c r="E1163">
        <f>VLOOKUP($C1163,marv2012_trees!$A$2:$O$2023,5,FALSE)</f>
        <v>2516145.65</v>
      </c>
      <c r="F1163">
        <f>VLOOKUP($C1163,marv2012_trees!$A$2:$O$2023,6,FALSE)</f>
        <v>6860779.3499999996</v>
      </c>
      <c r="G1163" t="str">
        <f>IF(ISNA(VLOOKUP($C1163,results!$A$2:$CJ$107,10,FALSE)),"",VLOOKUP($C1163,results!$A$2:$CJ$107,10,FALSE))</f>
        <v/>
      </c>
      <c r="H1163" t="str">
        <f>IF(ISNA(VLOOKUP($C1163,results!$A$2:$CJ$107,11,FALSE)),"",VLOOKUP($C1163,results!$A$2:$CJ$107,11,FALSE))</f>
        <v/>
      </c>
      <c r="I1163">
        <v>81</v>
      </c>
      <c r="J1163">
        <v>36</v>
      </c>
      <c r="K1163">
        <v>1</v>
      </c>
      <c r="L1163">
        <v>343</v>
      </c>
      <c r="M1163">
        <v>21.946007934570201</v>
      </c>
      <c r="N1163">
        <v>2</v>
      </c>
      <c r="O1163" s="7">
        <v>1</v>
      </c>
      <c r="P1163" s="7">
        <v>1</v>
      </c>
      <c r="Q1163" s="7">
        <v>22</v>
      </c>
      <c r="R1163" s="7">
        <v>300</v>
      </c>
      <c r="AA1163" t="s">
        <v>185</v>
      </c>
      <c r="AB1163" s="8" t="str">
        <f t="shared" si="194"/>
        <v/>
      </c>
      <c r="AC1163" s="8" t="str">
        <f t="shared" si="195"/>
        <v/>
      </c>
      <c r="AD1163" s="32" t="str">
        <f t="shared" si="196"/>
        <v/>
      </c>
      <c r="AE1163" s="32">
        <f>IF(J1163&lt;900,IF(AND(VLOOKUP(C1163,marv2012_trees!$A$2:$O$2023,11,FALSE)&lt;21,OR(Q1163=21,Q1163=22,Q1163=23)),1,""),"")</f>
        <v>1</v>
      </c>
      <c r="AF1163" s="32" t="str">
        <f t="shared" si="197"/>
        <v/>
      </c>
      <c r="AG1163" s="32">
        <f t="shared" si="198"/>
        <v>0</v>
      </c>
      <c r="AH1163" s="32">
        <f t="shared" si="199"/>
        <v>0</v>
      </c>
      <c r="AI1163" s="32" t="str">
        <f t="shared" si="200"/>
        <v/>
      </c>
      <c r="AJ1163" s="32" t="str">
        <f t="shared" si="201"/>
        <v/>
      </c>
    </row>
    <row r="1164" spans="1:36">
      <c r="A1164">
        <v>81</v>
      </c>
      <c r="B1164" s="1" t="str">
        <f t="shared" si="193"/>
        <v>81_44</v>
      </c>
      <c r="C1164" t="str">
        <f t="shared" si="192"/>
        <v>81_44</v>
      </c>
      <c r="D1164" t="str">
        <f>IF(ISNA(VLOOKUP(C1164,omissio_vanha_vs_uusi!$A$2:$T$107,20,FALSE)),"",IF(VLOOKUP(C1164,omissio_vanha_vs_uusi!$A$2:$T$107,20,FALSE)="OK",VLOOKUP(C1164,omissio_vanha_vs_uusi!$A$2:$T$107,11,FALSE),""))</f>
        <v/>
      </c>
      <c r="E1164">
        <f>VLOOKUP($C1164,marv2012_trees!$A$2:$O$2023,5,FALSE)</f>
        <v>2516139.3199999998</v>
      </c>
      <c r="F1164">
        <f>VLOOKUP($C1164,marv2012_trees!$A$2:$O$2023,6,FALSE)</f>
        <v>6860778.1399999997</v>
      </c>
      <c r="G1164" t="str">
        <f>IF(ISNA(VLOOKUP($C1164,results!$A$2:$CJ$107,10,FALSE)),"",VLOOKUP($C1164,results!$A$2:$CJ$107,10,FALSE))</f>
        <v/>
      </c>
      <c r="H1164" t="str">
        <f>IF(ISNA(VLOOKUP($C1164,results!$A$2:$CJ$107,11,FALSE)),"",VLOOKUP($C1164,results!$A$2:$CJ$107,11,FALSE))</f>
        <v/>
      </c>
      <c r="I1164">
        <v>81</v>
      </c>
      <c r="J1164">
        <v>44</v>
      </c>
      <c r="K1164">
        <v>2</v>
      </c>
      <c r="L1164">
        <v>256</v>
      </c>
      <c r="M1164">
        <v>18.481002441406101</v>
      </c>
      <c r="N1164">
        <v>2</v>
      </c>
      <c r="O1164" s="7">
        <v>1</v>
      </c>
      <c r="P1164" s="7">
        <v>2</v>
      </c>
      <c r="Q1164" s="7">
        <v>12</v>
      </c>
      <c r="R1164" s="7">
        <v>260</v>
      </c>
      <c r="AA1164" t="s">
        <v>198</v>
      </c>
      <c r="AB1164" s="8">
        <f t="shared" si="194"/>
        <v>4</v>
      </c>
      <c r="AC1164" s="8" t="str">
        <f t="shared" si="195"/>
        <v/>
      </c>
      <c r="AD1164" s="32" t="str">
        <f t="shared" si="196"/>
        <v/>
      </c>
      <c r="AE1164" s="32" t="str">
        <f>IF(J1164&lt;900,IF(AND(VLOOKUP(C1164,marv2012_trees!$A$2:$O$2023,11,FALSE)&lt;21,OR(Q1164=21,Q1164=22,Q1164=23)),1,""),"")</f>
        <v/>
      </c>
      <c r="AF1164" s="32" t="str">
        <f t="shared" si="197"/>
        <v/>
      </c>
      <c r="AG1164" s="32">
        <f t="shared" si="198"/>
        <v>256</v>
      </c>
      <c r="AH1164" s="32">
        <f t="shared" si="199"/>
        <v>260</v>
      </c>
      <c r="AI1164" s="32">
        <f t="shared" si="200"/>
        <v>4</v>
      </c>
      <c r="AJ1164" s="32" t="str">
        <f t="shared" si="201"/>
        <v/>
      </c>
    </row>
    <row r="1165" spans="1:36">
      <c r="A1165">
        <v>81</v>
      </c>
      <c r="B1165" s="1" t="str">
        <f t="shared" si="193"/>
        <v>81_45</v>
      </c>
      <c r="C1165" t="str">
        <f t="shared" si="192"/>
        <v>81_45</v>
      </c>
      <c r="D1165" t="str">
        <f>IF(ISNA(VLOOKUP(C1165,omissio_vanha_vs_uusi!$A$2:$T$107,20,FALSE)),"",IF(VLOOKUP(C1165,omissio_vanha_vs_uusi!$A$2:$T$107,20,FALSE)="OK",VLOOKUP(C1165,omissio_vanha_vs_uusi!$A$2:$T$107,11,FALSE),""))</f>
        <v/>
      </c>
      <c r="E1165">
        <f>VLOOKUP($C1165,marv2012_trees!$A$2:$O$2023,5,FALSE)</f>
        <v>2516136.12</v>
      </c>
      <c r="F1165">
        <f>VLOOKUP($C1165,marv2012_trees!$A$2:$O$2023,6,FALSE)</f>
        <v>6860779.4299999997</v>
      </c>
      <c r="G1165" t="str">
        <f>IF(ISNA(VLOOKUP($C1165,results!$A$2:$CJ$107,10,FALSE)),"",VLOOKUP($C1165,results!$A$2:$CJ$107,10,FALSE))</f>
        <v/>
      </c>
      <c r="H1165" t="str">
        <f>IF(ISNA(VLOOKUP($C1165,results!$A$2:$CJ$107,11,FALSE)),"",VLOOKUP($C1165,results!$A$2:$CJ$107,11,FALSE))</f>
        <v/>
      </c>
      <c r="I1165">
        <v>81</v>
      </c>
      <c r="J1165">
        <v>45</v>
      </c>
      <c r="K1165">
        <v>2</v>
      </c>
      <c r="L1165">
        <v>299</v>
      </c>
      <c r="M1165">
        <v>16.440004272460801</v>
      </c>
      <c r="N1165">
        <v>2</v>
      </c>
      <c r="O1165" s="7">
        <v>1</v>
      </c>
      <c r="P1165" s="7">
        <v>2</v>
      </c>
      <c r="Q1165" s="7">
        <v>12</v>
      </c>
      <c r="R1165" s="7">
        <v>292</v>
      </c>
      <c r="AA1165" t="s">
        <v>199</v>
      </c>
      <c r="AB1165" s="8">
        <f t="shared" si="194"/>
        <v>-7</v>
      </c>
      <c r="AC1165" s="8" t="str">
        <f t="shared" si="195"/>
        <v/>
      </c>
      <c r="AD1165" s="32" t="str">
        <f t="shared" si="196"/>
        <v/>
      </c>
      <c r="AE1165" s="32" t="str">
        <f>IF(J1165&lt;900,IF(AND(VLOOKUP(C1165,marv2012_trees!$A$2:$O$2023,11,FALSE)&lt;21,OR(Q1165=21,Q1165=22,Q1165=23)),1,""),"")</f>
        <v/>
      </c>
      <c r="AF1165" s="32" t="str">
        <f t="shared" si="197"/>
        <v/>
      </c>
      <c r="AG1165" s="32">
        <f t="shared" si="198"/>
        <v>299</v>
      </c>
      <c r="AH1165" s="32">
        <f t="shared" si="199"/>
        <v>292</v>
      </c>
      <c r="AI1165" s="32">
        <f t="shared" si="200"/>
        <v>-7</v>
      </c>
      <c r="AJ1165" s="32" t="str">
        <f t="shared" si="201"/>
        <v/>
      </c>
    </row>
    <row r="1166" spans="1:36">
      <c r="A1166">
        <v>81</v>
      </c>
      <c r="B1166" s="1" t="str">
        <f t="shared" si="193"/>
        <v>81_32</v>
      </c>
      <c r="C1166" t="str">
        <f t="shared" si="192"/>
        <v>81_32</v>
      </c>
      <c r="D1166" t="str">
        <f>IF(ISNA(VLOOKUP(C1166,omissio_vanha_vs_uusi!$A$2:$T$107,20,FALSE)),"",IF(VLOOKUP(C1166,omissio_vanha_vs_uusi!$A$2:$T$107,20,FALSE)="OK",VLOOKUP(C1166,omissio_vanha_vs_uusi!$A$2:$T$107,11,FALSE),""))</f>
        <v/>
      </c>
      <c r="E1166">
        <f>VLOOKUP($C1166,marv2012_trees!$A$2:$O$2023,5,FALSE)</f>
        <v>2516142.96</v>
      </c>
      <c r="F1166">
        <f>VLOOKUP($C1166,marv2012_trees!$A$2:$O$2023,6,FALSE)</f>
        <v>6860783.2000000002</v>
      </c>
      <c r="G1166" t="str">
        <f>IF(ISNA(VLOOKUP($C1166,results!$A$2:$CJ$107,10,FALSE)),"",VLOOKUP($C1166,results!$A$2:$CJ$107,10,FALSE))</f>
        <v/>
      </c>
      <c r="H1166" t="str">
        <f>IF(ISNA(VLOOKUP($C1166,results!$A$2:$CJ$107,11,FALSE)),"",VLOOKUP($C1166,results!$A$2:$CJ$107,11,FALSE))</f>
        <v/>
      </c>
      <c r="I1166">
        <v>81</v>
      </c>
      <c r="J1166">
        <v>32</v>
      </c>
      <c r="K1166">
        <v>1</v>
      </c>
      <c r="L1166">
        <v>353</v>
      </c>
      <c r="M1166">
        <v>25.766007324218702</v>
      </c>
      <c r="N1166">
        <v>2</v>
      </c>
      <c r="O1166" s="7">
        <v>1</v>
      </c>
      <c r="P1166" s="7">
        <v>1</v>
      </c>
      <c r="Q1166" s="7">
        <v>11</v>
      </c>
      <c r="R1166" s="7">
        <v>354</v>
      </c>
      <c r="S1166" s="7">
        <v>1</v>
      </c>
      <c r="T1166" s="7">
        <v>24.5</v>
      </c>
      <c r="U1166" s="7">
        <v>26</v>
      </c>
      <c r="V1166" s="7">
        <v>23</v>
      </c>
      <c r="AB1166" s="8">
        <f t="shared" si="194"/>
        <v>1</v>
      </c>
      <c r="AC1166" s="8" t="str">
        <f t="shared" si="195"/>
        <v/>
      </c>
      <c r="AD1166" s="32" t="str">
        <f t="shared" si="196"/>
        <v/>
      </c>
      <c r="AE1166" s="32" t="str">
        <f>IF(J1166&lt;900,IF(AND(VLOOKUP(C1166,marv2012_trees!$A$2:$O$2023,11,FALSE)&lt;21,OR(Q1166=21,Q1166=22,Q1166=23)),1,""),"")</f>
        <v/>
      </c>
      <c r="AF1166" s="32" t="str">
        <f t="shared" si="197"/>
        <v/>
      </c>
      <c r="AG1166" s="32">
        <f t="shared" si="198"/>
        <v>353</v>
      </c>
      <c r="AH1166" s="32">
        <f t="shared" si="199"/>
        <v>354</v>
      </c>
      <c r="AI1166" s="32">
        <f t="shared" si="200"/>
        <v>1</v>
      </c>
      <c r="AJ1166" s="32" t="str">
        <f t="shared" si="201"/>
        <v/>
      </c>
    </row>
    <row r="1167" spans="1:36">
      <c r="A1167">
        <v>81</v>
      </c>
      <c r="B1167" s="1" t="str">
        <f t="shared" si="193"/>
        <v>81_29</v>
      </c>
      <c r="C1167" t="str">
        <f t="shared" si="192"/>
        <v>81_29</v>
      </c>
      <c r="D1167" t="str">
        <f>IF(ISNA(VLOOKUP(C1167,omissio_vanha_vs_uusi!$A$2:$T$107,20,FALSE)),"",IF(VLOOKUP(C1167,omissio_vanha_vs_uusi!$A$2:$T$107,20,FALSE)="OK",VLOOKUP(C1167,omissio_vanha_vs_uusi!$A$2:$T$107,11,FALSE),""))</f>
        <v/>
      </c>
      <c r="E1167">
        <f>VLOOKUP($C1167,marv2012_trees!$A$2:$O$2023,5,FALSE)</f>
        <v>2516138.5099999998</v>
      </c>
      <c r="F1167">
        <f>VLOOKUP($C1167,marv2012_trees!$A$2:$O$2023,6,FALSE)</f>
        <v>6860783.6200000001</v>
      </c>
      <c r="G1167" t="str">
        <f>IF(ISNA(VLOOKUP($C1167,results!$A$2:$CJ$107,10,FALSE)),"",VLOOKUP($C1167,results!$A$2:$CJ$107,10,FALSE))</f>
        <v/>
      </c>
      <c r="H1167" t="str">
        <f>IF(ISNA(VLOOKUP($C1167,results!$A$2:$CJ$107,11,FALSE)),"",VLOOKUP($C1167,results!$A$2:$CJ$107,11,FALSE))</f>
        <v/>
      </c>
      <c r="I1167">
        <v>81</v>
      </c>
      <c r="J1167">
        <v>29</v>
      </c>
      <c r="K1167">
        <v>2</v>
      </c>
      <c r="L1167">
        <v>306</v>
      </c>
      <c r="M1167">
        <v>26.277009155273301</v>
      </c>
      <c r="N1167">
        <v>2</v>
      </c>
      <c r="O1167" s="7">
        <v>1</v>
      </c>
      <c r="P1167" s="7">
        <v>2</v>
      </c>
      <c r="Q1167" s="7">
        <v>11</v>
      </c>
      <c r="R1167" s="7">
        <v>323</v>
      </c>
      <c r="S1167" s="7">
        <v>1</v>
      </c>
      <c r="T1167" s="7">
        <v>28</v>
      </c>
      <c r="U1167" s="7">
        <v>25.5</v>
      </c>
      <c r="V1167" s="7">
        <v>17.5</v>
      </c>
      <c r="W1167" s="7">
        <v>18</v>
      </c>
      <c r="X1167" s="7">
        <v>18</v>
      </c>
      <c r="Y1167" s="7">
        <v>10</v>
      </c>
      <c r="AB1167" s="8">
        <f t="shared" si="194"/>
        <v>17</v>
      </c>
      <c r="AC1167" s="8" t="str">
        <f t="shared" si="195"/>
        <v/>
      </c>
      <c r="AD1167" s="32" t="str">
        <f t="shared" si="196"/>
        <v/>
      </c>
      <c r="AE1167" s="32" t="str">
        <f>IF(J1167&lt;900,IF(AND(VLOOKUP(C1167,marv2012_trees!$A$2:$O$2023,11,FALSE)&lt;21,OR(Q1167=21,Q1167=22,Q1167=23)),1,""),"")</f>
        <v/>
      </c>
      <c r="AF1167" s="32" t="str">
        <f t="shared" si="197"/>
        <v/>
      </c>
      <c r="AG1167" s="32">
        <f t="shared" si="198"/>
        <v>306</v>
      </c>
      <c r="AH1167" s="32">
        <f t="shared" si="199"/>
        <v>323</v>
      </c>
      <c r="AI1167" s="32">
        <f t="shared" si="200"/>
        <v>17</v>
      </c>
      <c r="AJ1167" s="32" t="str">
        <f t="shared" si="201"/>
        <v/>
      </c>
    </row>
    <row r="1168" spans="1:36">
      <c r="A1168">
        <v>81</v>
      </c>
      <c r="B1168" s="1" t="str">
        <f t="shared" si="193"/>
        <v>81_27</v>
      </c>
      <c r="C1168" t="str">
        <f t="shared" ref="C1168:C1205" si="202">CONCATENATE(I1168,"_",J1168)</f>
        <v>81_27</v>
      </c>
      <c r="D1168" t="str">
        <f>IF(ISNA(VLOOKUP(C1168,omissio_vanha_vs_uusi!$A$2:$T$107,20,FALSE)),"",IF(VLOOKUP(C1168,omissio_vanha_vs_uusi!$A$2:$T$107,20,FALSE)="OK",VLOOKUP(C1168,omissio_vanha_vs_uusi!$A$2:$T$107,11,FALSE),""))</f>
        <v/>
      </c>
      <c r="E1168">
        <f>VLOOKUP($C1168,marv2012_trees!$A$2:$O$2023,5,FALSE)</f>
        <v>2516136.5299999998</v>
      </c>
      <c r="F1168">
        <f>VLOOKUP($C1168,marv2012_trees!$A$2:$O$2023,6,FALSE)</f>
        <v>6860784.5099999998</v>
      </c>
      <c r="G1168" t="str">
        <f>IF(ISNA(VLOOKUP($C1168,results!$A$2:$CJ$107,10,FALSE)),"",VLOOKUP($C1168,results!$A$2:$CJ$107,10,FALSE))</f>
        <v/>
      </c>
      <c r="H1168" t="str">
        <f>IF(ISNA(VLOOKUP($C1168,results!$A$2:$CJ$107,11,FALSE)),"",VLOOKUP($C1168,results!$A$2:$CJ$107,11,FALSE))</f>
        <v/>
      </c>
      <c r="I1168">
        <v>81</v>
      </c>
      <c r="J1168">
        <v>27</v>
      </c>
      <c r="K1168">
        <v>2</v>
      </c>
      <c r="L1168">
        <v>250</v>
      </c>
      <c r="M1168">
        <v>22.828006103515499</v>
      </c>
      <c r="N1168">
        <v>2</v>
      </c>
      <c r="O1168" s="7">
        <v>1</v>
      </c>
      <c r="P1168" s="7">
        <v>2</v>
      </c>
      <c r="Q1168" s="7">
        <v>11</v>
      </c>
      <c r="R1168" s="7">
        <v>251</v>
      </c>
      <c r="AB1168" s="8">
        <f t="shared" si="194"/>
        <v>1</v>
      </c>
      <c r="AC1168" s="8" t="str">
        <f t="shared" si="195"/>
        <v/>
      </c>
      <c r="AD1168" s="32" t="str">
        <f t="shared" si="196"/>
        <v/>
      </c>
      <c r="AE1168" s="32" t="str">
        <f>IF(J1168&lt;900,IF(AND(VLOOKUP(C1168,marv2012_trees!$A$2:$O$2023,11,FALSE)&lt;21,OR(Q1168=21,Q1168=22,Q1168=23)),1,""),"")</f>
        <v/>
      </c>
      <c r="AF1168" s="32" t="str">
        <f t="shared" si="197"/>
        <v/>
      </c>
      <c r="AG1168" s="32">
        <f t="shared" si="198"/>
        <v>250</v>
      </c>
      <c r="AH1168" s="32">
        <f t="shared" si="199"/>
        <v>251</v>
      </c>
      <c r="AI1168" s="32">
        <f t="shared" si="200"/>
        <v>1</v>
      </c>
      <c r="AJ1168" s="32" t="str">
        <f t="shared" si="201"/>
        <v/>
      </c>
    </row>
    <row r="1169" spans="1:36">
      <c r="A1169">
        <v>81</v>
      </c>
      <c r="B1169" s="1" t="str">
        <f t="shared" si="193"/>
        <v>81_23</v>
      </c>
      <c r="C1169" t="str">
        <f t="shared" si="202"/>
        <v>81_23</v>
      </c>
      <c r="D1169" t="str">
        <f>IF(ISNA(VLOOKUP(C1169,omissio_vanha_vs_uusi!$A$2:$T$107,20,FALSE)),"",IF(VLOOKUP(C1169,omissio_vanha_vs_uusi!$A$2:$T$107,20,FALSE)="OK",VLOOKUP(C1169,omissio_vanha_vs_uusi!$A$2:$T$107,11,FALSE),""))</f>
        <v/>
      </c>
      <c r="E1169">
        <f>VLOOKUP($C1169,marv2012_trees!$A$2:$O$2023,5,FALSE)</f>
        <v>2516142.38</v>
      </c>
      <c r="F1169">
        <f>VLOOKUP($C1169,marv2012_trees!$A$2:$O$2023,6,FALSE)</f>
        <v>6860788.9299999997</v>
      </c>
      <c r="G1169" t="str">
        <f>IF(ISNA(VLOOKUP($C1169,results!$A$2:$CJ$107,10,FALSE)),"",VLOOKUP($C1169,results!$A$2:$CJ$107,10,FALSE))</f>
        <v/>
      </c>
      <c r="H1169" t="str">
        <f>IF(ISNA(VLOOKUP($C1169,results!$A$2:$CJ$107,11,FALSE)),"",VLOOKUP($C1169,results!$A$2:$CJ$107,11,FALSE))</f>
        <v/>
      </c>
      <c r="I1169">
        <v>81</v>
      </c>
      <c r="J1169">
        <v>23</v>
      </c>
      <c r="K1169">
        <v>2</v>
      </c>
      <c r="L1169">
        <v>291</v>
      </c>
      <c r="M1169">
        <v>21.382000610351501</v>
      </c>
      <c r="N1169">
        <v>2</v>
      </c>
      <c r="O1169" s="7">
        <v>1</v>
      </c>
      <c r="P1169" s="7">
        <v>2</v>
      </c>
      <c r="Q1169" s="7">
        <v>11</v>
      </c>
      <c r="R1169" s="7">
        <v>297</v>
      </c>
      <c r="S1169" s="7">
        <v>1</v>
      </c>
      <c r="T1169" s="7">
        <v>25</v>
      </c>
      <c r="U1169" s="7">
        <v>21</v>
      </c>
      <c r="V1169" s="7">
        <v>5.5</v>
      </c>
      <c r="W1169" s="7">
        <v>8</v>
      </c>
      <c r="X1169" s="7">
        <v>8</v>
      </c>
      <c r="Y1169" s="7">
        <v>10</v>
      </c>
      <c r="AB1169" s="8">
        <f t="shared" si="194"/>
        <v>6</v>
      </c>
      <c r="AC1169" s="8" t="str">
        <f t="shared" si="195"/>
        <v/>
      </c>
      <c r="AD1169" s="32" t="str">
        <f t="shared" si="196"/>
        <v/>
      </c>
      <c r="AE1169" s="32" t="str">
        <f>IF(J1169&lt;900,IF(AND(VLOOKUP(C1169,marv2012_trees!$A$2:$O$2023,11,FALSE)&lt;21,OR(Q1169=21,Q1169=22,Q1169=23)),1,""),"")</f>
        <v/>
      </c>
      <c r="AF1169" s="32" t="str">
        <f t="shared" si="197"/>
        <v/>
      </c>
      <c r="AG1169" s="32">
        <f t="shared" si="198"/>
        <v>291</v>
      </c>
      <c r="AH1169" s="32">
        <f t="shared" si="199"/>
        <v>297</v>
      </c>
      <c r="AI1169" s="32">
        <f t="shared" si="200"/>
        <v>6</v>
      </c>
      <c r="AJ1169" s="32" t="str">
        <f t="shared" si="201"/>
        <v/>
      </c>
    </row>
    <row r="1170" spans="1:36">
      <c r="A1170">
        <v>81</v>
      </c>
      <c r="B1170" s="1" t="str">
        <f t="shared" si="193"/>
        <v>81_22</v>
      </c>
      <c r="C1170" t="str">
        <f t="shared" si="202"/>
        <v>81_22</v>
      </c>
      <c r="D1170" t="str">
        <f>IF(ISNA(VLOOKUP(C1170,omissio_vanha_vs_uusi!$A$2:$T$107,20,FALSE)),"",IF(VLOOKUP(C1170,omissio_vanha_vs_uusi!$A$2:$T$107,20,FALSE)="OK",VLOOKUP(C1170,omissio_vanha_vs_uusi!$A$2:$T$107,11,FALSE),""))</f>
        <v/>
      </c>
      <c r="E1170">
        <f>VLOOKUP($C1170,marv2012_trees!$A$2:$O$2023,5,FALSE)</f>
        <v>2516139.85</v>
      </c>
      <c r="F1170">
        <f>VLOOKUP($C1170,marv2012_trees!$A$2:$O$2023,6,FALSE)</f>
        <v>6860788.3399999999</v>
      </c>
      <c r="G1170" t="str">
        <f>IF(ISNA(VLOOKUP($C1170,results!$A$2:$CJ$107,10,FALSE)),"",VLOOKUP($C1170,results!$A$2:$CJ$107,10,FALSE))</f>
        <v/>
      </c>
      <c r="H1170" t="str">
        <f>IF(ISNA(VLOOKUP($C1170,results!$A$2:$CJ$107,11,FALSE)),"",VLOOKUP($C1170,results!$A$2:$CJ$107,11,FALSE))</f>
        <v/>
      </c>
      <c r="I1170">
        <v>81</v>
      </c>
      <c r="J1170">
        <v>22</v>
      </c>
      <c r="K1170">
        <v>2</v>
      </c>
      <c r="L1170">
        <v>284</v>
      </c>
      <c r="M1170">
        <v>23.476007324218699</v>
      </c>
      <c r="N1170">
        <v>2</v>
      </c>
      <c r="O1170" s="7">
        <v>1</v>
      </c>
      <c r="P1170" s="7">
        <v>2</v>
      </c>
      <c r="Q1170" s="7">
        <v>13</v>
      </c>
      <c r="R1170" s="7">
        <v>285</v>
      </c>
      <c r="AA1170" t="s">
        <v>200</v>
      </c>
      <c r="AB1170" s="8">
        <f t="shared" si="194"/>
        <v>1</v>
      </c>
      <c r="AC1170" s="8" t="str">
        <f t="shared" si="195"/>
        <v/>
      </c>
      <c r="AD1170" s="32" t="str">
        <f t="shared" si="196"/>
        <v/>
      </c>
      <c r="AE1170" s="32" t="str">
        <f>IF(J1170&lt;900,IF(AND(VLOOKUP(C1170,marv2012_trees!$A$2:$O$2023,11,FALSE)&lt;21,OR(Q1170=21,Q1170=22,Q1170=23)),1,""),"")</f>
        <v/>
      </c>
      <c r="AF1170" s="32" t="str">
        <f t="shared" si="197"/>
        <v/>
      </c>
      <c r="AG1170" s="32">
        <f t="shared" si="198"/>
        <v>284</v>
      </c>
      <c r="AH1170" s="32">
        <f t="shared" si="199"/>
        <v>285</v>
      </c>
      <c r="AI1170" s="32">
        <f t="shared" si="200"/>
        <v>1</v>
      </c>
      <c r="AJ1170" s="32" t="str">
        <f t="shared" si="201"/>
        <v/>
      </c>
    </row>
    <row r="1171" spans="1:36">
      <c r="A1171">
        <v>81</v>
      </c>
      <c r="B1171" s="1" t="str">
        <f t="shared" si="193"/>
        <v>81_10</v>
      </c>
      <c r="C1171" t="str">
        <f t="shared" si="202"/>
        <v>81_10</v>
      </c>
      <c r="D1171" t="str">
        <f>IF(ISNA(VLOOKUP(C1171,omissio_vanha_vs_uusi!$A$2:$T$107,20,FALSE)),"",IF(VLOOKUP(C1171,omissio_vanha_vs_uusi!$A$2:$T$107,20,FALSE)="OK",VLOOKUP(C1171,omissio_vanha_vs_uusi!$A$2:$T$107,11,FALSE),""))</f>
        <v/>
      </c>
      <c r="E1171">
        <f>VLOOKUP($C1171,marv2012_trees!$A$2:$O$2023,5,FALSE)</f>
        <v>2516133.81</v>
      </c>
      <c r="F1171">
        <f>VLOOKUP($C1171,marv2012_trees!$A$2:$O$2023,6,FALSE)</f>
        <v>6860786.8200000003</v>
      </c>
      <c r="G1171" t="str">
        <f>IF(ISNA(VLOOKUP($C1171,results!$A$2:$CJ$107,10,FALSE)),"",VLOOKUP($C1171,results!$A$2:$CJ$107,10,FALSE))</f>
        <v/>
      </c>
      <c r="H1171" t="str">
        <f>IF(ISNA(VLOOKUP($C1171,results!$A$2:$CJ$107,11,FALSE)),"",VLOOKUP($C1171,results!$A$2:$CJ$107,11,FALSE))</f>
        <v/>
      </c>
      <c r="I1171">
        <v>81</v>
      </c>
      <c r="J1171">
        <v>10</v>
      </c>
      <c r="K1171">
        <v>1</v>
      </c>
      <c r="L1171">
        <v>346</v>
      </c>
      <c r="M1171">
        <v>27.763001220703</v>
      </c>
      <c r="N1171">
        <v>2</v>
      </c>
      <c r="O1171" s="7">
        <v>1</v>
      </c>
      <c r="P1171" s="7">
        <v>1</v>
      </c>
      <c r="Q1171" s="7">
        <v>11</v>
      </c>
      <c r="R1171" s="7">
        <v>335</v>
      </c>
      <c r="AB1171" s="8">
        <f t="shared" si="194"/>
        <v>-11</v>
      </c>
      <c r="AC1171" s="8" t="str">
        <f t="shared" si="195"/>
        <v/>
      </c>
      <c r="AD1171" s="32" t="str">
        <f t="shared" si="196"/>
        <v/>
      </c>
      <c r="AE1171" s="32" t="str">
        <f>IF(J1171&lt;900,IF(AND(VLOOKUP(C1171,marv2012_trees!$A$2:$O$2023,11,FALSE)&lt;21,OR(Q1171=21,Q1171=22,Q1171=23)),1,""),"")</f>
        <v/>
      </c>
      <c r="AF1171" s="32" t="str">
        <f t="shared" si="197"/>
        <v/>
      </c>
      <c r="AG1171" s="32">
        <f t="shared" si="198"/>
        <v>346</v>
      </c>
      <c r="AH1171" s="32">
        <f t="shared" si="199"/>
        <v>335</v>
      </c>
      <c r="AI1171" s="32">
        <f t="shared" si="200"/>
        <v>-11</v>
      </c>
      <c r="AJ1171" s="32" t="str">
        <f t="shared" si="201"/>
        <v/>
      </c>
    </row>
    <row r="1172" spans="1:36">
      <c r="A1172">
        <v>81</v>
      </c>
      <c r="B1172" s="1" t="str">
        <f t="shared" si="193"/>
        <v>81_12</v>
      </c>
      <c r="C1172" t="str">
        <f t="shared" si="202"/>
        <v>81_12</v>
      </c>
      <c r="D1172" t="str">
        <f>IF(ISNA(VLOOKUP(C1172,omissio_vanha_vs_uusi!$A$2:$T$107,20,FALSE)),"",IF(VLOOKUP(C1172,omissio_vanha_vs_uusi!$A$2:$T$107,20,FALSE)="OK",VLOOKUP(C1172,omissio_vanha_vs_uusi!$A$2:$T$107,11,FALSE),""))</f>
        <v/>
      </c>
      <c r="E1172">
        <f>VLOOKUP($C1172,marv2012_trees!$A$2:$O$2023,5,FALSE)</f>
        <v>2516135.86</v>
      </c>
      <c r="F1172">
        <f>VLOOKUP($C1172,marv2012_trees!$A$2:$O$2023,6,FALSE)</f>
        <v>6860789.4500000002</v>
      </c>
      <c r="G1172" t="str">
        <f>IF(ISNA(VLOOKUP($C1172,results!$A$2:$CJ$107,10,FALSE)),"",VLOOKUP($C1172,results!$A$2:$CJ$107,10,FALSE))</f>
        <v/>
      </c>
      <c r="H1172" t="str">
        <f>IF(ISNA(VLOOKUP($C1172,results!$A$2:$CJ$107,11,FALSE)),"",VLOOKUP($C1172,results!$A$2:$CJ$107,11,FALSE))</f>
        <v/>
      </c>
      <c r="I1172">
        <v>81</v>
      </c>
      <c r="J1172">
        <v>12</v>
      </c>
      <c r="K1172">
        <v>1</v>
      </c>
      <c r="L1172">
        <v>392</v>
      </c>
      <c r="M1172">
        <v>29.826003662109301</v>
      </c>
      <c r="N1172">
        <v>2</v>
      </c>
      <c r="O1172" s="7">
        <v>1</v>
      </c>
      <c r="P1172" s="7">
        <v>1</v>
      </c>
      <c r="Q1172" s="7">
        <v>11</v>
      </c>
      <c r="R1172" s="7">
        <v>411</v>
      </c>
      <c r="S1172" s="7">
        <v>1</v>
      </c>
      <c r="T1172" s="7">
        <v>31</v>
      </c>
      <c r="U1172" s="7">
        <v>30</v>
      </c>
      <c r="V1172" s="7">
        <v>22</v>
      </c>
      <c r="AB1172" s="8">
        <f t="shared" si="194"/>
        <v>19</v>
      </c>
      <c r="AC1172" s="8" t="str">
        <f t="shared" si="195"/>
        <v/>
      </c>
      <c r="AD1172" s="32" t="str">
        <f t="shared" si="196"/>
        <v/>
      </c>
      <c r="AE1172" s="32" t="str">
        <f>IF(J1172&lt;900,IF(AND(VLOOKUP(C1172,marv2012_trees!$A$2:$O$2023,11,FALSE)&lt;21,OR(Q1172=21,Q1172=22,Q1172=23)),1,""),"")</f>
        <v/>
      </c>
      <c r="AF1172" s="32" t="str">
        <f t="shared" si="197"/>
        <v/>
      </c>
      <c r="AG1172" s="32">
        <f t="shared" si="198"/>
        <v>392</v>
      </c>
      <c r="AH1172" s="32">
        <f t="shared" si="199"/>
        <v>411</v>
      </c>
      <c r="AI1172" s="32">
        <f t="shared" si="200"/>
        <v>19</v>
      </c>
      <c r="AJ1172" s="32" t="str">
        <f t="shared" si="201"/>
        <v/>
      </c>
    </row>
    <row r="1173" spans="1:36">
      <c r="A1173">
        <v>81</v>
      </c>
      <c r="B1173" s="1" t="str">
        <f t="shared" si="193"/>
        <v>81_4</v>
      </c>
      <c r="C1173" t="str">
        <f t="shared" si="202"/>
        <v>81_4</v>
      </c>
      <c r="D1173" t="str">
        <f>IF(ISNA(VLOOKUP(C1173,omissio_vanha_vs_uusi!$A$2:$T$107,20,FALSE)),"",IF(VLOOKUP(C1173,omissio_vanha_vs_uusi!$A$2:$T$107,20,FALSE)="OK",VLOOKUP(C1173,omissio_vanha_vs_uusi!$A$2:$T$107,11,FALSE),""))</f>
        <v/>
      </c>
      <c r="E1173">
        <f>VLOOKUP($C1173,marv2012_trees!$A$2:$O$2023,5,FALSE)</f>
        <v>2516134.11</v>
      </c>
      <c r="F1173">
        <f>VLOOKUP($C1173,marv2012_trees!$A$2:$O$2023,6,FALSE)</f>
        <v>6860791.8499999996</v>
      </c>
      <c r="G1173" t="str">
        <f>IF(ISNA(VLOOKUP($C1173,results!$A$2:$CJ$107,10,FALSE)),"",VLOOKUP($C1173,results!$A$2:$CJ$107,10,FALSE))</f>
        <v/>
      </c>
      <c r="H1173" t="str">
        <f>IF(ISNA(VLOOKUP($C1173,results!$A$2:$CJ$107,11,FALSE)),"",VLOOKUP($C1173,results!$A$2:$CJ$107,11,FALSE))</f>
        <v/>
      </c>
      <c r="I1173">
        <v>81</v>
      </c>
      <c r="J1173">
        <v>4</v>
      </c>
      <c r="K1173">
        <v>2</v>
      </c>
      <c r="L1173">
        <v>317</v>
      </c>
      <c r="M1173">
        <v>25.418003051757701</v>
      </c>
      <c r="N1173">
        <v>2</v>
      </c>
      <c r="O1173" s="7">
        <v>1</v>
      </c>
      <c r="P1173" s="7">
        <v>2</v>
      </c>
      <c r="Q1173" s="7">
        <v>11</v>
      </c>
      <c r="R1173" s="7">
        <v>326</v>
      </c>
      <c r="AB1173" s="8">
        <f t="shared" si="194"/>
        <v>9</v>
      </c>
      <c r="AC1173" s="8" t="str">
        <f t="shared" si="195"/>
        <v/>
      </c>
      <c r="AD1173" s="32" t="str">
        <f t="shared" si="196"/>
        <v/>
      </c>
      <c r="AE1173" s="32" t="str">
        <f>IF(J1173&lt;900,IF(AND(VLOOKUP(C1173,marv2012_trees!$A$2:$O$2023,11,FALSE)&lt;21,OR(Q1173=21,Q1173=22,Q1173=23)),1,""),"")</f>
        <v/>
      </c>
      <c r="AF1173" s="32" t="str">
        <f t="shared" si="197"/>
        <v/>
      </c>
      <c r="AG1173" s="32">
        <f t="shared" si="198"/>
        <v>317</v>
      </c>
      <c r="AH1173" s="32">
        <f t="shared" si="199"/>
        <v>326</v>
      </c>
      <c r="AI1173" s="32">
        <f t="shared" si="200"/>
        <v>9</v>
      </c>
      <c r="AJ1173" s="32" t="str">
        <f t="shared" si="201"/>
        <v/>
      </c>
    </row>
    <row r="1174" spans="1:36">
      <c r="A1174">
        <v>81</v>
      </c>
      <c r="B1174" s="1" t="str">
        <f t="shared" si="193"/>
        <v>81_3</v>
      </c>
      <c r="C1174" t="str">
        <f t="shared" si="202"/>
        <v>81_3</v>
      </c>
      <c r="D1174" t="str">
        <f>IF(ISNA(VLOOKUP(C1174,omissio_vanha_vs_uusi!$A$2:$T$107,20,FALSE)),"",IF(VLOOKUP(C1174,omissio_vanha_vs_uusi!$A$2:$T$107,20,FALSE)="OK",VLOOKUP(C1174,omissio_vanha_vs_uusi!$A$2:$T$107,11,FALSE),""))</f>
        <v/>
      </c>
      <c r="E1174">
        <f>VLOOKUP($C1174,marv2012_trees!$A$2:$O$2023,5,FALSE)</f>
        <v>2516135</v>
      </c>
      <c r="F1174">
        <f>VLOOKUP($C1174,marv2012_trees!$A$2:$O$2023,6,FALSE)</f>
        <v>6860795.0899999999</v>
      </c>
      <c r="G1174" t="str">
        <f>IF(ISNA(VLOOKUP($C1174,results!$A$2:$CJ$107,10,FALSE)),"",VLOOKUP($C1174,results!$A$2:$CJ$107,10,FALSE))</f>
        <v/>
      </c>
      <c r="H1174" t="str">
        <f>IF(ISNA(VLOOKUP($C1174,results!$A$2:$CJ$107,11,FALSE)),"",VLOOKUP($C1174,results!$A$2:$CJ$107,11,FALSE))</f>
        <v/>
      </c>
      <c r="I1174">
        <v>81</v>
      </c>
      <c r="J1174">
        <v>3</v>
      </c>
      <c r="K1174">
        <v>2</v>
      </c>
      <c r="L1174">
        <v>357</v>
      </c>
      <c r="M1174">
        <v>26.014004272460902</v>
      </c>
      <c r="N1174">
        <v>2</v>
      </c>
      <c r="O1174" s="7">
        <v>1</v>
      </c>
      <c r="P1174" s="7">
        <v>2</v>
      </c>
      <c r="Q1174" s="7">
        <v>11</v>
      </c>
      <c r="R1174" s="7">
        <v>372</v>
      </c>
      <c r="S1174" s="7">
        <v>1</v>
      </c>
      <c r="T1174" s="7">
        <v>30</v>
      </c>
      <c r="U1174" s="7">
        <v>27</v>
      </c>
      <c r="V1174" s="7">
        <v>6</v>
      </c>
      <c r="AB1174" s="8">
        <f t="shared" si="194"/>
        <v>15</v>
      </c>
      <c r="AC1174" s="8" t="str">
        <f t="shared" si="195"/>
        <v/>
      </c>
      <c r="AD1174" s="32" t="str">
        <f t="shared" si="196"/>
        <v/>
      </c>
      <c r="AE1174" s="32" t="str">
        <f>IF(J1174&lt;900,IF(AND(VLOOKUP(C1174,marv2012_trees!$A$2:$O$2023,11,FALSE)&lt;21,OR(Q1174=21,Q1174=22,Q1174=23)),1,""),"")</f>
        <v/>
      </c>
      <c r="AF1174" s="32" t="str">
        <f t="shared" si="197"/>
        <v/>
      </c>
      <c r="AG1174" s="32">
        <f t="shared" si="198"/>
        <v>357</v>
      </c>
      <c r="AH1174" s="32">
        <f t="shared" si="199"/>
        <v>372</v>
      </c>
      <c r="AI1174" s="32">
        <f t="shared" si="200"/>
        <v>15</v>
      </c>
      <c r="AJ1174" s="32" t="str">
        <f t="shared" si="201"/>
        <v/>
      </c>
    </row>
    <row r="1175" spans="1:36">
      <c r="A1175">
        <v>81</v>
      </c>
      <c r="B1175" s="1" t="str">
        <f t="shared" si="193"/>
        <v>81_5</v>
      </c>
      <c r="C1175" t="str">
        <f t="shared" si="202"/>
        <v>81_5</v>
      </c>
      <c r="D1175" t="str">
        <f>IF(ISNA(VLOOKUP(C1175,omissio_vanha_vs_uusi!$A$2:$T$107,20,FALSE)),"",IF(VLOOKUP(C1175,omissio_vanha_vs_uusi!$A$2:$T$107,20,FALSE)="OK",VLOOKUP(C1175,omissio_vanha_vs_uusi!$A$2:$T$107,11,FALSE),""))</f>
        <v/>
      </c>
      <c r="E1175">
        <f>VLOOKUP($C1175,marv2012_trees!$A$2:$O$2023,5,FALSE)</f>
        <v>2516135.94</v>
      </c>
      <c r="F1175">
        <f>VLOOKUP($C1175,marv2012_trees!$A$2:$O$2023,6,FALSE)</f>
        <v>6860797.3200000003</v>
      </c>
      <c r="G1175" t="str">
        <f>IF(ISNA(VLOOKUP($C1175,results!$A$2:$CJ$107,10,FALSE)),"",VLOOKUP($C1175,results!$A$2:$CJ$107,10,FALSE))</f>
        <v/>
      </c>
      <c r="H1175" t="str">
        <f>IF(ISNA(VLOOKUP($C1175,results!$A$2:$CJ$107,11,FALSE)),"",VLOOKUP($C1175,results!$A$2:$CJ$107,11,FALSE))</f>
        <v/>
      </c>
      <c r="I1175">
        <v>81</v>
      </c>
      <c r="J1175">
        <v>5</v>
      </c>
      <c r="K1175">
        <v>1</v>
      </c>
      <c r="L1175">
        <v>309</v>
      </c>
      <c r="M1175">
        <v>20.359002441406201</v>
      </c>
      <c r="N1175">
        <v>2</v>
      </c>
      <c r="O1175" s="7">
        <v>1</v>
      </c>
      <c r="P1175" s="7">
        <v>1</v>
      </c>
      <c r="Q1175" s="7">
        <v>12</v>
      </c>
      <c r="R1175" s="7">
        <v>307</v>
      </c>
      <c r="AA1175" t="s">
        <v>197</v>
      </c>
      <c r="AB1175" s="8">
        <f t="shared" si="194"/>
        <v>-2</v>
      </c>
      <c r="AC1175" s="8" t="str">
        <f t="shared" si="195"/>
        <v/>
      </c>
      <c r="AD1175" s="32" t="str">
        <f t="shared" si="196"/>
        <v/>
      </c>
      <c r="AE1175" s="32" t="str">
        <f>IF(J1175&lt;900,IF(AND(VLOOKUP(C1175,marv2012_trees!$A$2:$O$2023,11,FALSE)&lt;21,OR(Q1175=21,Q1175=22,Q1175=23)),1,""),"")</f>
        <v/>
      </c>
      <c r="AF1175" s="32" t="str">
        <f t="shared" si="197"/>
        <v/>
      </c>
      <c r="AG1175" s="32">
        <f t="shared" si="198"/>
        <v>309</v>
      </c>
      <c r="AH1175" s="32">
        <f t="shared" si="199"/>
        <v>307</v>
      </c>
      <c r="AI1175" s="32">
        <f t="shared" si="200"/>
        <v>-2</v>
      </c>
      <c r="AJ1175" s="32" t="str">
        <f t="shared" si="201"/>
        <v/>
      </c>
    </row>
    <row r="1176" spans="1:36">
      <c r="A1176">
        <v>81</v>
      </c>
      <c r="B1176" s="1" t="str">
        <f t="shared" si="193"/>
        <v>81_173</v>
      </c>
      <c r="C1176" t="str">
        <f t="shared" si="202"/>
        <v>81_173</v>
      </c>
      <c r="D1176" t="str">
        <f>IF(ISNA(VLOOKUP(C1176,omissio_vanha_vs_uusi!$A$2:$T$107,20,FALSE)),"",IF(VLOOKUP(C1176,omissio_vanha_vs_uusi!$A$2:$T$107,20,FALSE)="OK",VLOOKUP(C1176,omissio_vanha_vs_uusi!$A$2:$T$107,11,FALSE),""))</f>
        <v/>
      </c>
      <c r="E1176">
        <f>VLOOKUP($C1176,marv2012_trees!$A$2:$O$2023,5,FALSE)</f>
        <v>2516131.16</v>
      </c>
      <c r="F1176">
        <f>VLOOKUP($C1176,marv2012_trees!$A$2:$O$2023,6,FALSE)</f>
        <v>6860796.9800000004</v>
      </c>
      <c r="G1176" t="str">
        <f>IF(ISNA(VLOOKUP($C1176,results!$A$2:$CJ$107,10,FALSE)),"",VLOOKUP($C1176,results!$A$2:$CJ$107,10,FALSE))</f>
        <v/>
      </c>
      <c r="H1176" t="str">
        <f>IF(ISNA(VLOOKUP($C1176,results!$A$2:$CJ$107,11,FALSE)),"",VLOOKUP($C1176,results!$A$2:$CJ$107,11,FALSE))</f>
        <v/>
      </c>
      <c r="I1176">
        <v>81</v>
      </c>
      <c r="J1176">
        <v>173</v>
      </c>
      <c r="K1176">
        <v>2</v>
      </c>
      <c r="L1176">
        <v>307</v>
      </c>
      <c r="M1176">
        <v>27.365005493163999</v>
      </c>
      <c r="N1176">
        <v>2</v>
      </c>
      <c r="O1176" s="7">
        <v>1</v>
      </c>
      <c r="P1176" s="7">
        <v>2</v>
      </c>
      <c r="Q1176" s="7">
        <v>11</v>
      </c>
      <c r="R1176" s="7">
        <v>314</v>
      </c>
      <c r="AB1176" s="8">
        <f t="shared" si="194"/>
        <v>7</v>
      </c>
      <c r="AC1176" s="8" t="str">
        <f t="shared" si="195"/>
        <v/>
      </c>
      <c r="AD1176" s="32" t="str">
        <f t="shared" si="196"/>
        <v/>
      </c>
      <c r="AE1176" s="32" t="str">
        <f>IF(J1176&lt;900,IF(AND(VLOOKUP(C1176,marv2012_trees!$A$2:$O$2023,11,FALSE)&lt;21,OR(Q1176=21,Q1176=22,Q1176=23)),1,""),"")</f>
        <v/>
      </c>
      <c r="AF1176" s="32" t="str">
        <f t="shared" si="197"/>
        <v/>
      </c>
      <c r="AG1176" s="32">
        <f t="shared" si="198"/>
        <v>307</v>
      </c>
      <c r="AH1176" s="32">
        <f t="shared" si="199"/>
        <v>314</v>
      </c>
      <c r="AI1176" s="32">
        <f t="shared" si="200"/>
        <v>7</v>
      </c>
      <c r="AJ1176" s="32" t="str">
        <f t="shared" si="201"/>
        <v/>
      </c>
    </row>
    <row r="1177" spans="1:36">
      <c r="A1177">
        <v>81</v>
      </c>
      <c r="B1177" s="1" t="str">
        <f t="shared" si="193"/>
        <v>81_1</v>
      </c>
      <c r="C1177" t="str">
        <f t="shared" si="202"/>
        <v>81_1</v>
      </c>
      <c r="D1177" t="str">
        <f>IF(ISNA(VLOOKUP(C1177,omissio_vanha_vs_uusi!$A$2:$T$107,20,FALSE)),"",IF(VLOOKUP(C1177,omissio_vanha_vs_uusi!$A$2:$T$107,20,FALSE)="OK",VLOOKUP(C1177,omissio_vanha_vs_uusi!$A$2:$T$107,11,FALSE),""))</f>
        <v/>
      </c>
      <c r="E1177">
        <f>VLOOKUP($C1177,marv2012_trees!$A$2:$O$2023,5,FALSE)</f>
        <v>2516134.69</v>
      </c>
      <c r="F1177">
        <f>VLOOKUP($C1177,marv2012_trees!$A$2:$O$2023,6,FALSE)</f>
        <v>6860803.9100000001</v>
      </c>
      <c r="G1177" t="str">
        <f>IF(ISNA(VLOOKUP($C1177,results!$A$2:$CJ$107,10,FALSE)),"",VLOOKUP($C1177,results!$A$2:$CJ$107,10,FALSE))</f>
        <v/>
      </c>
      <c r="H1177" t="str">
        <f>IF(ISNA(VLOOKUP($C1177,results!$A$2:$CJ$107,11,FALSE)),"",VLOOKUP($C1177,results!$A$2:$CJ$107,11,FALSE))</f>
        <v/>
      </c>
      <c r="I1177">
        <v>81</v>
      </c>
      <c r="J1177">
        <v>1</v>
      </c>
      <c r="K1177">
        <v>2</v>
      </c>
      <c r="L1177">
        <v>274</v>
      </c>
      <c r="M1177">
        <v>22.832004882812399</v>
      </c>
      <c r="N1177">
        <v>2</v>
      </c>
      <c r="O1177" s="7">
        <v>1</v>
      </c>
      <c r="P1177" s="7">
        <v>2</v>
      </c>
      <c r="Q1177" s="7">
        <v>11</v>
      </c>
      <c r="R1177" s="7">
        <v>275</v>
      </c>
      <c r="S1177" s="7">
        <v>1</v>
      </c>
      <c r="T1177" s="7">
        <v>22.5</v>
      </c>
      <c r="U1177" s="7">
        <v>22</v>
      </c>
      <c r="V1177" s="7">
        <v>7</v>
      </c>
      <c r="W1177" s="7">
        <v>2</v>
      </c>
      <c r="X1177" s="7">
        <v>12</v>
      </c>
      <c r="Y1177" s="7" t="s">
        <v>201</v>
      </c>
      <c r="AB1177" s="8">
        <f t="shared" si="194"/>
        <v>1</v>
      </c>
      <c r="AC1177" s="8" t="str">
        <f t="shared" si="195"/>
        <v/>
      </c>
      <c r="AD1177" s="32" t="str">
        <f t="shared" si="196"/>
        <v/>
      </c>
      <c r="AE1177" s="32" t="str">
        <f>IF(J1177&lt;900,IF(AND(VLOOKUP(C1177,marv2012_trees!$A$2:$O$2023,11,FALSE)&lt;21,OR(Q1177=21,Q1177=22,Q1177=23)),1,""),"")</f>
        <v/>
      </c>
      <c r="AF1177" s="32" t="str">
        <f t="shared" si="197"/>
        <v/>
      </c>
      <c r="AG1177" s="32">
        <f t="shared" si="198"/>
        <v>274</v>
      </c>
      <c r="AH1177" s="32">
        <f t="shared" si="199"/>
        <v>275</v>
      </c>
      <c r="AI1177" s="32">
        <f t="shared" si="200"/>
        <v>1</v>
      </c>
      <c r="AJ1177" s="32" t="str">
        <f t="shared" si="201"/>
        <v/>
      </c>
    </row>
    <row r="1178" spans="1:36">
      <c r="A1178">
        <v>81</v>
      </c>
      <c r="B1178" s="1" t="str">
        <f t="shared" si="193"/>
        <v>81_172</v>
      </c>
      <c r="C1178" t="str">
        <f t="shared" si="202"/>
        <v>81_172</v>
      </c>
      <c r="D1178" t="str">
        <f>IF(ISNA(VLOOKUP(C1178,omissio_vanha_vs_uusi!$A$2:$T$107,20,FALSE)),"",IF(VLOOKUP(C1178,omissio_vanha_vs_uusi!$A$2:$T$107,20,FALSE)="OK",VLOOKUP(C1178,omissio_vanha_vs_uusi!$A$2:$T$107,11,FALSE),""))</f>
        <v/>
      </c>
      <c r="E1178">
        <f>VLOOKUP($C1178,marv2012_trees!$A$2:$O$2023,5,FALSE)</f>
        <v>2516130.92</v>
      </c>
      <c r="F1178">
        <f>VLOOKUP($C1178,marv2012_trees!$A$2:$O$2023,6,FALSE)</f>
        <v>6860803.2800000003</v>
      </c>
      <c r="G1178" t="str">
        <f>IF(ISNA(VLOOKUP($C1178,results!$A$2:$CJ$107,10,FALSE)),"",VLOOKUP($C1178,results!$A$2:$CJ$107,10,FALSE))</f>
        <v/>
      </c>
      <c r="H1178" t="str">
        <f>IF(ISNA(VLOOKUP($C1178,results!$A$2:$CJ$107,11,FALSE)),"",VLOOKUP($C1178,results!$A$2:$CJ$107,11,FALSE))</f>
        <v/>
      </c>
      <c r="I1178">
        <v>81</v>
      </c>
      <c r="J1178">
        <v>172</v>
      </c>
      <c r="K1178">
        <v>2</v>
      </c>
      <c r="L1178">
        <v>281</v>
      </c>
      <c r="M1178">
        <v>26.8500042724609</v>
      </c>
      <c r="N1178">
        <v>2</v>
      </c>
      <c r="O1178" s="7">
        <v>1</v>
      </c>
      <c r="P1178" s="7">
        <v>2</v>
      </c>
      <c r="Q1178" s="7">
        <v>11</v>
      </c>
      <c r="R1178" s="7">
        <v>291</v>
      </c>
      <c r="AB1178" s="8">
        <f t="shared" si="194"/>
        <v>10</v>
      </c>
      <c r="AC1178" s="8" t="str">
        <f t="shared" si="195"/>
        <v/>
      </c>
      <c r="AD1178" s="32" t="str">
        <f t="shared" si="196"/>
        <v/>
      </c>
      <c r="AE1178" s="32" t="str">
        <f>IF(J1178&lt;900,IF(AND(VLOOKUP(C1178,marv2012_trees!$A$2:$O$2023,11,FALSE)&lt;21,OR(Q1178=21,Q1178=22,Q1178=23)),1,""),"")</f>
        <v/>
      </c>
      <c r="AF1178" s="32" t="str">
        <f t="shared" si="197"/>
        <v/>
      </c>
      <c r="AG1178" s="32">
        <f t="shared" si="198"/>
        <v>281</v>
      </c>
      <c r="AH1178" s="32">
        <f t="shared" si="199"/>
        <v>291</v>
      </c>
      <c r="AI1178" s="32">
        <f t="shared" si="200"/>
        <v>10</v>
      </c>
      <c r="AJ1178" s="32" t="str">
        <f t="shared" si="201"/>
        <v/>
      </c>
    </row>
    <row r="1179" spans="1:36">
      <c r="A1179">
        <v>81</v>
      </c>
      <c r="B1179" s="1" t="str">
        <f t="shared" si="193"/>
        <v>81_169</v>
      </c>
      <c r="C1179" t="str">
        <f t="shared" si="202"/>
        <v>81_169</v>
      </c>
      <c r="D1179" t="str">
        <f>IF(ISNA(VLOOKUP(C1179,omissio_vanha_vs_uusi!$A$2:$T$107,20,FALSE)),"",IF(VLOOKUP(C1179,omissio_vanha_vs_uusi!$A$2:$T$107,20,FALSE)="OK",VLOOKUP(C1179,omissio_vanha_vs_uusi!$A$2:$T$107,11,FALSE),""))</f>
        <v/>
      </c>
      <c r="E1179">
        <f>VLOOKUP($C1179,marv2012_trees!$A$2:$O$2023,5,FALSE)</f>
        <v>2516128.2799999998</v>
      </c>
      <c r="F1179">
        <f>VLOOKUP($C1179,marv2012_trees!$A$2:$O$2023,6,FALSE)</f>
        <v>6860802.5599999996</v>
      </c>
      <c r="G1179" t="str">
        <f>IF(ISNA(VLOOKUP($C1179,results!$A$2:$CJ$107,10,FALSE)),"",VLOOKUP($C1179,results!$A$2:$CJ$107,10,FALSE))</f>
        <v/>
      </c>
      <c r="H1179" t="str">
        <f>IF(ISNA(VLOOKUP($C1179,results!$A$2:$CJ$107,11,FALSE)),"",VLOOKUP($C1179,results!$A$2:$CJ$107,11,FALSE))</f>
        <v/>
      </c>
      <c r="I1179">
        <v>81</v>
      </c>
      <c r="J1179">
        <v>169</v>
      </c>
      <c r="K1179">
        <v>1</v>
      </c>
      <c r="L1179">
        <v>309</v>
      </c>
      <c r="M1179">
        <v>22.872998168945202</v>
      </c>
      <c r="N1179">
        <v>2</v>
      </c>
      <c r="O1179" s="7">
        <v>1</v>
      </c>
      <c r="P1179" s="7">
        <v>1</v>
      </c>
      <c r="Q1179" s="7">
        <v>11</v>
      </c>
      <c r="R1179" s="7">
        <v>330</v>
      </c>
      <c r="AB1179" s="8">
        <f t="shared" si="194"/>
        <v>21</v>
      </c>
      <c r="AC1179" s="8" t="str">
        <f t="shared" si="195"/>
        <v/>
      </c>
      <c r="AD1179" s="32" t="str">
        <f t="shared" si="196"/>
        <v/>
      </c>
      <c r="AE1179" s="32" t="str">
        <f>IF(J1179&lt;900,IF(AND(VLOOKUP(C1179,marv2012_trees!$A$2:$O$2023,11,FALSE)&lt;21,OR(Q1179=21,Q1179=22,Q1179=23)),1,""),"")</f>
        <v/>
      </c>
      <c r="AF1179" s="32" t="str">
        <f t="shared" si="197"/>
        <v/>
      </c>
      <c r="AG1179" s="32">
        <f t="shared" si="198"/>
        <v>309</v>
      </c>
      <c r="AH1179" s="32">
        <f t="shared" si="199"/>
        <v>330</v>
      </c>
      <c r="AI1179" s="32">
        <f t="shared" si="200"/>
        <v>21</v>
      </c>
      <c r="AJ1179" s="32" t="str">
        <f t="shared" si="201"/>
        <v/>
      </c>
    </row>
    <row r="1180" spans="1:36">
      <c r="A1180">
        <v>81</v>
      </c>
      <c r="B1180" s="1" t="str">
        <f t="shared" si="193"/>
        <v>81_174</v>
      </c>
      <c r="C1180" t="str">
        <f t="shared" si="202"/>
        <v>81_174</v>
      </c>
      <c r="D1180" t="str">
        <f>IF(ISNA(VLOOKUP(C1180,omissio_vanha_vs_uusi!$A$2:$T$107,20,FALSE)),"",IF(VLOOKUP(C1180,omissio_vanha_vs_uusi!$A$2:$T$107,20,FALSE)="OK",VLOOKUP(C1180,omissio_vanha_vs_uusi!$A$2:$T$107,11,FALSE),""))</f>
        <v/>
      </c>
      <c r="E1180">
        <f>VLOOKUP($C1180,marv2012_trees!$A$2:$O$2023,5,FALSE)</f>
        <v>2516132.11</v>
      </c>
      <c r="F1180">
        <f>VLOOKUP($C1180,marv2012_trees!$A$2:$O$2023,6,FALSE)</f>
        <v>6860806.4800000004</v>
      </c>
      <c r="G1180" t="str">
        <f>IF(ISNA(VLOOKUP($C1180,results!$A$2:$CJ$107,10,FALSE)),"",VLOOKUP($C1180,results!$A$2:$CJ$107,10,FALSE))</f>
        <v/>
      </c>
      <c r="H1180" t="str">
        <f>IF(ISNA(VLOOKUP($C1180,results!$A$2:$CJ$107,11,FALSE)),"",VLOOKUP($C1180,results!$A$2:$CJ$107,11,FALSE))</f>
        <v/>
      </c>
      <c r="I1180">
        <v>81</v>
      </c>
      <c r="J1180">
        <v>174</v>
      </c>
      <c r="K1180">
        <v>2</v>
      </c>
      <c r="L1180">
        <v>268</v>
      </c>
      <c r="M1180">
        <v>22.406997558593702</v>
      </c>
      <c r="N1180">
        <v>2</v>
      </c>
      <c r="O1180" s="7">
        <v>1</v>
      </c>
      <c r="P1180" s="7">
        <v>2</v>
      </c>
      <c r="Q1180" s="7">
        <v>11</v>
      </c>
      <c r="R1180" s="7">
        <v>298</v>
      </c>
      <c r="AB1180" s="8">
        <f t="shared" si="194"/>
        <v>30</v>
      </c>
      <c r="AC1180" s="8" t="str">
        <f t="shared" si="195"/>
        <v/>
      </c>
      <c r="AD1180" s="32" t="str">
        <f t="shared" si="196"/>
        <v/>
      </c>
      <c r="AE1180" s="32" t="str">
        <f>IF(J1180&lt;900,IF(AND(VLOOKUP(C1180,marv2012_trees!$A$2:$O$2023,11,FALSE)&lt;21,OR(Q1180=21,Q1180=22,Q1180=23)),1,""),"")</f>
        <v/>
      </c>
      <c r="AF1180" s="32" t="str">
        <f t="shared" si="197"/>
        <v/>
      </c>
      <c r="AG1180" s="32">
        <f t="shared" si="198"/>
        <v>268</v>
      </c>
      <c r="AH1180" s="32">
        <f t="shared" si="199"/>
        <v>298</v>
      </c>
      <c r="AI1180" s="32">
        <f t="shared" si="200"/>
        <v>30</v>
      </c>
      <c r="AJ1180" s="32" t="str">
        <f t="shared" si="201"/>
        <v/>
      </c>
    </row>
    <row r="1181" spans="1:36">
      <c r="A1181">
        <v>81</v>
      </c>
      <c r="B1181" s="1" t="str">
        <f t="shared" si="193"/>
        <v>81_513</v>
      </c>
      <c r="C1181" t="str">
        <f t="shared" si="202"/>
        <v>81_513</v>
      </c>
      <c r="D1181" t="str">
        <f>IF(ISNA(VLOOKUP(C1181,omissio_vanha_vs_uusi!$A$2:$T$107,20,FALSE)),"",IF(VLOOKUP(C1181,omissio_vanha_vs_uusi!$A$2:$T$107,20,FALSE)="OK",VLOOKUP(C1181,omissio_vanha_vs_uusi!$A$2:$T$107,11,FALSE),""))</f>
        <v/>
      </c>
      <c r="E1181">
        <f>VLOOKUP($C1181,marv2012_trees!$A$2:$O$2023,5,FALSE)</f>
        <v>2516127.38</v>
      </c>
      <c r="F1181">
        <f>VLOOKUP($C1181,marv2012_trees!$A$2:$O$2023,6,FALSE)</f>
        <v>6860764.7199999997</v>
      </c>
      <c r="G1181" t="str">
        <f>IF(ISNA(VLOOKUP($C1181,results!$A$2:$CJ$107,10,FALSE)),"",VLOOKUP($C1181,results!$A$2:$CJ$107,10,FALSE))</f>
        <v/>
      </c>
      <c r="H1181" t="str">
        <f>IF(ISNA(VLOOKUP($C1181,results!$A$2:$CJ$107,11,FALSE)),"",VLOOKUP($C1181,results!$A$2:$CJ$107,11,FALSE))</f>
        <v/>
      </c>
      <c r="I1181">
        <v>81</v>
      </c>
      <c r="J1181">
        <v>513</v>
      </c>
      <c r="K1181">
        <v>2</v>
      </c>
      <c r="L1181">
        <v>182</v>
      </c>
      <c r="N1181">
        <v>3</v>
      </c>
      <c r="O1181" s="7">
        <v>1</v>
      </c>
      <c r="Q1181" s="7">
        <v>41</v>
      </c>
      <c r="AA1181" t="s">
        <v>190</v>
      </c>
      <c r="AB1181" s="8" t="str">
        <f t="shared" si="194"/>
        <v/>
      </c>
      <c r="AC1181" s="8" t="str">
        <f t="shared" si="195"/>
        <v/>
      </c>
      <c r="AD1181" s="32">
        <f t="shared" si="196"/>
        <v>1</v>
      </c>
      <c r="AE1181" s="32" t="str">
        <f>IF(J1181&lt;900,IF(AND(VLOOKUP(C1181,marv2012_trees!$A$2:$O$2023,11,FALSE)&lt;21,OR(Q1181=21,Q1181=22,Q1181=23)),1,""),"")</f>
        <v/>
      </c>
      <c r="AF1181" s="32" t="str">
        <f t="shared" si="197"/>
        <v/>
      </c>
      <c r="AG1181" s="32">
        <f t="shared" si="198"/>
        <v>0</v>
      </c>
      <c r="AH1181" s="32">
        <f t="shared" si="199"/>
        <v>0</v>
      </c>
      <c r="AI1181" s="32" t="str">
        <f t="shared" si="200"/>
        <v/>
      </c>
      <c r="AJ1181" s="32" t="str">
        <f t="shared" si="201"/>
        <v/>
      </c>
    </row>
    <row r="1182" spans="1:36">
      <c r="A1182">
        <v>81</v>
      </c>
      <c r="B1182" s="1" t="str">
        <f t="shared" si="193"/>
        <v>81_514</v>
      </c>
      <c r="C1182" t="str">
        <f t="shared" si="202"/>
        <v>81_514</v>
      </c>
      <c r="D1182" t="str">
        <f>IF(ISNA(VLOOKUP(C1182,omissio_vanha_vs_uusi!$A$2:$T$107,20,FALSE)),"",IF(VLOOKUP(C1182,omissio_vanha_vs_uusi!$A$2:$T$107,20,FALSE)="OK",VLOOKUP(C1182,omissio_vanha_vs_uusi!$A$2:$T$107,11,FALSE),""))</f>
        <v/>
      </c>
      <c r="E1182">
        <f>VLOOKUP($C1182,marv2012_trees!$A$2:$O$2023,5,FALSE)</f>
        <v>2516126.29</v>
      </c>
      <c r="F1182">
        <f>VLOOKUP($C1182,marv2012_trees!$A$2:$O$2023,6,FALSE)</f>
        <v>6860766.6399999997</v>
      </c>
      <c r="G1182" t="str">
        <f>IF(ISNA(VLOOKUP($C1182,results!$A$2:$CJ$107,10,FALSE)),"",VLOOKUP($C1182,results!$A$2:$CJ$107,10,FALSE))</f>
        <v/>
      </c>
      <c r="H1182" t="str">
        <f>IF(ISNA(VLOOKUP($C1182,results!$A$2:$CJ$107,11,FALSE)),"",VLOOKUP($C1182,results!$A$2:$CJ$107,11,FALSE))</f>
        <v/>
      </c>
      <c r="I1182">
        <v>81</v>
      </c>
      <c r="J1182">
        <v>514</v>
      </c>
      <c r="K1182">
        <v>2</v>
      </c>
      <c r="L1182">
        <v>158</v>
      </c>
      <c r="M1182">
        <v>17.030996948242102</v>
      </c>
      <c r="N1182">
        <v>3</v>
      </c>
      <c r="O1182" s="7">
        <v>1</v>
      </c>
      <c r="P1182" s="7">
        <v>2</v>
      </c>
      <c r="Q1182" s="7">
        <v>12</v>
      </c>
      <c r="R1182" s="7">
        <v>153</v>
      </c>
      <c r="AA1182" t="s">
        <v>200</v>
      </c>
      <c r="AB1182" s="8">
        <f t="shared" si="194"/>
        <v>-5</v>
      </c>
      <c r="AC1182" s="8" t="str">
        <f t="shared" si="195"/>
        <v/>
      </c>
      <c r="AD1182" s="32" t="str">
        <f t="shared" si="196"/>
        <v/>
      </c>
      <c r="AE1182" s="32" t="str">
        <f>IF(J1182&lt;900,IF(AND(VLOOKUP(C1182,marv2012_trees!$A$2:$O$2023,11,FALSE)&lt;21,OR(Q1182=21,Q1182=22,Q1182=23)),1,""),"")</f>
        <v/>
      </c>
      <c r="AF1182" s="32" t="str">
        <f t="shared" si="197"/>
        <v/>
      </c>
      <c r="AG1182" s="32">
        <f t="shared" si="198"/>
        <v>158</v>
      </c>
      <c r="AH1182" s="32">
        <f t="shared" si="199"/>
        <v>153</v>
      </c>
      <c r="AI1182" s="32">
        <f t="shared" si="200"/>
        <v>-5</v>
      </c>
      <c r="AJ1182" s="32" t="str">
        <f t="shared" si="201"/>
        <v/>
      </c>
    </row>
    <row r="1183" spans="1:36">
      <c r="A1183">
        <v>81</v>
      </c>
      <c r="B1183" s="1" t="str">
        <f t="shared" si="193"/>
        <v>81_512</v>
      </c>
      <c r="C1183" t="str">
        <f t="shared" si="202"/>
        <v>81_512</v>
      </c>
      <c r="D1183" t="str">
        <f>IF(ISNA(VLOOKUP(C1183,omissio_vanha_vs_uusi!$A$2:$T$107,20,FALSE)),"",IF(VLOOKUP(C1183,omissio_vanha_vs_uusi!$A$2:$T$107,20,FALSE)="OK",VLOOKUP(C1183,omissio_vanha_vs_uusi!$A$2:$T$107,11,FALSE),""))</f>
        <v/>
      </c>
      <c r="E1183">
        <f>VLOOKUP($C1183,marv2012_trees!$A$2:$O$2023,5,FALSE)</f>
        <v>2516122.1</v>
      </c>
      <c r="F1183">
        <f>VLOOKUP($C1183,marv2012_trees!$A$2:$O$2023,6,FALSE)</f>
        <v>6860769.4400000004</v>
      </c>
      <c r="G1183" t="str">
        <f>IF(ISNA(VLOOKUP($C1183,results!$A$2:$CJ$107,10,FALSE)),"",VLOOKUP($C1183,results!$A$2:$CJ$107,10,FALSE))</f>
        <v/>
      </c>
      <c r="H1183" t="str">
        <f>IF(ISNA(VLOOKUP($C1183,results!$A$2:$CJ$107,11,FALSE)),"",VLOOKUP($C1183,results!$A$2:$CJ$107,11,FALSE))</f>
        <v/>
      </c>
      <c r="I1183">
        <v>81</v>
      </c>
      <c r="J1183">
        <v>512</v>
      </c>
      <c r="K1183">
        <v>2</v>
      </c>
      <c r="L1183">
        <v>225</v>
      </c>
      <c r="N1183">
        <v>3</v>
      </c>
      <c r="O1183" s="7">
        <v>1</v>
      </c>
      <c r="P1183" s="7">
        <v>2</v>
      </c>
      <c r="Q1183" s="7">
        <v>12</v>
      </c>
      <c r="R1183" s="7">
        <v>225</v>
      </c>
      <c r="AA1183" t="s">
        <v>202</v>
      </c>
      <c r="AB1183" s="8">
        <f t="shared" si="194"/>
        <v>0</v>
      </c>
      <c r="AC1183" s="8" t="str">
        <f t="shared" si="195"/>
        <v/>
      </c>
      <c r="AD1183" s="32" t="str">
        <f t="shared" si="196"/>
        <v/>
      </c>
      <c r="AE1183" s="32" t="str">
        <f>IF(J1183&lt;900,IF(AND(VLOOKUP(C1183,marv2012_trees!$A$2:$O$2023,11,FALSE)&lt;21,OR(Q1183=21,Q1183=22,Q1183=23)),1,""),"")</f>
        <v/>
      </c>
      <c r="AF1183" s="32" t="str">
        <f t="shared" si="197"/>
        <v/>
      </c>
      <c r="AG1183" s="32">
        <f t="shared" si="198"/>
        <v>225</v>
      </c>
      <c r="AH1183" s="32">
        <f t="shared" si="199"/>
        <v>225</v>
      </c>
      <c r="AI1183" s="32">
        <f t="shared" si="200"/>
        <v>0</v>
      </c>
      <c r="AJ1183" s="32" t="str">
        <f t="shared" si="201"/>
        <v/>
      </c>
    </row>
    <row r="1184" spans="1:36">
      <c r="A1184">
        <v>81</v>
      </c>
      <c r="B1184" s="1" t="str">
        <f t="shared" si="193"/>
        <v>81_511</v>
      </c>
      <c r="C1184" t="str">
        <f t="shared" si="202"/>
        <v>81_511</v>
      </c>
      <c r="D1184" t="str">
        <f>IF(ISNA(VLOOKUP(C1184,omissio_vanha_vs_uusi!$A$2:$T$107,20,FALSE)),"",IF(VLOOKUP(C1184,omissio_vanha_vs_uusi!$A$2:$T$107,20,FALSE)="OK",VLOOKUP(C1184,omissio_vanha_vs_uusi!$A$2:$T$107,11,FALSE),""))</f>
        <v/>
      </c>
      <c r="E1184">
        <f>VLOOKUP($C1184,marv2012_trees!$A$2:$O$2023,5,FALSE)</f>
        <v>2516119.6800000002</v>
      </c>
      <c r="F1184">
        <f>VLOOKUP($C1184,marv2012_trees!$A$2:$O$2023,6,FALSE)</f>
        <v>6860789.7599999998</v>
      </c>
      <c r="G1184" t="str">
        <f>IF(ISNA(VLOOKUP($C1184,results!$A$2:$CJ$107,10,FALSE)),"",VLOOKUP($C1184,results!$A$2:$CJ$107,10,FALSE))</f>
        <v/>
      </c>
      <c r="H1184" t="str">
        <f>IF(ISNA(VLOOKUP($C1184,results!$A$2:$CJ$107,11,FALSE)),"",VLOOKUP($C1184,results!$A$2:$CJ$107,11,FALSE))</f>
        <v/>
      </c>
      <c r="I1184">
        <v>81</v>
      </c>
      <c r="J1184">
        <v>511</v>
      </c>
      <c r="K1184">
        <v>2</v>
      </c>
      <c r="L1184">
        <v>202</v>
      </c>
      <c r="M1184">
        <v>21.1450036621093</v>
      </c>
      <c r="N1184">
        <v>3</v>
      </c>
      <c r="O1184" s="7">
        <v>1</v>
      </c>
      <c r="P1184" s="7">
        <v>2</v>
      </c>
      <c r="Q1184" s="7">
        <v>11</v>
      </c>
      <c r="R1184" s="7">
        <v>206</v>
      </c>
      <c r="S1184" s="7">
        <v>1</v>
      </c>
      <c r="T1184" s="7">
        <v>19</v>
      </c>
      <c r="U1184" s="7">
        <v>17</v>
      </c>
      <c r="V1184" s="7">
        <v>6</v>
      </c>
      <c r="W1184" s="7">
        <v>5</v>
      </c>
      <c r="X1184" s="7">
        <v>8</v>
      </c>
      <c r="Y1184" s="7">
        <v>15</v>
      </c>
      <c r="AB1184" s="8">
        <f t="shared" si="194"/>
        <v>4</v>
      </c>
      <c r="AC1184" s="8" t="str">
        <f t="shared" si="195"/>
        <v/>
      </c>
      <c r="AD1184" s="32" t="str">
        <f t="shared" si="196"/>
        <v/>
      </c>
      <c r="AE1184" s="32" t="str">
        <f>IF(J1184&lt;900,IF(AND(VLOOKUP(C1184,marv2012_trees!$A$2:$O$2023,11,FALSE)&lt;21,OR(Q1184=21,Q1184=22,Q1184=23)),1,""),"")</f>
        <v/>
      </c>
      <c r="AF1184" s="32" t="str">
        <f t="shared" si="197"/>
        <v/>
      </c>
      <c r="AG1184" s="32">
        <f t="shared" si="198"/>
        <v>202</v>
      </c>
      <c r="AH1184" s="32">
        <f t="shared" si="199"/>
        <v>206</v>
      </c>
      <c r="AI1184" s="32">
        <f t="shared" si="200"/>
        <v>4</v>
      </c>
      <c r="AJ1184" s="32" t="str">
        <f t="shared" si="201"/>
        <v/>
      </c>
    </row>
    <row r="1185" spans="1:36">
      <c r="A1185">
        <v>81</v>
      </c>
      <c r="B1185" s="1" t="str">
        <f t="shared" si="193"/>
        <v>81_503</v>
      </c>
      <c r="C1185" t="str">
        <f t="shared" si="202"/>
        <v>81_503</v>
      </c>
      <c r="D1185" t="str">
        <f>IF(ISNA(VLOOKUP(C1185,omissio_vanha_vs_uusi!$A$2:$T$107,20,FALSE)),"",IF(VLOOKUP(C1185,omissio_vanha_vs_uusi!$A$2:$T$107,20,FALSE)="OK",VLOOKUP(C1185,omissio_vanha_vs_uusi!$A$2:$T$107,11,FALSE),""))</f>
        <v/>
      </c>
      <c r="E1185">
        <f>VLOOKUP($C1185,marv2012_trees!$A$2:$O$2023,5,FALSE)</f>
        <v>2516119.27</v>
      </c>
      <c r="F1185">
        <f>VLOOKUP($C1185,marv2012_trees!$A$2:$O$2023,6,FALSE)</f>
        <v>6860793.1600000001</v>
      </c>
      <c r="G1185" t="str">
        <f>IF(ISNA(VLOOKUP($C1185,results!$A$2:$CJ$107,10,FALSE)),"",VLOOKUP($C1185,results!$A$2:$CJ$107,10,FALSE))</f>
        <v/>
      </c>
      <c r="H1185" t="str">
        <f>IF(ISNA(VLOOKUP($C1185,results!$A$2:$CJ$107,11,FALSE)),"",VLOOKUP($C1185,results!$A$2:$CJ$107,11,FALSE))</f>
        <v/>
      </c>
      <c r="I1185">
        <v>81</v>
      </c>
      <c r="J1185">
        <v>503</v>
      </c>
      <c r="K1185">
        <v>2</v>
      </c>
      <c r="L1185">
        <v>167</v>
      </c>
      <c r="N1185">
        <v>3</v>
      </c>
      <c r="O1185" s="7">
        <v>1</v>
      </c>
      <c r="P1185" s="7">
        <v>2</v>
      </c>
      <c r="Q1185" s="7">
        <v>12</v>
      </c>
      <c r="R1185" s="7">
        <v>170</v>
      </c>
      <c r="AA1185" t="s">
        <v>203</v>
      </c>
      <c r="AB1185" s="8">
        <f t="shared" si="194"/>
        <v>3</v>
      </c>
      <c r="AC1185" s="8" t="str">
        <f t="shared" si="195"/>
        <v/>
      </c>
      <c r="AD1185" s="32" t="str">
        <f t="shared" si="196"/>
        <v/>
      </c>
      <c r="AE1185" s="32" t="str">
        <f>IF(J1185&lt;900,IF(AND(VLOOKUP(C1185,marv2012_trees!$A$2:$O$2023,11,FALSE)&lt;21,OR(Q1185=21,Q1185=22,Q1185=23)),1,""),"")</f>
        <v/>
      </c>
      <c r="AF1185" s="32" t="str">
        <f t="shared" si="197"/>
        <v/>
      </c>
      <c r="AG1185" s="32">
        <f t="shared" si="198"/>
        <v>167</v>
      </c>
      <c r="AH1185" s="32">
        <f t="shared" si="199"/>
        <v>170</v>
      </c>
      <c r="AI1185" s="32">
        <f t="shared" si="200"/>
        <v>3</v>
      </c>
      <c r="AJ1185" s="32" t="str">
        <f t="shared" si="201"/>
        <v/>
      </c>
    </row>
    <row r="1186" spans="1:36">
      <c r="A1186">
        <v>81</v>
      </c>
      <c r="B1186" s="1" t="str">
        <f t="shared" si="193"/>
        <v>81_502</v>
      </c>
      <c r="C1186" t="str">
        <f t="shared" si="202"/>
        <v>81_502</v>
      </c>
      <c r="D1186" t="str">
        <f>IF(ISNA(VLOOKUP(C1186,omissio_vanha_vs_uusi!$A$2:$T$107,20,FALSE)),"",IF(VLOOKUP(C1186,omissio_vanha_vs_uusi!$A$2:$T$107,20,FALSE)="OK",VLOOKUP(C1186,omissio_vanha_vs_uusi!$A$2:$T$107,11,FALSE),""))</f>
        <v/>
      </c>
      <c r="E1186">
        <f>VLOOKUP($C1186,marv2012_trees!$A$2:$O$2023,5,FALSE)</f>
        <v>2516115.4500000002</v>
      </c>
      <c r="F1186">
        <f>VLOOKUP($C1186,marv2012_trees!$A$2:$O$2023,6,FALSE)</f>
        <v>6860794.3600000003</v>
      </c>
      <c r="G1186" t="str">
        <f>IF(ISNA(VLOOKUP($C1186,results!$A$2:$CJ$107,10,FALSE)),"",VLOOKUP($C1186,results!$A$2:$CJ$107,10,FALSE))</f>
        <v/>
      </c>
      <c r="H1186" t="str">
        <f>IF(ISNA(VLOOKUP($C1186,results!$A$2:$CJ$107,11,FALSE)),"",VLOOKUP($C1186,results!$A$2:$CJ$107,11,FALSE))</f>
        <v/>
      </c>
      <c r="I1186">
        <v>81</v>
      </c>
      <c r="J1186">
        <v>502</v>
      </c>
      <c r="K1186">
        <v>2</v>
      </c>
      <c r="L1186">
        <v>195</v>
      </c>
      <c r="N1186">
        <v>3</v>
      </c>
      <c r="O1186" s="7">
        <v>1</v>
      </c>
      <c r="P1186" s="7">
        <v>2</v>
      </c>
      <c r="Q1186" s="7">
        <v>11</v>
      </c>
      <c r="R1186" s="7">
        <v>196</v>
      </c>
      <c r="AB1186" s="8">
        <f t="shared" si="194"/>
        <v>1</v>
      </c>
      <c r="AC1186" s="8" t="str">
        <f t="shared" si="195"/>
        <v/>
      </c>
      <c r="AD1186" s="32" t="str">
        <f t="shared" si="196"/>
        <v/>
      </c>
      <c r="AE1186" s="32" t="str">
        <f>IF(J1186&lt;900,IF(AND(VLOOKUP(C1186,marv2012_trees!$A$2:$O$2023,11,FALSE)&lt;21,OR(Q1186=21,Q1186=22,Q1186=23)),1,""),"")</f>
        <v/>
      </c>
      <c r="AF1186" s="32" t="str">
        <f t="shared" si="197"/>
        <v/>
      </c>
      <c r="AG1186" s="32">
        <f t="shared" si="198"/>
        <v>195</v>
      </c>
      <c r="AH1186" s="32">
        <f t="shared" si="199"/>
        <v>196</v>
      </c>
      <c r="AI1186" s="32">
        <f t="shared" si="200"/>
        <v>1</v>
      </c>
      <c r="AJ1186" s="32" t="str">
        <f t="shared" si="201"/>
        <v/>
      </c>
    </row>
    <row r="1187" spans="1:36">
      <c r="A1187">
        <v>81</v>
      </c>
      <c r="B1187" s="1" t="str">
        <f t="shared" si="193"/>
        <v>81_523</v>
      </c>
      <c r="C1187" t="str">
        <f t="shared" si="202"/>
        <v>81_523</v>
      </c>
      <c r="D1187" t="str">
        <f>IF(ISNA(VLOOKUP(C1187,omissio_vanha_vs_uusi!$A$2:$T$107,20,FALSE)),"",IF(VLOOKUP(C1187,omissio_vanha_vs_uusi!$A$2:$T$107,20,FALSE)="OK",VLOOKUP(C1187,omissio_vanha_vs_uusi!$A$2:$T$107,11,FALSE),""))</f>
        <v/>
      </c>
      <c r="E1187">
        <f>VLOOKUP($C1187,marv2012_trees!$A$2:$O$2023,5,FALSE)</f>
        <v>2516112.5699999998</v>
      </c>
      <c r="F1187">
        <f>VLOOKUP($C1187,marv2012_trees!$A$2:$O$2023,6,FALSE)</f>
        <v>6860798.8700000001</v>
      </c>
      <c r="G1187" t="str">
        <f>IF(ISNA(VLOOKUP($C1187,results!$A$2:$CJ$107,10,FALSE)),"",VLOOKUP($C1187,results!$A$2:$CJ$107,10,FALSE))</f>
        <v/>
      </c>
      <c r="H1187" t="str">
        <f>IF(ISNA(VLOOKUP($C1187,results!$A$2:$CJ$107,11,FALSE)),"",VLOOKUP($C1187,results!$A$2:$CJ$107,11,FALSE))</f>
        <v/>
      </c>
      <c r="I1187">
        <v>81</v>
      </c>
      <c r="J1187">
        <v>523</v>
      </c>
      <c r="K1187">
        <v>2</v>
      </c>
      <c r="L1187">
        <v>237</v>
      </c>
      <c r="M1187">
        <v>19.152007324218602</v>
      </c>
      <c r="N1187">
        <v>3</v>
      </c>
      <c r="O1187" s="7">
        <v>1</v>
      </c>
      <c r="P1187" s="7">
        <v>2</v>
      </c>
      <c r="Q1187" s="7">
        <v>12</v>
      </c>
      <c r="R1187" s="7">
        <v>236</v>
      </c>
      <c r="AA1187" t="s">
        <v>197</v>
      </c>
      <c r="AB1187" s="8">
        <f t="shared" si="194"/>
        <v>-1</v>
      </c>
      <c r="AC1187" s="8" t="str">
        <f t="shared" si="195"/>
        <v/>
      </c>
      <c r="AD1187" s="32" t="str">
        <f t="shared" si="196"/>
        <v/>
      </c>
      <c r="AE1187" s="32" t="str">
        <f>IF(J1187&lt;900,IF(AND(VLOOKUP(C1187,marv2012_trees!$A$2:$O$2023,11,FALSE)&lt;21,OR(Q1187=21,Q1187=22,Q1187=23)),1,""),"")</f>
        <v/>
      </c>
      <c r="AF1187" s="32" t="str">
        <f t="shared" si="197"/>
        <v/>
      </c>
      <c r="AG1187" s="32">
        <f t="shared" si="198"/>
        <v>237</v>
      </c>
      <c r="AH1187" s="32">
        <f t="shared" si="199"/>
        <v>236</v>
      </c>
      <c r="AI1187" s="32">
        <f t="shared" si="200"/>
        <v>-1</v>
      </c>
      <c r="AJ1187" s="32" t="str">
        <f t="shared" si="201"/>
        <v/>
      </c>
    </row>
    <row r="1188" spans="1:36">
      <c r="A1188">
        <v>81</v>
      </c>
      <c r="B1188" s="1" t="str">
        <f t="shared" si="193"/>
        <v>81_515</v>
      </c>
      <c r="C1188" t="str">
        <f t="shared" si="202"/>
        <v>81_515</v>
      </c>
      <c r="D1188" t="str">
        <f>IF(ISNA(VLOOKUP(C1188,omissio_vanha_vs_uusi!$A$2:$T$107,20,FALSE)),"",IF(VLOOKUP(C1188,omissio_vanha_vs_uusi!$A$2:$T$107,20,FALSE)="OK",VLOOKUP(C1188,omissio_vanha_vs_uusi!$A$2:$T$107,11,FALSE),""))</f>
        <v/>
      </c>
      <c r="E1188">
        <f>VLOOKUP($C1188,marv2012_trees!$A$2:$O$2023,5,FALSE)</f>
        <v>2516140.2799999998</v>
      </c>
      <c r="F1188">
        <f>VLOOKUP($C1188,marv2012_trees!$A$2:$O$2023,6,FALSE)</f>
        <v>6860762.7999999998</v>
      </c>
      <c r="G1188" t="str">
        <f>IF(ISNA(VLOOKUP($C1188,results!$A$2:$CJ$107,10,FALSE)),"",VLOOKUP($C1188,results!$A$2:$CJ$107,10,FALSE))</f>
        <v/>
      </c>
      <c r="H1188" t="str">
        <f>IF(ISNA(VLOOKUP($C1188,results!$A$2:$CJ$107,11,FALSE)),"",VLOOKUP($C1188,results!$A$2:$CJ$107,11,FALSE))</f>
        <v/>
      </c>
      <c r="I1188">
        <v>81</v>
      </c>
      <c r="J1188">
        <v>515</v>
      </c>
      <c r="K1188">
        <v>2</v>
      </c>
      <c r="L1188">
        <v>266</v>
      </c>
      <c r="M1188">
        <v>23.161001220703099</v>
      </c>
      <c r="N1188">
        <v>3</v>
      </c>
      <c r="O1188" s="7">
        <v>1</v>
      </c>
      <c r="P1188" s="7">
        <v>2</v>
      </c>
      <c r="Q1188" s="7">
        <v>11</v>
      </c>
      <c r="R1188" s="7">
        <v>272</v>
      </c>
      <c r="AB1188" s="8">
        <f t="shared" si="194"/>
        <v>6</v>
      </c>
      <c r="AC1188" s="8" t="str">
        <f t="shared" si="195"/>
        <v/>
      </c>
      <c r="AD1188" s="32" t="str">
        <f t="shared" si="196"/>
        <v/>
      </c>
      <c r="AE1188" s="32" t="str">
        <f>IF(J1188&lt;900,IF(AND(VLOOKUP(C1188,marv2012_trees!$A$2:$O$2023,11,FALSE)&lt;21,OR(Q1188=21,Q1188=22,Q1188=23)),1,""),"")</f>
        <v/>
      </c>
      <c r="AF1188" s="32" t="str">
        <f t="shared" si="197"/>
        <v/>
      </c>
      <c r="AG1188" s="32">
        <f t="shared" si="198"/>
        <v>266</v>
      </c>
      <c r="AH1188" s="32">
        <f t="shared" si="199"/>
        <v>272</v>
      </c>
      <c r="AI1188" s="32">
        <f t="shared" si="200"/>
        <v>6</v>
      </c>
      <c r="AJ1188" s="32" t="str">
        <f t="shared" si="201"/>
        <v/>
      </c>
    </row>
    <row r="1189" spans="1:36">
      <c r="A1189">
        <v>81</v>
      </c>
      <c r="B1189" s="1" t="str">
        <f t="shared" si="193"/>
        <v>81_509</v>
      </c>
      <c r="C1189" t="str">
        <f t="shared" si="202"/>
        <v>81_509</v>
      </c>
      <c r="D1189" t="str">
        <f>IF(ISNA(VLOOKUP(C1189,omissio_vanha_vs_uusi!$A$2:$T$107,20,FALSE)),"",IF(VLOOKUP(C1189,omissio_vanha_vs_uusi!$A$2:$T$107,20,FALSE)="OK",VLOOKUP(C1189,omissio_vanha_vs_uusi!$A$2:$T$107,11,FALSE),""))</f>
        <v/>
      </c>
      <c r="E1189">
        <f>VLOOKUP($C1189,marv2012_trees!$A$2:$O$2023,5,FALSE)</f>
        <v>2516131.48</v>
      </c>
      <c r="F1189">
        <f>VLOOKUP($C1189,marv2012_trees!$A$2:$O$2023,6,FALSE)</f>
        <v>6860789.2800000003</v>
      </c>
      <c r="G1189" t="str">
        <f>IF(ISNA(VLOOKUP($C1189,results!$A$2:$CJ$107,10,FALSE)),"",VLOOKUP($C1189,results!$A$2:$CJ$107,10,FALSE))</f>
        <v/>
      </c>
      <c r="H1189" t="str">
        <f>IF(ISNA(VLOOKUP($C1189,results!$A$2:$CJ$107,11,FALSE)),"",VLOOKUP($C1189,results!$A$2:$CJ$107,11,FALSE))</f>
        <v/>
      </c>
      <c r="I1189">
        <v>81</v>
      </c>
      <c r="J1189">
        <v>509</v>
      </c>
      <c r="K1189">
        <v>2</v>
      </c>
      <c r="L1189">
        <v>200</v>
      </c>
      <c r="N1189">
        <v>3</v>
      </c>
      <c r="O1189" s="7">
        <v>1</v>
      </c>
      <c r="P1189" s="7">
        <v>2</v>
      </c>
      <c r="Q1189" s="7">
        <v>11</v>
      </c>
      <c r="R1189" s="7">
        <v>204</v>
      </c>
      <c r="AB1189" s="8">
        <f t="shared" si="194"/>
        <v>4</v>
      </c>
      <c r="AC1189" s="8" t="str">
        <f t="shared" si="195"/>
        <v/>
      </c>
      <c r="AD1189" s="32" t="str">
        <f t="shared" si="196"/>
        <v/>
      </c>
      <c r="AE1189" s="32" t="str">
        <f>IF(J1189&lt;900,IF(AND(VLOOKUP(C1189,marv2012_trees!$A$2:$O$2023,11,FALSE)&lt;21,OR(Q1189=21,Q1189=22,Q1189=23)),1,""),"")</f>
        <v/>
      </c>
      <c r="AF1189" s="32" t="str">
        <f t="shared" si="197"/>
        <v/>
      </c>
      <c r="AG1189" s="32">
        <f t="shared" si="198"/>
        <v>200</v>
      </c>
      <c r="AH1189" s="32">
        <f t="shared" si="199"/>
        <v>204</v>
      </c>
      <c r="AI1189" s="32">
        <f t="shared" si="200"/>
        <v>4</v>
      </c>
      <c r="AJ1189" s="32" t="str">
        <f t="shared" si="201"/>
        <v/>
      </c>
    </row>
    <row r="1190" spans="1:36">
      <c r="A1190">
        <v>81</v>
      </c>
      <c r="B1190" s="1" t="str">
        <f t="shared" si="193"/>
        <v>81_505</v>
      </c>
      <c r="C1190" t="str">
        <f t="shared" si="202"/>
        <v>81_505</v>
      </c>
      <c r="D1190" t="str">
        <f>IF(ISNA(VLOOKUP(C1190,omissio_vanha_vs_uusi!$A$2:$T$107,20,FALSE)),"",IF(VLOOKUP(C1190,omissio_vanha_vs_uusi!$A$2:$T$107,20,FALSE)="OK",VLOOKUP(C1190,omissio_vanha_vs_uusi!$A$2:$T$107,11,FALSE),""))</f>
        <v/>
      </c>
      <c r="E1190">
        <f>VLOOKUP($C1190,marv2012_trees!$A$2:$O$2023,5,FALSE)</f>
        <v>2516123.37</v>
      </c>
      <c r="F1190">
        <f>VLOOKUP($C1190,marv2012_trees!$A$2:$O$2023,6,FALSE)</f>
        <v>6860795.5700000003</v>
      </c>
      <c r="G1190" t="str">
        <f>IF(ISNA(VLOOKUP($C1190,results!$A$2:$CJ$107,10,FALSE)),"",VLOOKUP($C1190,results!$A$2:$CJ$107,10,FALSE))</f>
        <v/>
      </c>
      <c r="H1190" t="str">
        <f>IF(ISNA(VLOOKUP($C1190,results!$A$2:$CJ$107,11,FALSE)),"",VLOOKUP($C1190,results!$A$2:$CJ$107,11,FALSE))</f>
        <v/>
      </c>
      <c r="I1190">
        <v>81</v>
      </c>
      <c r="J1190">
        <v>505</v>
      </c>
      <c r="K1190">
        <v>2</v>
      </c>
      <c r="L1190">
        <v>204</v>
      </c>
      <c r="N1190">
        <v>3</v>
      </c>
      <c r="O1190" s="7">
        <v>1</v>
      </c>
      <c r="P1190" s="7">
        <v>2</v>
      </c>
      <c r="Q1190" s="7">
        <v>11</v>
      </c>
      <c r="R1190" s="7">
        <v>207</v>
      </c>
      <c r="AB1190" s="8">
        <f t="shared" si="194"/>
        <v>3</v>
      </c>
      <c r="AC1190" s="8" t="str">
        <f t="shared" si="195"/>
        <v/>
      </c>
      <c r="AD1190" s="32" t="str">
        <f t="shared" si="196"/>
        <v/>
      </c>
      <c r="AE1190" s="32" t="str">
        <f>IF(J1190&lt;900,IF(AND(VLOOKUP(C1190,marv2012_trees!$A$2:$O$2023,11,FALSE)&lt;21,OR(Q1190=21,Q1190=22,Q1190=23)),1,""),"")</f>
        <v/>
      </c>
      <c r="AF1190" s="32" t="str">
        <f t="shared" si="197"/>
        <v/>
      </c>
      <c r="AG1190" s="32">
        <f t="shared" si="198"/>
        <v>204</v>
      </c>
      <c r="AH1190" s="32">
        <f t="shared" si="199"/>
        <v>207</v>
      </c>
      <c r="AI1190" s="32">
        <f t="shared" si="200"/>
        <v>3</v>
      </c>
      <c r="AJ1190" s="32" t="str">
        <f t="shared" si="201"/>
        <v/>
      </c>
    </row>
    <row r="1191" spans="1:36">
      <c r="A1191">
        <v>81</v>
      </c>
      <c r="B1191" s="1" t="str">
        <f t="shared" si="193"/>
        <v>81_504</v>
      </c>
      <c r="C1191" t="str">
        <f t="shared" si="202"/>
        <v>81_504</v>
      </c>
      <c r="D1191" t="str">
        <f>IF(ISNA(VLOOKUP(C1191,omissio_vanha_vs_uusi!$A$2:$T$107,20,FALSE)),"",IF(VLOOKUP(C1191,omissio_vanha_vs_uusi!$A$2:$T$107,20,FALSE)="OK",VLOOKUP(C1191,omissio_vanha_vs_uusi!$A$2:$T$107,11,FALSE),""))</f>
        <v/>
      </c>
      <c r="E1191">
        <f>VLOOKUP($C1191,marv2012_trees!$A$2:$O$2023,5,FALSE)</f>
        <v>2516120.5499999998</v>
      </c>
      <c r="F1191">
        <f>VLOOKUP($C1191,marv2012_trees!$A$2:$O$2023,6,FALSE)</f>
        <v>6860796.4000000004</v>
      </c>
      <c r="G1191" t="str">
        <f>IF(ISNA(VLOOKUP($C1191,results!$A$2:$CJ$107,10,FALSE)),"",VLOOKUP($C1191,results!$A$2:$CJ$107,10,FALSE))</f>
        <v/>
      </c>
      <c r="H1191" t="str">
        <f>IF(ISNA(VLOOKUP($C1191,results!$A$2:$CJ$107,11,FALSE)),"",VLOOKUP($C1191,results!$A$2:$CJ$107,11,FALSE))</f>
        <v/>
      </c>
      <c r="I1191">
        <v>81</v>
      </c>
      <c r="J1191">
        <v>504</v>
      </c>
      <c r="K1191">
        <v>2</v>
      </c>
      <c r="L1191">
        <v>229</v>
      </c>
      <c r="N1191">
        <v>3</v>
      </c>
      <c r="O1191" s="7">
        <v>1</v>
      </c>
      <c r="P1191" s="7">
        <v>2</v>
      </c>
      <c r="Q1191" s="7">
        <v>11</v>
      </c>
      <c r="R1191" s="7">
        <v>232</v>
      </c>
      <c r="S1191" s="7">
        <v>1</v>
      </c>
      <c r="T1191" s="7">
        <v>22</v>
      </c>
      <c r="U1191" s="7">
        <v>19</v>
      </c>
      <c r="V1191" s="7">
        <v>14</v>
      </c>
      <c r="W1191" s="7">
        <v>6</v>
      </c>
      <c r="X1191" s="7">
        <v>14</v>
      </c>
      <c r="Y1191" s="7">
        <v>8</v>
      </c>
      <c r="Z1191" s="7">
        <v>147</v>
      </c>
      <c r="AB1191" s="8">
        <f t="shared" si="194"/>
        <v>3</v>
      </c>
      <c r="AC1191" s="8" t="str">
        <f t="shared" si="195"/>
        <v/>
      </c>
      <c r="AD1191" s="32" t="str">
        <f t="shared" si="196"/>
        <v/>
      </c>
      <c r="AE1191" s="32" t="str">
        <f>IF(J1191&lt;900,IF(AND(VLOOKUP(C1191,marv2012_trees!$A$2:$O$2023,11,FALSE)&lt;21,OR(Q1191=21,Q1191=22,Q1191=23)),1,""),"")</f>
        <v/>
      </c>
      <c r="AF1191" s="32" t="str">
        <f t="shared" si="197"/>
        <v/>
      </c>
      <c r="AG1191" s="32">
        <f t="shared" si="198"/>
        <v>229</v>
      </c>
      <c r="AH1191" s="32">
        <f t="shared" si="199"/>
        <v>232</v>
      </c>
      <c r="AI1191" s="32">
        <f t="shared" si="200"/>
        <v>3</v>
      </c>
      <c r="AJ1191" s="32" t="str">
        <f t="shared" si="201"/>
        <v/>
      </c>
    </row>
    <row r="1192" spans="1:36">
      <c r="A1192">
        <v>81</v>
      </c>
      <c r="B1192" s="1" t="str">
        <f t="shared" si="193"/>
        <v>81_507</v>
      </c>
      <c r="C1192" t="str">
        <f t="shared" si="202"/>
        <v>81_507</v>
      </c>
      <c r="D1192" t="str">
        <f>IF(ISNA(VLOOKUP(C1192,omissio_vanha_vs_uusi!$A$2:$T$107,20,FALSE)),"",IF(VLOOKUP(C1192,omissio_vanha_vs_uusi!$A$2:$T$107,20,FALSE)="OK",VLOOKUP(C1192,omissio_vanha_vs_uusi!$A$2:$T$107,11,FALSE),""))</f>
        <v/>
      </c>
      <c r="E1192">
        <f>VLOOKUP($C1192,marv2012_trees!$A$2:$O$2023,5,FALSE)</f>
        <v>2516126.08</v>
      </c>
      <c r="F1192">
        <f>VLOOKUP($C1192,marv2012_trees!$A$2:$O$2023,6,FALSE)</f>
        <v>6860799.7400000002</v>
      </c>
      <c r="G1192" t="str">
        <f>IF(ISNA(VLOOKUP($C1192,results!$A$2:$CJ$107,10,FALSE)),"",VLOOKUP($C1192,results!$A$2:$CJ$107,10,FALSE))</f>
        <v/>
      </c>
      <c r="H1192" t="str">
        <f>IF(ISNA(VLOOKUP($C1192,results!$A$2:$CJ$107,11,FALSE)),"",VLOOKUP($C1192,results!$A$2:$CJ$107,11,FALSE))</f>
        <v/>
      </c>
      <c r="I1192">
        <v>81</v>
      </c>
      <c r="J1192">
        <v>507</v>
      </c>
      <c r="K1192">
        <v>2</v>
      </c>
      <c r="L1192">
        <v>215</v>
      </c>
      <c r="M1192">
        <v>18.6190091552733</v>
      </c>
      <c r="N1192">
        <v>3</v>
      </c>
      <c r="O1192" s="7">
        <v>1</v>
      </c>
      <c r="P1192" s="7">
        <v>2</v>
      </c>
      <c r="Q1192" s="7">
        <v>11</v>
      </c>
      <c r="R1192" s="7">
        <v>222</v>
      </c>
      <c r="AB1192" s="8">
        <f t="shared" si="194"/>
        <v>7</v>
      </c>
      <c r="AC1192" s="8" t="str">
        <f t="shared" si="195"/>
        <v/>
      </c>
      <c r="AD1192" s="32" t="str">
        <f t="shared" si="196"/>
        <v/>
      </c>
      <c r="AE1192" s="32" t="str">
        <f>IF(J1192&lt;900,IF(AND(VLOOKUP(C1192,marv2012_trees!$A$2:$O$2023,11,FALSE)&lt;21,OR(Q1192=21,Q1192=22,Q1192=23)),1,""),"")</f>
        <v/>
      </c>
      <c r="AF1192" s="32" t="str">
        <f t="shared" si="197"/>
        <v/>
      </c>
      <c r="AG1192" s="32">
        <f t="shared" si="198"/>
        <v>215</v>
      </c>
      <c r="AH1192" s="32">
        <f t="shared" si="199"/>
        <v>222</v>
      </c>
      <c r="AI1192" s="32">
        <f t="shared" si="200"/>
        <v>7</v>
      </c>
      <c r="AJ1192" s="32" t="str">
        <f t="shared" si="201"/>
        <v/>
      </c>
    </row>
    <row r="1193" spans="1:36">
      <c r="A1193">
        <v>81</v>
      </c>
      <c r="B1193" s="1" t="str">
        <f t="shared" si="193"/>
        <v>81_516</v>
      </c>
      <c r="C1193" t="str">
        <f t="shared" si="202"/>
        <v>81_516</v>
      </c>
      <c r="D1193" t="str">
        <f>IF(ISNA(VLOOKUP(C1193,omissio_vanha_vs_uusi!$A$2:$T$107,20,FALSE)),"",IF(VLOOKUP(C1193,omissio_vanha_vs_uusi!$A$2:$T$107,20,FALSE)="OK",VLOOKUP(C1193,omissio_vanha_vs_uusi!$A$2:$T$107,11,FALSE),""))</f>
        <v/>
      </c>
      <c r="E1193">
        <f>VLOOKUP($C1193,marv2012_trees!$A$2:$O$2023,5,FALSE)</f>
        <v>2516142.52</v>
      </c>
      <c r="F1193">
        <f>VLOOKUP($C1193,marv2012_trees!$A$2:$O$2023,6,FALSE)</f>
        <v>6860763.9299999997</v>
      </c>
      <c r="G1193" t="str">
        <f>IF(ISNA(VLOOKUP($C1193,results!$A$2:$CJ$107,10,FALSE)),"",VLOOKUP($C1193,results!$A$2:$CJ$107,10,FALSE))</f>
        <v/>
      </c>
      <c r="H1193" t="str">
        <f>IF(ISNA(VLOOKUP($C1193,results!$A$2:$CJ$107,11,FALSE)),"",VLOOKUP($C1193,results!$A$2:$CJ$107,11,FALSE))</f>
        <v/>
      </c>
      <c r="I1193">
        <v>81</v>
      </c>
      <c r="J1193">
        <v>516</v>
      </c>
      <c r="K1193">
        <v>2</v>
      </c>
      <c r="L1193">
        <v>215</v>
      </c>
      <c r="M1193">
        <v>20.430009765624899</v>
      </c>
      <c r="N1193">
        <v>3</v>
      </c>
      <c r="O1193" s="7">
        <v>1</v>
      </c>
      <c r="P1193" s="7">
        <v>2</v>
      </c>
      <c r="Q1193" s="7">
        <v>11</v>
      </c>
      <c r="R1193" s="7">
        <v>221</v>
      </c>
      <c r="AB1193" s="8">
        <f t="shared" si="194"/>
        <v>6</v>
      </c>
      <c r="AC1193" s="8" t="str">
        <f t="shared" si="195"/>
        <v/>
      </c>
      <c r="AD1193" s="32" t="str">
        <f t="shared" si="196"/>
        <v/>
      </c>
      <c r="AE1193" s="32" t="str">
        <f>IF(J1193&lt;900,IF(AND(VLOOKUP(C1193,marv2012_trees!$A$2:$O$2023,11,FALSE)&lt;21,OR(Q1193=21,Q1193=22,Q1193=23)),1,""),"")</f>
        <v/>
      </c>
      <c r="AF1193" s="32" t="str">
        <f t="shared" si="197"/>
        <v/>
      </c>
      <c r="AG1193" s="32">
        <f t="shared" si="198"/>
        <v>215</v>
      </c>
      <c r="AH1193" s="32">
        <f t="shared" si="199"/>
        <v>221</v>
      </c>
      <c r="AI1193" s="32">
        <f t="shared" si="200"/>
        <v>6</v>
      </c>
      <c r="AJ1193" s="32" t="str">
        <f t="shared" si="201"/>
        <v/>
      </c>
    </row>
    <row r="1194" spans="1:36">
      <c r="A1194">
        <v>81</v>
      </c>
      <c r="B1194" s="1" t="str">
        <f t="shared" si="193"/>
        <v>81_517</v>
      </c>
      <c r="C1194" t="str">
        <f t="shared" si="202"/>
        <v>81_517</v>
      </c>
      <c r="D1194" t="str">
        <f>IF(ISNA(VLOOKUP(C1194,omissio_vanha_vs_uusi!$A$2:$T$107,20,FALSE)),"",IF(VLOOKUP(C1194,omissio_vanha_vs_uusi!$A$2:$T$107,20,FALSE)="OK",VLOOKUP(C1194,omissio_vanha_vs_uusi!$A$2:$T$107,11,FALSE),""))</f>
        <v/>
      </c>
      <c r="E1194">
        <f>VLOOKUP($C1194,marv2012_trees!$A$2:$O$2023,5,FALSE)</f>
        <v>2516140.04</v>
      </c>
      <c r="F1194">
        <f>VLOOKUP($C1194,marv2012_trees!$A$2:$O$2023,6,FALSE)</f>
        <v>6860767.9199999999</v>
      </c>
      <c r="G1194" t="str">
        <f>IF(ISNA(VLOOKUP($C1194,results!$A$2:$CJ$107,10,FALSE)),"",VLOOKUP($C1194,results!$A$2:$CJ$107,10,FALSE))</f>
        <v/>
      </c>
      <c r="H1194" t="str">
        <f>IF(ISNA(VLOOKUP($C1194,results!$A$2:$CJ$107,11,FALSE)),"",VLOOKUP($C1194,results!$A$2:$CJ$107,11,FALSE))</f>
        <v/>
      </c>
      <c r="I1194">
        <v>81</v>
      </c>
      <c r="J1194">
        <v>517</v>
      </c>
      <c r="K1194">
        <v>2</v>
      </c>
      <c r="L1194">
        <v>195</v>
      </c>
      <c r="M1194">
        <v>21.005005493163999</v>
      </c>
      <c r="N1194">
        <v>3</v>
      </c>
      <c r="O1194" s="7">
        <v>1</v>
      </c>
      <c r="P1194" s="7">
        <v>2</v>
      </c>
      <c r="Q1194" s="7">
        <v>11</v>
      </c>
      <c r="R1194" s="7">
        <v>193</v>
      </c>
      <c r="AB1194" s="8">
        <f t="shared" si="194"/>
        <v>-2</v>
      </c>
      <c r="AC1194" s="8" t="str">
        <f t="shared" si="195"/>
        <v/>
      </c>
      <c r="AD1194" s="32" t="str">
        <f t="shared" si="196"/>
        <v/>
      </c>
      <c r="AE1194" s="32" t="str">
        <f>IF(J1194&lt;900,IF(AND(VLOOKUP(C1194,marv2012_trees!$A$2:$O$2023,11,FALSE)&lt;21,OR(Q1194=21,Q1194=22,Q1194=23)),1,""),"")</f>
        <v/>
      </c>
      <c r="AF1194" s="32" t="str">
        <f t="shared" si="197"/>
        <v/>
      </c>
      <c r="AG1194" s="32">
        <f t="shared" si="198"/>
        <v>195</v>
      </c>
      <c r="AH1194" s="32">
        <f t="shared" si="199"/>
        <v>193</v>
      </c>
      <c r="AI1194" s="32">
        <f t="shared" si="200"/>
        <v>-2</v>
      </c>
      <c r="AJ1194" s="32" t="str">
        <f t="shared" si="201"/>
        <v/>
      </c>
    </row>
    <row r="1195" spans="1:36">
      <c r="A1195">
        <v>81</v>
      </c>
      <c r="B1195" s="1" t="str">
        <f t="shared" si="193"/>
        <v>81_522</v>
      </c>
      <c r="C1195" t="str">
        <f t="shared" si="202"/>
        <v>81_522</v>
      </c>
      <c r="D1195" t="str">
        <f>IF(ISNA(VLOOKUP(C1195,omissio_vanha_vs_uusi!$A$2:$T$107,20,FALSE)),"",IF(VLOOKUP(C1195,omissio_vanha_vs_uusi!$A$2:$T$107,20,FALSE)="OK",VLOOKUP(C1195,omissio_vanha_vs_uusi!$A$2:$T$107,11,FALSE),""))</f>
        <v/>
      </c>
      <c r="E1195">
        <f>VLOOKUP($C1195,marv2012_trees!$A$2:$O$2023,5,FALSE)</f>
        <v>2516147.52</v>
      </c>
      <c r="F1195">
        <f>VLOOKUP($C1195,marv2012_trees!$A$2:$O$2023,6,FALSE)</f>
        <v>6860771.2999999998</v>
      </c>
      <c r="G1195" t="str">
        <f>IF(ISNA(VLOOKUP($C1195,results!$A$2:$CJ$107,10,FALSE)),"",VLOOKUP($C1195,results!$A$2:$CJ$107,10,FALSE))</f>
        <v/>
      </c>
      <c r="H1195" t="str">
        <f>IF(ISNA(VLOOKUP($C1195,results!$A$2:$CJ$107,11,FALSE)),"",VLOOKUP($C1195,results!$A$2:$CJ$107,11,FALSE))</f>
        <v/>
      </c>
      <c r="I1195">
        <v>81</v>
      </c>
      <c r="J1195">
        <v>522</v>
      </c>
      <c r="K1195">
        <v>2</v>
      </c>
      <c r="L1195">
        <v>232</v>
      </c>
      <c r="M1195">
        <v>24.4320048828124</v>
      </c>
      <c r="N1195">
        <v>3</v>
      </c>
      <c r="O1195" s="7">
        <v>1</v>
      </c>
      <c r="P1195" s="7">
        <v>2</v>
      </c>
      <c r="Q1195" s="7">
        <v>11</v>
      </c>
      <c r="R1195" s="7">
        <v>236</v>
      </c>
      <c r="AB1195" s="8">
        <f t="shared" si="194"/>
        <v>4</v>
      </c>
      <c r="AC1195" s="8" t="str">
        <f t="shared" si="195"/>
        <v/>
      </c>
      <c r="AD1195" s="32" t="str">
        <f t="shared" si="196"/>
        <v/>
      </c>
      <c r="AE1195" s="32" t="str">
        <f>IF(J1195&lt;900,IF(AND(VLOOKUP(C1195,marv2012_trees!$A$2:$O$2023,11,FALSE)&lt;21,OR(Q1195=21,Q1195=22,Q1195=23)),1,""),"")</f>
        <v/>
      </c>
      <c r="AF1195" s="32" t="str">
        <f t="shared" si="197"/>
        <v/>
      </c>
      <c r="AG1195" s="32">
        <f t="shared" si="198"/>
        <v>232</v>
      </c>
      <c r="AH1195" s="32">
        <f t="shared" si="199"/>
        <v>236</v>
      </c>
      <c r="AI1195" s="32">
        <f t="shared" si="200"/>
        <v>4</v>
      </c>
      <c r="AJ1195" s="32" t="str">
        <f t="shared" si="201"/>
        <v/>
      </c>
    </row>
    <row r="1196" spans="1:36">
      <c r="A1196">
        <v>81</v>
      </c>
      <c r="B1196" s="1" t="str">
        <f t="shared" si="193"/>
        <v>81_518</v>
      </c>
      <c r="C1196" t="str">
        <f t="shared" si="202"/>
        <v>81_518</v>
      </c>
      <c r="D1196" t="str">
        <f>IF(ISNA(VLOOKUP(C1196,omissio_vanha_vs_uusi!$A$2:$T$107,20,FALSE)),"",IF(VLOOKUP(C1196,omissio_vanha_vs_uusi!$A$2:$T$107,20,FALSE)="OK",VLOOKUP(C1196,omissio_vanha_vs_uusi!$A$2:$T$107,11,FALSE),""))</f>
        <v/>
      </c>
      <c r="E1196">
        <f>VLOOKUP($C1196,marv2012_trees!$A$2:$O$2023,5,FALSE)</f>
        <v>2516142.13</v>
      </c>
      <c r="F1196">
        <f>VLOOKUP($C1196,marv2012_trees!$A$2:$O$2023,6,FALSE)</f>
        <v>6860779.4699999997</v>
      </c>
      <c r="G1196" t="str">
        <f>IF(ISNA(VLOOKUP($C1196,results!$A$2:$CJ$107,10,FALSE)),"",VLOOKUP($C1196,results!$A$2:$CJ$107,10,FALSE))</f>
        <v/>
      </c>
      <c r="H1196" t="str">
        <f>IF(ISNA(VLOOKUP($C1196,results!$A$2:$CJ$107,11,FALSE)),"",VLOOKUP($C1196,results!$A$2:$CJ$107,11,FALSE))</f>
        <v/>
      </c>
      <c r="I1196">
        <v>81</v>
      </c>
      <c r="J1196">
        <v>518</v>
      </c>
      <c r="K1196">
        <v>2</v>
      </c>
      <c r="L1196">
        <v>200</v>
      </c>
      <c r="M1196">
        <v>20.622004272460899</v>
      </c>
      <c r="N1196">
        <v>3</v>
      </c>
      <c r="O1196" s="7">
        <v>1</v>
      </c>
      <c r="P1196" s="7">
        <v>2</v>
      </c>
      <c r="Q1196" s="7">
        <v>12</v>
      </c>
      <c r="R1196" s="7">
        <v>204</v>
      </c>
      <c r="AA1196" t="s">
        <v>204</v>
      </c>
      <c r="AB1196" s="8">
        <f t="shared" si="194"/>
        <v>4</v>
      </c>
      <c r="AC1196" s="8" t="str">
        <f t="shared" si="195"/>
        <v/>
      </c>
      <c r="AD1196" s="32" t="str">
        <f t="shared" si="196"/>
        <v/>
      </c>
      <c r="AE1196" s="32" t="str">
        <f>IF(J1196&lt;900,IF(AND(VLOOKUP(C1196,marv2012_trees!$A$2:$O$2023,11,FALSE)&lt;21,OR(Q1196=21,Q1196=22,Q1196=23)),1,""),"")</f>
        <v/>
      </c>
      <c r="AF1196" s="32" t="str">
        <f t="shared" si="197"/>
        <v/>
      </c>
      <c r="AG1196" s="32">
        <f t="shared" si="198"/>
        <v>200</v>
      </c>
      <c r="AH1196" s="32">
        <f t="shared" si="199"/>
        <v>204</v>
      </c>
      <c r="AI1196" s="32">
        <f t="shared" si="200"/>
        <v>4</v>
      </c>
      <c r="AJ1196" s="32" t="str">
        <f t="shared" si="201"/>
        <v/>
      </c>
    </row>
    <row r="1197" spans="1:36">
      <c r="A1197">
        <v>81</v>
      </c>
      <c r="B1197" s="1" t="str">
        <f t="shared" si="193"/>
        <v>81_519</v>
      </c>
      <c r="C1197" t="str">
        <f t="shared" si="202"/>
        <v>81_519</v>
      </c>
      <c r="D1197" t="str">
        <f>IF(ISNA(VLOOKUP(C1197,omissio_vanha_vs_uusi!$A$2:$T$107,20,FALSE)),"",IF(VLOOKUP(C1197,omissio_vanha_vs_uusi!$A$2:$T$107,20,FALSE)="OK",VLOOKUP(C1197,omissio_vanha_vs_uusi!$A$2:$T$107,11,FALSE),""))</f>
        <v/>
      </c>
      <c r="E1197">
        <f>VLOOKUP($C1197,marv2012_trees!$A$2:$O$2023,5,FALSE)</f>
        <v>2516139.5499999998</v>
      </c>
      <c r="F1197">
        <f>VLOOKUP($C1197,marv2012_trees!$A$2:$O$2023,6,FALSE)</f>
        <v>6860780.79</v>
      </c>
      <c r="G1197" t="str">
        <f>IF(ISNA(VLOOKUP($C1197,results!$A$2:$CJ$107,10,FALSE)),"",VLOOKUP($C1197,results!$A$2:$CJ$107,10,FALSE))</f>
        <v/>
      </c>
      <c r="H1197" t="str">
        <f>IF(ISNA(VLOOKUP($C1197,results!$A$2:$CJ$107,11,FALSE)),"",VLOOKUP($C1197,results!$A$2:$CJ$107,11,FALSE))</f>
        <v/>
      </c>
      <c r="I1197">
        <v>81</v>
      </c>
      <c r="J1197">
        <v>519</v>
      </c>
      <c r="K1197">
        <v>2</v>
      </c>
      <c r="L1197">
        <v>162</v>
      </c>
      <c r="N1197">
        <v>3</v>
      </c>
      <c r="O1197" s="7">
        <v>1</v>
      </c>
      <c r="P1197" s="7">
        <v>2</v>
      </c>
      <c r="Q1197" s="7">
        <v>12</v>
      </c>
      <c r="R1197" s="7">
        <v>166</v>
      </c>
      <c r="S1197" s="7">
        <v>1</v>
      </c>
      <c r="T1197" s="7">
        <v>14</v>
      </c>
      <c r="U1197" s="7">
        <v>17.5</v>
      </c>
      <c r="V1197" s="7">
        <v>12.5</v>
      </c>
      <c r="AA1197" t="s">
        <v>200</v>
      </c>
      <c r="AB1197" s="8">
        <f t="shared" si="194"/>
        <v>4</v>
      </c>
      <c r="AC1197" s="8" t="str">
        <f t="shared" si="195"/>
        <v/>
      </c>
      <c r="AD1197" s="32" t="str">
        <f t="shared" si="196"/>
        <v/>
      </c>
      <c r="AE1197" s="32" t="str">
        <f>IF(J1197&lt;900,IF(AND(VLOOKUP(C1197,marv2012_trees!$A$2:$O$2023,11,FALSE)&lt;21,OR(Q1197=21,Q1197=22,Q1197=23)),1,""),"")</f>
        <v/>
      </c>
      <c r="AF1197" s="32" t="str">
        <f t="shared" si="197"/>
        <v/>
      </c>
      <c r="AG1197" s="32">
        <f t="shared" si="198"/>
        <v>162</v>
      </c>
      <c r="AH1197" s="32">
        <f t="shared" si="199"/>
        <v>166</v>
      </c>
      <c r="AI1197" s="32">
        <f t="shared" si="200"/>
        <v>4</v>
      </c>
      <c r="AJ1197" s="32" t="str">
        <f t="shared" si="201"/>
        <v/>
      </c>
    </row>
    <row r="1198" spans="1:36">
      <c r="A1198">
        <v>81</v>
      </c>
      <c r="B1198" s="1" t="str">
        <f t="shared" si="193"/>
        <v>81_520</v>
      </c>
      <c r="C1198" t="str">
        <f t="shared" si="202"/>
        <v>81_520</v>
      </c>
      <c r="D1198" t="str">
        <f>IF(ISNA(VLOOKUP(C1198,omissio_vanha_vs_uusi!$A$2:$T$107,20,FALSE)),"",IF(VLOOKUP(C1198,omissio_vanha_vs_uusi!$A$2:$T$107,20,FALSE)="OK",VLOOKUP(C1198,omissio_vanha_vs_uusi!$A$2:$T$107,11,FALSE),""))</f>
        <v/>
      </c>
      <c r="E1198">
        <f>VLOOKUP($C1198,marv2012_trees!$A$2:$O$2023,5,FALSE)</f>
        <v>2516136.88</v>
      </c>
      <c r="F1198">
        <f>VLOOKUP($C1198,marv2012_trees!$A$2:$O$2023,6,FALSE)</f>
        <v>6860780.9500000002</v>
      </c>
      <c r="G1198" t="str">
        <f>IF(ISNA(VLOOKUP($C1198,results!$A$2:$CJ$107,10,FALSE)),"",VLOOKUP($C1198,results!$A$2:$CJ$107,10,FALSE))</f>
        <v/>
      </c>
      <c r="H1198" t="str">
        <f>IF(ISNA(VLOOKUP($C1198,results!$A$2:$CJ$107,11,FALSE)),"",VLOOKUP($C1198,results!$A$2:$CJ$107,11,FALSE))</f>
        <v/>
      </c>
      <c r="I1198">
        <v>81</v>
      </c>
      <c r="J1198">
        <v>520</v>
      </c>
      <c r="K1198">
        <v>2</v>
      </c>
      <c r="L1198">
        <v>185</v>
      </c>
      <c r="M1198">
        <v>16.194004882812401</v>
      </c>
      <c r="N1198">
        <v>3</v>
      </c>
      <c r="O1198" s="7">
        <v>1</v>
      </c>
      <c r="P1198" s="7">
        <v>2</v>
      </c>
      <c r="Q1198" s="7">
        <v>12</v>
      </c>
      <c r="R1198" s="7">
        <v>189</v>
      </c>
      <c r="AA1198" t="s">
        <v>205</v>
      </c>
      <c r="AB1198" s="8">
        <f t="shared" si="194"/>
        <v>4</v>
      </c>
      <c r="AC1198" s="8" t="str">
        <f t="shared" si="195"/>
        <v/>
      </c>
      <c r="AD1198" s="32" t="str">
        <f t="shared" si="196"/>
        <v/>
      </c>
      <c r="AE1198" s="32" t="str">
        <f>IF(J1198&lt;900,IF(AND(VLOOKUP(C1198,marv2012_trees!$A$2:$O$2023,11,FALSE)&lt;21,OR(Q1198=21,Q1198=22,Q1198=23)),1,""),"")</f>
        <v/>
      </c>
      <c r="AF1198" s="32" t="str">
        <f t="shared" si="197"/>
        <v/>
      </c>
      <c r="AG1198" s="32">
        <f t="shared" si="198"/>
        <v>185</v>
      </c>
      <c r="AH1198" s="32">
        <f t="shared" si="199"/>
        <v>189</v>
      </c>
      <c r="AI1198" s="32">
        <f t="shared" si="200"/>
        <v>4</v>
      </c>
      <c r="AJ1198" s="32" t="str">
        <f t="shared" si="201"/>
        <v/>
      </c>
    </row>
    <row r="1199" spans="1:36">
      <c r="A1199">
        <v>81</v>
      </c>
      <c r="B1199" s="1" t="str">
        <f t="shared" si="193"/>
        <v>81_506</v>
      </c>
      <c r="C1199" t="str">
        <f t="shared" si="202"/>
        <v>81_901</v>
      </c>
      <c r="D1199">
        <f>IF(ISNA(VLOOKUP(C1199,omissio_vanha_vs_uusi!$A$2:$T$107,20,FALSE)),"",IF(VLOOKUP(C1199,omissio_vanha_vs_uusi!$A$2:$T$107,20,FALSE)="OK",VLOOKUP(C1199,omissio_vanha_vs_uusi!$A$2:$T$107,11,FALSE),""))</f>
        <v>506</v>
      </c>
      <c r="G1199">
        <f>IF(ISNA(VLOOKUP($C1199,results!$A$2:$CJ$107,10,FALSE)),"",VLOOKUP($C1199,results!$A$2:$CJ$107,10,FALSE))</f>
        <v>2516125.1800000002</v>
      </c>
      <c r="H1199">
        <f>IF(ISNA(VLOOKUP($C1199,results!$A$2:$CJ$107,11,FALSE)),"",VLOOKUP($C1199,results!$A$2:$CJ$107,11,FALSE))</f>
        <v>6860798.2699999996</v>
      </c>
      <c r="I1199">
        <v>81</v>
      </c>
      <c r="J1199">
        <v>901</v>
      </c>
      <c r="N1199">
        <v>4</v>
      </c>
      <c r="O1199" s="7">
        <v>1</v>
      </c>
      <c r="P1199" s="7">
        <v>2</v>
      </c>
      <c r="Q1199" s="7">
        <v>11</v>
      </c>
      <c r="R1199" s="7">
        <v>223</v>
      </c>
      <c r="AB1199" s="8" t="str">
        <f t="shared" si="194"/>
        <v/>
      </c>
      <c r="AC1199" s="8" t="str">
        <f t="shared" si="195"/>
        <v/>
      </c>
      <c r="AD1199" s="32" t="str">
        <f t="shared" si="196"/>
        <v/>
      </c>
      <c r="AE1199" s="32" t="str">
        <f>IF(J1199&lt;900,IF(AND(VLOOKUP(C1199,marv2012_trees!$A$2:$O$2023,11,FALSE)&lt;21,OR(Q1199=21,Q1199=22,Q1199=23)),1,""),"")</f>
        <v/>
      </c>
      <c r="AF1199" s="32" t="str">
        <f t="shared" si="197"/>
        <v/>
      </c>
      <c r="AG1199" s="32">
        <f t="shared" si="198"/>
        <v>0</v>
      </c>
      <c r="AH1199" s="32">
        <f t="shared" si="199"/>
        <v>0</v>
      </c>
      <c r="AI1199" s="32" t="str">
        <f t="shared" si="200"/>
        <v/>
      </c>
      <c r="AJ1199" s="32" t="str">
        <f t="shared" si="201"/>
        <v/>
      </c>
    </row>
    <row r="1200" spans="1:36">
      <c r="A1200">
        <v>81</v>
      </c>
      <c r="B1200" s="1" t="str">
        <f t="shared" si="193"/>
        <v>81_508</v>
      </c>
      <c r="C1200" t="str">
        <f t="shared" si="202"/>
        <v>81_902</v>
      </c>
      <c r="D1200">
        <f>IF(ISNA(VLOOKUP(C1200,omissio_vanha_vs_uusi!$A$2:$T$107,20,FALSE)),"",IF(VLOOKUP(C1200,omissio_vanha_vs_uusi!$A$2:$T$107,20,FALSE)="OK",VLOOKUP(C1200,omissio_vanha_vs_uusi!$A$2:$T$107,11,FALSE),""))</f>
        <v>508</v>
      </c>
      <c r="G1200">
        <f>IF(ISNA(VLOOKUP($C1200,results!$A$2:$CJ$107,10,FALSE)),"",VLOOKUP($C1200,results!$A$2:$CJ$107,10,FALSE))</f>
        <v>2516127.08</v>
      </c>
      <c r="H1200">
        <f>IF(ISNA(VLOOKUP($C1200,results!$A$2:$CJ$107,11,FALSE)),"",VLOOKUP($C1200,results!$A$2:$CJ$107,11,FALSE))</f>
        <v>6860792.79</v>
      </c>
      <c r="I1200">
        <v>81</v>
      </c>
      <c r="J1200">
        <v>902</v>
      </c>
      <c r="N1200">
        <v>4</v>
      </c>
      <c r="O1200" s="7">
        <v>1</v>
      </c>
      <c r="P1200" s="7">
        <v>2</v>
      </c>
      <c r="Q1200" s="7">
        <v>11</v>
      </c>
      <c r="R1200" s="7">
        <v>232</v>
      </c>
      <c r="AB1200" s="8" t="str">
        <f t="shared" si="194"/>
        <v/>
      </c>
      <c r="AC1200" s="8" t="str">
        <f t="shared" si="195"/>
        <v/>
      </c>
      <c r="AD1200" s="32" t="str">
        <f t="shared" si="196"/>
        <v/>
      </c>
      <c r="AE1200" s="32" t="str">
        <f>IF(J1200&lt;900,IF(AND(VLOOKUP(C1200,marv2012_trees!$A$2:$O$2023,11,FALSE)&lt;21,OR(Q1200=21,Q1200=22,Q1200=23)),1,""),"")</f>
        <v/>
      </c>
      <c r="AF1200" s="32" t="str">
        <f t="shared" si="197"/>
        <v/>
      </c>
      <c r="AG1200" s="32">
        <f t="shared" si="198"/>
        <v>0</v>
      </c>
      <c r="AH1200" s="32">
        <f t="shared" si="199"/>
        <v>0</v>
      </c>
      <c r="AI1200" s="32" t="str">
        <f t="shared" si="200"/>
        <v/>
      </c>
      <c r="AJ1200" s="32" t="str">
        <f t="shared" si="201"/>
        <v/>
      </c>
    </row>
    <row r="1201" spans="1:36">
      <c r="A1201">
        <v>81</v>
      </c>
      <c r="B1201" s="1" t="str">
        <f t="shared" si="193"/>
        <v>81_903</v>
      </c>
      <c r="C1201" t="str">
        <f t="shared" si="202"/>
        <v>81_903</v>
      </c>
      <c r="D1201" t="str">
        <f>IF(ISNA(VLOOKUP(C1201,omissio_vanha_vs_uusi!$A$2:$T$107,20,FALSE)),"",IF(VLOOKUP(C1201,omissio_vanha_vs_uusi!$A$2:$T$107,20,FALSE)="OK",VLOOKUP(C1201,omissio_vanha_vs_uusi!$A$2:$T$107,11,FALSE),""))</f>
        <v/>
      </c>
      <c r="G1201">
        <f>IF(ISNA(VLOOKUP($C1201,results!$A$2:$CJ$107,10,FALSE)),"",VLOOKUP($C1201,results!$A$2:$CJ$107,10,FALSE))</f>
        <v>2516116.92</v>
      </c>
      <c r="H1201">
        <f>IF(ISNA(VLOOKUP($C1201,results!$A$2:$CJ$107,11,FALSE)),"",VLOOKUP($C1201,results!$A$2:$CJ$107,11,FALSE))</f>
        <v>6860792.96</v>
      </c>
      <c r="I1201">
        <v>81</v>
      </c>
      <c r="J1201">
        <v>903</v>
      </c>
      <c r="N1201">
        <v>4</v>
      </c>
      <c r="O1201" s="7">
        <v>1</v>
      </c>
      <c r="P1201" s="7">
        <v>2</v>
      </c>
      <c r="Q1201" s="7">
        <v>12</v>
      </c>
      <c r="R1201" s="7">
        <v>162</v>
      </c>
      <c r="S1201" s="7">
        <v>1</v>
      </c>
      <c r="T1201" s="7">
        <v>14</v>
      </c>
      <c r="U1201" s="7">
        <v>13</v>
      </c>
      <c r="V1201" s="7">
        <v>3.5</v>
      </c>
      <c r="W1201" s="7">
        <v>5</v>
      </c>
      <c r="X1201" s="7">
        <v>9</v>
      </c>
      <c r="Y1201" s="7">
        <v>10</v>
      </c>
      <c r="Z1201" s="7">
        <v>128</v>
      </c>
      <c r="AA1201" t="s">
        <v>206</v>
      </c>
      <c r="AB1201" s="8" t="str">
        <f t="shared" si="194"/>
        <v/>
      </c>
      <c r="AC1201" s="8" t="str">
        <f t="shared" si="195"/>
        <v/>
      </c>
      <c r="AD1201" s="32" t="str">
        <f t="shared" si="196"/>
        <v/>
      </c>
      <c r="AE1201" s="32" t="str">
        <f>IF(J1201&lt;900,IF(AND(VLOOKUP(C1201,marv2012_trees!$A$2:$O$2023,11,FALSE)&lt;21,OR(Q1201=21,Q1201=22,Q1201=23)),1,""),"")</f>
        <v/>
      </c>
      <c r="AF1201" s="32" t="str">
        <f t="shared" si="197"/>
        <v/>
      </c>
      <c r="AG1201" s="32">
        <f t="shared" si="198"/>
        <v>0</v>
      </c>
      <c r="AH1201" s="32">
        <f t="shared" si="199"/>
        <v>0</v>
      </c>
      <c r="AI1201" s="32" t="str">
        <f t="shared" si="200"/>
        <v/>
      </c>
      <c r="AJ1201" s="32" t="str">
        <f t="shared" si="201"/>
        <v/>
      </c>
    </row>
    <row r="1202" spans="1:36">
      <c r="A1202">
        <v>81</v>
      </c>
      <c r="B1202" s="1" t="str">
        <f t="shared" si="193"/>
        <v>81_510</v>
      </c>
      <c r="C1202" t="str">
        <f t="shared" si="202"/>
        <v>81_904</v>
      </c>
      <c r="D1202">
        <f>IF(ISNA(VLOOKUP(C1202,omissio_vanha_vs_uusi!$A$2:$T$107,20,FALSE)),"",IF(VLOOKUP(C1202,omissio_vanha_vs_uusi!$A$2:$T$107,20,FALSE)="OK",VLOOKUP(C1202,omissio_vanha_vs_uusi!$A$2:$T$107,11,FALSE),""))</f>
        <v>510</v>
      </c>
      <c r="G1202">
        <f>IF(ISNA(VLOOKUP($C1202,results!$A$2:$CJ$107,10,FALSE)),"",VLOOKUP($C1202,results!$A$2:$CJ$107,10,FALSE))</f>
        <v>2516139.96</v>
      </c>
      <c r="H1202">
        <f>IF(ISNA(VLOOKUP($C1202,results!$A$2:$CJ$107,11,FALSE)),"",VLOOKUP($C1202,results!$A$2:$CJ$107,11,FALSE))</f>
        <v>6860796.2599999998</v>
      </c>
      <c r="I1202">
        <v>81</v>
      </c>
      <c r="J1202">
        <v>904</v>
      </c>
      <c r="N1202">
        <v>4</v>
      </c>
      <c r="O1202" s="7">
        <v>1</v>
      </c>
      <c r="P1202" s="7">
        <v>2</v>
      </c>
      <c r="Q1202" s="7">
        <v>11</v>
      </c>
      <c r="R1202" s="7">
        <v>137</v>
      </c>
      <c r="AB1202" s="8" t="str">
        <f t="shared" si="194"/>
        <v/>
      </c>
      <c r="AC1202" s="8" t="str">
        <f t="shared" si="195"/>
        <v/>
      </c>
      <c r="AD1202" s="32" t="str">
        <f t="shared" si="196"/>
        <v/>
      </c>
      <c r="AE1202" s="32" t="str">
        <f>IF(J1202&lt;900,IF(AND(VLOOKUP(C1202,marv2012_trees!$A$2:$O$2023,11,FALSE)&lt;21,OR(Q1202=21,Q1202=22,Q1202=23)),1,""),"")</f>
        <v/>
      </c>
      <c r="AF1202" s="32" t="str">
        <f t="shared" si="197"/>
        <v/>
      </c>
      <c r="AG1202" s="32">
        <f t="shared" si="198"/>
        <v>0</v>
      </c>
      <c r="AH1202" s="32">
        <f t="shared" si="199"/>
        <v>0</v>
      </c>
      <c r="AI1202" s="32" t="str">
        <f t="shared" si="200"/>
        <v/>
      </c>
      <c r="AJ1202" s="32" t="str">
        <f t="shared" si="201"/>
        <v/>
      </c>
    </row>
    <row r="1203" spans="1:36">
      <c r="A1203">
        <v>81</v>
      </c>
      <c r="B1203" s="1" t="str">
        <f t="shared" si="193"/>
        <v>81_905</v>
      </c>
      <c r="C1203" t="str">
        <f t="shared" si="202"/>
        <v>81_905</v>
      </c>
      <c r="D1203" t="str">
        <f>IF(ISNA(VLOOKUP(C1203,omissio_vanha_vs_uusi!$A$2:$T$107,20,FALSE)),"",IF(VLOOKUP(C1203,omissio_vanha_vs_uusi!$A$2:$T$107,20,FALSE)="OK",VLOOKUP(C1203,omissio_vanha_vs_uusi!$A$2:$T$107,11,FALSE),""))</f>
        <v/>
      </c>
      <c r="G1203">
        <f>IF(ISNA(VLOOKUP($C1203,results!$A$2:$CJ$107,10,FALSE)),"",VLOOKUP($C1203,results!$A$2:$CJ$107,10,FALSE))</f>
        <v>2516120.9300000002</v>
      </c>
      <c r="H1203">
        <f>IF(ISNA(VLOOKUP($C1203,results!$A$2:$CJ$107,11,FALSE)),"",VLOOKUP($C1203,results!$A$2:$CJ$107,11,FALSE))</f>
        <v>6860764.6200000001</v>
      </c>
      <c r="I1203">
        <v>81</v>
      </c>
      <c r="J1203">
        <v>905</v>
      </c>
      <c r="N1203">
        <v>4</v>
      </c>
      <c r="O1203" s="7">
        <v>1</v>
      </c>
      <c r="P1203" s="7">
        <v>2</v>
      </c>
      <c r="Q1203" s="7">
        <v>11</v>
      </c>
      <c r="R1203" s="7">
        <v>174</v>
      </c>
      <c r="AB1203" s="8" t="str">
        <f t="shared" si="194"/>
        <v/>
      </c>
      <c r="AC1203" s="8" t="str">
        <f t="shared" si="195"/>
        <v/>
      </c>
      <c r="AD1203" s="32" t="str">
        <f t="shared" si="196"/>
        <v/>
      </c>
      <c r="AE1203" s="32" t="str">
        <f>IF(J1203&lt;900,IF(AND(VLOOKUP(C1203,marv2012_trees!$A$2:$O$2023,11,FALSE)&lt;21,OR(Q1203=21,Q1203=22,Q1203=23)),1,""),"")</f>
        <v/>
      </c>
      <c r="AF1203" s="32" t="str">
        <f t="shared" si="197"/>
        <v/>
      </c>
      <c r="AG1203" s="32">
        <f t="shared" si="198"/>
        <v>0</v>
      </c>
      <c r="AH1203" s="32">
        <f t="shared" si="199"/>
        <v>0</v>
      </c>
      <c r="AI1203" s="32" t="str">
        <f t="shared" si="200"/>
        <v/>
      </c>
      <c r="AJ1203" s="32" t="str">
        <f t="shared" si="201"/>
        <v/>
      </c>
    </row>
    <row r="1204" spans="1:36">
      <c r="A1204">
        <v>81</v>
      </c>
      <c r="B1204" s="1" t="str">
        <f t="shared" si="193"/>
        <v>81_906</v>
      </c>
      <c r="C1204" t="str">
        <f t="shared" si="202"/>
        <v>81_906</v>
      </c>
      <c r="D1204" t="str">
        <f>IF(ISNA(VLOOKUP(C1204,omissio_vanha_vs_uusi!$A$2:$T$107,20,FALSE)),"",IF(VLOOKUP(C1204,omissio_vanha_vs_uusi!$A$2:$T$107,20,FALSE)="OK",VLOOKUP(C1204,omissio_vanha_vs_uusi!$A$2:$T$107,11,FALSE),""))</f>
        <v/>
      </c>
      <c r="G1204">
        <f>IF(ISNA(VLOOKUP($C1204,results!$A$2:$CJ$107,10,FALSE)),"",VLOOKUP($C1204,results!$A$2:$CJ$107,10,FALSE))</f>
        <v>2516120.67</v>
      </c>
      <c r="H1204">
        <f>IF(ISNA(VLOOKUP($C1204,results!$A$2:$CJ$107,11,FALSE)),"",VLOOKUP($C1204,results!$A$2:$CJ$107,11,FALSE))</f>
        <v>6860760.3200000003</v>
      </c>
      <c r="I1204">
        <v>81</v>
      </c>
      <c r="J1204">
        <v>906</v>
      </c>
      <c r="N1204">
        <v>4</v>
      </c>
      <c r="O1204" s="7">
        <v>2</v>
      </c>
      <c r="P1204" s="7">
        <v>2</v>
      </c>
      <c r="Q1204" s="7">
        <v>11</v>
      </c>
      <c r="R1204" s="7">
        <v>54</v>
      </c>
      <c r="S1204" s="7">
        <v>1</v>
      </c>
      <c r="U1204" s="7">
        <v>4.7</v>
      </c>
      <c r="V1204" s="7">
        <v>1.8</v>
      </c>
      <c r="Z1204" s="7">
        <v>25</v>
      </c>
      <c r="AB1204" s="8" t="str">
        <f t="shared" si="194"/>
        <v/>
      </c>
      <c r="AC1204" s="8" t="str">
        <f t="shared" si="195"/>
        <v/>
      </c>
      <c r="AD1204" s="32" t="str">
        <f t="shared" si="196"/>
        <v/>
      </c>
      <c r="AE1204" s="32" t="str">
        <f>IF(J1204&lt;900,IF(AND(VLOOKUP(C1204,marv2012_trees!$A$2:$O$2023,11,FALSE)&lt;21,OR(Q1204=21,Q1204=22,Q1204=23)),1,""),"")</f>
        <v/>
      </c>
      <c r="AF1204" s="32" t="str">
        <f t="shared" si="197"/>
        <v/>
      </c>
      <c r="AG1204" s="32">
        <f t="shared" si="198"/>
        <v>0</v>
      </c>
      <c r="AH1204" s="32">
        <f t="shared" si="199"/>
        <v>0</v>
      </c>
      <c r="AI1204" s="32" t="str">
        <f t="shared" si="200"/>
        <v/>
      </c>
      <c r="AJ1204" s="32" t="str">
        <f t="shared" si="201"/>
        <v/>
      </c>
    </row>
    <row r="1205" spans="1:36">
      <c r="A1205">
        <v>81</v>
      </c>
      <c r="B1205" s="1" t="str">
        <f t="shared" si="193"/>
        <v>81_907</v>
      </c>
      <c r="C1205" t="str">
        <f t="shared" si="202"/>
        <v>81_907</v>
      </c>
      <c r="D1205" t="str">
        <f>IF(ISNA(VLOOKUP(C1205,omissio_vanha_vs_uusi!$A$2:$T$107,20,FALSE)),"",IF(VLOOKUP(C1205,omissio_vanha_vs_uusi!$A$2:$T$107,20,FALSE)="OK",VLOOKUP(C1205,omissio_vanha_vs_uusi!$A$2:$T$107,11,FALSE),""))</f>
        <v/>
      </c>
      <c r="G1205">
        <f>IF(ISNA(VLOOKUP($C1205,results!$A$2:$CJ$107,10,FALSE)),"",VLOOKUP($C1205,results!$A$2:$CJ$107,10,FALSE))</f>
        <v>2516135.98</v>
      </c>
      <c r="H1205">
        <f>IF(ISNA(VLOOKUP($C1205,results!$A$2:$CJ$107,11,FALSE)),"",VLOOKUP($C1205,results!$A$2:$CJ$107,11,FALSE))</f>
        <v>6860766.8799999999</v>
      </c>
      <c r="I1205">
        <v>81</v>
      </c>
      <c r="J1205">
        <v>907</v>
      </c>
      <c r="N1205">
        <v>4</v>
      </c>
      <c r="O1205" s="7">
        <v>2</v>
      </c>
      <c r="P1205" s="7">
        <v>2</v>
      </c>
      <c r="Q1205" s="7">
        <v>11</v>
      </c>
      <c r="R1205" s="7">
        <v>49</v>
      </c>
      <c r="AB1205" s="8" t="str">
        <f t="shared" si="194"/>
        <v/>
      </c>
      <c r="AC1205" s="8" t="str">
        <f t="shared" si="195"/>
        <v/>
      </c>
      <c r="AD1205" s="32" t="str">
        <f t="shared" si="196"/>
        <v/>
      </c>
      <c r="AE1205" s="32" t="str">
        <f>IF(J1205&lt;900,IF(AND(VLOOKUP(C1205,marv2012_trees!$A$2:$O$2023,11,FALSE)&lt;21,OR(Q1205=21,Q1205=22,Q1205=23)),1,""),"")</f>
        <v/>
      </c>
      <c r="AF1205" s="32" t="str">
        <f t="shared" si="197"/>
        <v/>
      </c>
      <c r="AG1205" s="32">
        <f t="shared" si="198"/>
        <v>0</v>
      </c>
      <c r="AH1205" s="32">
        <f t="shared" si="199"/>
        <v>0</v>
      </c>
      <c r="AI1205" s="32" t="str">
        <f t="shared" si="200"/>
        <v/>
      </c>
      <c r="AJ1205" s="32" t="str">
        <f t="shared" si="201"/>
        <v/>
      </c>
    </row>
    <row r="1206" spans="1:36" s="7" customFormat="1">
      <c r="A1206">
        <v>37</v>
      </c>
      <c r="B1206" s="1" t="str">
        <f t="shared" si="193"/>
        <v>37_91</v>
      </c>
      <c r="C1206" t="str">
        <f t="shared" ref="C1206" si="203">CONCATENATE(I1206,"_",J1206)</f>
        <v>37_91</v>
      </c>
      <c r="D1206" t="str">
        <f>IF(ISNA(VLOOKUP(C1206,omissio_vanha_vs_uusi!$A$2:$T$107,20,FALSE)),"",IF(VLOOKUP(C1206,omissio_vanha_vs_uusi!$A$2:$T$107,20,FALSE)="OK",VLOOKUP(C1206,omissio_vanha_vs_uusi!$A$2:$T$107,11,FALSE),""))</f>
        <v/>
      </c>
      <c r="E1206">
        <f>VLOOKUP($C1206,marv2012_trees!$A$2:$O$2023,5,FALSE)</f>
        <v>2516151.64</v>
      </c>
      <c r="F1206">
        <f>VLOOKUP($C1206,marv2012_trees!$A$2:$O$2023,6,FALSE)</f>
        <v>6858020.7000000002</v>
      </c>
      <c r="G1206" t="str">
        <f>IF(ISNA(VLOOKUP($C1206,results!$A$2:$CJ$107,10,FALSE)),"",VLOOKUP($C1206,results!$A$2:$CJ$107,10,FALSE))</f>
        <v/>
      </c>
      <c r="H1206" t="str">
        <f>IF(ISNA(VLOOKUP($C1206,results!$A$2:$CJ$107,11,FALSE)),"",VLOOKUP($C1206,results!$A$2:$CJ$107,11,FALSE))</f>
        <v/>
      </c>
      <c r="I1206">
        <v>37</v>
      </c>
      <c r="J1206">
        <v>91</v>
      </c>
      <c r="K1206">
        <v>1</v>
      </c>
      <c r="L1206">
        <v>230</v>
      </c>
      <c r="M1206">
        <v>18.584009160000001</v>
      </c>
      <c r="N1206">
        <v>2</v>
      </c>
      <c r="O1206" s="7">
        <v>1</v>
      </c>
      <c r="P1206" s="7">
        <v>1</v>
      </c>
      <c r="Q1206" s="7">
        <v>11</v>
      </c>
      <c r="R1206" s="7">
        <v>240</v>
      </c>
      <c r="AB1206" s="8">
        <f t="shared" si="194"/>
        <v>10</v>
      </c>
      <c r="AC1206" s="8" t="str">
        <f t="shared" si="195"/>
        <v/>
      </c>
      <c r="AD1206" s="32" t="str">
        <f t="shared" si="196"/>
        <v/>
      </c>
      <c r="AE1206" s="32" t="str">
        <f>IF(J1206&lt;900,IF(AND(VLOOKUP(C1206,marv2012_trees!$A$2:$O$2023,11,FALSE)&lt;21,OR(Q1206=21,Q1206=22,Q1206=23)),1,""),"")</f>
        <v/>
      </c>
      <c r="AF1206" s="32" t="str">
        <f t="shared" si="197"/>
        <v/>
      </c>
      <c r="AG1206" s="32">
        <f t="shared" si="198"/>
        <v>230</v>
      </c>
      <c r="AH1206" s="32">
        <f t="shared" si="199"/>
        <v>240</v>
      </c>
      <c r="AI1206" s="32">
        <f t="shared" si="200"/>
        <v>10</v>
      </c>
      <c r="AJ1206" s="32" t="str">
        <f t="shared" si="201"/>
        <v/>
      </c>
    </row>
    <row r="1207" spans="1:36" s="7" customFormat="1">
      <c r="A1207">
        <v>37</v>
      </c>
      <c r="B1207" s="1" t="str">
        <f t="shared" si="193"/>
        <v>37_86</v>
      </c>
      <c r="C1207" t="str">
        <f t="shared" ref="C1207:C1270" si="204">CONCATENATE(I1207,"_",J1207)</f>
        <v>37_86</v>
      </c>
      <c r="D1207" t="str">
        <f>IF(ISNA(VLOOKUP(C1207,omissio_vanha_vs_uusi!$A$2:$T$107,20,FALSE)),"",IF(VLOOKUP(C1207,omissio_vanha_vs_uusi!$A$2:$T$107,20,FALSE)="OK",VLOOKUP(C1207,omissio_vanha_vs_uusi!$A$2:$T$107,11,FALSE),""))</f>
        <v/>
      </c>
      <c r="E1207">
        <f>VLOOKUP($C1207,marv2012_trees!$A$2:$O$2023,5,FALSE)</f>
        <v>2516158.79</v>
      </c>
      <c r="F1207">
        <f>VLOOKUP($C1207,marv2012_trees!$A$2:$O$2023,6,FALSE)</f>
        <v>6858026.0300000003</v>
      </c>
      <c r="G1207" t="str">
        <f>IF(ISNA(VLOOKUP($C1207,results!$A$2:$CJ$107,10,FALSE)),"",VLOOKUP($C1207,results!$A$2:$CJ$107,10,FALSE))</f>
        <v/>
      </c>
      <c r="H1207" t="str">
        <f>IF(ISNA(VLOOKUP($C1207,results!$A$2:$CJ$107,11,FALSE)),"",VLOOKUP($C1207,results!$A$2:$CJ$107,11,FALSE))</f>
        <v/>
      </c>
      <c r="I1207">
        <v>37</v>
      </c>
      <c r="J1207">
        <v>86</v>
      </c>
      <c r="K1207">
        <v>1</v>
      </c>
      <c r="L1207">
        <v>195</v>
      </c>
      <c r="M1207">
        <v>18.423009159999999</v>
      </c>
      <c r="N1207">
        <v>2</v>
      </c>
      <c r="O1207" s="7">
        <v>1</v>
      </c>
      <c r="P1207" s="7">
        <v>1</v>
      </c>
      <c r="Q1207" s="7">
        <v>11</v>
      </c>
      <c r="R1207" s="7">
        <v>207</v>
      </c>
      <c r="S1207" s="7" t="s">
        <v>35</v>
      </c>
      <c r="T1207" s="7">
        <v>17</v>
      </c>
      <c r="U1207" s="7">
        <v>18.100000000000001</v>
      </c>
      <c r="V1207" s="7">
        <v>7.8</v>
      </c>
      <c r="AB1207" s="8">
        <f t="shared" si="194"/>
        <v>12</v>
      </c>
      <c r="AC1207" s="8" t="str">
        <f t="shared" si="195"/>
        <v/>
      </c>
      <c r="AD1207" s="32" t="str">
        <f t="shared" si="196"/>
        <v/>
      </c>
      <c r="AE1207" s="32" t="str">
        <f>IF(J1207&lt;900,IF(AND(VLOOKUP(C1207,marv2012_trees!$A$2:$O$2023,11,FALSE)&lt;21,OR(Q1207=21,Q1207=22,Q1207=23)),1,""),"")</f>
        <v/>
      </c>
      <c r="AF1207" s="32" t="str">
        <f t="shared" si="197"/>
        <v/>
      </c>
      <c r="AG1207" s="32">
        <f t="shared" si="198"/>
        <v>195</v>
      </c>
      <c r="AH1207" s="32">
        <f t="shared" si="199"/>
        <v>207</v>
      </c>
      <c r="AI1207" s="32">
        <f t="shared" si="200"/>
        <v>12</v>
      </c>
      <c r="AJ1207" s="32" t="str">
        <f t="shared" si="201"/>
        <v/>
      </c>
    </row>
    <row r="1208" spans="1:36" s="7" customFormat="1">
      <c r="A1208">
        <v>37</v>
      </c>
      <c r="B1208" s="1" t="str">
        <f t="shared" si="193"/>
        <v>37_89</v>
      </c>
      <c r="C1208" t="str">
        <f t="shared" si="204"/>
        <v>37_89</v>
      </c>
      <c r="D1208" t="str">
        <f>IF(ISNA(VLOOKUP(C1208,omissio_vanha_vs_uusi!$A$2:$T$107,20,FALSE)),"",IF(VLOOKUP(C1208,omissio_vanha_vs_uusi!$A$2:$T$107,20,FALSE)="OK",VLOOKUP(C1208,omissio_vanha_vs_uusi!$A$2:$T$107,11,FALSE),""))</f>
        <v/>
      </c>
      <c r="E1208">
        <f>VLOOKUP($C1208,marv2012_trees!$A$2:$O$2023,5,FALSE)</f>
        <v>2516153.63</v>
      </c>
      <c r="F1208">
        <f>VLOOKUP($C1208,marv2012_trees!$A$2:$O$2023,6,FALSE)</f>
        <v>6858025.0700000003</v>
      </c>
      <c r="G1208" t="str">
        <f>IF(ISNA(VLOOKUP($C1208,results!$A$2:$CJ$107,10,FALSE)),"",VLOOKUP($C1208,results!$A$2:$CJ$107,10,FALSE))</f>
        <v/>
      </c>
      <c r="H1208" t="str">
        <f>IF(ISNA(VLOOKUP($C1208,results!$A$2:$CJ$107,11,FALSE)),"",VLOOKUP($C1208,results!$A$2:$CJ$107,11,FALSE))</f>
        <v/>
      </c>
      <c r="I1208">
        <v>37</v>
      </c>
      <c r="J1208">
        <v>89</v>
      </c>
      <c r="K1208">
        <v>1</v>
      </c>
      <c r="L1208">
        <v>261</v>
      </c>
      <c r="M1208">
        <v>18.168005489999999</v>
      </c>
      <c r="N1208">
        <v>2</v>
      </c>
      <c r="O1208" s="7">
        <v>1</v>
      </c>
      <c r="P1208" s="7">
        <v>1</v>
      </c>
      <c r="Q1208" s="7">
        <v>11</v>
      </c>
      <c r="R1208" s="7">
        <v>271</v>
      </c>
      <c r="AB1208" s="8">
        <f t="shared" si="194"/>
        <v>10</v>
      </c>
      <c r="AC1208" s="8" t="str">
        <f t="shared" si="195"/>
        <v/>
      </c>
      <c r="AD1208" s="32" t="str">
        <f t="shared" si="196"/>
        <v/>
      </c>
      <c r="AE1208" s="32" t="str">
        <f>IF(J1208&lt;900,IF(AND(VLOOKUP(C1208,marv2012_trees!$A$2:$O$2023,11,FALSE)&lt;21,OR(Q1208=21,Q1208=22,Q1208=23)),1,""),"")</f>
        <v/>
      </c>
      <c r="AF1208" s="32" t="str">
        <f t="shared" si="197"/>
        <v/>
      </c>
      <c r="AG1208" s="32">
        <f t="shared" si="198"/>
        <v>261</v>
      </c>
      <c r="AH1208" s="32">
        <f t="shared" si="199"/>
        <v>271</v>
      </c>
      <c r="AI1208" s="32">
        <f t="shared" si="200"/>
        <v>10</v>
      </c>
      <c r="AJ1208" s="32" t="str">
        <f t="shared" si="201"/>
        <v/>
      </c>
    </row>
    <row r="1209" spans="1:36" s="7" customFormat="1">
      <c r="A1209">
        <v>37</v>
      </c>
      <c r="B1209" s="1" t="str">
        <f t="shared" si="193"/>
        <v>37_93</v>
      </c>
      <c r="C1209" t="str">
        <f t="shared" si="204"/>
        <v>37_93</v>
      </c>
      <c r="D1209" t="str">
        <f>IF(ISNA(VLOOKUP(C1209,omissio_vanha_vs_uusi!$A$2:$T$107,20,FALSE)),"",IF(VLOOKUP(C1209,omissio_vanha_vs_uusi!$A$2:$T$107,20,FALSE)="OK",VLOOKUP(C1209,omissio_vanha_vs_uusi!$A$2:$T$107,11,FALSE),""))</f>
        <v/>
      </c>
      <c r="E1209">
        <f>VLOOKUP($C1209,marv2012_trees!$A$2:$O$2023,5,FALSE)</f>
        <v>2516150.92</v>
      </c>
      <c r="F1209">
        <f>VLOOKUP($C1209,marv2012_trees!$A$2:$O$2023,6,FALSE)</f>
        <v>6858026.04</v>
      </c>
      <c r="G1209" t="str">
        <f>IF(ISNA(VLOOKUP($C1209,results!$A$2:$CJ$107,10,FALSE)),"",VLOOKUP($C1209,results!$A$2:$CJ$107,10,FALSE))</f>
        <v/>
      </c>
      <c r="H1209" t="str">
        <f>IF(ISNA(VLOOKUP($C1209,results!$A$2:$CJ$107,11,FALSE)),"",VLOOKUP($C1209,results!$A$2:$CJ$107,11,FALSE))</f>
        <v/>
      </c>
      <c r="I1209">
        <v>37</v>
      </c>
      <c r="J1209">
        <v>93</v>
      </c>
      <c r="K1209">
        <v>1</v>
      </c>
      <c r="L1209">
        <v>215</v>
      </c>
      <c r="M1209">
        <v>18.877999389999999</v>
      </c>
      <c r="N1209">
        <v>2</v>
      </c>
      <c r="O1209" s="7">
        <v>1</v>
      </c>
      <c r="P1209" s="7">
        <v>1</v>
      </c>
      <c r="Q1209" s="7">
        <v>11</v>
      </c>
      <c r="R1209" s="7">
        <v>216</v>
      </c>
      <c r="S1209" s="7" t="s">
        <v>35</v>
      </c>
      <c r="T1209" s="7">
        <v>16</v>
      </c>
      <c r="U1209" s="7">
        <v>19.3</v>
      </c>
      <c r="V1209" s="7">
        <v>10.1</v>
      </c>
      <c r="W1209" s="7">
        <v>8</v>
      </c>
      <c r="X1209" s="7">
        <v>14</v>
      </c>
      <c r="Y1209" s="7">
        <v>11</v>
      </c>
      <c r="AB1209" s="8">
        <f t="shared" si="194"/>
        <v>1</v>
      </c>
      <c r="AC1209" s="8" t="str">
        <f t="shared" si="195"/>
        <v/>
      </c>
      <c r="AD1209" s="32" t="str">
        <f t="shared" si="196"/>
        <v/>
      </c>
      <c r="AE1209" s="32" t="str">
        <f>IF(J1209&lt;900,IF(AND(VLOOKUP(C1209,marv2012_trees!$A$2:$O$2023,11,FALSE)&lt;21,OR(Q1209=21,Q1209=22,Q1209=23)),1,""),"")</f>
        <v/>
      </c>
      <c r="AF1209" s="32" t="str">
        <f t="shared" si="197"/>
        <v/>
      </c>
      <c r="AG1209" s="32">
        <f t="shared" si="198"/>
        <v>215</v>
      </c>
      <c r="AH1209" s="32">
        <f t="shared" si="199"/>
        <v>216</v>
      </c>
      <c r="AI1209" s="32">
        <f t="shared" si="200"/>
        <v>1</v>
      </c>
      <c r="AJ1209" s="32" t="str">
        <f t="shared" si="201"/>
        <v/>
      </c>
    </row>
    <row r="1210" spans="1:36" s="7" customFormat="1">
      <c r="A1210">
        <v>37</v>
      </c>
      <c r="B1210" s="1" t="str">
        <f t="shared" si="193"/>
        <v>37_97</v>
      </c>
      <c r="C1210" t="str">
        <f t="shared" si="204"/>
        <v>37_97</v>
      </c>
      <c r="D1210" t="str">
        <f>IF(ISNA(VLOOKUP(C1210,omissio_vanha_vs_uusi!$A$2:$T$107,20,FALSE)),"",IF(VLOOKUP(C1210,omissio_vanha_vs_uusi!$A$2:$T$107,20,FALSE)="OK",VLOOKUP(C1210,omissio_vanha_vs_uusi!$A$2:$T$107,11,FALSE),""))</f>
        <v/>
      </c>
      <c r="E1210">
        <f>VLOOKUP($C1210,marv2012_trees!$A$2:$O$2023,5,FALSE)</f>
        <v>2516148.23</v>
      </c>
      <c r="F1210">
        <f>VLOOKUP($C1210,marv2012_trees!$A$2:$O$2023,6,FALSE)</f>
        <v>6858024.6799999997</v>
      </c>
      <c r="G1210" t="str">
        <f>IF(ISNA(VLOOKUP($C1210,results!$A$2:$CJ$107,10,FALSE)),"",VLOOKUP($C1210,results!$A$2:$CJ$107,10,FALSE))</f>
        <v/>
      </c>
      <c r="H1210" t="str">
        <f>IF(ISNA(VLOOKUP($C1210,results!$A$2:$CJ$107,11,FALSE)),"",VLOOKUP($C1210,results!$A$2:$CJ$107,11,FALSE))</f>
        <v/>
      </c>
      <c r="I1210">
        <v>37</v>
      </c>
      <c r="J1210">
        <v>97</v>
      </c>
      <c r="K1210">
        <v>1</v>
      </c>
      <c r="L1210">
        <v>158</v>
      </c>
      <c r="M1210">
        <v>15.87600061</v>
      </c>
      <c r="N1210">
        <v>2</v>
      </c>
      <c r="O1210" s="7">
        <v>1</v>
      </c>
      <c r="P1210" s="7">
        <v>1</v>
      </c>
      <c r="Q1210" s="7">
        <v>11</v>
      </c>
      <c r="R1210" s="7">
        <v>158</v>
      </c>
      <c r="AB1210" s="8">
        <f t="shared" si="194"/>
        <v>0</v>
      </c>
      <c r="AC1210" s="8" t="str">
        <f t="shared" si="195"/>
        <v/>
      </c>
      <c r="AD1210" s="32" t="str">
        <f t="shared" si="196"/>
        <v/>
      </c>
      <c r="AE1210" s="32" t="str">
        <f>IF(J1210&lt;900,IF(AND(VLOOKUP(C1210,marv2012_trees!$A$2:$O$2023,11,FALSE)&lt;21,OR(Q1210=21,Q1210=22,Q1210=23)),1,""),"")</f>
        <v/>
      </c>
      <c r="AF1210" s="32" t="str">
        <f t="shared" si="197"/>
        <v/>
      </c>
      <c r="AG1210" s="32">
        <f t="shared" si="198"/>
        <v>158</v>
      </c>
      <c r="AH1210" s="32">
        <f t="shared" si="199"/>
        <v>158</v>
      </c>
      <c r="AI1210" s="32">
        <f t="shared" si="200"/>
        <v>0</v>
      </c>
      <c r="AJ1210" s="32" t="str">
        <f t="shared" si="201"/>
        <v/>
      </c>
    </row>
    <row r="1211" spans="1:36" s="7" customFormat="1">
      <c r="A1211">
        <v>37</v>
      </c>
      <c r="B1211" s="1" t="str">
        <f t="shared" si="193"/>
        <v>37_96</v>
      </c>
      <c r="C1211" t="str">
        <f t="shared" si="204"/>
        <v>37_96</v>
      </c>
      <c r="D1211" t="str">
        <f>IF(ISNA(VLOOKUP(C1211,omissio_vanha_vs_uusi!$A$2:$T$107,20,FALSE)),"",IF(VLOOKUP(C1211,omissio_vanha_vs_uusi!$A$2:$T$107,20,FALSE)="OK",VLOOKUP(C1211,omissio_vanha_vs_uusi!$A$2:$T$107,11,FALSE),""))</f>
        <v/>
      </c>
      <c r="E1211">
        <f>VLOOKUP($C1211,marv2012_trees!$A$2:$O$2023,5,FALSE)</f>
        <v>2516150.84</v>
      </c>
      <c r="F1211">
        <f>VLOOKUP($C1211,marv2012_trees!$A$2:$O$2023,6,FALSE)</f>
        <v>6858030.46</v>
      </c>
      <c r="G1211" t="str">
        <f>IF(ISNA(VLOOKUP($C1211,results!$A$2:$CJ$107,10,FALSE)),"",VLOOKUP($C1211,results!$A$2:$CJ$107,10,FALSE))</f>
        <v/>
      </c>
      <c r="H1211" t="str">
        <f>IF(ISNA(VLOOKUP($C1211,results!$A$2:$CJ$107,11,FALSE)),"",VLOOKUP($C1211,results!$A$2:$CJ$107,11,FALSE))</f>
        <v/>
      </c>
      <c r="I1211">
        <v>37</v>
      </c>
      <c r="J1211">
        <v>96</v>
      </c>
      <c r="K1211">
        <v>1</v>
      </c>
      <c r="L1211">
        <v>208</v>
      </c>
      <c r="M1211">
        <v>18.111009769999999</v>
      </c>
      <c r="N1211">
        <v>2</v>
      </c>
      <c r="O1211" s="7">
        <v>1</v>
      </c>
      <c r="P1211" s="7">
        <v>1</v>
      </c>
      <c r="Q1211" s="7">
        <v>11</v>
      </c>
      <c r="R1211" s="7">
        <v>210</v>
      </c>
      <c r="AB1211" s="8">
        <f t="shared" si="194"/>
        <v>2</v>
      </c>
      <c r="AC1211" s="8" t="str">
        <f t="shared" si="195"/>
        <v/>
      </c>
      <c r="AD1211" s="32" t="str">
        <f t="shared" si="196"/>
        <v/>
      </c>
      <c r="AE1211" s="32" t="str">
        <f>IF(J1211&lt;900,IF(AND(VLOOKUP(C1211,marv2012_trees!$A$2:$O$2023,11,FALSE)&lt;21,OR(Q1211=21,Q1211=22,Q1211=23)),1,""),"")</f>
        <v/>
      </c>
      <c r="AF1211" s="32" t="str">
        <f t="shared" si="197"/>
        <v/>
      </c>
      <c r="AG1211" s="32">
        <f t="shared" si="198"/>
        <v>208</v>
      </c>
      <c r="AH1211" s="32">
        <f t="shared" si="199"/>
        <v>210</v>
      </c>
      <c r="AI1211" s="32">
        <f t="shared" si="200"/>
        <v>2</v>
      </c>
      <c r="AJ1211" s="32" t="str">
        <f t="shared" si="201"/>
        <v/>
      </c>
    </row>
    <row r="1212" spans="1:36" s="7" customFormat="1">
      <c r="A1212">
        <v>37</v>
      </c>
      <c r="B1212" s="1" t="str">
        <f t="shared" si="193"/>
        <v>37_95</v>
      </c>
      <c r="C1212" t="str">
        <f t="shared" si="204"/>
        <v>37_95</v>
      </c>
      <c r="D1212" t="str">
        <f>IF(ISNA(VLOOKUP(C1212,omissio_vanha_vs_uusi!$A$2:$T$107,20,FALSE)),"",IF(VLOOKUP(C1212,omissio_vanha_vs_uusi!$A$2:$T$107,20,FALSE)="OK",VLOOKUP(C1212,omissio_vanha_vs_uusi!$A$2:$T$107,11,FALSE),""))</f>
        <v/>
      </c>
      <c r="E1212">
        <f>VLOOKUP($C1212,marv2012_trees!$A$2:$O$2023,5,FALSE)</f>
        <v>2516151.8199999998</v>
      </c>
      <c r="F1212">
        <f>VLOOKUP($C1212,marv2012_trees!$A$2:$O$2023,6,FALSE)</f>
        <v>6858032.0599999996</v>
      </c>
      <c r="G1212" t="str">
        <f>IF(ISNA(VLOOKUP($C1212,results!$A$2:$CJ$107,10,FALSE)),"",VLOOKUP($C1212,results!$A$2:$CJ$107,10,FALSE))</f>
        <v/>
      </c>
      <c r="H1212" t="str">
        <f>IF(ISNA(VLOOKUP($C1212,results!$A$2:$CJ$107,11,FALSE)),"",VLOOKUP($C1212,results!$A$2:$CJ$107,11,FALSE))</f>
        <v/>
      </c>
      <c r="I1212">
        <v>37</v>
      </c>
      <c r="J1212">
        <v>95</v>
      </c>
      <c r="K1212">
        <v>1</v>
      </c>
      <c r="L1212">
        <v>185</v>
      </c>
      <c r="M1212">
        <v>17.397008540000002</v>
      </c>
      <c r="N1212">
        <v>2</v>
      </c>
      <c r="O1212" s="7">
        <v>1</v>
      </c>
      <c r="P1212" s="7">
        <v>1</v>
      </c>
      <c r="Q1212" s="7">
        <v>11</v>
      </c>
      <c r="R1212" s="7">
        <v>202</v>
      </c>
      <c r="AB1212" s="8">
        <f t="shared" si="194"/>
        <v>17</v>
      </c>
      <c r="AC1212" s="8" t="str">
        <f t="shared" si="195"/>
        <v/>
      </c>
      <c r="AD1212" s="32" t="str">
        <f t="shared" si="196"/>
        <v/>
      </c>
      <c r="AE1212" s="32" t="str">
        <f>IF(J1212&lt;900,IF(AND(VLOOKUP(C1212,marv2012_trees!$A$2:$O$2023,11,FALSE)&lt;21,OR(Q1212=21,Q1212=22,Q1212=23)),1,""),"")</f>
        <v/>
      </c>
      <c r="AF1212" s="32" t="str">
        <f t="shared" si="197"/>
        <v/>
      </c>
      <c r="AG1212" s="32">
        <f t="shared" si="198"/>
        <v>185</v>
      </c>
      <c r="AH1212" s="32">
        <f t="shared" si="199"/>
        <v>202</v>
      </c>
      <c r="AI1212" s="32">
        <f t="shared" si="200"/>
        <v>17</v>
      </c>
      <c r="AJ1212" s="32" t="str">
        <f t="shared" si="201"/>
        <v/>
      </c>
    </row>
    <row r="1213" spans="1:36" s="7" customFormat="1">
      <c r="A1213">
        <v>37</v>
      </c>
      <c r="B1213" s="1" t="str">
        <f t="shared" si="193"/>
        <v>37_100</v>
      </c>
      <c r="C1213" t="str">
        <f t="shared" si="204"/>
        <v>37_100</v>
      </c>
      <c r="D1213" t="str">
        <f>IF(ISNA(VLOOKUP(C1213,omissio_vanha_vs_uusi!$A$2:$T$107,20,FALSE)),"",IF(VLOOKUP(C1213,omissio_vanha_vs_uusi!$A$2:$T$107,20,FALSE)="OK",VLOOKUP(C1213,omissio_vanha_vs_uusi!$A$2:$T$107,11,FALSE),""))</f>
        <v/>
      </c>
      <c r="E1213">
        <f>VLOOKUP($C1213,marv2012_trees!$A$2:$O$2023,5,FALSE)</f>
        <v>2516150.4500000002</v>
      </c>
      <c r="F1213">
        <f>VLOOKUP($C1213,marv2012_trees!$A$2:$O$2023,6,FALSE)</f>
        <v>6858034.9299999997</v>
      </c>
      <c r="G1213" t="str">
        <f>IF(ISNA(VLOOKUP($C1213,results!$A$2:$CJ$107,10,FALSE)),"",VLOOKUP($C1213,results!$A$2:$CJ$107,10,FALSE))</f>
        <v/>
      </c>
      <c r="H1213" t="str">
        <f>IF(ISNA(VLOOKUP($C1213,results!$A$2:$CJ$107,11,FALSE)),"",VLOOKUP($C1213,results!$A$2:$CJ$107,11,FALSE))</f>
        <v/>
      </c>
      <c r="I1213">
        <v>37</v>
      </c>
      <c r="J1213">
        <v>100</v>
      </c>
      <c r="K1213">
        <v>1</v>
      </c>
      <c r="L1213">
        <v>250</v>
      </c>
      <c r="M1213">
        <v>18.257999999999999</v>
      </c>
      <c r="N1213">
        <v>2</v>
      </c>
      <c r="O1213" s="7">
        <v>1</v>
      </c>
      <c r="P1213" s="7">
        <v>1</v>
      </c>
      <c r="Q1213" s="7">
        <v>11</v>
      </c>
      <c r="R1213" s="7">
        <v>250</v>
      </c>
      <c r="S1213" s="7" t="s">
        <v>35</v>
      </c>
      <c r="T1213" s="7">
        <v>20</v>
      </c>
      <c r="U1213" s="7">
        <v>17.2</v>
      </c>
      <c r="V1213" s="7">
        <v>10.199999999999999</v>
      </c>
      <c r="AB1213" s="8">
        <f t="shared" si="194"/>
        <v>0</v>
      </c>
      <c r="AC1213" s="8" t="str">
        <f t="shared" si="195"/>
        <v/>
      </c>
      <c r="AD1213" s="32" t="str">
        <f t="shared" si="196"/>
        <v/>
      </c>
      <c r="AE1213" s="32" t="str">
        <f>IF(J1213&lt;900,IF(AND(VLOOKUP(C1213,marv2012_trees!$A$2:$O$2023,11,FALSE)&lt;21,OR(Q1213=21,Q1213=22,Q1213=23)),1,""),"")</f>
        <v/>
      </c>
      <c r="AF1213" s="32" t="str">
        <f t="shared" si="197"/>
        <v/>
      </c>
      <c r="AG1213" s="32">
        <f t="shared" si="198"/>
        <v>250</v>
      </c>
      <c r="AH1213" s="32">
        <f t="shared" si="199"/>
        <v>250</v>
      </c>
      <c r="AI1213" s="32">
        <f t="shared" si="200"/>
        <v>0</v>
      </c>
      <c r="AJ1213" s="32" t="str">
        <f t="shared" si="201"/>
        <v/>
      </c>
    </row>
    <row r="1214" spans="1:36" s="7" customFormat="1">
      <c r="A1214">
        <v>37</v>
      </c>
      <c r="B1214" s="1" t="str">
        <f t="shared" si="193"/>
        <v>37_104</v>
      </c>
      <c r="C1214" t="str">
        <f t="shared" si="204"/>
        <v>37_104</v>
      </c>
      <c r="D1214" t="str">
        <f>IF(ISNA(VLOOKUP(C1214,omissio_vanha_vs_uusi!$A$2:$T$107,20,FALSE)),"",IF(VLOOKUP(C1214,omissio_vanha_vs_uusi!$A$2:$T$107,20,FALSE)="OK",VLOOKUP(C1214,omissio_vanha_vs_uusi!$A$2:$T$107,11,FALSE),""))</f>
        <v/>
      </c>
      <c r="E1214">
        <f>VLOOKUP($C1214,marv2012_trees!$A$2:$O$2023,5,FALSE)</f>
        <v>2516145.6800000002</v>
      </c>
      <c r="F1214">
        <f>VLOOKUP($C1214,marv2012_trees!$A$2:$O$2023,6,FALSE)</f>
        <v>6858034.1100000003</v>
      </c>
      <c r="G1214" t="str">
        <f>IF(ISNA(VLOOKUP($C1214,results!$A$2:$CJ$107,10,FALSE)),"",VLOOKUP($C1214,results!$A$2:$CJ$107,10,FALSE))</f>
        <v/>
      </c>
      <c r="H1214" t="str">
        <f>IF(ISNA(VLOOKUP($C1214,results!$A$2:$CJ$107,11,FALSE)),"",VLOOKUP($C1214,results!$A$2:$CJ$107,11,FALSE))</f>
        <v/>
      </c>
      <c r="I1214">
        <v>37</v>
      </c>
      <c r="J1214">
        <v>104</v>
      </c>
      <c r="K1214">
        <v>1</v>
      </c>
      <c r="L1214">
        <v>167</v>
      </c>
      <c r="M1214">
        <v>13.424998779999999</v>
      </c>
      <c r="N1214">
        <v>2</v>
      </c>
      <c r="O1214" s="7">
        <v>1</v>
      </c>
      <c r="P1214" s="7">
        <v>1</v>
      </c>
      <c r="Q1214" s="7">
        <v>11</v>
      </c>
      <c r="R1214" s="7">
        <v>165</v>
      </c>
      <c r="AB1214" s="8">
        <f t="shared" si="194"/>
        <v>-2</v>
      </c>
      <c r="AC1214" s="8" t="str">
        <f t="shared" si="195"/>
        <v/>
      </c>
      <c r="AD1214" s="32" t="str">
        <f t="shared" si="196"/>
        <v/>
      </c>
      <c r="AE1214" s="32" t="str">
        <f>IF(J1214&lt;900,IF(AND(VLOOKUP(C1214,marv2012_trees!$A$2:$O$2023,11,FALSE)&lt;21,OR(Q1214=21,Q1214=22,Q1214=23)),1,""),"")</f>
        <v/>
      </c>
      <c r="AF1214" s="32" t="str">
        <f t="shared" si="197"/>
        <v/>
      </c>
      <c r="AG1214" s="32">
        <f t="shared" si="198"/>
        <v>167</v>
      </c>
      <c r="AH1214" s="32">
        <f t="shared" si="199"/>
        <v>165</v>
      </c>
      <c r="AI1214" s="32">
        <f t="shared" si="200"/>
        <v>-2</v>
      </c>
      <c r="AJ1214" s="32" t="str">
        <f t="shared" si="201"/>
        <v/>
      </c>
    </row>
    <row r="1215" spans="1:36" s="7" customFormat="1">
      <c r="A1215">
        <v>37</v>
      </c>
      <c r="B1215" s="1" t="str">
        <f t="shared" si="193"/>
        <v>37_111</v>
      </c>
      <c r="C1215" t="str">
        <f t="shared" si="204"/>
        <v>37_111</v>
      </c>
      <c r="D1215" t="str">
        <f>IF(ISNA(VLOOKUP(C1215,omissio_vanha_vs_uusi!$A$2:$T$107,20,FALSE)),"",IF(VLOOKUP(C1215,omissio_vanha_vs_uusi!$A$2:$T$107,20,FALSE)="OK",VLOOKUP(C1215,omissio_vanha_vs_uusi!$A$2:$T$107,11,FALSE),""))</f>
        <v/>
      </c>
      <c r="E1215">
        <f>VLOOKUP($C1215,marv2012_trees!$A$2:$O$2023,5,FALSE)</f>
        <v>2516143.4700000002</v>
      </c>
      <c r="F1215">
        <f>VLOOKUP($C1215,marv2012_trees!$A$2:$O$2023,6,FALSE)</f>
        <v>6858039.2999999998</v>
      </c>
      <c r="G1215" t="str">
        <f>IF(ISNA(VLOOKUP($C1215,results!$A$2:$CJ$107,10,FALSE)),"",VLOOKUP($C1215,results!$A$2:$CJ$107,10,FALSE))</f>
        <v/>
      </c>
      <c r="H1215" t="str">
        <f>IF(ISNA(VLOOKUP($C1215,results!$A$2:$CJ$107,11,FALSE)),"",VLOOKUP($C1215,results!$A$2:$CJ$107,11,FALSE))</f>
        <v/>
      </c>
      <c r="I1215">
        <v>37</v>
      </c>
      <c r="J1215">
        <v>111</v>
      </c>
      <c r="K1215">
        <v>1</v>
      </c>
      <c r="L1215">
        <v>240</v>
      </c>
      <c r="M1215">
        <v>16.69499695</v>
      </c>
      <c r="N1215">
        <v>2</v>
      </c>
      <c r="O1215" s="7">
        <v>1</v>
      </c>
      <c r="P1215" s="7">
        <v>1</v>
      </c>
      <c r="Q1215" s="7">
        <v>11</v>
      </c>
      <c r="R1215" s="7">
        <v>253</v>
      </c>
      <c r="S1215" s="7" t="s">
        <v>35</v>
      </c>
      <c r="T1215" s="7">
        <v>20</v>
      </c>
      <c r="U1215" s="7">
        <v>17.399999999999999</v>
      </c>
      <c r="V1215" s="7">
        <v>9.6</v>
      </c>
      <c r="AB1215" s="8">
        <f t="shared" si="194"/>
        <v>13</v>
      </c>
      <c r="AC1215" s="8" t="str">
        <f t="shared" si="195"/>
        <v/>
      </c>
      <c r="AD1215" s="32" t="str">
        <f t="shared" si="196"/>
        <v/>
      </c>
      <c r="AE1215" s="32" t="str">
        <f>IF(J1215&lt;900,IF(AND(VLOOKUP(C1215,marv2012_trees!$A$2:$O$2023,11,FALSE)&lt;21,OR(Q1215=21,Q1215=22,Q1215=23)),1,""),"")</f>
        <v/>
      </c>
      <c r="AF1215" s="32" t="str">
        <f t="shared" si="197"/>
        <v/>
      </c>
      <c r="AG1215" s="32">
        <f t="shared" si="198"/>
        <v>240</v>
      </c>
      <c r="AH1215" s="32">
        <f t="shared" si="199"/>
        <v>253</v>
      </c>
      <c r="AI1215" s="32">
        <f t="shared" si="200"/>
        <v>13</v>
      </c>
      <c r="AJ1215" s="32" t="str">
        <f t="shared" si="201"/>
        <v/>
      </c>
    </row>
    <row r="1216" spans="1:36" s="7" customFormat="1">
      <c r="A1216">
        <v>37</v>
      </c>
      <c r="B1216" s="1" t="str">
        <f t="shared" si="193"/>
        <v>37_114</v>
      </c>
      <c r="C1216" t="str">
        <f t="shared" si="204"/>
        <v>37_114</v>
      </c>
      <c r="D1216" t="str">
        <f>IF(ISNA(VLOOKUP(C1216,omissio_vanha_vs_uusi!$A$2:$T$107,20,FALSE)),"",IF(VLOOKUP(C1216,omissio_vanha_vs_uusi!$A$2:$T$107,20,FALSE)="OK",VLOOKUP(C1216,omissio_vanha_vs_uusi!$A$2:$T$107,11,FALSE),""))</f>
        <v/>
      </c>
      <c r="E1216">
        <f>VLOOKUP($C1216,marv2012_trees!$A$2:$O$2023,5,FALSE)</f>
        <v>2516148.1800000002</v>
      </c>
      <c r="F1216">
        <f>VLOOKUP($C1216,marv2012_trees!$A$2:$O$2023,6,FALSE)</f>
        <v>6858044.3899999997</v>
      </c>
      <c r="G1216" t="str">
        <f>IF(ISNA(VLOOKUP($C1216,results!$A$2:$CJ$107,10,FALSE)),"",VLOOKUP($C1216,results!$A$2:$CJ$107,10,FALSE))</f>
        <v/>
      </c>
      <c r="H1216" t="str">
        <f>IF(ISNA(VLOOKUP($C1216,results!$A$2:$CJ$107,11,FALSE)),"",VLOOKUP($C1216,results!$A$2:$CJ$107,11,FALSE))</f>
        <v/>
      </c>
      <c r="I1216">
        <v>37</v>
      </c>
      <c r="J1216">
        <v>114</v>
      </c>
      <c r="K1216">
        <v>1</v>
      </c>
      <c r="L1216">
        <v>174</v>
      </c>
      <c r="M1216">
        <v>15.083999390000001</v>
      </c>
      <c r="N1216">
        <v>2</v>
      </c>
      <c r="O1216" s="7">
        <v>1</v>
      </c>
      <c r="P1216" s="7">
        <v>1</v>
      </c>
      <c r="Q1216" s="7">
        <v>11</v>
      </c>
      <c r="R1216" s="7">
        <v>185</v>
      </c>
      <c r="AB1216" s="8">
        <f t="shared" si="194"/>
        <v>11</v>
      </c>
      <c r="AC1216" s="8" t="str">
        <f t="shared" si="195"/>
        <v/>
      </c>
      <c r="AD1216" s="32" t="str">
        <f t="shared" si="196"/>
        <v/>
      </c>
      <c r="AE1216" s="32" t="str">
        <f>IF(J1216&lt;900,IF(AND(VLOOKUP(C1216,marv2012_trees!$A$2:$O$2023,11,FALSE)&lt;21,OR(Q1216=21,Q1216=22,Q1216=23)),1,""),"")</f>
        <v/>
      </c>
      <c r="AF1216" s="32" t="str">
        <f t="shared" si="197"/>
        <v/>
      </c>
      <c r="AG1216" s="32">
        <f t="shared" si="198"/>
        <v>174</v>
      </c>
      <c r="AH1216" s="32">
        <f t="shared" si="199"/>
        <v>185</v>
      </c>
      <c r="AI1216" s="32">
        <f t="shared" si="200"/>
        <v>11</v>
      </c>
      <c r="AJ1216" s="32" t="str">
        <f t="shared" si="201"/>
        <v/>
      </c>
    </row>
    <row r="1217" spans="1:36" s="7" customFormat="1">
      <c r="A1217">
        <v>37</v>
      </c>
      <c r="B1217" s="1" t="str">
        <f t="shared" si="193"/>
        <v>37_117</v>
      </c>
      <c r="C1217" t="str">
        <f t="shared" si="204"/>
        <v>37_117</v>
      </c>
      <c r="D1217" t="str">
        <f>IF(ISNA(VLOOKUP(C1217,omissio_vanha_vs_uusi!$A$2:$T$107,20,FALSE)),"",IF(VLOOKUP(C1217,omissio_vanha_vs_uusi!$A$2:$T$107,20,FALSE)="OK",VLOOKUP(C1217,omissio_vanha_vs_uusi!$A$2:$T$107,11,FALSE),""))</f>
        <v/>
      </c>
      <c r="E1217">
        <f>VLOOKUP($C1217,marv2012_trees!$A$2:$O$2023,5,FALSE)</f>
        <v>2516142.06</v>
      </c>
      <c r="F1217">
        <f>VLOOKUP($C1217,marv2012_trees!$A$2:$O$2023,6,FALSE)</f>
        <v>6858045.5300000003</v>
      </c>
      <c r="G1217" t="str">
        <f>IF(ISNA(VLOOKUP($C1217,results!$A$2:$CJ$107,10,FALSE)),"",VLOOKUP($C1217,results!$A$2:$CJ$107,10,FALSE))</f>
        <v/>
      </c>
      <c r="H1217" t="str">
        <f>IF(ISNA(VLOOKUP($C1217,results!$A$2:$CJ$107,11,FALSE)),"",VLOOKUP($C1217,results!$A$2:$CJ$107,11,FALSE))</f>
        <v/>
      </c>
      <c r="I1217">
        <v>37</v>
      </c>
      <c r="J1217">
        <v>117</v>
      </c>
      <c r="K1217">
        <v>1</v>
      </c>
      <c r="L1217">
        <v>188</v>
      </c>
      <c r="M1217">
        <v>18.198007319999999</v>
      </c>
      <c r="N1217">
        <v>2</v>
      </c>
      <c r="O1217" s="7">
        <v>1</v>
      </c>
      <c r="P1217" s="7">
        <v>1</v>
      </c>
      <c r="Q1217" s="7">
        <v>11</v>
      </c>
      <c r="R1217" s="7">
        <v>198</v>
      </c>
      <c r="AB1217" s="8">
        <f t="shared" si="194"/>
        <v>10</v>
      </c>
      <c r="AC1217" s="8" t="str">
        <f t="shared" si="195"/>
        <v/>
      </c>
      <c r="AD1217" s="32" t="str">
        <f t="shared" si="196"/>
        <v/>
      </c>
      <c r="AE1217" s="32" t="str">
        <f>IF(J1217&lt;900,IF(AND(VLOOKUP(C1217,marv2012_trees!$A$2:$O$2023,11,FALSE)&lt;21,OR(Q1217=21,Q1217=22,Q1217=23)),1,""),"")</f>
        <v/>
      </c>
      <c r="AF1217" s="32" t="str">
        <f t="shared" si="197"/>
        <v/>
      </c>
      <c r="AG1217" s="32">
        <f t="shared" si="198"/>
        <v>188</v>
      </c>
      <c r="AH1217" s="32">
        <f t="shared" si="199"/>
        <v>198</v>
      </c>
      <c r="AI1217" s="32">
        <f t="shared" si="200"/>
        <v>10</v>
      </c>
      <c r="AJ1217" s="32" t="str">
        <f t="shared" si="201"/>
        <v/>
      </c>
    </row>
    <row r="1218" spans="1:36" s="7" customFormat="1">
      <c r="A1218">
        <v>37</v>
      </c>
      <c r="B1218" s="1" t="str">
        <f t="shared" si="193"/>
        <v>37_126</v>
      </c>
      <c r="C1218" t="str">
        <f t="shared" si="204"/>
        <v>37_126</v>
      </c>
      <c r="D1218" t="str">
        <f>IF(ISNA(VLOOKUP(C1218,omissio_vanha_vs_uusi!$A$2:$T$107,20,FALSE)),"",IF(VLOOKUP(C1218,omissio_vanha_vs_uusi!$A$2:$T$107,20,FALSE)="OK",VLOOKUP(C1218,omissio_vanha_vs_uusi!$A$2:$T$107,11,FALSE),""))</f>
        <v/>
      </c>
      <c r="E1218">
        <f>VLOOKUP($C1218,marv2012_trees!$A$2:$O$2023,5,FALSE)</f>
        <v>2516143.34</v>
      </c>
      <c r="F1218">
        <f>VLOOKUP($C1218,marv2012_trees!$A$2:$O$2023,6,FALSE)</f>
        <v>6858049.4299999997</v>
      </c>
      <c r="G1218" t="str">
        <f>IF(ISNA(VLOOKUP($C1218,results!$A$2:$CJ$107,10,FALSE)),"",VLOOKUP($C1218,results!$A$2:$CJ$107,10,FALSE))</f>
        <v/>
      </c>
      <c r="H1218" t="str">
        <f>IF(ISNA(VLOOKUP($C1218,results!$A$2:$CJ$107,11,FALSE)),"",VLOOKUP($C1218,results!$A$2:$CJ$107,11,FALSE))</f>
        <v/>
      </c>
      <c r="I1218">
        <v>37</v>
      </c>
      <c r="J1218">
        <v>126</v>
      </c>
      <c r="K1218">
        <v>1</v>
      </c>
      <c r="L1218">
        <v>144</v>
      </c>
      <c r="M1218">
        <v>14.24399878</v>
      </c>
      <c r="N1218">
        <v>2</v>
      </c>
      <c r="O1218" s="7">
        <v>1</v>
      </c>
      <c r="P1218" s="7">
        <v>1</v>
      </c>
      <c r="Q1218" s="7">
        <v>11</v>
      </c>
      <c r="R1218" s="7">
        <v>147</v>
      </c>
      <c r="AB1218" s="8">
        <f t="shared" si="194"/>
        <v>3</v>
      </c>
      <c r="AC1218" s="8" t="str">
        <f t="shared" si="195"/>
        <v/>
      </c>
      <c r="AD1218" s="32" t="str">
        <f t="shared" si="196"/>
        <v/>
      </c>
      <c r="AE1218" s="32" t="str">
        <f>IF(J1218&lt;900,IF(AND(VLOOKUP(C1218,marv2012_trees!$A$2:$O$2023,11,FALSE)&lt;21,OR(Q1218=21,Q1218=22,Q1218=23)),1,""),"")</f>
        <v/>
      </c>
      <c r="AF1218" s="32" t="str">
        <f t="shared" si="197"/>
        <v/>
      </c>
      <c r="AG1218" s="32">
        <f t="shared" si="198"/>
        <v>144</v>
      </c>
      <c r="AH1218" s="32">
        <f t="shared" si="199"/>
        <v>147</v>
      </c>
      <c r="AI1218" s="32">
        <f t="shared" si="200"/>
        <v>3</v>
      </c>
      <c r="AJ1218" s="32" t="str">
        <f t="shared" si="201"/>
        <v/>
      </c>
    </row>
    <row r="1219" spans="1:36" s="7" customFormat="1">
      <c r="A1219">
        <v>37</v>
      </c>
      <c r="B1219" s="1" t="str">
        <f t="shared" ref="B1219:B1282" si="205">IF(D1219&lt;&gt;"",CONCATENATE(I1219,"_",D1219),C1219)</f>
        <v>37_123</v>
      </c>
      <c r="C1219" t="str">
        <f t="shared" si="204"/>
        <v>37_123</v>
      </c>
      <c r="D1219" t="str">
        <f>IF(ISNA(VLOOKUP(C1219,omissio_vanha_vs_uusi!$A$2:$T$107,20,FALSE)),"",IF(VLOOKUP(C1219,omissio_vanha_vs_uusi!$A$2:$T$107,20,FALSE)="OK",VLOOKUP(C1219,omissio_vanha_vs_uusi!$A$2:$T$107,11,FALSE),""))</f>
        <v/>
      </c>
      <c r="E1219">
        <f>VLOOKUP($C1219,marv2012_trees!$A$2:$O$2023,5,FALSE)</f>
        <v>2516138.67</v>
      </c>
      <c r="F1219">
        <f>VLOOKUP($C1219,marv2012_trees!$A$2:$O$2023,6,FALSE)</f>
        <v>6858048.5499999998</v>
      </c>
      <c r="G1219" t="str">
        <f>IF(ISNA(VLOOKUP($C1219,results!$A$2:$CJ$107,10,FALSE)),"",VLOOKUP($C1219,results!$A$2:$CJ$107,10,FALSE))</f>
        <v/>
      </c>
      <c r="H1219" t="str">
        <f>IF(ISNA(VLOOKUP($C1219,results!$A$2:$CJ$107,11,FALSE)),"",VLOOKUP($C1219,results!$A$2:$CJ$107,11,FALSE))</f>
        <v/>
      </c>
      <c r="I1219">
        <v>37</v>
      </c>
      <c r="J1219">
        <v>123</v>
      </c>
      <c r="K1219">
        <v>1</v>
      </c>
      <c r="L1219">
        <v>230</v>
      </c>
      <c r="M1219">
        <v>18.355998169999999</v>
      </c>
      <c r="N1219">
        <v>2</v>
      </c>
      <c r="O1219" s="7">
        <v>1</v>
      </c>
      <c r="P1219" s="7">
        <v>1</v>
      </c>
      <c r="Q1219" s="7">
        <v>11</v>
      </c>
      <c r="R1219" s="7">
        <v>239</v>
      </c>
      <c r="S1219" s="7" t="s">
        <v>35</v>
      </c>
      <c r="T1219" s="7">
        <v>18</v>
      </c>
      <c r="U1219" s="7">
        <v>18.5</v>
      </c>
      <c r="V1219" s="7">
        <v>11.4</v>
      </c>
      <c r="W1219" s="7">
        <v>8</v>
      </c>
      <c r="X1219" s="7">
        <v>20</v>
      </c>
      <c r="Y1219" s="7">
        <v>13</v>
      </c>
      <c r="AB1219" s="8">
        <f t="shared" ref="AB1219:AB1282" si="206">IF(OR(L1219=0,Q1219&gt;14,ABS(R1219-L1219)&gt;50),"",R1219-L1219)</f>
        <v>9</v>
      </c>
      <c r="AC1219" s="8" t="str">
        <f t="shared" ref="AC1219:AC1282" si="207">IF(P1219-K1219&lt;&gt;0,IF(OR(Q1219&gt;14,Q1219&lt;11),"",IF(OR(AND(K1219=3,P1219=4),AND(K1219=4,P1219=3)),"",IF(J1219&gt;899,"",1))),"")</f>
        <v/>
      </c>
      <c r="AD1219" s="32" t="str">
        <f t="shared" ref="AD1219:AD1282" si="208">IF(Q1219=41,1,"")</f>
        <v/>
      </c>
      <c r="AE1219" s="32" t="str">
        <f>IF(J1219&lt;900,IF(AND(VLOOKUP(C1219,marv2012_trees!$A$2:$O$2023,11,FALSE)&lt;21,OR(Q1219=21,Q1219=22,Q1219=23)),1,""),"")</f>
        <v/>
      </c>
      <c r="AF1219" s="32" t="str">
        <f t="shared" ref="AF1219:AF1282" si="209">IF(Q1219=31,1,"")</f>
        <v/>
      </c>
      <c r="AG1219" s="32">
        <f t="shared" ref="AG1219:AG1282" si="210">IF(AND(Q1219&lt;21,Q1219&lt;&gt;0,J1219&lt;900),L1219,0)</f>
        <v>230</v>
      </c>
      <c r="AH1219" s="32">
        <f t="shared" ref="AH1219:AH1282" si="211">IF(AND(Q1219&lt;21,Q1219&lt;&gt;0,J1219&lt;900),R1219,0)</f>
        <v>239</v>
      </c>
      <c r="AI1219" s="32">
        <f t="shared" ref="AI1219:AI1282" si="212">IF(AND(Q1219&lt;21,J1219&lt;900),AH1219-AG1219,"")</f>
        <v>9</v>
      </c>
      <c r="AJ1219" s="32" t="str">
        <f t="shared" ref="AJ1219:AJ1282" si="213">IF(AI1219&lt;&gt;"",IF(ABS(AI1219&gt;50),1,""),"")</f>
        <v/>
      </c>
    </row>
    <row r="1220" spans="1:36" s="7" customFormat="1">
      <c r="A1220">
        <v>37</v>
      </c>
      <c r="B1220" s="1" t="str">
        <f t="shared" si="205"/>
        <v>37_121</v>
      </c>
      <c r="C1220" t="str">
        <f t="shared" si="204"/>
        <v>37_121</v>
      </c>
      <c r="D1220" t="str">
        <f>IF(ISNA(VLOOKUP(C1220,omissio_vanha_vs_uusi!$A$2:$T$107,20,FALSE)),"",IF(VLOOKUP(C1220,omissio_vanha_vs_uusi!$A$2:$T$107,20,FALSE)="OK",VLOOKUP(C1220,omissio_vanha_vs_uusi!$A$2:$T$107,11,FALSE),""))</f>
        <v/>
      </c>
      <c r="E1220">
        <f>VLOOKUP($C1220,marv2012_trees!$A$2:$O$2023,5,FALSE)</f>
        <v>2516134.64</v>
      </c>
      <c r="F1220">
        <f>VLOOKUP($C1220,marv2012_trees!$A$2:$O$2023,6,FALSE)</f>
        <v>6858047.9000000004</v>
      </c>
      <c r="G1220" t="str">
        <f>IF(ISNA(VLOOKUP($C1220,results!$A$2:$CJ$107,10,FALSE)),"",VLOOKUP($C1220,results!$A$2:$CJ$107,10,FALSE))</f>
        <v/>
      </c>
      <c r="H1220" t="str">
        <f>IF(ISNA(VLOOKUP($C1220,results!$A$2:$CJ$107,11,FALSE)),"",VLOOKUP($C1220,results!$A$2:$CJ$107,11,FALSE))</f>
        <v/>
      </c>
      <c r="I1220">
        <v>37</v>
      </c>
      <c r="J1220">
        <v>121</v>
      </c>
      <c r="K1220">
        <v>1</v>
      </c>
      <c r="L1220">
        <v>206</v>
      </c>
      <c r="M1220">
        <v>18.826004879999999</v>
      </c>
      <c r="N1220">
        <v>2</v>
      </c>
      <c r="O1220" s="7">
        <v>1</v>
      </c>
      <c r="P1220" s="7">
        <v>1</v>
      </c>
      <c r="Q1220" s="7">
        <v>11</v>
      </c>
      <c r="R1220" s="7">
        <v>222</v>
      </c>
      <c r="AB1220" s="8">
        <f t="shared" si="206"/>
        <v>16</v>
      </c>
      <c r="AC1220" s="8" t="str">
        <f t="shared" si="207"/>
        <v/>
      </c>
      <c r="AD1220" s="32" t="str">
        <f t="shared" si="208"/>
        <v/>
      </c>
      <c r="AE1220" s="32" t="str">
        <f>IF(J1220&lt;900,IF(AND(VLOOKUP(C1220,marv2012_trees!$A$2:$O$2023,11,FALSE)&lt;21,OR(Q1220=21,Q1220=22,Q1220=23)),1,""),"")</f>
        <v/>
      </c>
      <c r="AF1220" s="32" t="str">
        <f t="shared" si="209"/>
        <v/>
      </c>
      <c r="AG1220" s="32">
        <f t="shared" si="210"/>
        <v>206</v>
      </c>
      <c r="AH1220" s="32">
        <f t="shared" si="211"/>
        <v>222</v>
      </c>
      <c r="AI1220" s="32">
        <f t="shared" si="212"/>
        <v>16</v>
      </c>
      <c r="AJ1220" s="32" t="str">
        <f t="shared" si="213"/>
        <v/>
      </c>
    </row>
    <row r="1221" spans="1:36" s="7" customFormat="1">
      <c r="A1221">
        <v>37</v>
      </c>
      <c r="B1221" s="1" t="str">
        <f t="shared" si="205"/>
        <v>37_125</v>
      </c>
      <c r="C1221" t="str">
        <f t="shared" si="204"/>
        <v>37_125</v>
      </c>
      <c r="D1221" t="str">
        <f>IF(ISNA(VLOOKUP(C1221,omissio_vanha_vs_uusi!$A$2:$T$107,20,FALSE)),"",IF(VLOOKUP(C1221,omissio_vanha_vs_uusi!$A$2:$T$107,20,FALSE)="OK",VLOOKUP(C1221,omissio_vanha_vs_uusi!$A$2:$T$107,11,FALSE),""))</f>
        <v/>
      </c>
      <c r="E1221">
        <f>VLOOKUP($C1221,marv2012_trees!$A$2:$O$2023,5,FALSE)</f>
        <v>2516136.17</v>
      </c>
      <c r="F1221">
        <f>VLOOKUP($C1221,marv2012_trees!$A$2:$O$2023,6,FALSE)</f>
        <v>6858049.8499999996</v>
      </c>
      <c r="G1221" t="str">
        <f>IF(ISNA(VLOOKUP($C1221,results!$A$2:$CJ$107,10,FALSE)),"",VLOOKUP($C1221,results!$A$2:$CJ$107,10,FALSE))</f>
        <v/>
      </c>
      <c r="H1221" t="str">
        <f>IF(ISNA(VLOOKUP($C1221,results!$A$2:$CJ$107,11,FALSE)),"",VLOOKUP($C1221,results!$A$2:$CJ$107,11,FALSE))</f>
        <v/>
      </c>
      <c r="I1221">
        <v>37</v>
      </c>
      <c r="J1221">
        <v>125</v>
      </c>
      <c r="K1221">
        <v>1</v>
      </c>
      <c r="L1221">
        <v>227</v>
      </c>
      <c r="M1221">
        <v>20.287005489999999</v>
      </c>
      <c r="N1221">
        <v>2</v>
      </c>
      <c r="O1221" s="7">
        <v>1</v>
      </c>
      <c r="P1221" s="7">
        <v>1</v>
      </c>
      <c r="Q1221" s="7">
        <v>11</v>
      </c>
      <c r="R1221" s="7">
        <v>228</v>
      </c>
      <c r="AB1221" s="8">
        <f t="shared" si="206"/>
        <v>1</v>
      </c>
      <c r="AC1221" s="8" t="str">
        <f t="shared" si="207"/>
        <v/>
      </c>
      <c r="AD1221" s="32" t="str">
        <f t="shared" si="208"/>
        <v/>
      </c>
      <c r="AE1221" s="32" t="str">
        <f>IF(J1221&lt;900,IF(AND(VLOOKUP(C1221,marv2012_trees!$A$2:$O$2023,11,FALSE)&lt;21,OR(Q1221=21,Q1221=22,Q1221=23)),1,""),"")</f>
        <v/>
      </c>
      <c r="AF1221" s="32" t="str">
        <f t="shared" si="209"/>
        <v/>
      </c>
      <c r="AG1221" s="32">
        <f t="shared" si="210"/>
        <v>227</v>
      </c>
      <c r="AH1221" s="32">
        <f t="shared" si="211"/>
        <v>228</v>
      </c>
      <c r="AI1221" s="32">
        <f t="shared" si="212"/>
        <v>1</v>
      </c>
      <c r="AJ1221" s="32" t="str">
        <f t="shared" si="213"/>
        <v/>
      </c>
    </row>
    <row r="1222" spans="1:36" s="7" customFormat="1">
      <c r="A1222">
        <v>37</v>
      </c>
      <c r="B1222" s="1" t="str">
        <f t="shared" si="205"/>
        <v>37_133</v>
      </c>
      <c r="C1222" t="str">
        <f t="shared" si="204"/>
        <v>37_133</v>
      </c>
      <c r="D1222" t="str">
        <f>IF(ISNA(VLOOKUP(C1222,omissio_vanha_vs_uusi!$A$2:$T$107,20,FALSE)),"",IF(VLOOKUP(C1222,omissio_vanha_vs_uusi!$A$2:$T$107,20,FALSE)="OK",VLOOKUP(C1222,omissio_vanha_vs_uusi!$A$2:$T$107,11,FALSE),""))</f>
        <v/>
      </c>
      <c r="E1222">
        <f>VLOOKUP($C1222,marv2012_trees!$A$2:$O$2023,5,FALSE)</f>
        <v>2516141.75</v>
      </c>
      <c r="F1222">
        <f>VLOOKUP($C1222,marv2012_trees!$A$2:$O$2023,6,FALSE)</f>
        <v>6858054.4199999999</v>
      </c>
      <c r="G1222" t="str">
        <f>IF(ISNA(VLOOKUP($C1222,results!$A$2:$CJ$107,10,FALSE)),"",VLOOKUP($C1222,results!$A$2:$CJ$107,10,FALSE))</f>
        <v/>
      </c>
      <c r="H1222" t="str">
        <f>IF(ISNA(VLOOKUP($C1222,results!$A$2:$CJ$107,11,FALSE)),"",VLOOKUP($C1222,results!$A$2:$CJ$107,11,FALSE))</f>
        <v/>
      </c>
      <c r="I1222">
        <v>37</v>
      </c>
      <c r="J1222">
        <v>133</v>
      </c>
      <c r="K1222">
        <v>1</v>
      </c>
      <c r="L1222">
        <v>270</v>
      </c>
      <c r="M1222">
        <v>18.425000610000001</v>
      </c>
      <c r="N1222">
        <v>2</v>
      </c>
      <c r="O1222" s="7">
        <v>1</v>
      </c>
      <c r="P1222" s="7">
        <v>1</v>
      </c>
      <c r="Q1222" s="7">
        <v>11</v>
      </c>
      <c r="R1222" s="7">
        <v>289</v>
      </c>
      <c r="S1222" s="7" t="s">
        <v>35</v>
      </c>
      <c r="T1222" s="7">
        <v>20</v>
      </c>
      <c r="U1222" s="7">
        <v>19.3</v>
      </c>
      <c r="V1222" s="7">
        <v>12</v>
      </c>
      <c r="AB1222" s="8">
        <f t="shared" si="206"/>
        <v>19</v>
      </c>
      <c r="AC1222" s="8" t="str">
        <f t="shared" si="207"/>
        <v/>
      </c>
      <c r="AD1222" s="32" t="str">
        <f t="shared" si="208"/>
        <v/>
      </c>
      <c r="AE1222" s="32" t="str">
        <f>IF(J1222&lt;900,IF(AND(VLOOKUP(C1222,marv2012_trees!$A$2:$O$2023,11,FALSE)&lt;21,OR(Q1222=21,Q1222=22,Q1222=23)),1,""),"")</f>
        <v/>
      </c>
      <c r="AF1222" s="32" t="str">
        <f t="shared" si="209"/>
        <v/>
      </c>
      <c r="AG1222" s="32">
        <f t="shared" si="210"/>
        <v>270</v>
      </c>
      <c r="AH1222" s="32">
        <f t="shared" si="211"/>
        <v>289</v>
      </c>
      <c r="AI1222" s="32">
        <f t="shared" si="212"/>
        <v>19</v>
      </c>
      <c r="AJ1222" s="32" t="str">
        <f t="shared" si="213"/>
        <v/>
      </c>
    </row>
    <row r="1223" spans="1:36" s="7" customFormat="1">
      <c r="A1223">
        <v>37</v>
      </c>
      <c r="B1223" s="1" t="str">
        <f t="shared" si="205"/>
        <v>37_136</v>
      </c>
      <c r="C1223" t="str">
        <f t="shared" si="204"/>
        <v>37_136</v>
      </c>
      <c r="D1223" t="str">
        <f>IF(ISNA(VLOOKUP(C1223,omissio_vanha_vs_uusi!$A$2:$T$107,20,FALSE)),"",IF(VLOOKUP(C1223,omissio_vanha_vs_uusi!$A$2:$T$107,20,FALSE)="OK",VLOOKUP(C1223,omissio_vanha_vs_uusi!$A$2:$T$107,11,FALSE),""))</f>
        <v/>
      </c>
      <c r="E1223">
        <f>VLOOKUP($C1223,marv2012_trees!$A$2:$O$2023,5,FALSE)</f>
        <v>2516138.85</v>
      </c>
      <c r="F1223">
        <f>VLOOKUP($C1223,marv2012_trees!$A$2:$O$2023,6,FALSE)</f>
        <v>6858058.1299999999</v>
      </c>
      <c r="G1223" t="str">
        <f>IF(ISNA(VLOOKUP($C1223,results!$A$2:$CJ$107,10,FALSE)),"",VLOOKUP($C1223,results!$A$2:$CJ$107,10,FALSE))</f>
        <v/>
      </c>
      <c r="H1223" t="str">
        <f>IF(ISNA(VLOOKUP($C1223,results!$A$2:$CJ$107,11,FALSE)),"",VLOOKUP($C1223,results!$A$2:$CJ$107,11,FALSE))</f>
        <v/>
      </c>
      <c r="I1223">
        <v>37</v>
      </c>
      <c r="J1223">
        <v>136</v>
      </c>
      <c r="K1223">
        <v>1</v>
      </c>
      <c r="L1223">
        <v>250</v>
      </c>
      <c r="M1223">
        <v>20.521999999999998</v>
      </c>
      <c r="N1223">
        <v>2</v>
      </c>
      <c r="O1223" s="7">
        <v>1</v>
      </c>
      <c r="P1223" s="7">
        <v>1</v>
      </c>
      <c r="Q1223" s="7">
        <v>11</v>
      </c>
      <c r="R1223" s="7">
        <v>266</v>
      </c>
      <c r="S1223" s="7" t="s">
        <v>35</v>
      </c>
      <c r="T1223" s="7">
        <v>20</v>
      </c>
      <c r="U1223" s="7">
        <v>19.8</v>
      </c>
      <c r="V1223" s="7">
        <v>11.5</v>
      </c>
      <c r="AB1223" s="8">
        <f t="shared" si="206"/>
        <v>16</v>
      </c>
      <c r="AC1223" s="8" t="str">
        <f t="shared" si="207"/>
        <v/>
      </c>
      <c r="AD1223" s="32" t="str">
        <f t="shared" si="208"/>
        <v/>
      </c>
      <c r="AE1223" s="32" t="str">
        <f>IF(J1223&lt;900,IF(AND(VLOOKUP(C1223,marv2012_trees!$A$2:$O$2023,11,FALSE)&lt;21,OR(Q1223=21,Q1223=22,Q1223=23)),1,""),"")</f>
        <v/>
      </c>
      <c r="AF1223" s="32" t="str">
        <f t="shared" si="209"/>
        <v/>
      </c>
      <c r="AG1223" s="32">
        <f t="shared" si="210"/>
        <v>250</v>
      </c>
      <c r="AH1223" s="32">
        <f t="shared" si="211"/>
        <v>266</v>
      </c>
      <c r="AI1223" s="32">
        <f t="shared" si="212"/>
        <v>16</v>
      </c>
      <c r="AJ1223" s="32" t="str">
        <f t="shared" si="213"/>
        <v/>
      </c>
    </row>
    <row r="1224" spans="1:36" s="7" customFormat="1">
      <c r="A1224">
        <v>37</v>
      </c>
      <c r="B1224" s="1" t="str">
        <f t="shared" si="205"/>
        <v>37_76</v>
      </c>
      <c r="C1224" t="str">
        <f t="shared" si="204"/>
        <v>37_76</v>
      </c>
      <c r="D1224" t="str">
        <f>IF(ISNA(VLOOKUP(C1224,omissio_vanha_vs_uusi!$A$2:$T$107,20,FALSE)),"",IF(VLOOKUP(C1224,omissio_vanha_vs_uusi!$A$2:$T$107,20,FALSE)="OK",VLOOKUP(C1224,omissio_vanha_vs_uusi!$A$2:$T$107,11,FALSE),""))</f>
        <v/>
      </c>
      <c r="E1224">
        <f>VLOOKUP($C1224,marv2012_trees!$A$2:$O$2023,5,FALSE)</f>
        <v>2516166.7799999998</v>
      </c>
      <c r="F1224">
        <f>VLOOKUP($C1224,marv2012_trees!$A$2:$O$2023,6,FALSE)</f>
        <v>6858030.5099999998</v>
      </c>
      <c r="G1224" t="str">
        <f>IF(ISNA(VLOOKUP($C1224,results!$A$2:$CJ$107,10,FALSE)),"",VLOOKUP($C1224,results!$A$2:$CJ$107,10,FALSE))</f>
        <v/>
      </c>
      <c r="H1224" t="str">
        <f>IF(ISNA(VLOOKUP($C1224,results!$A$2:$CJ$107,11,FALSE)),"",VLOOKUP($C1224,results!$A$2:$CJ$107,11,FALSE))</f>
        <v/>
      </c>
      <c r="I1224">
        <v>37</v>
      </c>
      <c r="J1224">
        <v>76</v>
      </c>
      <c r="K1224">
        <v>1</v>
      </c>
      <c r="L1224">
        <v>259</v>
      </c>
      <c r="M1224">
        <v>18.652997559999999</v>
      </c>
      <c r="N1224">
        <v>2</v>
      </c>
      <c r="O1224" s="7">
        <v>1</v>
      </c>
      <c r="P1224" s="7">
        <v>1</v>
      </c>
      <c r="Q1224" s="7">
        <v>11</v>
      </c>
      <c r="R1224" s="7">
        <v>269</v>
      </c>
      <c r="AB1224" s="8">
        <f t="shared" si="206"/>
        <v>10</v>
      </c>
      <c r="AC1224" s="8" t="str">
        <f t="shared" si="207"/>
        <v/>
      </c>
      <c r="AD1224" s="32" t="str">
        <f t="shared" si="208"/>
        <v/>
      </c>
      <c r="AE1224" s="32" t="str">
        <f>IF(J1224&lt;900,IF(AND(VLOOKUP(C1224,marv2012_trees!$A$2:$O$2023,11,FALSE)&lt;21,OR(Q1224=21,Q1224=22,Q1224=23)),1,""),"")</f>
        <v/>
      </c>
      <c r="AF1224" s="32" t="str">
        <f t="shared" si="209"/>
        <v/>
      </c>
      <c r="AG1224" s="32">
        <f t="shared" si="210"/>
        <v>259</v>
      </c>
      <c r="AH1224" s="32">
        <f t="shared" si="211"/>
        <v>269</v>
      </c>
      <c r="AI1224" s="32">
        <f t="shared" si="212"/>
        <v>10</v>
      </c>
      <c r="AJ1224" s="32" t="str">
        <f t="shared" si="213"/>
        <v/>
      </c>
    </row>
    <row r="1225" spans="1:36" s="7" customFormat="1">
      <c r="A1225">
        <v>37</v>
      </c>
      <c r="B1225" s="1" t="str">
        <f t="shared" si="205"/>
        <v>37_82</v>
      </c>
      <c r="C1225" t="str">
        <f t="shared" si="204"/>
        <v>37_82</v>
      </c>
      <c r="D1225" t="str">
        <f>IF(ISNA(VLOOKUP(C1225,omissio_vanha_vs_uusi!$A$2:$T$107,20,FALSE)),"",IF(VLOOKUP(C1225,omissio_vanha_vs_uusi!$A$2:$T$107,20,FALSE)="OK",VLOOKUP(C1225,omissio_vanha_vs_uusi!$A$2:$T$107,11,FALSE),""))</f>
        <v/>
      </c>
      <c r="E1225">
        <f>VLOOKUP($C1225,marv2012_trees!$A$2:$O$2023,5,FALSE)</f>
        <v>2516161.65</v>
      </c>
      <c r="F1225">
        <f>VLOOKUP($C1225,marv2012_trees!$A$2:$O$2023,6,FALSE)</f>
        <v>6858030.9800000004</v>
      </c>
      <c r="G1225" t="str">
        <f>IF(ISNA(VLOOKUP($C1225,results!$A$2:$CJ$107,10,FALSE)),"",VLOOKUP($C1225,results!$A$2:$CJ$107,10,FALSE))</f>
        <v/>
      </c>
      <c r="H1225" t="str">
        <f>IF(ISNA(VLOOKUP($C1225,results!$A$2:$CJ$107,11,FALSE)),"",VLOOKUP($C1225,results!$A$2:$CJ$107,11,FALSE))</f>
        <v/>
      </c>
      <c r="I1225">
        <v>37</v>
      </c>
      <c r="J1225">
        <v>82</v>
      </c>
      <c r="K1225">
        <v>1</v>
      </c>
      <c r="L1225">
        <v>239</v>
      </c>
      <c r="M1225">
        <v>18.458999389999999</v>
      </c>
      <c r="N1225">
        <v>2</v>
      </c>
      <c r="O1225" s="7">
        <v>1</v>
      </c>
      <c r="P1225" s="7">
        <v>1</v>
      </c>
      <c r="Q1225" s="7">
        <v>11</v>
      </c>
      <c r="R1225" s="7">
        <v>234</v>
      </c>
      <c r="AB1225" s="8">
        <f t="shared" si="206"/>
        <v>-5</v>
      </c>
      <c r="AC1225" s="8" t="str">
        <f t="shared" si="207"/>
        <v/>
      </c>
      <c r="AD1225" s="32" t="str">
        <f t="shared" si="208"/>
        <v/>
      </c>
      <c r="AE1225" s="32" t="str">
        <f>IF(J1225&lt;900,IF(AND(VLOOKUP(C1225,marv2012_trees!$A$2:$O$2023,11,FALSE)&lt;21,OR(Q1225=21,Q1225=22,Q1225=23)),1,""),"")</f>
        <v/>
      </c>
      <c r="AF1225" s="32" t="str">
        <f t="shared" si="209"/>
        <v/>
      </c>
      <c r="AG1225" s="32">
        <f t="shared" si="210"/>
        <v>239</v>
      </c>
      <c r="AH1225" s="32">
        <f t="shared" si="211"/>
        <v>234</v>
      </c>
      <c r="AI1225" s="32">
        <f t="shared" si="212"/>
        <v>-5</v>
      </c>
      <c r="AJ1225" s="32" t="str">
        <f t="shared" si="213"/>
        <v/>
      </c>
    </row>
    <row r="1226" spans="1:36" s="7" customFormat="1">
      <c r="A1226">
        <v>37</v>
      </c>
      <c r="B1226" s="1" t="str">
        <f t="shared" si="205"/>
        <v>37_83</v>
      </c>
      <c r="C1226" t="str">
        <f t="shared" si="204"/>
        <v>37_83</v>
      </c>
      <c r="D1226" t="str">
        <f>IF(ISNA(VLOOKUP(C1226,omissio_vanha_vs_uusi!$A$2:$T$107,20,FALSE)),"",IF(VLOOKUP(C1226,omissio_vanha_vs_uusi!$A$2:$T$107,20,FALSE)="OK",VLOOKUP(C1226,omissio_vanha_vs_uusi!$A$2:$T$107,11,FALSE),""))</f>
        <v/>
      </c>
      <c r="E1226">
        <f>VLOOKUP($C1226,marv2012_trees!$A$2:$O$2023,5,FALSE)</f>
        <v>2516160.5</v>
      </c>
      <c r="F1226">
        <f>VLOOKUP($C1226,marv2012_trees!$A$2:$O$2023,6,FALSE)</f>
        <v>6858033.5800000001</v>
      </c>
      <c r="G1226" t="str">
        <f>IF(ISNA(VLOOKUP($C1226,results!$A$2:$CJ$107,10,FALSE)),"",VLOOKUP($C1226,results!$A$2:$CJ$107,10,FALSE))</f>
        <v/>
      </c>
      <c r="H1226" t="str">
        <f>IF(ISNA(VLOOKUP($C1226,results!$A$2:$CJ$107,11,FALSE)),"",VLOOKUP($C1226,results!$A$2:$CJ$107,11,FALSE))</f>
        <v/>
      </c>
      <c r="I1226">
        <v>37</v>
      </c>
      <c r="J1226">
        <v>83</v>
      </c>
      <c r="K1226">
        <v>1</v>
      </c>
      <c r="L1226">
        <v>213</v>
      </c>
      <c r="M1226">
        <v>17.521000000000001</v>
      </c>
      <c r="N1226">
        <v>2</v>
      </c>
      <c r="O1226" s="7">
        <v>1</v>
      </c>
      <c r="P1226" s="7">
        <v>1</v>
      </c>
      <c r="Q1226" s="7">
        <v>11</v>
      </c>
      <c r="R1226" s="7">
        <v>198</v>
      </c>
      <c r="S1226" s="7" t="s">
        <v>35</v>
      </c>
      <c r="T1226" s="7">
        <v>16</v>
      </c>
      <c r="U1226" s="7">
        <v>17.8</v>
      </c>
      <c r="V1226" s="7">
        <v>9.6</v>
      </c>
      <c r="W1226" s="7">
        <v>6</v>
      </c>
      <c r="X1226" s="7">
        <v>18</v>
      </c>
      <c r="Y1226" s="7">
        <v>14</v>
      </c>
      <c r="Z1226" s="7">
        <v>79</v>
      </c>
      <c r="AB1226" s="8">
        <f t="shared" si="206"/>
        <v>-15</v>
      </c>
      <c r="AC1226" s="8" t="str">
        <f t="shared" si="207"/>
        <v/>
      </c>
      <c r="AD1226" s="32" t="str">
        <f t="shared" si="208"/>
        <v/>
      </c>
      <c r="AE1226" s="32" t="str">
        <f>IF(J1226&lt;900,IF(AND(VLOOKUP(C1226,marv2012_trees!$A$2:$O$2023,11,FALSE)&lt;21,OR(Q1226=21,Q1226=22,Q1226=23)),1,""),"")</f>
        <v/>
      </c>
      <c r="AF1226" s="32" t="str">
        <f t="shared" si="209"/>
        <v/>
      </c>
      <c r="AG1226" s="32">
        <f t="shared" si="210"/>
        <v>213</v>
      </c>
      <c r="AH1226" s="32">
        <f t="shared" si="211"/>
        <v>198</v>
      </c>
      <c r="AI1226" s="32">
        <f t="shared" si="212"/>
        <v>-15</v>
      </c>
      <c r="AJ1226" s="32" t="str">
        <f t="shared" si="213"/>
        <v/>
      </c>
    </row>
    <row r="1227" spans="1:36" s="7" customFormat="1">
      <c r="A1227">
        <v>37</v>
      </c>
      <c r="B1227" s="1" t="str">
        <f t="shared" si="205"/>
        <v>37_81</v>
      </c>
      <c r="C1227" t="str">
        <f t="shared" si="204"/>
        <v>37_81</v>
      </c>
      <c r="D1227" t="str">
        <f>IF(ISNA(VLOOKUP(C1227,omissio_vanha_vs_uusi!$A$2:$T$107,20,FALSE)),"",IF(VLOOKUP(C1227,omissio_vanha_vs_uusi!$A$2:$T$107,20,FALSE)="OK",VLOOKUP(C1227,omissio_vanha_vs_uusi!$A$2:$T$107,11,FALSE),""))</f>
        <v/>
      </c>
      <c r="E1227">
        <f>VLOOKUP($C1227,marv2012_trees!$A$2:$O$2023,5,FALSE)</f>
        <v>2516160.79</v>
      </c>
      <c r="F1227">
        <f>VLOOKUP($C1227,marv2012_trees!$A$2:$O$2023,6,FALSE)</f>
        <v>6858036.0599999996</v>
      </c>
      <c r="G1227" t="str">
        <f>IF(ISNA(VLOOKUP($C1227,results!$A$2:$CJ$107,10,FALSE)),"",VLOOKUP($C1227,results!$A$2:$CJ$107,10,FALSE))</f>
        <v/>
      </c>
      <c r="H1227" t="str">
        <f>IF(ISNA(VLOOKUP($C1227,results!$A$2:$CJ$107,11,FALSE)),"",VLOOKUP($C1227,results!$A$2:$CJ$107,11,FALSE))</f>
        <v/>
      </c>
      <c r="I1227">
        <v>37</v>
      </c>
      <c r="J1227">
        <v>81</v>
      </c>
      <c r="K1227">
        <v>1</v>
      </c>
      <c r="L1227">
        <v>128</v>
      </c>
      <c r="M1227">
        <v>15.122006710000001</v>
      </c>
      <c r="N1227">
        <v>2</v>
      </c>
      <c r="O1227" s="7">
        <v>1</v>
      </c>
      <c r="P1227" s="7">
        <v>1</v>
      </c>
      <c r="Q1227" s="7">
        <v>11</v>
      </c>
      <c r="R1227" s="7">
        <v>131</v>
      </c>
      <c r="AB1227" s="8">
        <f t="shared" si="206"/>
        <v>3</v>
      </c>
      <c r="AC1227" s="8" t="str">
        <f t="shared" si="207"/>
        <v/>
      </c>
      <c r="AD1227" s="32" t="str">
        <f t="shared" si="208"/>
        <v/>
      </c>
      <c r="AE1227" s="32" t="str">
        <f>IF(J1227&lt;900,IF(AND(VLOOKUP(C1227,marv2012_trees!$A$2:$O$2023,11,FALSE)&lt;21,OR(Q1227=21,Q1227=22,Q1227=23)),1,""),"")</f>
        <v/>
      </c>
      <c r="AF1227" s="32" t="str">
        <f t="shared" si="209"/>
        <v/>
      </c>
      <c r="AG1227" s="32">
        <f t="shared" si="210"/>
        <v>128</v>
      </c>
      <c r="AH1227" s="32">
        <f t="shared" si="211"/>
        <v>131</v>
      </c>
      <c r="AI1227" s="32">
        <f t="shared" si="212"/>
        <v>3</v>
      </c>
      <c r="AJ1227" s="32" t="str">
        <f t="shared" si="213"/>
        <v/>
      </c>
    </row>
    <row r="1228" spans="1:36" s="7" customFormat="1">
      <c r="A1228">
        <v>37</v>
      </c>
      <c r="B1228" s="1" t="str">
        <f t="shared" si="205"/>
        <v>37_87</v>
      </c>
      <c r="C1228" t="str">
        <f t="shared" si="204"/>
        <v>37_87</v>
      </c>
      <c r="D1228" t="str">
        <f>IF(ISNA(VLOOKUP(C1228,omissio_vanha_vs_uusi!$A$2:$T$107,20,FALSE)),"",IF(VLOOKUP(C1228,omissio_vanha_vs_uusi!$A$2:$T$107,20,FALSE)="OK",VLOOKUP(C1228,omissio_vanha_vs_uusi!$A$2:$T$107,11,FALSE),""))</f>
        <v/>
      </c>
      <c r="E1228">
        <f>VLOOKUP($C1228,marv2012_trees!$A$2:$O$2023,5,FALSE)</f>
        <v>2516158.1</v>
      </c>
      <c r="F1228">
        <f>VLOOKUP($C1228,marv2012_trees!$A$2:$O$2023,6,FALSE)</f>
        <v>6858036.21</v>
      </c>
      <c r="G1228" t="str">
        <f>IF(ISNA(VLOOKUP($C1228,results!$A$2:$CJ$107,10,FALSE)),"",VLOOKUP($C1228,results!$A$2:$CJ$107,10,FALSE))</f>
        <v/>
      </c>
      <c r="H1228" t="str">
        <f>IF(ISNA(VLOOKUP($C1228,results!$A$2:$CJ$107,11,FALSE)),"",VLOOKUP($C1228,results!$A$2:$CJ$107,11,FALSE))</f>
        <v/>
      </c>
      <c r="I1228">
        <v>37</v>
      </c>
      <c r="J1228">
        <v>87</v>
      </c>
      <c r="K1228">
        <v>1</v>
      </c>
      <c r="L1228">
        <v>263</v>
      </c>
      <c r="M1228">
        <v>19.662005489999999</v>
      </c>
      <c r="N1228">
        <v>2</v>
      </c>
      <c r="O1228" s="7">
        <v>1</v>
      </c>
      <c r="P1228" s="7">
        <v>1</v>
      </c>
      <c r="Q1228" s="7">
        <v>11</v>
      </c>
      <c r="R1228" s="7">
        <v>267</v>
      </c>
      <c r="AB1228" s="8">
        <f t="shared" si="206"/>
        <v>4</v>
      </c>
      <c r="AC1228" s="8" t="str">
        <f t="shared" si="207"/>
        <v/>
      </c>
      <c r="AD1228" s="32" t="str">
        <f t="shared" si="208"/>
        <v/>
      </c>
      <c r="AE1228" s="32" t="str">
        <f>IF(J1228&lt;900,IF(AND(VLOOKUP(C1228,marv2012_trees!$A$2:$O$2023,11,FALSE)&lt;21,OR(Q1228=21,Q1228=22,Q1228=23)),1,""),"")</f>
        <v/>
      </c>
      <c r="AF1228" s="32" t="str">
        <f t="shared" si="209"/>
        <v/>
      </c>
      <c r="AG1228" s="32">
        <f t="shared" si="210"/>
        <v>263</v>
      </c>
      <c r="AH1228" s="32">
        <f t="shared" si="211"/>
        <v>267</v>
      </c>
      <c r="AI1228" s="32">
        <f t="shared" si="212"/>
        <v>4</v>
      </c>
      <c r="AJ1228" s="32" t="str">
        <f t="shared" si="213"/>
        <v/>
      </c>
    </row>
    <row r="1229" spans="1:36" s="7" customFormat="1">
      <c r="A1229">
        <v>37</v>
      </c>
      <c r="B1229" s="1" t="str">
        <f t="shared" si="205"/>
        <v>37_79</v>
      </c>
      <c r="C1229" t="str">
        <f t="shared" si="204"/>
        <v>37_79</v>
      </c>
      <c r="D1229" t="str">
        <f>IF(ISNA(VLOOKUP(C1229,omissio_vanha_vs_uusi!$A$2:$T$107,20,FALSE)),"",IF(VLOOKUP(C1229,omissio_vanha_vs_uusi!$A$2:$T$107,20,FALSE)="OK",VLOOKUP(C1229,omissio_vanha_vs_uusi!$A$2:$T$107,11,FALSE),""))</f>
        <v/>
      </c>
      <c r="E1229">
        <f>VLOOKUP($C1229,marv2012_trees!$A$2:$O$2023,5,FALSE)</f>
        <v>2516160.65</v>
      </c>
      <c r="F1229">
        <f>VLOOKUP($C1229,marv2012_trees!$A$2:$O$2023,6,FALSE)</f>
        <v>6858039.5099999998</v>
      </c>
      <c r="G1229" t="str">
        <f>IF(ISNA(VLOOKUP($C1229,results!$A$2:$CJ$107,10,FALSE)),"",VLOOKUP($C1229,results!$A$2:$CJ$107,10,FALSE))</f>
        <v/>
      </c>
      <c r="H1229" t="str">
        <f>IF(ISNA(VLOOKUP($C1229,results!$A$2:$CJ$107,11,FALSE)),"",VLOOKUP($C1229,results!$A$2:$CJ$107,11,FALSE))</f>
        <v/>
      </c>
      <c r="I1229">
        <v>37</v>
      </c>
      <c r="J1229">
        <v>79</v>
      </c>
      <c r="K1229">
        <v>1</v>
      </c>
      <c r="L1229">
        <v>197</v>
      </c>
      <c r="M1229">
        <v>18.377003049999999</v>
      </c>
      <c r="N1229">
        <v>2</v>
      </c>
      <c r="O1229" s="7">
        <v>1</v>
      </c>
      <c r="P1229" s="7">
        <v>1</v>
      </c>
      <c r="Q1229" s="7">
        <v>11</v>
      </c>
      <c r="R1229" s="7">
        <v>202</v>
      </c>
      <c r="S1229" s="7" t="s">
        <v>35</v>
      </c>
      <c r="T1229" s="7">
        <v>16</v>
      </c>
      <c r="U1229" s="7">
        <v>18.100000000000001</v>
      </c>
      <c r="V1229" s="7">
        <v>12.3</v>
      </c>
      <c r="AB1229" s="8">
        <f t="shared" si="206"/>
        <v>5</v>
      </c>
      <c r="AC1229" s="8" t="str">
        <f t="shared" si="207"/>
        <v/>
      </c>
      <c r="AD1229" s="32" t="str">
        <f t="shared" si="208"/>
        <v/>
      </c>
      <c r="AE1229" s="32" t="str">
        <f>IF(J1229&lt;900,IF(AND(VLOOKUP(C1229,marv2012_trees!$A$2:$O$2023,11,FALSE)&lt;21,OR(Q1229=21,Q1229=22,Q1229=23)),1,""),"")</f>
        <v/>
      </c>
      <c r="AF1229" s="32" t="str">
        <f t="shared" si="209"/>
        <v/>
      </c>
      <c r="AG1229" s="32">
        <f t="shared" si="210"/>
        <v>197</v>
      </c>
      <c r="AH1229" s="32">
        <f t="shared" si="211"/>
        <v>202</v>
      </c>
      <c r="AI1229" s="32">
        <f t="shared" si="212"/>
        <v>5</v>
      </c>
      <c r="AJ1229" s="32" t="str">
        <f t="shared" si="213"/>
        <v/>
      </c>
    </row>
    <row r="1230" spans="1:36" s="7" customFormat="1">
      <c r="A1230">
        <v>37</v>
      </c>
      <c r="B1230" s="1" t="str">
        <f t="shared" si="205"/>
        <v>37_98</v>
      </c>
      <c r="C1230" t="str">
        <f t="shared" si="204"/>
        <v>37_98</v>
      </c>
      <c r="D1230" t="str">
        <f>IF(ISNA(VLOOKUP(C1230,omissio_vanha_vs_uusi!$A$2:$T$107,20,FALSE)),"",IF(VLOOKUP(C1230,omissio_vanha_vs_uusi!$A$2:$T$107,20,FALSE)="OK",VLOOKUP(C1230,omissio_vanha_vs_uusi!$A$2:$T$107,11,FALSE),""))</f>
        <v/>
      </c>
      <c r="E1230">
        <f>VLOOKUP($C1230,marv2012_trees!$A$2:$O$2023,5,FALSE)</f>
        <v>2516153.7200000002</v>
      </c>
      <c r="F1230">
        <f>VLOOKUP($C1230,marv2012_trees!$A$2:$O$2023,6,FALSE)</f>
        <v>6858038.5499999998</v>
      </c>
      <c r="G1230" t="str">
        <f>IF(ISNA(VLOOKUP($C1230,results!$A$2:$CJ$107,10,FALSE)),"",VLOOKUP($C1230,results!$A$2:$CJ$107,10,FALSE))</f>
        <v/>
      </c>
      <c r="H1230" t="str">
        <f>IF(ISNA(VLOOKUP($C1230,results!$A$2:$CJ$107,11,FALSE)),"",VLOOKUP($C1230,results!$A$2:$CJ$107,11,FALSE))</f>
        <v/>
      </c>
      <c r="I1230">
        <v>37</v>
      </c>
      <c r="J1230">
        <v>98</v>
      </c>
      <c r="K1230">
        <v>1</v>
      </c>
      <c r="L1230">
        <v>210</v>
      </c>
      <c r="M1230">
        <v>18.116009160000001</v>
      </c>
      <c r="N1230">
        <v>2</v>
      </c>
      <c r="O1230" s="7">
        <v>1</v>
      </c>
      <c r="P1230" s="7">
        <v>1</v>
      </c>
      <c r="Q1230" s="7">
        <v>11</v>
      </c>
      <c r="R1230" s="7">
        <v>217</v>
      </c>
      <c r="AB1230" s="8">
        <f t="shared" si="206"/>
        <v>7</v>
      </c>
      <c r="AC1230" s="8" t="str">
        <f t="shared" si="207"/>
        <v/>
      </c>
      <c r="AD1230" s="32" t="str">
        <f t="shared" si="208"/>
        <v/>
      </c>
      <c r="AE1230" s="32" t="str">
        <f>IF(J1230&lt;900,IF(AND(VLOOKUP(C1230,marv2012_trees!$A$2:$O$2023,11,FALSE)&lt;21,OR(Q1230=21,Q1230=22,Q1230=23)),1,""),"")</f>
        <v/>
      </c>
      <c r="AF1230" s="32" t="str">
        <f t="shared" si="209"/>
        <v/>
      </c>
      <c r="AG1230" s="32">
        <f t="shared" si="210"/>
        <v>210</v>
      </c>
      <c r="AH1230" s="32">
        <f t="shared" si="211"/>
        <v>217</v>
      </c>
      <c r="AI1230" s="32">
        <f t="shared" si="212"/>
        <v>7</v>
      </c>
      <c r="AJ1230" s="32" t="str">
        <f t="shared" si="213"/>
        <v/>
      </c>
    </row>
    <row r="1231" spans="1:36" s="7" customFormat="1">
      <c r="A1231">
        <v>37</v>
      </c>
      <c r="B1231" s="1" t="str">
        <f t="shared" si="205"/>
        <v>37_80</v>
      </c>
      <c r="C1231" t="str">
        <f t="shared" si="204"/>
        <v>37_80</v>
      </c>
      <c r="D1231" t="str">
        <f>IF(ISNA(VLOOKUP(C1231,omissio_vanha_vs_uusi!$A$2:$T$107,20,FALSE)),"",IF(VLOOKUP(C1231,omissio_vanha_vs_uusi!$A$2:$T$107,20,FALSE)="OK",VLOOKUP(C1231,omissio_vanha_vs_uusi!$A$2:$T$107,11,FALSE),""))</f>
        <v/>
      </c>
      <c r="E1231">
        <f>VLOOKUP($C1231,marv2012_trees!$A$2:$O$2023,5,FALSE)</f>
        <v>2516159.33</v>
      </c>
      <c r="F1231">
        <f>VLOOKUP($C1231,marv2012_trees!$A$2:$O$2023,6,FALSE)</f>
        <v>6858042.2699999996</v>
      </c>
      <c r="G1231" t="str">
        <f>IF(ISNA(VLOOKUP($C1231,results!$A$2:$CJ$107,10,FALSE)),"",VLOOKUP($C1231,results!$A$2:$CJ$107,10,FALSE))</f>
        <v/>
      </c>
      <c r="H1231" t="str">
        <f>IF(ISNA(VLOOKUP($C1231,results!$A$2:$CJ$107,11,FALSE)),"",VLOOKUP($C1231,results!$A$2:$CJ$107,11,FALSE))</f>
        <v/>
      </c>
      <c r="I1231">
        <v>37</v>
      </c>
      <c r="J1231">
        <v>80</v>
      </c>
      <c r="K1231">
        <v>1</v>
      </c>
      <c r="L1231">
        <v>150</v>
      </c>
      <c r="M1231">
        <v>16.32100732</v>
      </c>
      <c r="N1231">
        <v>2</v>
      </c>
      <c r="O1231" s="7">
        <v>1</v>
      </c>
      <c r="P1231" s="7">
        <v>1</v>
      </c>
      <c r="Q1231" s="7">
        <v>11</v>
      </c>
      <c r="R1231" s="7">
        <v>152</v>
      </c>
      <c r="AB1231" s="8">
        <f t="shared" si="206"/>
        <v>2</v>
      </c>
      <c r="AC1231" s="8" t="str">
        <f t="shared" si="207"/>
        <v/>
      </c>
      <c r="AD1231" s="32" t="str">
        <f t="shared" si="208"/>
        <v/>
      </c>
      <c r="AE1231" s="32" t="str">
        <f>IF(J1231&lt;900,IF(AND(VLOOKUP(C1231,marv2012_trees!$A$2:$O$2023,11,FALSE)&lt;21,OR(Q1231=21,Q1231=22,Q1231=23)),1,""),"")</f>
        <v/>
      </c>
      <c r="AF1231" s="32" t="str">
        <f t="shared" si="209"/>
        <v/>
      </c>
      <c r="AG1231" s="32">
        <f t="shared" si="210"/>
        <v>150</v>
      </c>
      <c r="AH1231" s="32">
        <f t="shared" si="211"/>
        <v>152</v>
      </c>
      <c r="AI1231" s="32">
        <f t="shared" si="212"/>
        <v>2</v>
      </c>
      <c r="AJ1231" s="32" t="str">
        <f t="shared" si="213"/>
        <v/>
      </c>
    </row>
    <row r="1232" spans="1:36" s="7" customFormat="1">
      <c r="A1232">
        <v>37</v>
      </c>
      <c r="B1232" s="1" t="str">
        <f t="shared" si="205"/>
        <v>37_105</v>
      </c>
      <c r="C1232" t="str">
        <f t="shared" si="204"/>
        <v>37_105</v>
      </c>
      <c r="D1232" t="str">
        <f>IF(ISNA(VLOOKUP(C1232,omissio_vanha_vs_uusi!$A$2:$T$107,20,FALSE)),"",IF(VLOOKUP(C1232,omissio_vanha_vs_uusi!$A$2:$T$107,20,FALSE)="OK",VLOOKUP(C1232,omissio_vanha_vs_uusi!$A$2:$T$107,11,FALSE),""))</f>
        <v/>
      </c>
      <c r="E1232">
        <f>VLOOKUP($C1232,marv2012_trees!$A$2:$O$2023,5,FALSE)</f>
        <v>2516154.5499999998</v>
      </c>
      <c r="F1232">
        <f>VLOOKUP($C1232,marv2012_trees!$A$2:$O$2023,6,FALSE)</f>
        <v>6858043.5599999996</v>
      </c>
      <c r="G1232" t="str">
        <f>IF(ISNA(VLOOKUP($C1232,results!$A$2:$CJ$107,10,FALSE)),"",VLOOKUP($C1232,results!$A$2:$CJ$107,10,FALSE))</f>
        <v/>
      </c>
      <c r="H1232" t="str">
        <f>IF(ISNA(VLOOKUP($C1232,results!$A$2:$CJ$107,11,FALSE)),"",VLOOKUP($C1232,results!$A$2:$CJ$107,11,FALSE))</f>
        <v/>
      </c>
      <c r="I1232">
        <v>37</v>
      </c>
      <c r="J1232">
        <v>105</v>
      </c>
      <c r="K1232">
        <v>1</v>
      </c>
      <c r="L1232">
        <v>232</v>
      </c>
      <c r="M1232">
        <v>17.641999389999999</v>
      </c>
      <c r="N1232">
        <v>2</v>
      </c>
      <c r="O1232" s="7">
        <v>1</v>
      </c>
      <c r="P1232" s="7">
        <v>1</v>
      </c>
      <c r="Q1232" s="7">
        <v>11</v>
      </c>
      <c r="R1232" s="7">
        <v>233</v>
      </c>
      <c r="S1232" s="7" t="s">
        <v>35</v>
      </c>
      <c r="T1232" s="7">
        <v>18</v>
      </c>
      <c r="U1232" s="7">
        <v>17.399999999999999</v>
      </c>
      <c r="V1232" s="7">
        <v>8.1</v>
      </c>
      <c r="AB1232" s="8">
        <f t="shared" si="206"/>
        <v>1</v>
      </c>
      <c r="AC1232" s="8" t="str">
        <f t="shared" si="207"/>
        <v/>
      </c>
      <c r="AD1232" s="32" t="str">
        <f t="shared" si="208"/>
        <v/>
      </c>
      <c r="AE1232" s="32" t="str">
        <f>IF(J1232&lt;900,IF(AND(VLOOKUP(C1232,marv2012_trees!$A$2:$O$2023,11,FALSE)&lt;21,OR(Q1232=21,Q1232=22,Q1232=23)),1,""),"")</f>
        <v/>
      </c>
      <c r="AF1232" s="32" t="str">
        <f t="shared" si="209"/>
        <v/>
      </c>
      <c r="AG1232" s="32">
        <f t="shared" si="210"/>
        <v>232</v>
      </c>
      <c r="AH1232" s="32">
        <f t="shared" si="211"/>
        <v>233</v>
      </c>
      <c r="AI1232" s="32">
        <f t="shared" si="212"/>
        <v>1</v>
      </c>
      <c r="AJ1232" s="32" t="str">
        <f t="shared" si="213"/>
        <v/>
      </c>
    </row>
    <row r="1233" spans="1:36" s="7" customFormat="1">
      <c r="A1233">
        <v>37</v>
      </c>
      <c r="B1233" s="1" t="str">
        <f t="shared" si="205"/>
        <v>37_90</v>
      </c>
      <c r="C1233" t="str">
        <f t="shared" si="204"/>
        <v>37_90</v>
      </c>
      <c r="D1233" t="str">
        <f>IF(ISNA(VLOOKUP(C1233,omissio_vanha_vs_uusi!$A$2:$T$107,20,FALSE)),"",IF(VLOOKUP(C1233,omissio_vanha_vs_uusi!$A$2:$T$107,20,FALSE)="OK",VLOOKUP(C1233,omissio_vanha_vs_uusi!$A$2:$T$107,11,FALSE),""))</f>
        <v/>
      </c>
      <c r="E1233">
        <f>VLOOKUP($C1233,marv2012_trees!$A$2:$O$2023,5,FALSE)</f>
        <v>2516157.8199999998</v>
      </c>
      <c r="F1233">
        <f>VLOOKUP($C1233,marv2012_trees!$A$2:$O$2023,6,FALSE)</f>
        <v>6858045.9000000004</v>
      </c>
      <c r="G1233" t="str">
        <f>IF(ISNA(VLOOKUP($C1233,results!$A$2:$CJ$107,10,FALSE)),"",VLOOKUP($C1233,results!$A$2:$CJ$107,10,FALSE))</f>
        <v/>
      </c>
      <c r="H1233" t="str">
        <f>IF(ISNA(VLOOKUP($C1233,results!$A$2:$CJ$107,11,FALSE)),"",VLOOKUP($C1233,results!$A$2:$CJ$107,11,FALSE))</f>
        <v/>
      </c>
      <c r="I1233">
        <v>37</v>
      </c>
      <c r="J1233">
        <v>90</v>
      </c>
      <c r="K1233">
        <v>1</v>
      </c>
      <c r="L1233">
        <v>189</v>
      </c>
      <c r="M1233">
        <v>16.54500488</v>
      </c>
      <c r="N1233">
        <v>2</v>
      </c>
      <c r="O1233" s="7">
        <v>1</v>
      </c>
      <c r="P1233" s="7">
        <v>1</v>
      </c>
      <c r="Q1233" s="7">
        <v>11</v>
      </c>
      <c r="R1233" s="7">
        <v>190</v>
      </c>
      <c r="AB1233" s="8">
        <f t="shared" si="206"/>
        <v>1</v>
      </c>
      <c r="AC1233" s="8" t="str">
        <f t="shared" si="207"/>
        <v/>
      </c>
      <c r="AD1233" s="32" t="str">
        <f t="shared" si="208"/>
        <v/>
      </c>
      <c r="AE1233" s="32" t="str">
        <f>IF(J1233&lt;900,IF(AND(VLOOKUP(C1233,marv2012_trees!$A$2:$O$2023,11,FALSE)&lt;21,OR(Q1233=21,Q1233=22,Q1233=23)),1,""),"")</f>
        <v/>
      </c>
      <c r="AF1233" s="32" t="str">
        <f t="shared" si="209"/>
        <v/>
      </c>
      <c r="AG1233" s="32">
        <f t="shared" si="210"/>
        <v>189</v>
      </c>
      <c r="AH1233" s="32">
        <f t="shared" si="211"/>
        <v>190</v>
      </c>
      <c r="AI1233" s="32">
        <f t="shared" si="212"/>
        <v>1</v>
      </c>
      <c r="AJ1233" s="32" t="str">
        <f t="shared" si="213"/>
        <v/>
      </c>
    </row>
    <row r="1234" spans="1:36" s="7" customFormat="1">
      <c r="A1234">
        <v>37</v>
      </c>
      <c r="B1234" s="1" t="str">
        <f t="shared" si="205"/>
        <v>37_112</v>
      </c>
      <c r="C1234" t="str">
        <f t="shared" si="204"/>
        <v>37_112</v>
      </c>
      <c r="D1234" t="str">
        <f>IF(ISNA(VLOOKUP(C1234,omissio_vanha_vs_uusi!$A$2:$T$107,20,FALSE)),"",IF(VLOOKUP(C1234,omissio_vanha_vs_uusi!$A$2:$T$107,20,FALSE)="OK",VLOOKUP(C1234,omissio_vanha_vs_uusi!$A$2:$T$107,11,FALSE),""))</f>
        <v/>
      </c>
      <c r="E1234">
        <f>VLOOKUP($C1234,marv2012_trees!$A$2:$O$2023,5,FALSE)</f>
        <v>2516152.5099999998</v>
      </c>
      <c r="F1234">
        <f>VLOOKUP($C1234,marv2012_trees!$A$2:$O$2023,6,FALSE)</f>
        <v>6858044.6900000004</v>
      </c>
      <c r="G1234" t="str">
        <f>IF(ISNA(VLOOKUP($C1234,results!$A$2:$CJ$107,10,FALSE)),"",VLOOKUP($C1234,results!$A$2:$CJ$107,10,FALSE))</f>
        <v/>
      </c>
      <c r="H1234" t="str">
        <f>IF(ISNA(VLOOKUP($C1234,results!$A$2:$CJ$107,11,FALSE)),"",VLOOKUP($C1234,results!$A$2:$CJ$107,11,FALSE))</f>
        <v/>
      </c>
      <c r="I1234">
        <v>37</v>
      </c>
      <c r="J1234">
        <v>112</v>
      </c>
      <c r="K1234">
        <v>1</v>
      </c>
      <c r="L1234">
        <v>212</v>
      </c>
      <c r="M1234">
        <v>18.317999390000001</v>
      </c>
      <c r="N1234">
        <v>2</v>
      </c>
      <c r="O1234" s="7">
        <v>1</v>
      </c>
      <c r="P1234" s="7">
        <v>1</v>
      </c>
      <c r="Q1234" s="7">
        <v>11</v>
      </c>
      <c r="R1234" s="7">
        <v>211</v>
      </c>
      <c r="AB1234" s="8">
        <f t="shared" si="206"/>
        <v>-1</v>
      </c>
      <c r="AC1234" s="8" t="str">
        <f t="shared" si="207"/>
        <v/>
      </c>
      <c r="AD1234" s="32" t="str">
        <f t="shared" si="208"/>
        <v/>
      </c>
      <c r="AE1234" s="32" t="str">
        <f>IF(J1234&lt;900,IF(AND(VLOOKUP(C1234,marv2012_trees!$A$2:$O$2023,11,FALSE)&lt;21,OR(Q1234=21,Q1234=22,Q1234=23)),1,""),"")</f>
        <v/>
      </c>
      <c r="AF1234" s="32" t="str">
        <f t="shared" si="209"/>
        <v/>
      </c>
      <c r="AG1234" s="32">
        <f t="shared" si="210"/>
        <v>212</v>
      </c>
      <c r="AH1234" s="32">
        <f t="shared" si="211"/>
        <v>211</v>
      </c>
      <c r="AI1234" s="32">
        <f t="shared" si="212"/>
        <v>-1</v>
      </c>
      <c r="AJ1234" s="32" t="str">
        <f t="shared" si="213"/>
        <v/>
      </c>
    </row>
    <row r="1235" spans="1:36" s="7" customFormat="1">
      <c r="A1235">
        <v>37</v>
      </c>
      <c r="B1235" s="1" t="str">
        <f t="shared" si="205"/>
        <v>37_130</v>
      </c>
      <c r="C1235" t="str">
        <f t="shared" si="204"/>
        <v>37_130</v>
      </c>
      <c r="D1235" t="str">
        <f>IF(ISNA(VLOOKUP(C1235,omissio_vanha_vs_uusi!$A$2:$T$107,20,FALSE)),"",IF(VLOOKUP(C1235,omissio_vanha_vs_uusi!$A$2:$T$107,20,FALSE)="OK",VLOOKUP(C1235,omissio_vanha_vs_uusi!$A$2:$T$107,11,FALSE),""))</f>
        <v/>
      </c>
      <c r="E1235">
        <f>VLOOKUP($C1235,marv2012_trees!$A$2:$O$2023,5,FALSE)</f>
        <v>2516152.9</v>
      </c>
      <c r="F1235">
        <f>VLOOKUP($C1235,marv2012_trees!$A$2:$O$2023,6,FALSE)</f>
        <v>6858048.5199999996</v>
      </c>
      <c r="G1235" t="str">
        <f>IF(ISNA(VLOOKUP($C1235,results!$A$2:$CJ$107,10,FALSE)),"",VLOOKUP($C1235,results!$A$2:$CJ$107,10,FALSE))</f>
        <v/>
      </c>
      <c r="H1235" t="str">
        <f>IF(ISNA(VLOOKUP($C1235,results!$A$2:$CJ$107,11,FALSE)),"",VLOOKUP($C1235,results!$A$2:$CJ$107,11,FALSE))</f>
        <v/>
      </c>
      <c r="I1235">
        <v>37</v>
      </c>
      <c r="J1235">
        <v>130</v>
      </c>
      <c r="K1235">
        <v>1</v>
      </c>
      <c r="L1235">
        <v>269</v>
      </c>
      <c r="M1235">
        <v>20.049004879999998</v>
      </c>
      <c r="N1235">
        <v>2</v>
      </c>
      <c r="O1235" s="7">
        <v>1</v>
      </c>
      <c r="P1235" s="7">
        <v>1</v>
      </c>
      <c r="Q1235" s="7">
        <v>11</v>
      </c>
      <c r="R1235" s="7">
        <v>271</v>
      </c>
      <c r="S1235" s="7" t="s">
        <v>35</v>
      </c>
      <c r="T1235" s="7">
        <v>21</v>
      </c>
      <c r="U1235" s="7">
        <v>19.3</v>
      </c>
      <c r="V1235" s="7">
        <v>11.6</v>
      </c>
      <c r="W1235" s="7">
        <v>9</v>
      </c>
      <c r="X1235" s="7">
        <v>19</v>
      </c>
      <c r="Y1235" s="7">
        <v>12</v>
      </c>
      <c r="Z1235" s="7">
        <v>81</v>
      </c>
      <c r="AB1235" s="8">
        <f t="shared" si="206"/>
        <v>2</v>
      </c>
      <c r="AC1235" s="8" t="str">
        <f t="shared" si="207"/>
        <v/>
      </c>
      <c r="AD1235" s="32" t="str">
        <f t="shared" si="208"/>
        <v/>
      </c>
      <c r="AE1235" s="32" t="str">
        <f>IF(J1235&lt;900,IF(AND(VLOOKUP(C1235,marv2012_trees!$A$2:$O$2023,11,FALSE)&lt;21,OR(Q1235=21,Q1235=22,Q1235=23)),1,""),"")</f>
        <v/>
      </c>
      <c r="AF1235" s="32" t="str">
        <f t="shared" si="209"/>
        <v/>
      </c>
      <c r="AG1235" s="32">
        <f t="shared" si="210"/>
        <v>269</v>
      </c>
      <c r="AH1235" s="32">
        <f t="shared" si="211"/>
        <v>271</v>
      </c>
      <c r="AI1235" s="32">
        <f t="shared" si="212"/>
        <v>2</v>
      </c>
      <c r="AJ1235" s="32" t="str">
        <f t="shared" si="213"/>
        <v/>
      </c>
    </row>
    <row r="1236" spans="1:36" s="7" customFormat="1">
      <c r="A1236">
        <v>37</v>
      </c>
      <c r="B1236" s="1" t="str">
        <f t="shared" si="205"/>
        <v>37_122</v>
      </c>
      <c r="C1236" t="str">
        <f t="shared" si="204"/>
        <v>37_122</v>
      </c>
      <c r="D1236" t="str">
        <f>IF(ISNA(VLOOKUP(C1236,omissio_vanha_vs_uusi!$A$2:$T$107,20,FALSE)),"",IF(VLOOKUP(C1236,omissio_vanha_vs_uusi!$A$2:$T$107,20,FALSE)="OK",VLOOKUP(C1236,omissio_vanha_vs_uusi!$A$2:$T$107,11,FALSE),""))</f>
        <v/>
      </c>
      <c r="E1236">
        <f>VLOOKUP($C1236,marv2012_trees!$A$2:$O$2023,5,FALSE)</f>
        <v>2516150.19</v>
      </c>
      <c r="F1236">
        <f>VLOOKUP($C1236,marv2012_trees!$A$2:$O$2023,6,FALSE)</f>
        <v>6858047.4299999997</v>
      </c>
      <c r="G1236" t="str">
        <f>IF(ISNA(VLOOKUP($C1236,results!$A$2:$CJ$107,10,FALSE)),"",VLOOKUP($C1236,results!$A$2:$CJ$107,10,FALSE))</f>
        <v/>
      </c>
      <c r="H1236" t="str">
        <f>IF(ISNA(VLOOKUP($C1236,results!$A$2:$CJ$107,11,FALSE)),"",VLOOKUP($C1236,results!$A$2:$CJ$107,11,FALSE))</f>
        <v/>
      </c>
      <c r="I1236">
        <v>37</v>
      </c>
      <c r="J1236">
        <v>122</v>
      </c>
      <c r="K1236">
        <v>1</v>
      </c>
      <c r="L1236">
        <v>180</v>
      </c>
      <c r="M1236">
        <v>17.06700305</v>
      </c>
      <c r="N1236">
        <v>2</v>
      </c>
      <c r="O1236" s="7">
        <v>1</v>
      </c>
      <c r="P1236" s="7">
        <v>1</v>
      </c>
      <c r="Q1236" s="7">
        <v>11</v>
      </c>
      <c r="R1236" s="7">
        <v>172</v>
      </c>
      <c r="AB1236" s="8">
        <f t="shared" si="206"/>
        <v>-8</v>
      </c>
      <c r="AC1236" s="8" t="str">
        <f t="shared" si="207"/>
        <v/>
      </c>
      <c r="AD1236" s="32" t="str">
        <f t="shared" si="208"/>
        <v/>
      </c>
      <c r="AE1236" s="32" t="str">
        <f>IF(J1236&lt;900,IF(AND(VLOOKUP(C1236,marv2012_trees!$A$2:$O$2023,11,FALSE)&lt;21,OR(Q1236=21,Q1236=22,Q1236=23)),1,""),"")</f>
        <v/>
      </c>
      <c r="AF1236" s="32" t="str">
        <f t="shared" si="209"/>
        <v/>
      </c>
      <c r="AG1236" s="32">
        <f t="shared" si="210"/>
        <v>180</v>
      </c>
      <c r="AH1236" s="32">
        <f t="shared" si="211"/>
        <v>172</v>
      </c>
      <c r="AI1236" s="32">
        <f t="shared" si="212"/>
        <v>-8</v>
      </c>
      <c r="AJ1236" s="32" t="str">
        <f t="shared" si="213"/>
        <v/>
      </c>
    </row>
    <row r="1237" spans="1:36" s="7" customFormat="1">
      <c r="A1237">
        <v>37</v>
      </c>
      <c r="B1237" s="1" t="str">
        <f t="shared" si="205"/>
        <v>37_120</v>
      </c>
      <c r="C1237" t="str">
        <f t="shared" si="204"/>
        <v>37_120</v>
      </c>
      <c r="D1237" t="str">
        <f>IF(ISNA(VLOOKUP(C1237,omissio_vanha_vs_uusi!$A$2:$T$107,20,FALSE)),"",IF(VLOOKUP(C1237,omissio_vanha_vs_uusi!$A$2:$T$107,20,FALSE)="OK",VLOOKUP(C1237,omissio_vanha_vs_uusi!$A$2:$T$107,11,FALSE),""))</f>
        <v/>
      </c>
      <c r="E1237">
        <f>VLOOKUP($C1237,marv2012_trees!$A$2:$O$2023,5,FALSE)</f>
        <v>2516146.7200000002</v>
      </c>
      <c r="F1237">
        <f>VLOOKUP($C1237,marv2012_trees!$A$2:$O$2023,6,FALSE)</f>
        <v>6858047</v>
      </c>
      <c r="G1237" t="str">
        <f>IF(ISNA(VLOOKUP($C1237,results!$A$2:$CJ$107,10,FALSE)),"",VLOOKUP($C1237,results!$A$2:$CJ$107,10,FALSE))</f>
        <v/>
      </c>
      <c r="H1237" t="str">
        <f>IF(ISNA(VLOOKUP($C1237,results!$A$2:$CJ$107,11,FALSE)),"",VLOOKUP($C1237,results!$A$2:$CJ$107,11,FALSE))</f>
        <v/>
      </c>
      <c r="I1237">
        <v>37</v>
      </c>
      <c r="J1237">
        <v>120</v>
      </c>
      <c r="K1237">
        <v>1</v>
      </c>
      <c r="L1237">
        <v>220</v>
      </c>
      <c r="M1237">
        <v>17.381999390000001</v>
      </c>
      <c r="N1237">
        <v>2</v>
      </c>
      <c r="O1237" s="7">
        <v>1</v>
      </c>
      <c r="P1237" s="7">
        <v>1</v>
      </c>
      <c r="Q1237" s="7">
        <v>11</v>
      </c>
      <c r="R1237" s="7">
        <v>230</v>
      </c>
      <c r="AB1237" s="8">
        <f t="shared" si="206"/>
        <v>10</v>
      </c>
      <c r="AC1237" s="8" t="str">
        <f t="shared" si="207"/>
        <v/>
      </c>
      <c r="AD1237" s="32" t="str">
        <f t="shared" si="208"/>
        <v/>
      </c>
      <c r="AE1237" s="32" t="str">
        <f>IF(J1237&lt;900,IF(AND(VLOOKUP(C1237,marv2012_trees!$A$2:$O$2023,11,FALSE)&lt;21,OR(Q1237=21,Q1237=22,Q1237=23)),1,""),"")</f>
        <v/>
      </c>
      <c r="AF1237" s="32" t="str">
        <f t="shared" si="209"/>
        <v/>
      </c>
      <c r="AG1237" s="32">
        <f t="shared" si="210"/>
        <v>220</v>
      </c>
      <c r="AH1237" s="32">
        <f t="shared" si="211"/>
        <v>230</v>
      </c>
      <c r="AI1237" s="32">
        <f t="shared" si="212"/>
        <v>10</v>
      </c>
      <c r="AJ1237" s="32" t="str">
        <f t="shared" si="213"/>
        <v/>
      </c>
    </row>
    <row r="1238" spans="1:36" s="7" customFormat="1">
      <c r="A1238">
        <v>37</v>
      </c>
      <c r="B1238" s="1" t="str">
        <f t="shared" si="205"/>
        <v>37_135</v>
      </c>
      <c r="C1238" t="str">
        <f t="shared" si="204"/>
        <v>37_135</v>
      </c>
      <c r="D1238" t="str">
        <f>IF(ISNA(VLOOKUP(C1238,omissio_vanha_vs_uusi!$A$2:$T$107,20,FALSE)),"",IF(VLOOKUP(C1238,omissio_vanha_vs_uusi!$A$2:$T$107,20,FALSE)="OK",VLOOKUP(C1238,omissio_vanha_vs_uusi!$A$2:$T$107,11,FALSE),""))</f>
        <v/>
      </c>
      <c r="E1238">
        <f>VLOOKUP($C1238,marv2012_trees!$A$2:$O$2023,5,FALSE)</f>
        <v>2516150.4300000002</v>
      </c>
      <c r="F1238">
        <f>VLOOKUP($C1238,marv2012_trees!$A$2:$O$2023,6,FALSE)</f>
        <v>6858051.2300000004</v>
      </c>
      <c r="G1238" t="str">
        <f>IF(ISNA(VLOOKUP($C1238,results!$A$2:$CJ$107,10,FALSE)),"",VLOOKUP($C1238,results!$A$2:$CJ$107,10,FALSE))</f>
        <v/>
      </c>
      <c r="H1238" t="str">
        <f>IF(ISNA(VLOOKUP($C1238,results!$A$2:$CJ$107,11,FALSE)),"",VLOOKUP($C1238,results!$A$2:$CJ$107,11,FALSE))</f>
        <v/>
      </c>
      <c r="I1238">
        <v>37</v>
      </c>
      <c r="J1238">
        <v>135</v>
      </c>
      <c r="K1238">
        <v>1</v>
      </c>
      <c r="L1238">
        <v>262</v>
      </c>
      <c r="M1238">
        <v>19.373997559999999</v>
      </c>
      <c r="N1238">
        <v>2</v>
      </c>
      <c r="O1238" s="7">
        <v>1</v>
      </c>
      <c r="P1238" s="7">
        <v>1</v>
      </c>
      <c r="Q1238" s="7">
        <v>11</v>
      </c>
      <c r="R1238" s="7">
        <v>273</v>
      </c>
      <c r="S1238" s="7" t="s">
        <v>35</v>
      </c>
      <c r="T1238" s="7">
        <v>21</v>
      </c>
      <c r="U1238" s="7">
        <v>19.2</v>
      </c>
      <c r="V1238" s="7">
        <v>11</v>
      </c>
      <c r="AB1238" s="8">
        <f t="shared" si="206"/>
        <v>11</v>
      </c>
      <c r="AC1238" s="8" t="str">
        <f t="shared" si="207"/>
        <v/>
      </c>
      <c r="AD1238" s="32" t="str">
        <f t="shared" si="208"/>
        <v/>
      </c>
      <c r="AE1238" s="32" t="str">
        <f>IF(J1238&lt;900,IF(AND(VLOOKUP(C1238,marv2012_trees!$A$2:$O$2023,11,FALSE)&lt;21,OR(Q1238=21,Q1238=22,Q1238=23)),1,""),"")</f>
        <v/>
      </c>
      <c r="AF1238" s="32" t="str">
        <f t="shared" si="209"/>
        <v/>
      </c>
      <c r="AG1238" s="32">
        <f t="shared" si="210"/>
        <v>262</v>
      </c>
      <c r="AH1238" s="32">
        <f t="shared" si="211"/>
        <v>273</v>
      </c>
      <c r="AI1238" s="32">
        <f t="shared" si="212"/>
        <v>11</v>
      </c>
      <c r="AJ1238" s="32" t="str">
        <f t="shared" si="213"/>
        <v/>
      </c>
    </row>
    <row r="1239" spans="1:36" s="7" customFormat="1">
      <c r="A1239">
        <v>37</v>
      </c>
      <c r="B1239" s="1" t="str">
        <f t="shared" si="205"/>
        <v>37_141</v>
      </c>
      <c r="C1239" t="str">
        <f t="shared" si="204"/>
        <v>37_141</v>
      </c>
      <c r="D1239" t="str">
        <f>IF(ISNA(VLOOKUP(C1239,omissio_vanha_vs_uusi!$A$2:$T$107,20,FALSE)),"",IF(VLOOKUP(C1239,omissio_vanha_vs_uusi!$A$2:$T$107,20,FALSE)="OK",VLOOKUP(C1239,omissio_vanha_vs_uusi!$A$2:$T$107,11,FALSE),""))</f>
        <v/>
      </c>
      <c r="E1239">
        <f>VLOOKUP($C1239,marv2012_trees!$A$2:$O$2023,5,FALSE)</f>
        <v>2516149.71</v>
      </c>
      <c r="F1239">
        <f>VLOOKUP($C1239,marv2012_trees!$A$2:$O$2023,6,FALSE)</f>
        <v>6858055.54</v>
      </c>
      <c r="G1239" t="str">
        <f>IF(ISNA(VLOOKUP($C1239,results!$A$2:$CJ$107,10,FALSE)),"",VLOOKUP($C1239,results!$A$2:$CJ$107,10,FALSE))</f>
        <v/>
      </c>
      <c r="H1239" t="str">
        <f>IF(ISNA(VLOOKUP($C1239,results!$A$2:$CJ$107,11,FALSE)),"",VLOOKUP($C1239,results!$A$2:$CJ$107,11,FALSE))</f>
        <v/>
      </c>
      <c r="I1239">
        <v>37</v>
      </c>
      <c r="J1239">
        <v>141</v>
      </c>
      <c r="K1239">
        <v>1</v>
      </c>
      <c r="L1239">
        <v>265</v>
      </c>
      <c r="M1239">
        <v>21.769001830000001</v>
      </c>
      <c r="N1239">
        <v>2</v>
      </c>
      <c r="O1239" s="7">
        <v>1</v>
      </c>
      <c r="P1239" s="7">
        <v>1</v>
      </c>
      <c r="Q1239" s="7">
        <v>11</v>
      </c>
      <c r="R1239" s="7">
        <v>272</v>
      </c>
      <c r="AB1239" s="8">
        <f t="shared" si="206"/>
        <v>7</v>
      </c>
      <c r="AC1239" s="8" t="str">
        <f t="shared" si="207"/>
        <v/>
      </c>
      <c r="AD1239" s="32" t="str">
        <f t="shared" si="208"/>
        <v/>
      </c>
      <c r="AE1239" s="32" t="str">
        <f>IF(J1239&lt;900,IF(AND(VLOOKUP(C1239,marv2012_trees!$A$2:$O$2023,11,FALSE)&lt;21,OR(Q1239=21,Q1239=22,Q1239=23)),1,""),"")</f>
        <v/>
      </c>
      <c r="AF1239" s="32" t="str">
        <f t="shared" si="209"/>
        <v/>
      </c>
      <c r="AG1239" s="32">
        <f t="shared" si="210"/>
        <v>265</v>
      </c>
      <c r="AH1239" s="32">
        <f t="shared" si="211"/>
        <v>272</v>
      </c>
      <c r="AI1239" s="32">
        <f t="shared" si="212"/>
        <v>7</v>
      </c>
      <c r="AJ1239" s="32" t="str">
        <f t="shared" si="213"/>
        <v/>
      </c>
    </row>
    <row r="1240" spans="1:36" s="7" customFormat="1">
      <c r="A1240">
        <v>37</v>
      </c>
      <c r="B1240" s="1" t="str">
        <f t="shared" si="205"/>
        <v>37_145</v>
      </c>
      <c r="C1240" t="str">
        <f t="shared" si="204"/>
        <v>37_145</v>
      </c>
      <c r="D1240" t="str">
        <f>IF(ISNA(VLOOKUP(C1240,omissio_vanha_vs_uusi!$A$2:$T$107,20,FALSE)),"",IF(VLOOKUP(C1240,omissio_vanha_vs_uusi!$A$2:$T$107,20,FALSE)="OK",VLOOKUP(C1240,omissio_vanha_vs_uusi!$A$2:$T$107,11,FALSE),""))</f>
        <v/>
      </c>
      <c r="E1240">
        <f>VLOOKUP($C1240,marv2012_trees!$A$2:$O$2023,5,FALSE)</f>
        <v>2516150.2799999998</v>
      </c>
      <c r="F1240">
        <f>VLOOKUP($C1240,marv2012_trees!$A$2:$O$2023,6,FALSE)</f>
        <v>6858057.7999999998</v>
      </c>
      <c r="G1240" t="str">
        <f>IF(ISNA(VLOOKUP($C1240,results!$A$2:$CJ$107,10,FALSE)),"",VLOOKUP($C1240,results!$A$2:$CJ$107,10,FALSE))</f>
        <v/>
      </c>
      <c r="H1240" t="str">
        <f>IF(ISNA(VLOOKUP($C1240,results!$A$2:$CJ$107,11,FALSE)),"",VLOOKUP($C1240,results!$A$2:$CJ$107,11,FALSE))</f>
        <v/>
      </c>
      <c r="I1240">
        <v>37</v>
      </c>
      <c r="J1240">
        <v>145</v>
      </c>
      <c r="K1240">
        <v>1</v>
      </c>
      <c r="L1240">
        <v>280</v>
      </c>
      <c r="M1240">
        <v>20.832009769999999</v>
      </c>
      <c r="N1240">
        <v>2</v>
      </c>
      <c r="O1240" s="7">
        <v>1</v>
      </c>
      <c r="P1240" s="7">
        <v>1</v>
      </c>
      <c r="Q1240" s="7">
        <v>11</v>
      </c>
      <c r="R1240" s="7">
        <v>291</v>
      </c>
      <c r="S1240" s="7" t="s">
        <v>35</v>
      </c>
      <c r="T1240" s="7">
        <v>22</v>
      </c>
      <c r="U1240" s="7">
        <v>20.100000000000001</v>
      </c>
      <c r="V1240" s="7">
        <v>13</v>
      </c>
      <c r="AB1240" s="8">
        <f t="shared" si="206"/>
        <v>11</v>
      </c>
      <c r="AC1240" s="8" t="str">
        <f t="shared" si="207"/>
        <v/>
      </c>
      <c r="AD1240" s="32" t="str">
        <f t="shared" si="208"/>
        <v/>
      </c>
      <c r="AE1240" s="32" t="str">
        <f>IF(J1240&lt;900,IF(AND(VLOOKUP(C1240,marv2012_trees!$A$2:$O$2023,11,FALSE)&lt;21,OR(Q1240=21,Q1240=22,Q1240=23)),1,""),"")</f>
        <v/>
      </c>
      <c r="AF1240" s="32" t="str">
        <f t="shared" si="209"/>
        <v/>
      </c>
      <c r="AG1240" s="32">
        <f t="shared" si="210"/>
        <v>280</v>
      </c>
      <c r="AH1240" s="32">
        <f t="shared" si="211"/>
        <v>291</v>
      </c>
      <c r="AI1240" s="32">
        <f t="shared" si="212"/>
        <v>11</v>
      </c>
      <c r="AJ1240" s="32" t="str">
        <f t="shared" si="213"/>
        <v/>
      </c>
    </row>
    <row r="1241" spans="1:36" s="7" customFormat="1">
      <c r="A1241">
        <v>37</v>
      </c>
      <c r="B1241" s="1" t="str">
        <f t="shared" si="205"/>
        <v>37_142</v>
      </c>
      <c r="C1241" t="str">
        <f t="shared" si="204"/>
        <v>37_142</v>
      </c>
      <c r="D1241" t="str">
        <f>IF(ISNA(VLOOKUP(C1241,omissio_vanha_vs_uusi!$A$2:$T$107,20,FALSE)),"",IF(VLOOKUP(C1241,omissio_vanha_vs_uusi!$A$2:$T$107,20,FALSE)="OK",VLOOKUP(C1241,omissio_vanha_vs_uusi!$A$2:$T$107,11,FALSE),""))</f>
        <v/>
      </c>
      <c r="E1241">
        <f>VLOOKUP($C1241,marv2012_trees!$A$2:$O$2023,5,FALSE)</f>
        <v>2516145.2200000002</v>
      </c>
      <c r="F1241">
        <f>VLOOKUP($C1241,marv2012_trees!$A$2:$O$2023,6,FALSE)</f>
        <v>6858060.8700000001</v>
      </c>
      <c r="G1241" t="str">
        <f>IF(ISNA(VLOOKUP($C1241,results!$A$2:$CJ$107,10,FALSE)),"",VLOOKUP($C1241,results!$A$2:$CJ$107,10,FALSE))</f>
        <v/>
      </c>
      <c r="H1241" t="str">
        <f>IF(ISNA(VLOOKUP($C1241,results!$A$2:$CJ$107,11,FALSE)),"",VLOOKUP($C1241,results!$A$2:$CJ$107,11,FALSE))</f>
        <v/>
      </c>
      <c r="I1241">
        <v>37</v>
      </c>
      <c r="J1241">
        <v>142</v>
      </c>
      <c r="K1241">
        <v>1</v>
      </c>
      <c r="L1241">
        <v>221</v>
      </c>
      <c r="M1241">
        <v>17.93100549</v>
      </c>
      <c r="N1241">
        <v>2</v>
      </c>
      <c r="O1241" s="7">
        <v>1</v>
      </c>
      <c r="P1241" s="7">
        <v>1</v>
      </c>
      <c r="Q1241" s="7">
        <v>11</v>
      </c>
      <c r="R1241" s="7">
        <v>223</v>
      </c>
      <c r="AB1241" s="8">
        <f t="shared" si="206"/>
        <v>2</v>
      </c>
      <c r="AC1241" s="8" t="str">
        <f t="shared" si="207"/>
        <v/>
      </c>
      <c r="AD1241" s="32" t="str">
        <f t="shared" si="208"/>
        <v/>
      </c>
      <c r="AE1241" s="32" t="str">
        <f>IF(J1241&lt;900,IF(AND(VLOOKUP(C1241,marv2012_trees!$A$2:$O$2023,11,FALSE)&lt;21,OR(Q1241=21,Q1241=22,Q1241=23)),1,""),"")</f>
        <v/>
      </c>
      <c r="AF1241" s="32" t="str">
        <f t="shared" si="209"/>
        <v/>
      </c>
      <c r="AG1241" s="32">
        <f t="shared" si="210"/>
        <v>221</v>
      </c>
      <c r="AH1241" s="32">
        <f t="shared" si="211"/>
        <v>223</v>
      </c>
      <c r="AI1241" s="32">
        <f t="shared" si="212"/>
        <v>2</v>
      </c>
      <c r="AJ1241" s="32" t="str">
        <f t="shared" si="213"/>
        <v/>
      </c>
    </row>
    <row r="1242" spans="1:36" s="7" customFormat="1">
      <c r="A1242">
        <v>37</v>
      </c>
      <c r="B1242" s="1" t="str">
        <f t="shared" si="205"/>
        <v>37_146</v>
      </c>
      <c r="C1242" t="str">
        <f t="shared" si="204"/>
        <v>37_146</v>
      </c>
      <c r="D1242" t="str">
        <f>IF(ISNA(VLOOKUP(C1242,omissio_vanha_vs_uusi!$A$2:$T$107,20,FALSE)),"",IF(VLOOKUP(C1242,omissio_vanha_vs_uusi!$A$2:$T$107,20,FALSE)="OK",VLOOKUP(C1242,omissio_vanha_vs_uusi!$A$2:$T$107,11,FALSE),""))</f>
        <v/>
      </c>
      <c r="E1242">
        <f>VLOOKUP($C1242,marv2012_trees!$A$2:$O$2023,5,FALSE)</f>
        <v>2516148.06</v>
      </c>
      <c r="F1242">
        <f>VLOOKUP($C1242,marv2012_trees!$A$2:$O$2023,6,FALSE)</f>
        <v>6858063.4400000004</v>
      </c>
      <c r="G1242" t="str">
        <f>IF(ISNA(VLOOKUP($C1242,results!$A$2:$CJ$107,10,FALSE)),"",VLOOKUP($C1242,results!$A$2:$CJ$107,10,FALSE))</f>
        <v/>
      </c>
      <c r="H1242" t="str">
        <f>IF(ISNA(VLOOKUP($C1242,results!$A$2:$CJ$107,11,FALSE)),"",VLOOKUP($C1242,results!$A$2:$CJ$107,11,FALSE))</f>
        <v/>
      </c>
      <c r="I1242">
        <v>37</v>
      </c>
      <c r="J1242">
        <v>146</v>
      </c>
      <c r="K1242">
        <v>1</v>
      </c>
      <c r="L1242">
        <v>248</v>
      </c>
      <c r="M1242">
        <v>18.157009769999998</v>
      </c>
      <c r="N1242">
        <v>2</v>
      </c>
      <c r="O1242" s="7">
        <v>1</v>
      </c>
      <c r="P1242" s="7">
        <v>1</v>
      </c>
      <c r="Q1242" s="7">
        <v>11</v>
      </c>
      <c r="R1242" s="7">
        <v>247</v>
      </c>
      <c r="S1242" s="7" t="s">
        <v>35</v>
      </c>
      <c r="T1242" s="7">
        <v>18</v>
      </c>
      <c r="U1242" s="7">
        <v>18.100000000000001</v>
      </c>
      <c r="V1242" s="7">
        <v>13</v>
      </c>
      <c r="W1242" s="7">
        <v>5</v>
      </c>
      <c r="X1242" s="7">
        <v>19</v>
      </c>
      <c r="Y1242" s="7">
        <v>12</v>
      </c>
      <c r="AB1242" s="8">
        <f t="shared" si="206"/>
        <v>-1</v>
      </c>
      <c r="AC1242" s="8" t="str">
        <f t="shared" si="207"/>
        <v/>
      </c>
      <c r="AD1242" s="32" t="str">
        <f t="shared" si="208"/>
        <v/>
      </c>
      <c r="AE1242" s="32" t="str">
        <f>IF(J1242&lt;900,IF(AND(VLOOKUP(C1242,marv2012_trees!$A$2:$O$2023,11,FALSE)&lt;21,OR(Q1242=21,Q1242=22,Q1242=23)),1,""),"")</f>
        <v/>
      </c>
      <c r="AF1242" s="32" t="str">
        <f t="shared" si="209"/>
        <v/>
      </c>
      <c r="AG1242" s="32">
        <f t="shared" si="210"/>
        <v>248</v>
      </c>
      <c r="AH1242" s="32">
        <f t="shared" si="211"/>
        <v>247</v>
      </c>
      <c r="AI1242" s="32">
        <f t="shared" si="212"/>
        <v>-1</v>
      </c>
      <c r="AJ1242" s="32" t="str">
        <f t="shared" si="213"/>
        <v/>
      </c>
    </row>
    <row r="1243" spans="1:36" s="7" customFormat="1">
      <c r="A1243">
        <v>37</v>
      </c>
      <c r="B1243" s="1" t="str">
        <f t="shared" si="205"/>
        <v>37_139</v>
      </c>
      <c r="C1243" t="str">
        <f t="shared" si="204"/>
        <v>37_139</v>
      </c>
      <c r="D1243" t="str">
        <f>IF(ISNA(VLOOKUP(C1243,omissio_vanha_vs_uusi!$A$2:$T$107,20,FALSE)),"",IF(VLOOKUP(C1243,omissio_vanha_vs_uusi!$A$2:$T$107,20,FALSE)="OK",VLOOKUP(C1243,omissio_vanha_vs_uusi!$A$2:$T$107,11,FALSE),""))</f>
        <v/>
      </c>
      <c r="E1243">
        <f>VLOOKUP($C1243,marv2012_trees!$A$2:$O$2023,5,FALSE)</f>
        <v>2516141.65</v>
      </c>
      <c r="F1243">
        <f>VLOOKUP($C1243,marv2012_trees!$A$2:$O$2023,6,FALSE)</f>
        <v>6858060.4900000002</v>
      </c>
      <c r="G1243" t="str">
        <f>IF(ISNA(VLOOKUP($C1243,results!$A$2:$CJ$107,10,FALSE)),"",VLOOKUP($C1243,results!$A$2:$CJ$107,10,FALSE))</f>
        <v/>
      </c>
      <c r="H1243" t="str">
        <f>IF(ISNA(VLOOKUP($C1243,results!$A$2:$CJ$107,11,FALSE)),"",VLOOKUP($C1243,results!$A$2:$CJ$107,11,FALSE))</f>
        <v/>
      </c>
      <c r="I1243">
        <v>37</v>
      </c>
      <c r="J1243">
        <v>139</v>
      </c>
      <c r="K1243">
        <v>1</v>
      </c>
      <c r="L1243">
        <v>190</v>
      </c>
      <c r="M1243">
        <v>18.732001830000002</v>
      </c>
      <c r="N1243">
        <v>2</v>
      </c>
      <c r="O1243" s="7">
        <v>1</v>
      </c>
      <c r="P1243" s="7">
        <v>1</v>
      </c>
      <c r="Q1243" s="7">
        <v>11</v>
      </c>
      <c r="R1243" s="7">
        <v>203</v>
      </c>
      <c r="AB1243" s="8">
        <f t="shared" si="206"/>
        <v>13</v>
      </c>
      <c r="AC1243" s="8" t="str">
        <f t="shared" si="207"/>
        <v/>
      </c>
      <c r="AD1243" s="32" t="str">
        <f t="shared" si="208"/>
        <v/>
      </c>
      <c r="AE1243" s="32" t="str">
        <f>IF(J1243&lt;900,IF(AND(VLOOKUP(C1243,marv2012_trees!$A$2:$O$2023,11,FALSE)&lt;21,OR(Q1243=21,Q1243=22,Q1243=23)),1,""),"")</f>
        <v/>
      </c>
      <c r="AF1243" s="32" t="str">
        <f t="shared" si="209"/>
        <v/>
      </c>
      <c r="AG1243" s="32">
        <f t="shared" si="210"/>
        <v>190</v>
      </c>
      <c r="AH1243" s="32">
        <f t="shared" si="211"/>
        <v>203</v>
      </c>
      <c r="AI1243" s="32">
        <f t="shared" si="212"/>
        <v>13</v>
      </c>
      <c r="AJ1243" s="32" t="str">
        <f t="shared" si="213"/>
        <v/>
      </c>
    </row>
    <row r="1244" spans="1:36" s="7" customFormat="1">
      <c r="A1244">
        <v>37</v>
      </c>
      <c r="B1244" s="1" t="str">
        <f t="shared" si="205"/>
        <v>37_68</v>
      </c>
      <c r="C1244" t="str">
        <f t="shared" si="204"/>
        <v>37_68</v>
      </c>
      <c r="D1244" t="str">
        <f>IF(ISNA(VLOOKUP(C1244,omissio_vanha_vs_uusi!$A$2:$T$107,20,FALSE)),"",IF(VLOOKUP(C1244,omissio_vanha_vs_uusi!$A$2:$T$107,20,FALSE)="OK",VLOOKUP(C1244,omissio_vanha_vs_uusi!$A$2:$T$107,11,FALSE),""))</f>
        <v/>
      </c>
      <c r="E1244">
        <f>VLOOKUP($C1244,marv2012_trees!$A$2:$O$2023,5,FALSE)</f>
        <v>2516172.46</v>
      </c>
      <c r="F1244">
        <f>VLOOKUP($C1244,marv2012_trees!$A$2:$O$2023,6,FALSE)</f>
        <v>6858032.5800000001</v>
      </c>
      <c r="G1244" t="str">
        <f>IF(ISNA(VLOOKUP($C1244,results!$A$2:$CJ$107,10,FALSE)),"",VLOOKUP($C1244,results!$A$2:$CJ$107,10,FALSE))</f>
        <v/>
      </c>
      <c r="H1244" t="str">
        <f>IF(ISNA(VLOOKUP($C1244,results!$A$2:$CJ$107,11,FALSE)),"",VLOOKUP($C1244,results!$A$2:$CJ$107,11,FALSE))</f>
        <v/>
      </c>
      <c r="I1244">
        <v>37</v>
      </c>
      <c r="J1244">
        <v>68</v>
      </c>
      <c r="K1244">
        <v>1</v>
      </c>
      <c r="L1244">
        <v>220</v>
      </c>
      <c r="M1244">
        <v>18.19299878</v>
      </c>
      <c r="N1244">
        <v>2</v>
      </c>
      <c r="O1244" s="7">
        <v>1</v>
      </c>
      <c r="P1244" s="7">
        <v>1</v>
      </c>
      <c r="Q1244" s="7">
        <v>11</v>
      </c>
      <c r="R1244" s="7">
        <v>221</v>
      </c>
      <c r="AB1244" s="8">
        <f t="shared" si="206"/>
        <v>1</v>
      </c>
      <c r="AC1244" s="8" t="str">
        <f t="shared" si="207"/>
        <v/>
      </c>
      <c r="AD1244" s="32" t="str">
        <f t="shared" si="208"/>
        <v/>
      </c>
      <c r="AE1244" s="32" t="str">
        <f>IF(J1244&lt;900,IF(AND(VLOOKUP(C1244,marv2012_trees!$A$2:$O$2023,11,FALSE)&lt;21,OR(Q1244=21,Q1244=22,Q1244=23)),1,""),"")</f>
        <v/>
      </c>
      <c r="AF1244" s="32" t="str">
        <f t="shared" si="209"/>
        <v/>
      </c>
      <c r="AG1244" s="32">
        <f t="shared" si="210"/>
        <v>220</v>
      </c>
      <c r="AH1244" s="32">
        <f t="shared" si="211"/>
        <v>221</v>
      </c>
      <c r="AI1244" s="32">
        <f t="shared" si="212"/>
        <v>1</v>
      </c>
      <c r="AJ1244" s="32" t="str">
        <f t="shared" si="213"/>
        <v/>
      </c>
    </row>
    <row r="1245" spans="1:36" s="7" customFormat="1">
      <c r="A1245">
        <v>37</v>
      </c>
      <c r="B1245" s="1" t="str">
        <f t="shared" si="205"/>
        <v>37_66</v>
      </c>
      <c r="C1245" t="str">
        <f t="shared" si="204"/>
        <v>37_66</v>
      </c>
      <c r="D1245" t="str">
        <f>IF(ISNA(VLOOKUP(C1245,omissio_vanha_vs_uusi!$A$2:$T$107,20,FALSE)),"",IF(VLOOKUP(C1245,omissio_vanha_vs_uusi!$A$2:$T$107,20,FALSE)="OK",VLOOKUP(C1245,omissio_vanha_vs_uusi!$A$2:$T$107,11,FALSE),""))</f>
        <v/>
      </c>
      <c r="E1245">
        <f>VLOOKUP($C1245,marv2012_trees!$A$2:$O$2023,5,FALSE)</f>
        <v>2516170.5499999998</v>
      </c>
      <c r="F1245">
        <f>VLOOKUP($C1245,marv2012_trees!$A$2:$O$2023,6,FALSE)</f>
        <v>6858035.2400000002</v>
      </c>
      <c r="G1245" t="str">
        <f>IF(ISNA(VLOOKUP($C1245,results!$A$2:$CJ$107,10,FALSE)),"",VLOOKUP($C1245,results!$A$2:$CJ$107,10,FALSE))</f>
        <v/>
      </c>
      <c r="H1245" t="str">
        <f>IF(ISNA(VLOOKUP($C1245,results!$A$2:$CJ$107,11,FALSE)),"",VLOOKUP($C1245,results!$A$2:$CJ$107,11,FALSE))</f>
        <v/>
      </c>
      <c r="I1245">
        <v>37</v>
      </c>
      <c r="J1245">
        <v>66</v>
      </c>
      <c r="K1245">
        <v>1</v>
      </c>
      <c r="L1245">
        <v>227</v>
      </c>
      <c r="M1245">
        <v>18.604009770000001</v>
      </c>
      <c r="N1245">
        <v>2</v>
      </c>
      <c r="O1245" s="7">
        <v>1</v>
      </c>
      <c r="P1245" s="7">
        <v>1</v>
      </c>
      <c r="Q1245" s="7">
        <v>11</v>
      </c>
      <c r="R1245" s="7">
        <v>216</v>
      </c>
      <c r="S1245" s="7" t="s">
        <v>35</v>
      </c>
      <c r="T1245" s="7">
        <v>15</v>
      </c>
      <c r="U1245" s="7">
        <v>18.899999999999999</v>
      </c>
      <c r="V1245" s="7">
        <v>11.9</v>
      </c>
      <c r="AB1245" s="8">
        <f t="shared" si="206"/>
        <v>-11</v>
      </c>
      <c r="AC1245" s="8" t="str">
        <f t="shared" si="207"/>
        <v/>
      </c>
      <c r="AD1245" s="32" t="str">
        <f t="shared" si="208"/>
        <v/>
      </c>
      <c r="AE1245" s="32" t="str">
        <f>IF(J1245&lt;900,IF(AND(VLOOKUP(C1245,marv2012_trees!$A$2:$O$2023,11,FALSE)&lt;21,OR(Q1245=21,Q1245=22,Q1245=23)),1,""),"")</f>
        <v/>
      </c>
      <c r="AF1245" s="32" t="str">
        <f t="shared" si="209"/>
        <v/>
      </c>
      <c r="AG1245" s="32">
        <f t="shared" si="210"/>
        <v>227</v>
      </c>
      <c r="AH1245" s="32">
        <f t="shared" si="211"/>
        <v>216</v>
      </c>
      <c r="AI1245" s="32">
        <f t="shared" si="212"/>
        <v>-11</v>
      </c>
      <c r="AJ1245" s="32" t="str">
        <f t="shared" si="213"/>
        <v/>
      </c>
    </row>
    <row r="1246" spans="1:36" s="7" customFormat="1">
      <c r="A1246">
        <v>37</v>
      </c>
      <c r="B1246" s="1" t="str">
        <f t="shared" si="205"/>
        <v>37_74</v>
      </c>
      <c r="C1246" t="str">
        <f t="shared" si="204"/>
        <v>37_74</v>
      </c>
      <c r="D1246" t="str">
        <f>IF(ISNA(VLOOKUP(C1246,omissio_vanha_vs_uusi!$A$2:$T$107,20,FALSE)),"",IF(VLOOKUP(C1246,omissio_vanha_vs_uusi!$A$2:$T$107,20,FALSE)="OK",VLOOKUP(C1246,omissio_vanha_vs_uusi!$A$2:$T$107,11,FALSE),""))</f>
        <v/>
      </c>
      <c r="E1246">
        <f>VLOOKUP($C1246,marv2012_trees!$A$2:$O$2023,5,FALSE)</f>
        <v>2516166.36</v>
      </c>
      <c r="F1246">
        <f>VLOOKUP($C1246,marv2012_trees!$A$2:$O$2023,6,FALSE)</f>
        <v>6858033.9800000004</v>
      </c>
      <c r="G1246" t="str">
        <f>IF(ISNA(VLOOKUP($C1246,results!$A$2:$CJ$107,10,FALSE)),"",VLOOKUP($C1246,results!$A$2:$CJ$107,10,FALSE))</f>
        <v/>
      </c>
      <c r="H1246" t="str">
        <f>IF(ISNA(VLOOKUP($C1246,results!$A$2:$CJ$107,11,FALSE)),"",VLOOKUP($C1246,results!$A$2:$CJ$107,11,FALSE))</f>
        <v/>
      </c>
      <c r="I1246">
        <v>37</v>
      </c>
      <c r="J1246">
        <v>74</v>
      </c>
      <c r="K1246">
        <v>1</v>
      </c>
      <c r="L1246">
        <v>174</v>
      </c>
      <c r="M1246">
        <v>17.14100183</v>
      </c>
      <c r="N1246">
        <v>2</v>
      </c>
      <c r="O1246" s="7">
        <v>1</v>
      </c>
      <c r="P1246" s="7">
        <v>1</v>
      </c>
      <c r="Q1246" s="7">
        <v>11</v>
      </c>
      <c r="R1246" s="7">
        <v>182</v>
      </c>
      <c r="AB1246" s="8">
        <f t="shared" si="206"/>
        <v>8</v>
      </c>
      <c r="AC1246" s="8" t="str">
        <f t="shared" si="207"/>
        <v/>
      </c>
      <c r="AD1246" s="32" t="str">
        <f t="shared" si="208"/>
        <v/>
      </c>
      <c r="AE1246" s="32" t="str">
        <f>IF(J1246&lt;900,IF(AND(VLOOKUP(C1246,marv2012_trees!$A$2:$O$2023,11,FALSE)&lt;21,OR(Q1246=21,Q1246=22,Q1246=23)),1,""),"")</f>
        <v/>
      </c>
      <c r="AF1246" s="32" t="str">
        <f t="shared" si="209"/>
        <v/>
      </c>
      <c r="AG1246" s="32">
        <f t="shared" si="210"/>
        <v>174</v>
      </c>
      <c r="AH1246" s="32">
        <f t="shared" si="211"/>
        <v>182</v>
      </c>
      <c r="AI1246" s="32">
        <f t="shared" si="212"/>
        <v>8</v>
      </c>
      <c r="AJ1246" s="32" t="str">
        <f t="shared" si="213"/>
        <v/>
      </c>
    </row>
    <row r="1247" spans="1:36" s="7" customFormat="1">
      <c r="A1247">
        <v>37</v>
      </c>
      <c r="B1247" s="1" t="str">
        <f t="shared" si="205"/>
        <v>37_73</v>
      </c>
      <c r="C1247" t="str">
        <f t="shared" si="204"/>
        <v>37_73</v>
      </c>
      <c r="D1247" t="str">
        <f>IF(ISNA(VLOOKUP(C1247,omissio_vanha_vs_uusi!$A$2:$T$107,20,FALSE)),"",IF(VLOOKUP(C1247,omissio_vanha_vs_uusi!$A$2:$T$107,20,FALSE)="OK",VLOOKUP(C1247,omissio_vanha_vs_uusi!$A$2:$T$107,11,FALSE),""))</f>
        <v/>
      </c>
      <c r="E1247">
        <f>VLOOKUP($C1247,marv2012_trees!$A$2:$O$2023,5,FALSE)</f>
        <v>2516164.69</v>
      </c>
      <c r="F1247">
        <f>VLOOKUP($C1247,marv2012_trees!$A$2:$O$2023,6,FALSE)</f>
        <v>6858036.9000000004</v>
      </c>
      <c r="G1247" t="str">
        <f>IF(ISNA(VLOOKUP($C1247,results!$A$2:$CJ$107,10,FALSE)),"",VLOOKUP($C1247,results!$A$2:$CJ$107,10,FALSE))</f>
        <v/>
      </c>
      <c r="H1247" t="str">
        <f>IF(ISNA(VLOOKUP($C1247,results!$A$2:$CJ$107,11,FALSE)),"",VLOOKUP($C1247,results!$A$2:$CJ$107,11,FALSE))</f>
        <v/>
      </c>
      <c r="I1247">
        <v>37</v>
      </c>
      <c r="J1247">
        <v>73</v>
      </c>
      <c r="K1247">
        <v>1</v>
      </c>
      <c r="L1247">
        <v>200</v>
      </c>
      <c r="M1247">
        <v>18.764010379999998</v>
      </c>
      <c r="N1247">
        <v>2</v>
      </c>
      <c r="O1247" s="7">
        <v>1</v>
      </c>
      <c r="P1247" s="7">
        <v>1</v>
      </c>
      <c r="Q1247" s="7">
        <v>11</v>
      </c>
      <c r="R1247" s="7">
        <v>207</v>
      </c>
      <c r="AB1247" s="8">
        <f t="shared" si="206"/>
        <v>7</v>
      </c>
      <c r="AC1247" s="8" t="str">
        <f t="shared" si="207"/>
        <v/>
      </c>
      <c r="AD1247" s="32" t="str">
        <f t="shared" si="208"/>
        <v/>
      </c>
      <c r="AE1247" s="32" t="str">
        <f>IF(J1247&lt;900,IF(AND(VLOOKUP(C1247,marv2012_trees!$A$2:$O$2023,11,FALSE)&lt;21,OR(Q1247=21,Q1247=22,Q1247=23)),1,""),"")</f>
        <v/>
      </c>
      <c r="AF1247" s="32" t="str">
        <f t="shared" si="209"/>
        <v/>
      </c>
      <c r="AG1247" s="32">
        <f t="shared" si="210"/>
        <v>200</v>
      </c>
      <c r="AH1247" s="32">
        <f t="shared" si="211"/>
        <v>207</v>
      </c>
      <c r="AI1247" s="32">
        <f t="shared" si="212"/>
        <v>7</v>
      </c>
      <c r="AJ1247" s="32" t="str">
        <f t="shared" si="213"/>
        <v/>
      </c>
    </row>
    <row r="1248" spans="1:36" s="7" customFormat="1">
      <c r="A1248">
        <v>37</v>
      </c>
      <c r="B1248" s="1" t="str">
        <f t="shared" si="205"/>
        <v>37_61</v>
      </c>
      <c r="C1248" t="str">
        <f t="shared" si="204"/>
        <v>37_61</v>
      </c>
      <c r="D1248" t="str">
        <f>IF(ISNA(VLOOKUP(C1248,omissio_vanha_vs_uusi!$A$2:$T$107,20,FALSE)),"",IF(VLOOKUP(C1248,omissio_vanha_vs_uusi!$A$2:$T$107,20,FALSE)="OK",VLOOKUP(C1248,omissio_vanha_vs_uusi!$A$2:$T$107,11,FALSE),""))</f>
        <v/>
      </c>
      <c r="E1248">
        <f>VLOOKUP($C1248,marv2012_trees!$A$2:$O$2023,5,FALSE)</f>
        <v>2516169.2599999998</v>
      </c>
      <c r="F1248">
        <f>VLOOKUP($C1248,marv2012_trees!$A$2:$O$2023,6,FALSE)</f>
        <v>6858040.96</v>
      </c>
      <c r="G1248" t="str">
        <f>IF(ISNA(VLOOKUP($C1248,results!$A$2:$CJ$107,10,FALSE)),"",VLOOKUP($C1248,results!$A$2:$CJ$107,10,FALSE))</f>
        <v/>
      </c>
      <c r="H1248" t="str">
        <f>IF(ISNA(VLOOKUP($C1248,results!$A$2:$CJ$107,11,FALSE)),"",VLOOKUP($C1248,results!$A$2:$CJ$107,11,FALSE))</f>
        <v/>
      </c>
      <c r="I1248">
        <v>37</v>
      </c>
      <c r="J1248">
        <v>61</v>
      </c>
      <c r="K1248">
        <v>1</v>
      </c>
      <c r="L1248">
        <v>203</v>
      </c>
      <c r="M1248">
        <v>18.183001220000001</v>
      </c>
      <c r="N1248">
        <v>2</v>
      </c>
      <c r="O1248" s="7">
        <v>1</v>
      </c>
      <c r="P1248" s="7">
        <v>1</v>
      </c>
      <c r="Q1248" s="7">
        <v>11</v>
      </c>
      <c r="R1248" s="7">
        <v>204</v>
      </c>
      <c r="S1248" s="7" t="s">
        <v>35</v>
      </c>
      <c r="T1248" s="7">
        <v>15</v>
      </c>
      <c r="U1248" s="7">
        <v>18.2</v>
      </c>
      <c r="V1248" s="7">
        <v>10.8</v>
      </c>
      <c r="AB1248" s="8">
        <f t="shared" si="206"/>
        <v>1</v>
      </c>
      <c r="AC1248" s="8" t="str">
        <f t="shared" si="207"/>
        <v/>
      </c>
      <c r="AD1248" s="32" t="str">
        <f t="shared" si="208"/>
        <v/>
      </c>
      <c r="AE1248" s="32" t="str">
        <f>IF(J1248&lt;900,IF(AND(VLOOKUP(C1248,marv2012_trees!$A$2:$O$2023,11,FALSE)&lt;21,OR(Q1248=21,Q1248=22,Q1248=23)),1,""),"")</f>
        <v/>
      </c>
      <c r="AF1248" s="32" t="str">
        <f t="shared" si="209"/>
        <v/>
      </c>
      <c r="AG1248" s="32">
        <f t="shared" si="210"/>
        <v>203</v>
      </c>
      <c r="AH1248" s="32">
        <f t="shared" si="211"/>
        <v>204</v>
      </c>
      <c r="AI1248" s="32">
        <f t="shared" si="212"/>
        <v>1</v>
      </c>
      <c r="AJ1248" s="32" t="str">
        <f t="shared" si="213"/>
        <v/>
      </c>
    </row>
    <row r="1249" spans="1:36" s="7" customFormat="1">
      <c r="A1249">
        <v>37</v>
      </c>
      <c r="B1249" s="1" t="str">
        <f t="shared" si="205"/>
        <v>37_64</v>
      </c>
      <c r="C1249" t="str">
        <f t="shared" si="204"/>
        <v>37_64</v>
      </c>
      <c r="D1249" t="str">
        <f>IF(ISNA(VLOOKUP(C1249,omissio_vanha_vs_uusi!$A$2:$T$107,20,FALSE)),"",IF(VLOOKUP(C1249,omissio_vanha_vs_uusi!$A$2:$T$107,20,FALSE)="OK",VLOOKUP(C1249,omissio_vanha_vs_uusi!$A$2:$T$107,11,FALSE),""))</f>
        <v/>
      </c>
      <c r="E1249">
        <f>VLOOKUP($C1249,marv2012_trees!$A$2:$O$2023,5,FALSE)</f>
        <v>2516166.9700000002</v>
      </c>
      <c r="F1249">
        <f>VLOOKUP($C1249,marv2012_trees!$A$2:$O$2023,6,FALSE)</f>
        <v>6858039.7800000003</v>
      </c>
      <c r="G1249" t="str">
        <f>IF(ISNA(VLOOKUP($C1249,results!$A$2:$CJ$107,10,FALSE)),"",VLOOKUP($C1249,results!$A$2:$CJ$107,10,FALSE))</f>
        <v/>
      </c>
      <c r="H1249" t="str">
        <f>IF(ISNA(VLOOKUP($C1249,results!$A$2:$CJ$107,11,FALSE)),"",VLOOKUP($C1249,results!$A$2:$CJ$107,11,FALSE))</f>
        <v/>
      </c>
      <c r="I1249">
        <v>37</v>
      </c>
      <c r="J1249">
        <v>64</v>
      </c>
      <c r="K1249">
        <v>1</v>
      </c>
      <c r="L1249">
        <v>204</v>
      </c>
      <c r="M1249">
        <v>16.865996339999999</v>
      </c>
      <c r="N1249">
        <v>2</v>
      </c>
      <c r="O1249" s="7">
        <v>1</v>
      </c>
      <c r="P1249" s="7">
        <v>1</v>
      </c>
      <c r="Q1249" s="7">
        <v>11</v>
      </c>
      <c r="R1249" s="7">
        <v>217</v>
      </c>
      <c r="AB1249" s="8">
        <f t="shared" si="206"/>
        <v>13</v>
      </c>
      <c r="AC1249" s="8" t="str">
        <f t="shared" si="207"/>
        <v/>
      </c>
      <c r="AD1249" s="32" t="str">
        <f t="shared" si="208"/>
        <v/>
      </c>
      <c r="AE1249" s="32" t="str">
        <f>IF(J1249&lt;900,IF(AND(VLOOKUP(C1249,marv2012_trees!$A$2:$O$2023,11,FALSE)&lt;21,OR(Q1249=21,Q1249=22,Q1249=23)),1,""),"")</f>
        <v/>
      </c>
      <c r="AF1249" s="32" t="str">
        <f t="shared" si="209"/>
        <v/>
      </c>
      <c r="AG1249" s="32">
        <f t="shared" si="210"/>
        <v>204</v>
      </c>
      <c r="AH1249" s="32">
        <f t="shared" si="211"/>
        <v>217</v>
      </c>
      <c r="AI1249" s="32">
        <f t="shared" si="212"/>
        <v>13</v>
      </c>
      <c r="AJ1249" s="32" t="str">
        <f t="shared" si="213"/>
        <v/>
      </c>
    </row>
    <row r="1250" spans="1:36" s="7" customFormat="1">
      <c r="A1250">
        <v>37</v>
      </c>
      <c r="B1250" s="1" t="str">
        <f t="shared" si="205"/>
        <v>37_52</v>
      </c>
      <c r="C1250" t="str">
        <f t="shared" si="204"/>
        <v>37_52</v>
      </c>
      <c r="D1250" t="str">
        <f>IF(ISNA(VLOOKUP(C1250,omissio_vanha_vs_uusi!$A$2:$T$107,20,FALSE)),"",IF(VLOOKUP(C1250,omissio_vanha_vs_uusi!$A$2:$T$107,20,FALSE)="OK",VLOOKUP(C1250,omissio_vanha_vs_uusi!$A$2:$T$107,11,FALSE),""))</f>
        <v/>
      </c>
      <c r="E1250">
        <f>VLOOKUP($C1250,marv2012_trees!$A$2:$O$2023,5,FALSE)</f>
        <v>2516170.35</v>
      </c>
      <c r="F1250">
        <f>VLOOKUP($C1250,marv2012_trees!$A$2:$O$2023,6,FALSE)</f>
        <v>6858044.5099999998</v>
      </c>
      <c r="G1250" t="str">
        <f>IF(ISNA(VLOOKUP($C1250,results!$A$2:$CJ$107,10,FALSE)),"",VLOOKUP($C1250,results!$A$2:$CJ$107,10,FALSE))</f>
        <v/>
      </c>
      <c r="H1250" t="str">
        <f>IF(ISNA(VLOOKUP($C1250,results!$A$2:$CJ$107,11,FALSE)),"",VLOOKUP($C1250,results!$A$2:$CJ$107,11,FALSE))</f>
        <v/>
      </c>
      <c r="I1250">
        <v>37</v>
      </c>
      <c r="J1250">
        <v>52</v>
      </c>
      <c r="K1250">
        <v>1</v>
      </c>
      <c r="L1250">
        <v>311</v>
      </c>
      <c r="M1250">
        <v>19.783007319999999</v>
      </c>
      <c r="N1250">
        <v>2</v>
      </c>
      <c r="O1250" s="7">
        <v>1</v>
      </c>
      <c r="P1250" s="7">
        <v>1</v>
      </c>
      <c r="Q1250" s="7">
        <v>11</v>
      </c>
      <c r="R1250" s="7">
        <v>320</v>
      </c>
      <c r="S1250" s="7" t="s">
        <v>35</v>
      </c>
      <c r="T1250" s="7">
        <v>26</v>
      </c>
      <c r="U1250" s="7">
        <v>19.899999999999999</v>
      </c>
      <c r="V1250" s="7">
        <v>10.8</v>
      </c>
      <c r="W1250" s="7">
        <v>6</v>
      </c>
      <c r="X1250" s="7">
        <v>16</v>
      </c>
      <c r="Y1250" s="7">
        <v>17</v>
      </c>
      <c r="AB1250" s="8">
        <f t="shared" si="206"/>
        <v>9</v>
      </c>
      <c r="AC1250" s="8" t="str">
        <f t="shared" si="207"/>
        <v/>
      </c>
      <c r="AD1250" s="32" t="str">
        <f t="shared" si="208"/>
        <v/>
      </c>
      <c r="AE1250" s="32" t="str">
        <f>IF(J1250&lt;900,IF(AND(VLOOKUP(C1250,marv2012_trees!$A$2:$O$2023,11,FALSE)&lt;21,OR(Q1250=21,Q1250=22,Q1250=23)),1,""),"")</f>
        <v/>
      </c>
      <c r="AF1250" s="32" t="str">
        <f t="shared" si="209"/>
        <v/>
      </c>
      <c r="AG1250" s="32">
        <f t="shared" si="210"/>
        <v>311</v>
      </c>
      <c r="AH1250" s="32">
        <f t="shared" si="211"/>
        <v>320</v>
      </c>
      <c r="AI1250" s="32">
        <f t="shared" si="212"/>
        <v>9</v>
      </c>
      <c r="AJ1250" s="32" t="str">
        <f t="shared" si="213"/>
        <v/>
      </c>
    </row>
    <row r="1251" spans="1:36" s="7" customFormat="1">
      <c r="A1251">
        <v>37</v>
      </c>
      <c r="B1251" s="1" t="str">
        <f t="shared" si="205"/>
        <v>37_46</v>
      </c>
      <c r="C1251" t="str">
        <f t="shared" si="204"/>
        <v>37_46</v>
      </c>
      <c r="D1251" t="str">
        <f>IF(ISNA(VLOOKUP(C1251,omissio_vanha_vs_uusi!$A$2:$T$107,20,FALSE)),"",IF(VLOOKUP(C1251,omissio_vanha_vs_uusi!$A$2:$T$107,20,FALSE)="OK",VLOOKUP(C1251,omissio_vanha_vs_uusi!$A$2:$T$107,11,FALSE),""))</f>
        <v/>
      </c>
      <c r="E1251">
        <f>VLOOKUP($C1251,marv2012_trees!$A$2:$O$2023,5,FALSE)</f>
        <v>2516167.7200000002</v>
      </c>
      <c r="F1251">
        <f>VLOOKUP($C1251,marv2012_trees!$A$2:$O$2023,6,FALSE)</f>
        <v>6858046.54</v>
      </c>
      <c r="G1251" t="str">
        <f>IF(ISNA(VLOOKUP($C1251,results!$A$2:$CJ$107,10,FALSE)),"",VLOOKUP($C1251,results!$A$2:$CJ$107,10,FALSE))</f>
        <v/>
      </c>
      <c r="H1251" t="str">
        <f>IF(ISNA(VLOOKUP($C1251,results!$A$2:$CJ$107,11,FALSE)),"",VLOOKUP($C1251,results!$A$2:$CJ$107,11,FALSE))</f>
        <v/>
      </c>
      <c r="I1251">
        <v>37</v>
      </c>
      <c r="J1251">
        <v>46</v>
      </c>
      <c r="K1251">
        <v>1</v>
      </c>
      <c r="L1251">
        <v>247</v>
      </c>
      <c r="M1251">
        <v>20.451999390000001</v>
      </c>
      <c r="N1251">
        <v>2</v>
      </c>
      <c r="O1251" s="7">
        <v>1</v>
      </c>
      <c r="P1251" s="7">
        <v>1</v>
      </c>
      <c r="Q1251" s="7">
        <v>11</v>
      </c>
      <c r="R1251" s="7">
        <v>247</v>
      </c>
      <c r="AB1251" s="8">
        <f t="shared" si="206"/>
        <v>0</v>
      </c>
      <c r="AC1251" s="8" t="str">
        <f t="shared" si="207"/>
        <v/>
      </c>
      <c r="AD1251" s="32" t="str">
        <f t="shared" si="208"/>
        <v/>
      </c>
      <c r="AE1251" s="32" t="str">
        <f>IF(J1251&lt;900,IF(AND(VLOOKUP(C1251,marv2012_trees!$A$2:$O$2023,11,FALSE)&lt;21,OR(Q1251=21,Q1251=22,Q1251=23)),1,""),"")</f>
        <v/>
      </c>
      <c r="AF1251" s="32" t="str">
        <f t="shared" si="209"/>
        <v/>
      </c>
      <c r="AG1251" s="32">
        <f t="shared" si="210"/>
        <v>247</v>
      </c>
      <c r="AH1251" s="32">
        <f t="shared" si="211"/>
        <v>247</v>
      </c>
      <c r="AI1251" s="32">
        <f t="shared" si="212"/>
        <v>0</v>
      </c>
      <c r="AJ1251" s="32" t="str">
        <f t="shared" si="213"/>
        <v/>
      </c>
    </row>
    <row r="1252" spans="1:36" s="7" customFormat="1">
      <c r="A1252">
        <v>37</v>
      </c>
      <c r="B1252" s="1" t="str">
        <f t="shared" si="205"/>
        <v>37_53</v>
      </c>
      <c r="C1252" t="str">
        <f t="shared" si="204"/>
        <v>37_53</v>
      </c>
      <c r="D1252" t="str">
        <f>IF(ISNA(VLOOKUP(C1252,omissio_vanha_vs_uusi!$A$2:$T$107,20,FALSE)),"",IF(VLOOKUP(C1252,omissio_vanha_vs_uusi!$A$2:$T$107,20,FALSE)="OK",VLOOKUP(C1252,omissio_vanha_vs_uusi!$A$2:$T$107,11,FALSE),""))</f>
        <v/>
      </c>
      <c r="E1252">
        <f>VLOOKUP($C1252,marv2012_trees!$A$2:$O$2023,5,FALSE)</f>
        <v>2516163.98</v>
      </c>
      <c r="F1252">
        <f>VLOOKUP($C1252,marv2012_trees!$A$2:$O$2023,6,FALSE)</f>
        <v>6858045.4800000004</v>
      </c>
      <c r="G1252" t="str">
        <f>IF(ISNA(VLOOKUP($C1252,results!$A$2:$CJ$107,10,FALSE)),"",VLOOKUP($C1252,results!$A$2:$CJ$107,10,FALSE))</f>
        <v/>
      </c>
      <c r="H1252" t="str">
        <f>IF(ISNA(VLOOKUP($C1252,results!$A$2:$CJ$107,11,FALSE)),"",VLOOKUP($C1252,results!$A$2:$CJ$107,11,FALSE))</f>
        <v/>
      </c>
      <c r="I1252">
        <v>37</v>
      </c>
      <c r="J1252">
        <v>53</v>
      </c>
      <c r="K1252">
        <v>1</v>
      </c>
      <c r="L1252">
        <v>272</v>
      </c>
      <c r="M1252">
        <v>20.12599939</v>
      </c>
      <c r="N1252">
        <v>2</v>
      </c>
      <c r="O1252" s="7">
        <v>1</v>
      </c>
      <c r="P1252" s="7">
        <v>1</v>
      </c>
      <c r="Q1252" s="7">
        <v>11</v>
      </c>
      <c r="R1252" s="7">
        <v>268</v>
      </c>
      <c r="S1252" s="7" t="s">
        <v>35</v>
      </c>
      <c r="T1252" s="7">
        <v>20</v>
      </c>
      <c r="U1252" s="7">
        <v>19.600000000000001</v>
      </c>
      <c r="V1252" s="7">
        <v>11.8</v>
      </c>
      <c r="AB1252" s="8">
        <f t="shared" si="206"/>
        <v>-4</v>
      </c>
      <c r="AC1252" s="8" t="str">
        <f t="shared" si="207"/>
        <v/>
      </c>
      <c r="AD1252" s="32" t="str">
        <f t="shared" si="208"/>
        <v/>
      </c>
      <c r="AE1252" s="32" t="str">
        <f>IF(J1252&lt;900,IF(AND(VLOOKUP(C1252,marv2012_trees!$A$2:$O$2023,11,FALSE)&lt;21,OR(Q1252=21,Q1252=22,Q1252=23)),1,""),"")</f>
        <v/>
      </c>
      <c r="AF1252" s="32" t="str">
        <f t="shared" si="209"/>
        <v/>
      </c>
      <c r="AG1252" s="32">
        <f t="shared" si="210"/>
        <v>272</v>
      </c>
      <c r="AH1252" s="32">
        <f t="shared" si="211"/>
        <v>268</v>
      </c>
      <c r="AI1252" s="32">
        <f t="shared" si="212"/>
        <v>-4</v>
      </c>
      <c r="AJ1252" s="32" t="str">
        <f t="shared" si="213"/>
        <v/>
      </c>
    </row>
    <row r="1253" spans="1:36" s="7" customFormat="1">
      <c r="A1253">
        <v>37</v>
      </c>
      <c r="B1253" s="1" t="str">
        <f t="shared" si="205"/>
        <v>37_32</v>
      </c>
      <c r="C1253" t="str">
        <f t="shared" si="204"/>
        <v>37_32</v>
      </c>
      <c r="D1253" t="str">
        <f>IF(ISNA(VLOOKUP(C1253,omissio_vanha_vs_uusi!$A$2:$T$107,20,FALSE)),"",IF(VLOOKUP(C1253,omissio_vanha_vs_uusi!$A$2:$T$107,20,FALSE)="OK",VLOOKUP(C1253,omissio_vanha_vs_uusi!$A$2:$T$107,11,FALSE),""))</f>
        <v/>
      </c>
      <c r="E1253">
        <f>VLOOKUP($C1253,marv2012_trees!$A$2:$O$2023,5,FALSE)</f>
        <v>2516160.65</v>
      </c>
      <c r="F1253">
        <f>VLOOKUP($C1253,marv2012_trees!$A$2:$O$2023,6,FALSE)</f>
        <v>6858047.8200000003</v>
      </c>
      <c r="G1253" t="str">
        <f>IF(ISNA(VLOOKUP($C1253,results!$A$2:$CJ$107,10,FALSE)),"",VLOOKUP($C1253,results!$A$2:$CJ$107,10,FALSE))</f>
        <v/>
      </c>
      <c r="H1253" t="str">
        <f>IF(ISNA(VLOOKUP($C1253,results!$A$2:$CJ$107,11,FALSE)),"",VLOOKUP($C1253,results!$A$2:$CJ$107,11,FALSE))</f>
        <v/>
      </c>
      <c r="I1253">
        <v>37</v>
      </c>
      <c r="J1253">
        <v>32</v>
      </c>
      <c r="K1253">
        <v>1</v>
      </c>
      <c r="L1253">
        <v>194</v>
      </c>
      <c r="M1253">
        <v>16.525001830000001</v>
      </c>
      <c r="N1253">
        <v>2</v>
      </c>
      <c r="O1253" s="7">
        <v>1</v>
      </c>
      <c r="P1253" s="7">
        <v>1</v>
      </c>
      <c r="Q1253" s="7">
        <v>11</v>
      </c>
      <c r="R1253" s="7">
        <v>196</v>
      </c>
      <c r="AB1253" s="8">
        <f t="shared" si="206"/>
        <v>2</v>
      </c>
      <c r="AC1253" s="8" t="str">
        <f t="shared" si="207"/>
        <v/>
      </c>
      <c r="AD1253" s="32" t="str">
        <f t="shared" si="208"/>
        <v/>
      </c>
      <c r="AE1253" s="32" t="str">
        <f>IF(J1253&lt;900,IF(AND(VLOOKUP(C1253,marv2012_trees!$A$2:$O$2023,11,FALSE)&lt;21,OR(Q1253=21,Q1253=22,Q1253=23)),1,""),"")</f>
        <v/>
      </c>
      <c r="AF1253" s="32" t="str">
        <f t="shared" si="209"/>
        <v/>
      </c>
      <c r="AG1253" s="32">
        <f t="shared" si="210"/>
        <v>194</v>
      </c>
      <c r="AH1253" s="32">
        <f t="shared" si="211"/>
        <v>196</v>
      </c>
      <c r="AI1253" s="32">
        <f t="shared" si="212"/>
        <v>2</v>
      </c>
      <c r="AJ1253" s="32" t="str">
        <f t="shared" si="213"/>
        <v/>
      </c>
    </row>
    <row r="1254" spans="1:36" s="7" customFormat="1">
      <c r="A1254">
        <v>37</v>
      </c>
      <c r="B1254" s="1" t="str">
        <f t="shared" si="205"/>
        <v>37_24</v>
      </c>
      <c r="C1254" t="str">
        <f t="shared" si="204"/>
        <v>37_24</v>
      </c>
      <c r="D1254" t="str">
        <f>IF(ISNA(VLOOKUP(C1254,omissio_vanha_vs_uusi!$A$2:$T$107,20,FALSE)),"",IF(VLOOKUP(C1254,omissio_vanha_vs_uusi!$A$2:$T$107,20,FALSE)="OK",VLOOKUP(C1254,omissio_vanha_vs_uusi!$A$2:$T$107,11,FALSE),""))</f>
        <v/>
      </c>
      <c r="E1254">
        <f>VLOOKUP($C1254,marv2012_trees!$A$2:$O$2023,5,FALSE)</f>
        <v>2516163.92</v>
      </c>
      <c r="F1254">
        <f>VLOOKUP($C1254,marv2012_trees!$A$2:$O$2023,6,FALSE)</f>
        <v>6858052.3099999996</v>
      </c>
      <c r="G1254" t="str">
        <f>IF(ISNA(VLOOKUP($C1254,results!$A$2:$CJ$107,10,FALSE)),"",VLOOKUP($C1254,results!$A$2:$CJ$107,10,FALSE))</f>
        <v/>
      </c>
      <c r="H1254" t="str">
        <f>IF(ISNA(VLOOKUP($C1254,results!$A$2:$CJ$107,11,FALSE)),"",VLOOKUP($C1254,results!$A$2:$CJ$107,11,FALSE))</f>
        <v/>
      </c>
      <c r="I1254">
        <v>37</v>
      </c>
      <c r="J1254">
        <v>24</v>
      </c>
      <c r="K1254">
        <v>1</v>
      </c>
      <c r="L1254">
        <v>268</v>
      </c>
      <c r="M1254">
        <v>18.828996950000001</v>
      </c>
      <c r="N1254">
        <v>2</v>
      </c>
      <c r="O1254" s="7">
        <v>1</v>
      </c>
      <c r="P1254" s="7">
        <v>1</v>
      </c>
      <c r="Q1254" s="7">
        <v>11</v>
      </c>
      <c r="R1254" s="7">
        <v>277</v>
      </c>
      <c r="S1254" s="7" t="s">
        <v>35</v>
      </c>
      <c r="T1254" s="7">
        <v>21</v>
      </c>
      <c r="U1254" s="7">
        <v>19.100000000000001</v>
      </c>
      <c r="V1254" s="7">
        <v>12</v>
      </c>
      <c r="AB1254" s="8">
        <f t="shared" si="206"/>
        <v>9</v>
      </c>
      <c r="AC1254" s="8" t="str">
        <f t="shared" si="207"/>
        <v/>
      </c>
      <c r="AD1254" s="32" t="str">
        <f t="shared" si="208"/>
        <v/>
      </c>
      <c r="AE1254" s="32" t="str">
        <f>IF(J1254&lt;900,IF(AND(VLOOKUP(C1254,marv2012_trees!$A$2:$O$2023,11,FALSE)&lt;21,OR(Q1254=21,Q1254=22,Q1254=23)),1,""),"")</f>
        <v/>
      </c>
      <c r="AF1254" s="32" t="str">
        <f t="shared" si="209"/>
        <v/>
      </c>
      <c r="AG1254" s="32">
        <f t="shared" si="210"/>
        <v>268</v>
      </c>
      <c r="AH1254" s="32">
        <f t="shared" si="211"/>
        <v>277</v>
      </c>
      <c r="AI1254" s="32">
        <f t="shared" si="212"/>
        <v>9</v>
      </c>
      <c r="AJ1254" s="32" t="str">
        <f t="shared" si="213"/>
        <v/>
      </c>
    </row>
    <row r="1255" spans="1:36" s="7" customFormat="1">
      <c r="A1255">
        <v>37</v>
      </c>
      <c r="B1255" s="1" t="str">
        <f t="shared" si="205"/>
        <v>37_14</v>
      </c>
      <c r="C1255" t="str">
        <f t="shared" si="204"/>
        <v>37_14</v>
      </c>
      <c r="D1255" t="str">
        <f>IF(ISNA(VLOOKUP(C1255,omissio_vanha_vs_uusi!$A$2:$T$107,20,FALSE)),"",IF(VLOOKUP(C1255,omissio_vanha_vs_uusi!$A$2:$T$107,20,FALSE)="OK",VLOOKUP(C1255,omissio_vanha_vs_uusi!$A$2:$T$107,11,FALSE),""))</f>
        <v/>
      </c>
      <c r="E1255">
        <f>VLOOKUP($C1255,marv2012_trees!$A$2:$O$2023,5,FALSE)</f>
        <v>2516160.44</v>
      </c>
      <c r="F1255">
        <f>VLOOKUP($C1255,marv2012_trees!$A$2:$O$2023,6,FALSE)</f>
        <v>6858051.2199999997</v>
      </c>
      <c r="G1255" t="str">
        <f>IF(ISNA(VLOOKUP($C1255,results!$A$2:$CJ$107,10,FALSE)),"",VLOOKUP($C1255,results!$A$2:$CJ$107,10,FALSE))</f>
        <v/>
      </c>
      <c r="H1255" t="str">
        <f>IF(ISNA(VLOOKUP($C1255,results!$A$2:$CJ$107,11,FALSE)),"",VLOOKUP($C1255,results!$A$2:$CJ$107,11,FALSE))</f>
        <v/>
      </c>
      <c r="I1255">
        <v>37</v>
      </c>
      <c r="J1255">
        <v>14</v>
      </c>
      <c r="K1255">
        <v>1</v>
      </c>
      <c r="L1255">
        <v>242</v>
      </c>
      <c r="M1255">
        <v>19.468007320000002</v>
      </c>
      <c r="N1255">
        <v>2</v>
      </c>
      <c r="O1255" s="7">
        <v>1</v>
      </c>
      <c r="P1255" s="7">
        <v>1</v>
      </c>
      <c r="Q1255" s="7">
        <v>11</v>
      </c>
      <c r="R1255" s="7">
        <v>249</v>
      </c>
      <c r="AB1255" s="8">
        <f t="shared" si="206"/>
        <v>7</v>
      </c>
      <c r="AC1255" s="8" t="str">
        <f t="shared" si="207"/>
        <v/>
      </c>
      <c r="AD1255" s="32" t="str">
        <f t="shared" si="208"/>
        <v/>
      </c>
      <c r="AE1255" s="32" t="str">
        <f>IF(J1255&lt;900,IF(AND(VLOOKUP(C1255,marv2012_trees!$A$2:$O$2023,11,FALSE)&lt;21,OR(Q1255=21,Q1255=22,Q1255=23)),1,""),"")</f>
        <v/>
      </c>
      <c r="AF1255" s="32" t="str">
        <f t="shared" si="209"/>
        <v/>
      </c>
      <c r="AG1255" s="32">
        <f t="shared" si="210"/>
        <v>242</v>
      </c>
      <c r="AH1255" s="32">
        <f t="shared" si="211"/>
        <v>249</v>
      </c>
      <c r="AI1255" s="32">
        <f t="shared" si="212"/>
        <v>7</v>
      </c>
      <c r="AJ1255" s="32" t="str">
        <f t="shared" si="213"/>
        <v/>
      </c>
    </row>
    <row r="1256" spans="1:36" s="7" customFormat="1">
      <c r="A1256">
        <v>37</v>
      </c>
      <c r="B1256" s="1" t="str">
        <f t="shared" si="205"/>
        <v>37_1</v>
      </c>
      <c r="C1256" t="str">
        <f t="shared" si="204"/>
        <v>37_1</v>
      </c>
      <c r="D1256" t="str">
        <f>IF(ISNA(VLOOKUP(C1256,omissio_vanha_vs_uusi!$A$2:$T$107,20,FALSE)),"",IF(VLOOKUP(C1256,omissio_vanha_vs_uusi!$A$2:$T$107,20,FALSE)="OK",VLOOKUP(C1256,omissio_vanha_vs_uusi!$A$2:$T$107,11,FALSE),""))</f>
        <v/>
      </c>
      <c r="E1256">
        <f>VLOOKUP($C1256,marv2012_trees!$A$2:$O$2023,5,FALSE)</f>
        <v>2516158.64</v>
      </c>
      <c r="F1256">
        <f>VLOOKUP($C1256,marv2012_trees!$A$2:$O$2023,6,FALSE)</f>
        <v>6858052.3499999996</v>
      </c>
      <c r="G1256" t="str">
        <f>IF(ISNA(VLOOKUP($C1256,results!$A$2:$CJ$107,10,FALSE)),"",VLOOKUP($C1256,results!$A$2:$CJ$107,10,FALSE))</f>
        <v/>
      </c>
      <c r="H1256" t="str">
        <f>IF(ISNA(VLOOKUP($C1256,results!$A$2:$CJ$107,11,FALSE)),"",VLOOKUP($C1256,results!$A$2:$CJ$107,11,FALSE))</f>
        <v/>
      </c>
      <c r="I1256">
        <v>37</v>
      </c>
      <c r="J1256">
        <v>1</v>
      </c>
      <c r="K1256">
        <v>1</v>
      </c>
      <c r="L1256">
        <v>271</v>
      </c>
      <c r="M1256">
        <v>21.338006100000001</v>
      </c>
      <c r="N1256">
        <v>2</v>
      </c>
      <c r="O1256" s="7">
        <v>1</v>
      </c>
      <c r="P1256" s="7">
        <v>1</v>
      </c>
      <c r="Q1256" s="7">
        <v>11</v>
      </c>
      <c r="R1256" s="7">
        <v>272</v>
      </c>
      <c r="S1256" s="7" t="s">
        <v>35</v>
      </c>
      <c r="T1256" s="7">
        <v>20</v>
      </c>
      <c r="U1256" s="7">
        <v>21.2</v>
      </c>
      <c r="V1256" s="7">
        <v>15</v>
      </c>
      <c r="W1256" s="7">
        <v>6</v>
      </c>
      <c r="X1256" s="7">
        <v>33</v>
      </c>
      <c r="Y1256" s="7">
        <v>10</v>
      </c>
      <c r="AB1256" s="8">
        <f t="shared" si="206"/>
        <v>1</v>
      </c>
      <c r="AC1256" s="8" t="str">
        <f t="shared" si="207"/>
        <v/>
      </c>
      <c r="AD1256" s="32" t="str">
        <f t="shared" si="208"/>
        <v/>
      </c>
      <c r="AE1256" s="32" t="str">
        <f>IF(J1256&lt;900,IF(AND(VLOOKUP(C1256,marv2012_trees!$A$2:$O$2023,11,FALSE)&lt;21,OR(Q1256=21,Q1256=22,Q1256=23)),1,""),"")</f>
        <v/>
      </c>
      <c r="AF1256" s="32" t="str">
        <f t="shared" si="209"/>
        <v/>
      </c>
      <c r="AG1256" s="32">
        <f t="shared" si="210"/>
        <v>271</v>
      </c>
      <c r="AH1256" s="32">
        <f t="shared" si="211"/>
        <v>272</v>
      </c>
      <c r="AI1256" s="32">
        <f t="shared" si="212"/>
        <v>1</v>
      </c>
      <c r="AJ1256" s="32" t="str">
        <f t="shared" si="213"/>
        <v/>
      </c>
    </row>
    <row r="1257" spans="1:36" s="7" customFormat="1">
      <c r="A1257">
        <v>37</v>
      </c>
      <c r="B1257" s="1" t="str">
        <f t="shared" si="205"/>
        <v>37_156</v>
      </c>
      <c r="C1257" t="str">
        <f t="shared" si="204"/>
        <v>37_156</v>
      </c>
      <c r="D1257" t="str">
        <f>IF(ISNA(VLOOKUP(C1257,omissio_vanha_vs_uusi!$A$2:$T$107,20,FALSE)),"",IF(VLOOKUP(C1257,omissio_vanha_vs_uusi!$A$2:$T$107,20,FALSE)="OK",VLOOKUP(C1257,omissio_vanha_vs_uusi!$A$2:$T$107,11,FALSE),""))</f>
        <v/>
      </c>
      <c r="E1257">
        <f>VLOOKUP($C1257,marv2012_trees!$A$2:$O$2023,5,FALSE)</f>
        <v>2516158.0699999998</v>
      </c>
      <c r="F1257">
        <f>VLOOKUP($C1257,marv2012_trees!$A$2:$O$2023,6,FALSE)</f>
        <v>6858059.9500000002</v>
      </c>
      <c r="G1257" t="str">
        <f>IF(ISNA(VLOOKUP($C1257,results!$A$2:$CJ$107,10,FALSE)),"",VLOOKUP($C1257,results!$A$2:$CJ$107,10,FALSE))</f>
        <v/>
      </c>
      <c r="H1257" t="str">
        <f>IF(ISNA(VLOOKUP($C1257,results!$A$2:$CJ$107,11,FALSE)),"",VLOOKUP($C1257,results!$A$2:$CJ$107,11,FALSE))</f>
        <v/>
      </c>
      <c r="I1257">
        <v>37</v>
      </c>
      <c r="J1257">
        <v>156</v>
      </c>
      <c r="K1257">
        <v>1</v>
      </c>
      <c r="L1257">
        <v>268</v>
      </c>
      <c r="M1257">
        <v>20.697001830000001</v>
      </c>
      <c r="N1257">
        <v>2</v>
      </c>
      <c r="O1257" s="7">
        <v>1</v>
      </c>
      <c r="P1257" s="7">
        <v>1</v>
      </c>
      <c r="Q1257" s="7">
        <v>11</v>
      </c>
      <c r="R1257" s="7">
        <v>276</v>
      </c>
      <c r="AB1257" s="8">
        <f t="shared" si="206"/>
        <v>8</v>
      </c>
      <c r="AC1257" s="8" t="str">
        <f t="shared" si="207"/>
        <v/>
      </c>
      <c r="AD1257" s="32" t="str">
        <f t="shared" si="208"/>
        <v/>
      </c>
      <c r="AE1257" s="32" t="str">
        <f>IF(J1257&lt;900,IF(AND(VLOOKUP(C1257,marv2012_trees!$A$2:$O$2023,11,FALSE)&lt;21,OR(Q1257=21,Q1257=22,Q1257=23)),1,""),"")</f>
        <v/>
      </c>
      <c r="AF1257" s="32" t="str">
        <f t="shared" si="209"/>
        <v/>
      </c>
      <c r="AG1257" s="32">
        <f t="shared" si="210"/>
        <v>268</v>
      </c>
      <c r="AH1257" s="32">
        <f t="shared" si="211"/>
        <v>276</v>
      </c>
      <c r="AI1257" s="32">
        <f t="shared" si="212"/>
        <v>8</v>
      </c>
      <c r="AJ1257" s="32" t="str">
        <f t="shared" si="213"/>
        <v/>
      </c>
    </row>
    <row r="1258" spans="1:36" s="7" customFormat="1">
      <c r="A1258">
        <v>37</v>
      </c>
      <c r="B1258" s="1" t="str">
        <f t="shared" si="205"/>
        <v>37_151</v>
      </c>
      <c r="C1258" t="str">
        <f t="shared" si="204"/>
        <v>37_151</v>
      </c>
      <c r="D1258" t="str">
        <f>IF(ISNA(VLOOKUP(C1258,omissio_vanha_vs_uusi!$A$2:$T$107,20,FALSE)),"",IF(VLOOKUP(C1258,omissio_vanha_vs_uusi!$A$2:$T$107,20,FALSE)="OK",VLOOKUP(C1258,omissio_vanha_vs_uusi!$A$2:$T$107,11,FALSE),""))</f>
        <v/>
      </c>
      <c r="E1258">
        <f>VLOOKUP($C1258,marv2012_trees!$A$2:$O$2023,5,FALSE)</f>
        <v>2516154.7599999998</v>
      </c>
      <c r="F1258">
        <f>VLOOKUP($C1258,marv2012_trees!$A$2:$O$2023,6,FALSE)</f>
        <v>6858058.2400000002</v>
      </c>
      <c r="G1258" t="str">
        <f>IF(ISNA(VLOOKUP($C1258,results!$A$2:$CJ$107,10,FALSE)),"",VLOOKUP($C1258,results!$A$2:$CJ$107,10,FALSE))</f>
        <v/>
      </c>
      <c r="H1258" t="str">
        <f>IF(ISNA(VLOOKUP($C1258,results!$A$2:$CJ$107,11,FALSE)),"",VLOOKUP($C1258,results!$A$2:$CJ$107,11,FALSE))</f>
        <v/>
      </c>
      <c r="I1258">
        <v>37</v>
      </c>
      <c r="J1258">
        <v>151</v>
      </c>
      <c r="K1258">
        <v>1</v>
      </c>
      <c r="L1258">
        <v>183</v>
      </c>
      <c r="M1258">
        <v>17.612998780000002</v>
      </c>
      <c r="N1258">
        <v>2</v>
      </c>
      <c r="O1258" s="7">
        <v>1</v>
      </c>
      <c r="P1258" s="7">
        <v>1</v>
      </c>
      <c r="Q1258" s="7">
        <v>11</v>
      </c>
      <c r="R1258" s="7">
        <v>181</v>
      </c>
      <c r="AB1258" s="8">
        <f t="shared" si="206"/>
        <v>-2</v>
      </c>
      <c r="AC1258" s="8" t="str">
        <f t="shared" si="207"/>
        <v/>
      </c>
      <c r="AD1258" s="32" t="str">
        <f t="shared" si="208"/>
        <v/>
      </c>
      <c r="AE1258" s="32" t="str">
        <f>IF(J1258&lt;900,IF(AND(VLOOKUP(C1258,marv2012_trees!$A$2:$O$2023,11,FALSE)&lt;21,OR(Q1258=21,Q1258=22,Q1258=23)),1,""),"")</f>
        <v/>
      </c>
      <c r="AF1258" s="32" t="str">
        <f t="shared" si="209"/>
        <v/>
      </c>
      <c r="AG1258" s="32">
        <f t="shared" si="210"/>
        <v>183</v>
      </c>
      <c r="AH1258" s="32">
        <f t="shared" si="211"/>
        <v>181</v>
      </c>
      <c r="AI1258" s="32">
        <f t="shared" si="212"/>
        <v>-2</v>
      </c>
      <c r="AJ1258" s="32" t="str">
        <f t="shared" si="213"/>
        <v/>
      </c>
    </row>
    <row r="1259" spans="1:36" s="7" customFormat="1">
      <c r="A1259">
        <v>37</v>
      </c>
      <c r="B1259" s="1" t="str">
        <f t="shared" si="205"/>
        <v>37_148</v>
      </c>
      <c r="C1259" t="str">
        <f t="shared" si="204"/>
        <v>37_148</v>
      </c>
      <c r="D1259" t="str">
        <f>IF(ISNA(VLOOKUP(C1259,omissio_vanha_vs_uusi!$A$2:$T$107,20,FALSE)),"",IF(VLOOKUP(C1259,omissio_vanha_vs_uusi!$A$2:$T$107,20,FALSE)="OK",VLOOKUP(C1259,omissio_vanha_vs_uusi!$A$2:$T$107,11,FALSE),""))</f>
        <v/>
      </c>
      <c r="E1259">
        <f>VLOOKUP($C1259,marv2012_trees!$A$2:$O$2023,5,FALSE)</f>
        <v>2516152.13</v>
      </c>
      <c r="F1259">
        <f>VLOOKUP($C1259,marv2012_trees!$A$2:$O$2023,6,FALSE)</f>
        <v>6858060.3099999996</v>
      </c>
      <c r="G1259" t="str">
        <f>IF(ISNA(VLOOKUP($C1259,results!$A$2:$CJ$107,10,FALSE)),"",VLOOKUP($C1259,results!$A$2:$CJ$107,10,FALSE))</f>
        <v/>
      </c>
      <c r="H1259" t="str">
        <f>IF(ISNA(VLOOKUP($C1259,results!$A$2:$CJ$107,11,FALSE)),"",VLOOKUP($C1259,results!$A$2:$CJ$107,11,FALSE))</f>
        <v/>
      </c>
      <c r="I1259">
        <v>37</v>
      </c>
      <c r="J1259">
        <v>148</v>
      </c>
      <c r="K1259">
        <v>1</v>
      </c>
      <c r="L1259">
        <v>209</v>
      </c>
      <c r="M1259">
        <v>17.79499817</v>
      </c>
      <c r="N1259">
        <v>2</v>
      </c>
      <c r="O1259" s="7">
        <v>1</v>
      </c>
      <c r="P1259" s="7">
        <v>1</v>
      </c>
      <c r="Q1259" s="7">
        <v>11</v>
      </c>
      <c r="R1259" s="7">
        <v>212</v>
      </c>
      <c r="S1259" s="7" t="s">
        <v>35</v>
      </c>
      <c r="T1259" s="7">
        <v>15</v>
      </c>
      <c r="U1259" s="7">
        <v>18.100000000000001</v>
      </c>
      <c r="V1259" s="7">
        <v>11.1</v>
      </c>
      <c r="AB1259" s="8">
        <f t="shared" si="206"/>
        <v>3</v>
      </c>
      <c r="AC1259" s="8" t="str">
        <f t="shared" si="207"/>
        <v/>
      </c>
      <c r="AD1259" s="32" t="str">
        <f t="shared" si="208"/>
        <v/>
      </c>
      <c r="AE1259" s="32" t="str">
        <f>IF(J1259&lt;900,IF(AND(VLOOKUP(C1259,marv2012_trees!$A$2:$O$2023,11,FALSE)&lt;21,OR(Q1259=21,Q1259=22,Q1259=23)),1,""),"")</f>
        <v/>
      </c>
      <c r="AF1259" s="32" t="str">
        <f t="shared" si="209"/>
        <v/>
      </c>
      <c r="AG1259" s="32">
        <f t="shared" si="210"/>
        <v>209</v>
      </c>
      <c r="AH1259" s="32">
        <f t="shared" si="211"/>
        <v>212</v>
      </c>
      <c r="AI1259" s="32">
        <f t="shared" si="212"/>
        <v>3</v>
      </c>
      <c r="AJ1259" s="32" t="str">
        <f t="shared" si="213"/>
        <v/>
      </c>
    </row>
    <row r="1260" spans="1:36" s="7" customFormat="1">
      <c r="A1260">
        <v>37</v>
      </c>
      <c r="B1260" s="1" t="str">
        <f t="shared" si="205"/>
        <v>37_152</v>
      </c>
      <c r="C1260" t="str">
        <f t="shared" si="204"/>
        <v>37_152</v>
      </c>
      <c r="D1260" t="str">
        <f>IF(ISNA(VLOOKUP(C1260,omissio_vanha_vs_uusi!$A$2:$T$107,20,FALSE)),"",IF(VLOOKUP(C1260,omissio_vanha_vs_uusi!$A$2:$T$107,20,FALSE)="OK",VLOOKUP(C1260,omissio_vanha_vs_uusi!$A$2:$T$107,11,FALSE),""))</f>
        <v/>
      </c>
      <c r="E1260">
        <f>VLOOKUP($C1260,marv2012_trees!$A$2:$O$2023,5,FALSE)</f>
        <v>2516153.9900000002</v>
      </c>
      <c r="F1260">
        <f>VLOOKUP($C1260,marv2012_trees!$A$2:$O$2023,6,FALSE)</f>
        <v>6858065.1699999999</v>
      </c>
      <c r="G1260" t="str">
        <f>IF(ISNA(VLOOKUP($C1260,results!$A$2:$CJ$107,10,FALSE)),"",VLOOKUP($C1260,results!$A$2:$CJ$107,10,FALSE))</f>
        <v/>
      </c>
      <c r="H1260" t="str">
        <f>IF(ISNA(VLOOKUP($C1260,results!$A$2:$CJ$107,11,FALSE)),"",VLOOKUP($C1260,results!$A$2:$CJ$107,11,FALSE))</f>
        <v/>
      </c>
      <c r="I1260">
        <v>37</v>
      </c>
      <c r="J1260">
        <v>152</v>
      </c>
      <c r="K1260">
        <v>1</v>
      </c>
      <c r="L1260">
        <v>274</v>
      </c>
      <c r="M1260">
        <v>19.742004269999999</v>
      </c>
      <c r="N1260">
        <v>2</v>
      </c>
      <c r="O1260" s="7">
        <v>1</v>
      </c>
      <c r="P1260" s="7">
        <v>1</v>
      </c>
      <c r="Q1260" s="7">
        <v>11</v>
      </c>
      <c r="R1260" s="7">
        <v>266</v>
      </c>
      <c r="AB1260" s="8">
        <f t="shared" si="206"/>
        <v>-8</v>
      </c>
      <c r="AC1260" s="8" t="str">
        <f t="shared" si="207"/>
        <v/>
      </c>
      <c r="AD1260" s="32" t="str">
        <f t="shared" si="208"/>
        <v/>
      </c>
      <c r="AE1260" s="32" t="str">
        <f>IF(J1260&lt;900,IF(AND(VLOOKUP(C1260,marv2012_trees!$A$2:$O$2023,11,FALSE)&lt;21,OR(Q1260=21,Q1260=22,Q1260=23)),1,""),"")</f>
        <v/>
      </c>
      <c r="AF1260" s="32" t="str">
        <f t="shared" si="209"/>
        <v/>
      </c>
      <c r="AG1260" s="32">
        <f t="shared" si="210"/>
        <v>274</v>
      </c>
      <c r="AH1260" s="32">
        <f t="shared" si="211"/>
        <v>266</v>
      </c>
      <c r="AI1260" s="32">
        <f t="shared" si="212"/>
        <v>-8</v>
      </c>
      <c r="AJ1260" s="32" t="str">
        <f t="shared" si="213"/>
        <v/>
      </c>
    </row>
    <row r="1261" spans="1:36" s="7" customFormat="1">
      <c r="A1261">
        <v>37</v>
      </c>
      <c r="B1261" s="1" t="str">
        <f t="shared" si="205"/>
        <v>37_56</v>
      </c>
      <c r="C1261" t="str">
        <f t="shared" si="204"/>
        <v>37_56</v>
      </c>
      <c r="D1261" t="str">
        <f>IF(ISNA(VLOOKUP(C1261,omissio_vanha_vs_uusi!$A$2:$T$107,20,FALSE)),"",IF(VLOOKUP(C1261,omissio_vanha_vs_uusi!$A$2:$T$107,20,FALSE)="OK",VLOOKUP(C1261,omissio_vanha_vs_uusi!$A$2:$T$107,11,FALSE),""))</f>
        <v/>
      </c>
      <c r="E1261">
        <f>VLOOKUP($C1261,marv2012_trees!$A$2:$O$2023,5,FALSE)</f>
        <v>2516180.7799999998</v>
      </c>
      <c r="F1261">
        <f>VLOOKUP($C1261,marv2012_trees!$A$2:$O$2023,6,FALSE)</f>
        <v>6858040.1299999999</v>
      </c>
      <c r="G1261" t="str">
        <f>IF(ISNA(VLOOKUP($C1261,results!$A$2:$CJ$107,10,FALSE)),"",VLOOKUP($C1261,results!$A$2:$CJ$107,10,FALSE))</f>
        <v/>
      </c>
      <c r="H1261" t="str">
        <f>IF(ISNA(VLOOKUP($C1261,results!$A$2:$CJ$107,11,FALSE)),"",VLOOKUP($C1261,results!$A$2:$CJ$107,11,FALSE))</f>
        <v/>
      </c>
      <c r="I1261">
        <v>37</v>
      </c>
      <c r="J1261">
        <v>56</v>
      </c>
      <c r="K1261">
        <v>1</v>
      </c>
      <c r="L1261">
        <v>252</v>
      </c>
      <c r="M1261">
        <v>19.300009769999999</v>
      </c>
      <c r="N1261">
        <v>2</v>
      </c>
      <c r="O1261" s="7">
        <v>1</v>
      </c>
      <c r="P1261" s="7">
        <v>1</v>
      </c>
      <c r="Q1261" s="7">
        <v>11</v>
      </c>
      <c r="R1261" s="7">
        <v>253</v>
      </c>
      <c r="S1261" s="7" t="s">
        <v>35</v>
      </c>
      <c r="T1261" s="7">
        <v>18</v>
      </c>
      <c r="U1261" s="7">
        <v>18.399999999999999</v>
      </c>
      <c r="V1261" s="7">
        <v>12.4</v>
      </c>
      <c r="AB1261" s="8">
        <f t="shared" si="206"/>
        <v>1</v>
      </c>
      <c r="AC1261" s="8" t="str">
        <f t="shared" si="207"/>
        <v/>
      </c>
      <c r="AD1261" s="32" t="str">
        <f t="shared" si="208"/>
        <v/>
      </c>
      <c r="AE1261" s="32" t="str">
        <f>IF(J1261&lt;900,IF(AND(VLOOKUP(C1261,marv2012_trees!$A$2:$O$2023,11,FALSE)&lt;21,OR(Q1261=21,Q1261=22,Q1261=23)),1,""),"")</f>
        <v/>
      </c>
      <c r="AF1261" s="32" t="str">
        <f t="shared" si="209"/>
        <v/>
      </c>
      <c r="AG1261" s="32">
        <f t="shared" si="210"/>
        <v>252</v>
      </c>
      <c r="AH1261" s="32">
        <f t="shared" si="211"/>
        <v>253</v>
      </c>
      <c r="AI1261" s="32">
        <f t="shared" si="212"/>
        <v>1</v>
      </c>
      <c r="AJ1261" s="32" t="str">
        <f t="shared" si="213"/>
        <v/>
      </c>
    </row>
    <row r="1262" spans="1:36" s="7" customFormat="1">
      <c r="A1262">
        <v>37</v>
      </c>
      <c r="B1262" s="1" t="str">
        <f t="shared" si="205"/>
        <v>37_59</v>
      </c>
      <c r="C1262" t="str">
        <f t="shared" si="204"/>
        <v>37_59</v>
      </c>
      <c r="D1262" t="str">
        <f>IF(ISNA(VLOOKUP(C1262,omissio_vanha_vs_uusi!$A$2:$T$107,20,FALSE)),"",IF(VLOOKUP(C1262,omissio_vanha_vs_uusi!$A$2:$T$107,20,FALSE)="OK",VLOOKUP(C1262,omissio_vanha_vs_uusi!$A$2:$T$107,11,FALSE),""))</f>
        <v/>
      </c>
      <c r="E1262">
        <f>VLOOKUP($C1262,marv2012_trees!$A$2:$O$2023,5,FALSE)</f>
        <v>2516174.29</v>
      </c>
      <c r="F1262">
        <f>VLOOKUP($C1262,marv2012_trees!$A$2:$O$2023,6,FALSE)</f>
        <v>6858039.5499999998</v>
      </c>
      <c r="G1262" t="str">
        <f>IF(ISNA(VLOOKUP($C1262,results!$A$2:$CJ$107,10,FALSE)),"",VLOOKUP($C1262,results!$A$2:$CJ$107,10,FALSE))</f>
        <v/>
      </c>
      <c r="H1262" t="str">
        <f>IF(ISNA(VLOOKUP($C1262,results!$A$2:$CJ$107,11,FALSE)),"",VLOOKUP($C1262,results!$A$2:$CJ$107,11,FALSE))</f>
        <v/>
      </c>
      <c r="I1262">
        <v>37</v>
      </c>
      <c r="J1262">
        <v>59</v>
      </c>
      <c r="K1262">
        <v>1</v>
      </c>
      <c r="L1262">
        <v>227</v>
      </c>
      <c r="M1262">
        <v>19.28600732</v>
      </c>
      <c r="N1262">
        <v>2</v>
      </c>
      <c r="O1262" s="7">
        <v>1</v>
      </c>
      <c r="P1262" s="7">
        <v>1</v>
      </c>
      <c r="Q1262" s="7">
        <v>11</v>
      </c>
      <c r="R1262" s="7">
        <v>231</v>
      </c>
      <c r="AB1262" s="8">
        <f t="shared" si="206"/>
        <v>4</v>
      </c>
      <c r="AC1262" s="8" t="str">
        <f t="shared" si="207"/>
        <v/>
      </c>
      <c r="AD1262" s="32" t="str">
        <f t="shared" si="208"/>
        <v/>
      </c>
      <c r="AE1262" s="32" t="str">
        <f>IF(J1262&lt;900,IF(AND(VLOOKUP(C1262,marv2012_trees!$A$2:$O$2023,11,FALSE)&lt;21,OR(Q1262=21,Q1262=22,Q1262=23)),1,""),"")</f>
        <v/>
      </c>
      <c r="AF1262" s="32" t="str">
        <f t="shared" si="209"/>
        <v/>
      </c>
      <c r="AG1262" s="32">
        <f t="shared" si="210"/>
        <v>227</v>
      </c>
      <c r="AH1262" s="32">
        <f t="shared" si="211"/>
        <v>231</v>
      </c>
      <c r="AI1262" s="32">
        <f t="shared" si="212"/>
        <v>4</v>
      </c>
      <c r="AJ1262" s="32" t="str">
        <f t="shared" si="213"/>
        <v/>
      </c>
    </row>
    <row r="1263" spans="1:36" s="7" customFormat="1">
      <c r="A1263">
        <v>37</v>
      </c>
      <c r="B1263" s="1" t="str">
        <f t="shared" si="205"/>
        <v>37_51</v>
      </c>
      <c r="C1263" t="str">
        <f t="shared" si="204"/>
        <v>37_51</v>
      </c>
      <c r="D1263" t="str">
        <f>IF(ISNA(VLOOKUP(C1263,omissio_vanha_vs_uusi!$A$2:$T$107,20,FALSE)),"",IF(VLOOKUP(C1263,omissio_vanha_vs_uusi!$A$2:$T$107,20,FALSE)="OK",VLOOKUP(C1263,omissio_vanha_vs_uusi!$A$2:$T$107,11,FALSE),""))</f>
        <v/>
      </c>
      <c r="E1263">
        <f>VLOOKUP($C1263,marv2012_trees!$A$2:$O$2023,5,FALSE)</f>
        <v>2516178.44</v>
      </c>
      <c r="F1263">
        <f>VLOOKUP($C1263,marv2012_trees!$A$2:$O$2023,6,FALSE)</f>
        <v>6858043.29</v>
      </c>
      <c r="G1263" t="str">
        <f>IF(ISNA(VLOOKUP($C1263,results!$A$2:$CJ$107,10,FALSE)),"",VLOOKUP($C1263,results!$A$2:$CJ$107,10,FALSE))</f>
        <v/>
      </c>
      <c r="H1263" t="str">
        <f>IF(ISNA(VLOOKUP($C1263,results!$A$2:$CJ$107,11,FALSE)),"",VLOOKUP($C1263,results!$A$2:$CJ$107,11,FALSE))</f>
        <v/>
      </c>
      <c r="I1263">
        <v>37</v>
      </c>
      <c r="J1263">
        <v>51</v>
      </c>
      <c r="K1263">
        <v>1</v>
      </c>
      <c r="L1263">
        <v>224</v>
      </c>
      <c r="M1263">
        <v>18.79900305</v>
      </c>
      <c r="N1263">
        <v>2</v>
      </c>
      <c r="O1263" s="7">
        <v>1</v>
      </c>
      <c r="P1263" s="7">
        <v>1</v>
      </c>
      <c r="Q1263" s="7">
        <v>11</v>
      </c>
      <c r="R1263" s="7">
        <v>228</v>
      </c>
      <c r="AB1263" s="8">
        <f t="shared" si="206"/>
        <v>4</v>
      </c>
      <c r="AC1263" s="8" t="str">
        <f t="shared" si="207"/>
        <v/>
      </c>
      <c r="AD1263" s="32" t="str">
        <f t="shared" si="208"/>
        <v/>
      </c>
      <c r="AE1263" s="32" t="str">
        <f>IF(J1263&lt;900,IF(AND(VLOOKUP(C1263,marv2012_trees!$A$2:$O$2023,11,FALSE)&lt;21,OR(Q1263=21,Q1263=22,Q1263=23)),1,""),"")</f>
        <v/>
      </c>
      <c r="AF1263" s="32" t="str">
        <f t="shared" si="209"/>
        <v/>
      </c>
      <c r="AG1263" s="32">
        <f t="shared" si="210"/>
        <v>224</v>
      </c>
      <c r="AH1263" s="32">
        <f t="shared" si="211"/>
        <v>228</v>
      </c>
      <c r="AI1263" s="32">
        <f t="shared" si="212"/>
        <v>4</v>
      </c>
      <c r="AJ1263" s="32" t="str">
        <f t="shared" si="213"/>
        <v/>
      </c>
    </row>
    <row r="1264" spans="1:36" s="7" customFormat="1">
      <c r="A1264">
        <v>37</v>
      </c>
      <c r="B1264" s="1" t="str">
        <f t="shared" si="205"/>
        <v>37_48</v>
      </c>
      <c r="C1264" t="str">
        <f t="shared" si="204"/>
        <v>37_48</v>
      </c>
      <c r="D1264" t="str">
        <f>IF(ISNA(VLOOKUP(C1264,omissio_vanha_vs_uusi!$A$2:$T$107,20,FALSE)),"",IF(VLOOKUP(C1264,omissio_vanha_vs_uusi!$A$2:$T$107,20,FALSE)="OK",VLOOKUP(C1264,omissio_vanha_vs_uusi!$A$2:$T$107,11,FALSE),""))</f>
        <v/>
      </c>
      <c r="E1264">
        <f>VLOOKUP($C1264,marv2012_trees!$A$2:$O$2023,5,FALSE)</f>
        <v>2516178.2400000002</v>
      </c>
      <c r="F1264">
        <f>VLOOKUP($C1264,marv2012_trees!$A$2:$O$2023,6,FALSE)</f>
        <v>6858045.3700000001</v>
      </c>
      <c r="G1264" t="str">
        <f>IF(ISNA(VLOOKUP($C1264,results!$A$2:$CJ$107,10,FALSE)),"",VLOOKUP($C1264,results!$A$2:$CJ$107,10,FALSE))</f>
        <v/>
      </c>
      <c r="H1264" t="str">
        <f>IF(ISNA(VLOOKUP($C1264,results!$A$2:$CJ$107,11,FALSE)),"",VLOOKUP($C1264,results!$A$2:$CJ$107,11,FALSE))</f>
        <v/>
      </c>
      <c r="I1264">
        <v>37</v>
      </c>
      <c r="J1264">
        <v>48</v>
      </c>
      <c r="K1264">
        <v>1</v>
      </c>
      <c r="L1264">
        <v>249</v>
      </c>
      <c r="M1264">
        <v>20.04299756</v>
      </c>
      <c r="N1264">
        <v>2</v>
      </c>
      <c r="O1264" s="7">
        <v>1</v>
      </c>
      <c r="P1264" s="7">
        <v>1</v>
      </c>
      <c r="Q1264" s="7">
        <v>11</v>
      </c>
      <c r="R1264" s="7">
        <v>255</v>
      </c>
      <c r="S1264" s="7" t="s">
        <v>35</v>
      </c>
      <c r="T1264" s="7">
        <v>19</v>
      </c>
      <c r="U1264" s="7">
        <v>20.3</v>
      </c>
      <c r="V1264" s="7">
        <v>12</v>
      </c>
      <c r="W1264" s="7">
        <v>7</v>
      </c>
      <c r="X1264" s="7">
        <v>24</v>
      </c>
      <c r="Y1264" s="7">
        <v>14</v>
      </c>
      <c r="Z1264" s="7">
        <v>93</v>
      </c>
      <c r="AB1264" s="8">
        <f t="shared" si="206"/>
        <v>6</v>
      </c>
      <c r="AC1264" s="8" t="str">
        <f t="shared" si="207"/>
        <v/>
      </c>
      <c r="AD1264" s="32" t="str">
        <f t="shared" si="208"/>
        <v/>
      </c>
      <c r="AE1264" s="32" t="str">
        <f>IF(J1264&lt;900,IF(AND(VLOOKUP(C1264,marv2012_trees!$A$2:$O$2023,11,FALSE)&lt;21,OR(Q1264=21,Q1264=22,Q1264=23)),1,""),"")</f>
        <v/>
      </c>
      <c r="AF1264" s="32" t="str">
        <f t="shared" si="209"/>
        <v/>
      </c>
      <c r="AG1264" s="32">
        <f t="shared" si="210"/>
        <v>249</v>
      </c>
      <c r="AH1264" s="32">
        <f t="shared" si="211"/>
        <v>255</v>
      </c>
      <c r="AI1264" s="32">
        <f t="shared" si="212"/>
        <v>6</v>
      </c>
      <c r="AJ1264" s="32" t="str">
        <f t="shared" si="213"/>
        <v/>
      </c>
    </row>
    <row r="1265" spans="1:36" s="7" customFormat="1">
      <c r="A1265">
        <v>37</v>
      </c>
      <c r="B1265" s="1" t="str">
        <f t="shared" si="205"/>
        <v>37_50</v>
      </c>
      <c r="C1265" t="str">
        <f t="shared" si="204"/>
        <v>37_50</v>
      </c>
      <c r="D1265" t="str">
        <f>IF(ISNA(VLOOKUP(C1265,omissio_vanha_vs_uusi!$A$2:$T$107,20,FALSE)),"",IF(VLOOKUP(C1265,omissio_vanha_vs_uusi!$A$2:$T$107,20,FALSE)="OK",VLOOKUP(C1265,omissio_vanha_vs_uusi!$A$2:$T$107,11,FALSE),""))</f>
        <v/>
      </c>
      <c r="E1265">
        <f>VLOOKUP($C1265,marv2012_trees!$A$2:$O$2023,5,FALSE)</f>
        <v>2516175.13</v>
      </c>
      <c r="F1265">
        <f>VLOOKUP($C1265,marv2012_trees!$A$2:$O$2023,6,FALSE)</f>
        <v>6858044.7199999997</v>
      </c>
      <c r="G1265" t="str">
        <f>IF(ISNA(VLOOKUP($C1265,results!$A$2:$CJ$107,10,FALSE)),"",VLOOKUP($C1265,results!$A$2:$CJ$107,10,FALSE))</f>
        <v/>
      </c>
      <c r="H1265" t="str">
        <f>IF(ISNA(VLOOKUP($C1265,results!$A$2:$CJ$107,11,FALSE)),"",VLOOKUP($C1265,results!$A$2:$CJ$107,11,FALSE))</f>
        <v/>
      </c>
      <c r="I1265">
        <v>37</v>
      </c>
      <c r="J1265">
        <v>50</v>
      </c>
      <c r="K1265">
        <v>1</v>
      </c>
      <c r="L1265">
        <v>256</v>
      </c>
      <c r="M1265">
        <v>21.288009160000001</v>
      </c>
      <c r="N1265">
        <v>2</v>
      </c>
      <c r="O1265" s="7">
        <v>1</v>
      </c>
      <c r="P1265" s="7">
        <v>1</v>
      </c>
      <c r="Q1265" s="7">
        <v>11</v>
      </c>
      <c r="R1265" s="7">
        <v>264</v>
      </c>
      <c r="AB1265" s="8">
        <f t="shared" si="206"/>
        <v>8</v>
      </c>
      <c r="AC1265" s="8" t="str">
        <f t="shared" si="207"/>
        <v/>
      </c>
      <c r="AD1265" s="32" t="str">
        <f t="shared" si="208"/>
        <v/>
      </c>
      <c r="AE1265" s="32" t="str">
        <f>IF(J1265&lt;900,IF(AND(VLOOKUP(C1265,marv2012_trees!$A$2:$O$2023,11,FALSE)&lt;21,OR(Q1265=21,Q1265=22,Q1265=23)),1,""),"")</f>
        <v/>
      </c>
      <c r="AF1265" s="32" t="str">
        <f t="shared" si="209"/>
        <v/>
      </c>
      <c r="AG1265" s="32">
        <f t="shared" si="210"/>
        <v>256</v>
      </c>
      <c r="AH1265" s="32">
        <f t="shared" si="211"/>
        <v>264</v>
      </c>
      <c r="AI1265" s="32">
        <f t="shared" si="212"/>
        <v>8</v>
      </c>
      <c r="AJ1265" s="32" t="str">
        <f t="shared" si="213"/>
        <v/>
      </c>
    </row>
    <row r="1266" spans="1:36" s="7" customFormat="1">
      <c r="A1266">
        <v>37</v>
      </c>
      <c r="B1266" s="1" t="str">
        <f t="shared" si="205"/>
        <v>37_43</v>
      </c>
      <c r="C1266" t="str">
        <f t="shared" si="204"/>
        <v>37_43</v>
      </c>
      <c r="D1266" t="str">
        <f>IF(ISNA(VLOOKUP(C1266,omissio_vanha_vs_uusi!$A$2:$T$107,20,FALSE)),"",IF(VLOOKUP(C1266,omissio_vanha_vs_uusi!$A$2:$T$107,20,FALSE)="OK",VLOOKUP(C1266,omissio_vanha_vs_uusi!$A$2:$T$107,11,FALSE),""))</f>
        <v/>
      </c>
      <c r="E1266">
        <f>VLOOKUP($C1266,marv2012_trees!$A$2:$O$2023,5,FALSE)</f>
        <v>2516177.2999999998</v>
      </c>
      <c r="F1266">
        <f>VLOOKUP($C1266,marv2012_trees!$A$2:$O$2023,6,FALSE)</f>
        <v>6858048.5300000003</v>
      </c>
      <c r="G1266" t="str">
        <f>IF(ISNA(VLOOKUP($C1266,results!$A$2:$CJ$107,10,FALSE)),"",VLOOKUP($C1266,results!$A$2:$CJ$107,10,FALSE))</f>
        <v/>
      </c>
      <c r="H1266" t="str">
        <f>IF(ISNA(VLOOKUP($C1266,results!$A$2:$CJ$107,11,FALSE)),"",VLOOKUP($C1266,results!$A$2:$CJ$107,11,FALSE))</f>
        <v/>
      </c>
      <c r="I1266">
        <v>37</v>
      </c>
      <c r="J1266">
        <v>43</v>
      </c>
      <c r="K1266">
        <v>1</v>
      </c>
      <c r="L1266">
        <v>194</v>
      </c>
      <c r="M1266">
        <v>20.15900366</v>
      </c>
      <c r="N1266">
        <v>2</v>
      </c>
      <c r="O1266" s="7">
        <v>1</v>
      </c>
      <c r="P1266" s="7">
        <v>1</v>
      </c>
      <c r="Q1266" s="7">
        <v>11</v>
      </c>
      <c r="R1266" s="7">
        <v>200</v>
      </c>
      <c r="S1266" s="7" t="s">
        <v>35</v>
      </c>
      <c r="T1266" s="7">
        <v>14</v>
      </c>
      <c r="U1266" s="7">
        <v>20</v>
      </c>
      <c r="V1266" s="7">
        <v>13.9</v>
      </c>
      <c r="AB1266" s="8">
        <f t="shared" si="206"/>
        <v>6</v>
      </c>
      <c r="AC1266" s="8" t="str">
        <f t="shared" si="207"/>
        <v/>
      </c>
      <c r="AD1266" s="32" t="str">
        <f t="shared" si="208"/>
        <v/>
      </c>
      <c r="AE1266" s="32" t="str">
        <f>IF(J1266&lt;900,IF(AND(VLOOKUP(C1266,marv2012_trees!$A$2:$O$2023,11,FALSE)&lt;21,OR(Q1266=21,Q1266=22,Q1266=23)),1,""),"")</f>
        <v/>
      </c>
      <c r="AF1266" s="32" t="str">
        <f t="shared" si="209"/>
        <v/>
      </c>
      <c r="AG1266" s="32">
        <f t="shared" si="210"/>
        <v>194</v>
      </c>
      <c r="AH1266" s="32">
        <f t="shared" si="211"/>
        <v>200</v>
      </c>
      <c r="AI1266" s="32">
        <f t="shared" si="212"/>
        <v>6</v>
      </c>
      <c r="AJ1266" s="32" t="str">
        <f t="shared" si="213"/>
        <v/>
      </c>
    </row>
    <row r="1267" spans="1:36" s="7" customFormat="1">
      <c r="A1267">
        <v>37</v>
      </c>
      <c r="B1267" s="1" t="str">
        <f t="shared" si="205"/>
        <v>37_36</v>
      </c>
      <c r="C1267" t="str">
        <f t="shared" si="204"/>
        <v>37_36</v>
      </c>
      <c r="D1267" t="str">
        <f>IF(ISNA(VLOOKUP(C1267,omissio_vanha_vs_uusi!$A$2:$T$107,20,FALSE)),"",IF(VLOOKUP(C1267,omissio_vanha_vs_uusi!$A$2:$T$107,20,FALSE)="OK",VLOOKUP(C1267,omissio_vanha_vs_uusi!$A$2:$T$107,11,FALSE),""))</f>
        <v/>
      </c>
      <c r="E1267">
        <f>VLOOKUP($C1267,marv2012_trees!$A$2:$O$2023,5,FALSE)</f>
        <v>2516174.91</v>
      </c>
      <c r="F1267">
        <f>VLOOKUP($C1267,marv2012_trees!$A$2:$O$2023,6,FALSE)</f>
        <v>6858051.2199999997</v>
      </c>
      <c r="G1267" t="str">
        <f>IF(ISNA(VLOOKUP($C1267,results!$A$2:$CJ$107,10,FALSE)),"",VLOOKUP($C1267,results!$A$2:$CJ$107,10,FALSE))</f>
        <v/>
      </c>
      <c r="H1267" t="str">
        <f>IF(ISNA(VLOOKUP($C1267,results!$A$2:$CJ$107,11,FALSE)),"",VLOOKUP($C1267,results!$A$2:$CJ$107,11,FALSE))</f>
        <v/>
      </c>
      <c r="I1267">
        <v>37</v>
      </c>
      <c r="J1267">
        <v>36</v>
      </c>
      <c r="K1267">
        <v>1</v>
      </c>
      <c r="L1267">
        <v>256</v>
      </c>
      <c r="M1267">
        <v>20.022006709999999</v>
      </c>
      <c r="N1267">
        <v>2</v>
      </c>
      <c r="O1267" s="7">
        <v>1</v>
      </c>
      <c r="P1267" s="7">
        <v>1</v>
      </c>
      <c r="Q1267" s="7">
        <v>11</v>
      </c>
      <c r="R1267" s="7">
        <v>260</v>
      </c>
      <c r="AB1267" s="8">
        <f t="shared" si="206"/>
        <v>4</v>
      </c>
      <c r="AC1267" s="8" t="str">
        <f t="shared" si="207"/>
        <v/>
      </c>
      <c r="AD1267" s="32" t="str">
        <f t="shared" si="208"/>
        <v/>
      </c>
      <c r="AE1267" s="32" t="str">
        <f>IF(J1267&lt;900,IF(AND(VLOOKUP(C1267,marv2012_trees!$A$2:$O$2023,11,FALSE)&lt;21,OR(Q1267=21,Q1267=22,Q1267=23)),1,""),"")</f>
        <v/>
      </c>
      <c r="AF1267" s="32" t="str">
        <f t="shared" si="209"/>
        <v/>
      </c>
      <c r="AG1267" s="32">
        <f t="shared" si="210"/>
        <v>256</v>
      </c>
      <c r="AH1267" s="32">
        <f t="shared" si="211"/>
        <v>260</v>
      </c>
      <c r="AI1267" s="32">
        <f t="shared" si="212"/>
        <v>4</v>
      </c>
      <c r="AJ1267" s="32" t="str">
        <f t="shared" si="213"/>
        <v/>
      </c>
    </row>
    <row r="1268" spans="1:36" s="7" customFormat="1">
      <c r="A1268">
        <v>37</v>
      </c>
      <c r="B1268" s="1" t="str">
        <f t="shared" si="205"/>
        <v>37_39</v>
      </c>
      <c r="C1268" t="str">
        <f t="shared" si="204"/>
        <v>37_39</v>
      </c>
      <c r="D1268" t="str">
        <f>IF(ISNA(VLOOKUP(C1268,omissio_vanha_vs_uusi!$A$2:$T$107,20,FALSE)),"",IF(VLOOKUP(C1268,omissio_vanha_vs_uusi!$A$2:$T$107,20,FALSE)="OK",VLOOKUP(C1268,omissio_vanha_vs_uusi!$A$2:$T$107,11,FALSE),""))</f>
        <v/>
      </c>
      <c r="E1268">
        <f>VLOOKUP($C1268,marv2012_trees!$A$2:$O$2023,5,FALSE)</f>
        <v>2516171.7400000002</v>
      </c>
      <c r="F1268">
        <f>VLOOKUP($C1268,marv2012_trees!$A$2:$O$2023,6,FALSE)</f>
        <v>6858049.4299999997</v>
      </c>
      <c r="G1268" t="str">
        <f>IF(ISNA(VLOOKUP($C1268,results!$A$2:$CJ$107,10,FALSE)),"",VLOOKUP($C1268,results!$A$2:$CJ$107,10,FALSE))</f>
        <v/>
      </c>
      <c r="H1268" t="str">
        <f>IF(ISNA(VLOOKUP($C1268,results!$A$2:$CJ$107,11,FALSE)),"",VLOOKUP($C1268,results!$A$2:$CJ$107,11,FALSE))</f>
        <v/>
      </c>
      <c r="I1268">
        <v>37</v>
      </c>
      <c r="J1268">
        <v>39</v>
      </c>
      <c r="K1268">
        <v>1</v>
      </c>
      <c r="L1268">
        <v>234</v>
      </c>
      <c r="M1268">
        <v>19.867009769999999</v>
      </c>
      <c r="N1268">
        <v>2</v>
      </c>
      <c r="O1268" s="7">
        <v>1</v>
      </c>
      <c r="P1268" s="7">
        <v>1</v>
      </c>
      <c r="Q1268" s="7">
        <v>11</v>
      </c>
      <c r="R1268" s="7">
        <v>234</v>
      </c>
      <c r="S1268" s="7" t="s">
        <v>35</v>
      </c>
      <c r="T1268" s="7">
        <v>17</v>
      </c>
      <c r="U1268" s="7">
        <v>20</v>
      </c>
      <c r="V1268" s="7">
        <v>15</v>
      </c>
      <c r="AB1268" s="8">
        <f t="shared" si="206"/>
        <v>0</v>
      </c>
      <c r="AC1268" s="8" t="str">
        <f t="shared" si="207"/>
        <v/>
      </c>
      <c r="AD1268" s="32" t="str">
        <f t="shared" si="208"/>
        <v/>
      </c>
      <c r="AE1268" s="32" t="str">
        <f>IF(J1268&lt;900,IF(AND(VLOOKUP(C1268,marv2012_trees!$A$2:$O$2023,11,FALSE)&lt;21,OR(Q1268=21,Q1268=22,Q1268=23)),1,""),"")</f>
        <v/>
      </c>
      <c r="AF1268" s="32" t="str">
        <f t="shared" si="209"/>
        <v/>
      </c>
      <c r="AG1268" s="32">
        <f t="shared" si="210"/>
        <v>234</v>
      </c>
      <c r="AH1268" s="32">
        <f t="shared" si="211"/>
        <v>234</v>
      </c>
      <c r="AI1268" s="32">
        <f t="shared" si="212"/>
        <v>0</v>
      </c>
      <c r="AJ1268" s="32" t="str">
        <f t="shared" si="213"/>
        <v/>
      </c>
    </row>
    <row r="1269" spans="1:36" s="7" customFormat="1">
      <c r="A1269">
        <v>37</v>
      </c>
      <c r="B1269" s="1" t="str">
        <f t="shared" si="205"/>
        <v>37_31</v>
      </c>
      <c r="C1269" t="str">
        <f t="shared" si="204"/>
        <v>37_31</v>
      </c>
      <c r="D1269" t="str">
        <f>IF(ISNA(VLOOKUP(C1269,omissio_vanha_vs_uusi!$A$2:$T$107,20,FALSE)),"",IF(VLOOKUP(C1269,omissio_vanha_vs_uusi!$A$2:$T$107,20,FALSE)="OK",VLOOKUP(C1269,omissio_vanha_vs_uusi!$A$2:$T$107,11,FALSE),""))</f>
        <v/>
      </c>
      <c r="E1269">
        <f>VLOOKUP($C1269,marv2012_trees!$A$2:$O$2023,5,FALSE)</f>
        <v>2516175.2599999998</v>
      </c>
      <c r="F1269">
        <f>VLOOKUP($C1269,marv2012_trees!$A$2:$O$2023,6,FALSE)</f>
        <v>6858054.4000000004</v>
      </c>
      <c r="G1269" t="str">
        <f>IF(ISNA(VLOOKUP($C1269,results!$A$2:$CJ$107,10,FALSE)),"",VLOOKUP($C1269,results!$A$2:$CJ$107,10,FALSE))</f>
        <v/>
      </c>
      <c r="H1269" t="str">
        <f>IF(ISNA(VLOOKUP($C1269,results!$A$2:$CJ$107,11,FALSE)),"",VLOOKUP($C1269,results!$A$2:$CJ$107,11,FALSE))</f>
        <v/>
      </c>
      <c r="I1269">
        <v>37</v>
      </c>
      <c r="J1269">
        <v>31</v>
      </c>
      <c r="K1269">
        <v>1</v>
      </c>
      <c r="L1269">
        <v>202</v>
      </c>
      <c r="M1269">
        <v>19.974</v>
      </c>
      <c r="N1269">
        <v>2</v>
      </c>
      <c r="O1269" s="7">
        <v>1</v>
      </c>
      <c r="P1269" s="7">
        <v>1</v>
      </c>
      <c r="Q1269" s="7">
        <v>11</v>
      </c>
      <c r="R1269" s="7">
        <v>210</v>
      </c>
      <c r="AB1269" s="8">
        <f t="shared" si="206"/>
        <v>8</v>
      </c>
      <c r="AC1269" s="8" t="str">
        <f t="shared" si="207"/>
        <v/>
      </c>
      <c r="AD1269" s="32" t="str">
        <f t="shared" si="208"/>
        <v/>
      </c>
      <c r="AE1269" s="32" t="str">
        <f>IF(J1269&lt;900,IF(AND(VLOOKUP(C1269,marv2012_trees!$A$2:$O$2023,11,FALSE)&lt;21,OR(Q1269=21,Q1269=22,Q1269=23)),1,""),"")</f>
        <v/>
      </c>
      <c r="AF1269" s="32" t="str">
        <f t="shared" si="209"/>
        <v/>
      </c>
      <c r="AG1269" s="32">
        <f t="shared" si="210"/>
        <v>202</v>
      </c>
      <c r="AH1269" s="32">
        <f t="shared" si="211"/>
        <v>210</v>
      </c>
      <c r="AI1269" s="32">
        <f t="shared" si="212"/>
        <v>8</v>
      </c>
      <c r="AJ1269" s="32" t="str">
        <f t="shared" si="213"/>
        <v/>
      </c>
    </row>
    <row r="1270" spans="1:36" s="7" customFormat="1">
      <c r="A1270">
        <v>37</v>
      </c>
      <c r="B1270" s="1" t="str">
        <f t="shared" si="205"/>
        <v>37_27</v>
      </c>
      <c r="C1270" t="str">
        <f t="shared" si="204"/>
        <v>37_27</v>
      </c>
      <c r="D1270" t="str">
        <f>IF(ISNA(VLOOKUP(C1270,omissio_vanha_vs_uusi!$A$2:$T$107,20,FALSE)),"",IF(VLOOKUP(C1270,omissio_vanha_vs_uusi!$A$2:$T$107,20,FALSE)="OK",VLOOKUP(C1270,omissio_vanha_vs_uusi!$A$2:$T$107,11,FALSE),""))</f>
        <v/>
      </c>
      <c r="E1270">
        <f>VLOOKUP($C1270,marv2012_trees!$A$2:$O$2023,5,FALSE)</f>
        <v>2516169.7999999998</v>
      </c>
      <c r="F1270">
        <f>VLOOKUP($C1270,marv2012_trees!$A$2:$O$2023,6,FALSE)</f>
        <v>6858054.9299999997</v>
      </c>
      <c r="G1270" t="str">
        <f>IF(ISNA(VLOOKUP($C1270,results!$A$2:$CJ$107,10,FALSE)),"",VLOOKUP($C1270,results!$A$2:$CJ$107,10,FALSE))</f>
        <v/>
      </c>
      <c r="H1270" t="str">
        <f>IF(ISNA(VLOOKUP($C1270,results!$A$2:$CJ$107,11,FALSE)),"",VLOOKUP($C1270,results!$A$2:$CJ$107,11,FALSE))</f>
        <v/>
      </c>
      <c r="I1270">
        <v>37</v>
      </c>
      <c r="J1270">
        <v>27</v>
      </c>
      <c r="K1270">
        <v>1</v>
      </c>
      <c r="L1270">
        <v>219</v>
      </c>
      <c r="M1270">
        <v>18.884996340000001</v>
      </c>
      <c r="N1270">
        <v>2</v>
      </c>
      <c r="O1270" s="7">
        <v>1</v>
      </c>
      <c r="P1270" s="7">
        <v>1</v>
      </c>
      <c r="Q1270" s="7">
        <v>11</v>
      </c>
      <c r="R1270" s="7">
        <v>187</v>
      </c>
      <c r="AB1270" s="8">
        <f t="shared" si="206"/>
        <v>-32</v>
      </c>
      <c r="AC1270" s="8" t="str">
        <f t="shared" si="207"/>
        <v/>
      </c>
      <c r="AD1270" s="32" t="str">
        <f t="shared" si="208"/>
        <v/>
      </c>
      <c r="AE1270" s="32" t="str">
        <f>IF(J1270&lt;900,IF(AND(VLOOKUP(C1270,marv2012_trees!$A$2:$O$2023,11,FALSE)&lt;21,OR(Q1270=21,Q1270=22,Q1270=23)),1,""),"")</f>
        <v/>
      </c>
      <c r="AF1270" s="32" t="str">
        <f t="shared" si="209"/>
        <v/>
      </c>
      <c r="AG1270" s="32">
        <f t="shared" si="210"/>
        <v>219</v>
      </c>
      <c r="AH1270" s="32">
        <f t="shared" si="211"/>
        <v>187</v>
      </c>
      <c r="AI1270" s="32">
        <f t="shared" si="212"/>
        <v>-32</v>
      </c>
      <c r="AJ1270" s="32" t="str">
        <f t="shared" si="213"/>
        <v/>
      </c>
    </row>
    <row r="1271" spans="1:36" s="7" customFormat="1">
      <c r="A1271">
        <v>37</v>
      </c>
      <c r="B1271" s="1" t="str">
        <f t="shared" si="205"/>
        <v>37_25</v>
      </c>
      <c r="C1271" t="str">
        <f t="shared" ref="C1271:C1289" si="214">CONCATENATE(I1271,"_",J1271)</f>
        <v>37_25</v>
      </c>
      <c r="D1271" t="str">
        <f>IF(ISNA(VLOOKUP(C1271,omissio_vanha_vs_uusi!$A$2:$T$107,20,FALSE)),"",IF(VLOOKUP(C1271,omissio_vanha_vs_uusi!$A$2:$T$107,20,FALSE)="OK",VLOOKUP(C1271,omissio_vanha_vs_uusi!$A$2:$T$107,11,FALSE),""))</f>
        <v/>
      </c>
      <c r="E1271">
        <f>VLOOKUP($C1271,marv2012_trees!$A$2:$O$2023,5,FALSE)</f>
        <v>2516171.63</v>
      </c>
      <c r="F1271">
        <f>VLOOKUP($C1271,marv2012_trees!$A$2:$O$2023,6,FALSE)</f>
        <v>6858058.2199999997</v>
      </c>
      <c r="G1271" t="str">
        <f>IF(ISNA(VLOOKUP($C1271,results!$A$2:$CJ$107,10,FALSE)),"",VLOOKUP($C1271,results!$A$2:$CJ$107,10,FALSE))</f>
        <v/>
      </c>
      <c r="H1271" t="str">
        <f>IF(ISNA(VLOOKUP($C1271,results!$A$2:$CJ$107,11,FALSE)),"",VLOOKUP($C1271,results!$A$2:$CJ$107,11,FALSE))</f>
        <v/>
      </c>
      <c r="I1271">
        <v>37</v>
      </c>
      <c r="J1271">
        <v>25</v>
      </c>
      <c r="K1271">
        <v>1</v>
      </c>
      <c r="L1271">
        <v>188</v>
      </c>
      <c r="M1271">
        <v>19.082009769999999</v>
      </c>
      <c r="N1271">
        <v>2</v>
      </c>
      <c r="O1271" s="7">
        <v>1</v>
      </c>
      <c r="P1271" s="7">
        <v>1</v>
      </c>
      <c r="Q1271" s="7">
        <v>11</v>
      </c>
      <c r="R1271" s="7">
        <v>184</v>
      </c>
      <c r="AB1271" s="8">
        <f t="shared" si="206"/>
        <v>-4</v>
      </c>
      <c r="AC1271" s="8" t="str">
        <f t="shared" si="207"/>
        <v/>
      </c>
      <c r="AD1271" s="32" t="str">
        <f t="shared" si="208"/>
        <v/>
      </c>
      <c r="AE1271" s="32" t="str">
        <f>IF(J1271&lt;900,IF(AND(VLOOKUP(C1271,marv2012_trees!$A$2:$O$2023,11,FALSE)&lt;21,OR(Q1271=21,Q1271=22,Q1271=23)),1,""),"")</f>
        <v/>
      </c>
      <c r="AF1271" s="32" t="str">
        <f t="shared" si="209"/>
        <v/>
      </c>
      <c r="AG1271" s="32">
        <f t="shared" si="210"/>
        <v>188</v>
      </c>
      <c r="AH1271" s="32">
        <f t="shared" si="211"/>
        <v>184</v>
      </c>
      <c r="AI1271" s="32">
        <f t="shared" si="212"/>
        <v>-4</v>
      </c>
      <c r="AJ1271" s="32" t="str">
        <f t="shared" si="213"/>
        <v/>
      </c>
    </row>
    <row r="1272" spans="1:36" s="7" customFormat="1">
      <c r="A1272">
        <v>37</v>
      </c>
      <c r="B1272" s="1" t="str">
        <f t="shared" si="205"/>
        <v>37_23</v>
      </c>
      <c r="C1272" t="str">
        <f t="shared" si="214"/>
        <v>37_23</v>
      </c>
      <c r="D1272" t="str">
        <f>IF(ISNA(VLOOKUP(C1272,omissio_vanha_vs_uusi!$A$2:$T$107,20,FALSE)),"",IF(VLOOKUP(C1272,omissio_vanha_vs_uusi!$A$2:$T$107,20,FALSE)="OK",VLOOKUP(C1272,omissio_vanha_vs_uusi!$A$2:$T$107,11,FALSE),""))</f>
        <v/>
      </c>
      <c r="E1272">
        <f>VLOOKUP($C1272,marv2012_trees!$A$2:$O$2023,5,FALSE)</f>
        <v>2516169.1800000002</v>
      </c>
      <c r="F1272">
        <f>VLOOKUP($C1272,marv2012_trees!$A$2:$O$2023,6,FALSE)</f>
        <v>6858058.3399999999</v>
      </c>
      <c r="G1272" t="str">
        <f>IF(ISNA(VLOOKUP($C1272,results!$A$2:$CJ$107,10,FALSE)),"",VLOOKUP($C1272,results!$A$2:$CJ$107,10,FALSE))</f>
        <v/>
      </c>
      <c r="H1272" t="str">
        <f>IF(ISNA(VLOOKUP($C1272,results!$A$2:$CJ$107,11,FALSE)),"",VLOOKUP($C1272,results!$A$2:$CJ$107,11,FALSE))</f>
        <v/>
      </c>
      <c r="I1272">
        <v>37</v>
      </c>
      <c r="J1272">
        <v>23</v>
      </c>
      <c r="K1272">
        <v>1</v>
      </c>
      <c r="L1272">
        <v>236</v>
      </c>
      <c r="M1272">
        <v>19.24000732</v>
      </c>
      <c r="N1272">
        <v>2</v>
      </c>
      <c r="O1272" s="7">
        <v>1</v>
      </c>
      <c r="P1272" s="7">
        <v>1</v>
      </c>
      <c r="Q1272" s="7">
        <v>11</v>
      </c>
      <c r="R1272" s="7">
        <v>235</v>
      </c>
      <c r="S1272" s="7" t="s">
        <v>35</v>
      </c>
      <c r="T1272" s="7">
        <v>17</v>
      </c>
      <c r="U1272" s="7">
        <v>19.399999999999999</v>
      </c>
      <c r="V1272" s="7">
        <v>13.8</v>
      </c>
      <c r="W1272" s="7">
        <v>5</v>
      </c>
      <c r="X1272" s="7">
        <v>20</v>
      </c>
      <c r="Y1272" s="7">
        <v>18</v>
      </c>
      <c r="AB1272" s="8">
        <f t="shared" si="206"/>
        <v>-1</v>
      </c>
      <c r="AC1272" s="8" t="str">
        <f t="shared" si="207"/>
        <v/>
      </c>
      <c r="AD1272" s="32" t="str">
        <f t="shared" si="208"/>
        <v/>
      </c>
      <c r="AE1272" s="32" t="str">
        <f>IF(J1272&lt;900,IF(AND(VLOOKUP(C1272,marv2012_trees!$A$2:$O$2023,11,FALSE)&lt;21,OR(Q1272=21,Q1272=22,Q1272=23)),1,""),"")</f>
        <v/>
      </c>
      <c r="AF1272" s="32" t="str">
        <f t="shared" si="209"/>
        <v/>
      </c>
      <c r="AG1272" s="32">
        <f t="shared" si="210"/>
        <v>236</v>
      </c>
      <c r="AH1272" s="32">
        <f t="shared" si="211"/>
        <v>235</v>
      </c>
      <c r="AI1272" s="32">
        <f t="shared" si="212"/>
        <v>-1</v>
      </c>
      <c r="AJ1272" s="32" t="str">
        <f t="shared" si="213"/>
        <v/>
      </c>
    </row>
    <row r="1273" spans="1:36" s="7" customFormat="1">
      <c r="A1273">
        <v>37</v>
      </c>
      <c r="B1273" s="1" t="str">
        <f t="shared" si="205"/>
        <v>37_20</v>
      </c>
      <c r="C1273" t="str">
        <f t="shared" si="214"/>
        <v>37_20</v>
      </c>
      <c r="D1273" t="str">
        <f>IF(ISNA(VLOOKUP(C1273,omissio_vanha_vs_uusi!$A$2:$T$107,20,FALSE)),"",IF(VLOOKUP(C1273,omissio_vanha_vs_uusi!$A$2:$T$107,20,FALSE)="OK",VLOOKUP(C1273,omissio_vanha_vs_uusi!$A$2:$T$107,11,FALSE),""))</f>
        <v/>
      </c>
      <c r="E1273">
        <f>VLOOKUP($C1273,marv2012_trees!$A$2:$O$2023,5,FALSE)</f>
        <v>2516164.46</v>
      </c>
      <c r="F1273">
        <f>VLOOKUP($C1273,marv2012_trees!$A$2:$O$2023,6,FALSE)</f>
        <v>6858056.3899999997</v>
      </c>
      <c r="G1273" t="str">
        <f>IF(ISNA(VLOOKUP($C1273,results!$A$2:$CJ$107,10,FALSE)),"",VLOOKUP($C1273,results!$A$2:$CJ$107,10,FALSE))</f>
        <v/>
      </c>
      <c r="H1273" t="str">
        <f>IF(ISNA(VLOOKUP($C1273,results!$A$2:$CJ$107,11,FALSE)),"",VLOOKUP($C1273,results!$A$2:$CJ$107,11,FALSE))</f>
        <v/>
      </c>
      <c r="I1273">
        <v>37</v>
      </c>
      <c r="J1273">
        <v>20</v>
      </c>
      <c r="K1273">
        <v>1</v>
      </c>
      <c r="L1273">
        <v>284</v>
      </c>
      <c r="M1273">
        <v>20.059996949999999</v>
      </c>
      <c r="N1273">
        <v>2</v>
      </c>
      <c r="O1273" s="7">
        <v>1</v>
      </c>
      <c r="P1273" s="7">
        <v>1</v>
      </c>
      <c r="Q1273" s="7">
        <v>11</v>
      </c>
      <c r="R1273" s="7">
        <v>284</v>
      </c>
      <c r="AB1273" s="8">
        <f t="shared" si="206"/>
        <v>0</v>
      </c>
      <c r="AC1273" s="8" t="str">
        <f t="shared" si="207"/>
        <v/>
      </c>
      <c r="AD1273" s="32" t="str">
        <f t="shared" si="208"/>
        <v/>
      </c>
      <c r="AE1273" s="32" t="str">
        <f>IF(J1273&lt;900,IF(AND(VLOOKUP(C1273,marv2012_trees!$A$2:$O$2023,11,FALSE)&lt;21,OR(Q1273=21,Q1273=22,Q1273=23)),1,""),"")</f>
        <v/>
      </c>
      <c r="AF1273" s="32" t="str">
        <f t="shared" si="209"/>
        <v/>
      </c>
      <c r="AG1273" s="32">
        <f t="shared" si="210"/>
        <v>284</v>
      </c>
      <c r="AH1273" s="32">
        <f t="shared" si="211"/>
        <v>284</v>
      </c>
      <c r="AI1273" s="32">
        <f t="shared" si="212"/>
        <v>0</v>
      </c>
      <c r="AJ1273" s="32" t="str">
        <f t="shared" si="213"/>
        <v/>
      </c>
    </row>
    <row r="1274" spans="1:36" s="7" customFormat="1">
      <c r="A1274">
        <v>37</v>
      </c>
      <c r="B1274" s="1" t="str">
        <f t="shared" si="205"/>
        <v>37_15</v>
      </c>
      <c r="C1274" t="str">
        <f t="shared" si="214"/>
        <v>37_15</v>
      </c>
      <c r="D1274" t="str">
        <f>IF(ISNA(VLOOKUP(C1274,omissio_vanha_vs_uusi!$A$2:$T$107,20,FALSE)),"",IF(VLOOKUP(C1274,omissio_vanha_vs_uusi!$A$2:$T$107,20,FALSE)="OK",VLOOKUP(C1274,omissio_vanha_vs_uusi!$A$2:$T$107,11,FALSE),""))</f>
        <v/>
      </c>
      <c r="E1274">
        <f>VLOOKUP($C1274,marv2012_trees!$A$2:$O$2023,5,FALSE)</f>
        <v>2516165.36</v>
      </c>
      <c r="F1274">
        <f>VLOOKUP($C1274,marv2012_trees!$A$2:$O$2023,6,FALSE)</f>
        <v>6858058.96</v>
      </c>
      <c r="G1274" t="str">
        <f>IF(ISNA(VLOOKUP($C1274,results!$A$2:$CJ$107,10,FALSE)),"",VLOOKUP($C1274,results!$A$2:$CJ$107,10,FALSE))</f>
        <v/>
      </c>
      <c r="H1274" t="str">
        <f>IF(ISNA(VLOOKUP($C1274,results!$A$2:$CJ$107,11,FALSE)),"",VLOOKUP($C1274,results!$A$2:$CJ$107,11,FALSE))</f>
        <v/>
      </c>
      <c r="I1274">
        <v>37</v>
      </c>
      <c r="J1274">
        <v>15</v>
      </c>
      <c r="K1274">
        <v>1</v>
      </c>
      <c r="L1274">
        <v>162</v>
      </c>
      <c r="M1274">
        <v>17.07600854</v>
      </c>
      <c r="N1274">
        <v>2</v>
      </c>
      <c r="O1274" s="7">
        <v>1</v>
      </c>
      <c r="P1274" s="7">
        <v>1</v>
      </c>
      <c r="Q1274" s="7">
        <v>11</v>
      </c>
      <c r="R1274" s="7">
        <v>164</v>
      </c>
      <c r="S1274" s="7" t="s">
        <v>35</v>
      </c>
      <c r="T1274" s="7">
        <v>10</v>
      </c>
      <c r="U1274" s="7">
        <v>17.600000000000001</v>
      </c>
      <c r="V1274" s="7">
        <v>12.8</v>
      </c>
      <c r="AB1274" s="8">
        <f t="shared" si="206"/>
        <v>2</v>
      </c>
      <c r="AC1274" s="8" t="str">
        <f t="shared" si="207"/>
        <v/>
      </c>
      <c r="AD1274" s="32" t="str">
        <f t="shared" si="208"/>
        <v/>
      </c>
      <c r="AE1274" s="32" t="str">
        <f>IF(J1274&lt;900,IF(AND(VLOOKUP(C1274,marv2012_trees!$A$2:$O$2023,11,FALSE)&lt;21,OR(Q1274=21,Q1274=22,Q1274=23)),1,""),"")</f>
        <v/>
      </c>
      <c r="AF1274" s="32" t="str">
        <f t="shared" si="209"/>
        <v/>
      </c>
      <c r="AG1274" s="32">
        <f t="shared" si="210"/>
        <v>162</v>
      </c>
      <c r="AH1274" s="32">
        <f t="shared" si="211"/>
        <v>164</v>
      </c>
      <c r="AI1274" s="32">
        <f t="shared" si="212"/>
        <v>2</v>
      </c>
      <c r="AJ1274" s="32" t="str">
        <f t="shared" si="213"/>
        <v/>
      </c>
    </row>
    <row r="1275" spans="1:36" s="7" customFormat="1">
      <c r="A1275">
        <v>37</v>
      </c>
      <c r="B1275" s="1" t="str">
        <f t="shared" si="205"/>
        <v>37_19</v>
      </c>
      <c r="C1275" t="str">
        <f t="shared" si="214"/>
        <v>37_19</v>
      </c>
      <c r="D1275" t="str">
        <f>IF(ISNA(VLOOKUP(C1275,omissio_vanha_vs_uusi!$A$2:$T$107,20,FALSE)),"",IF(VLOOKUP(C1275,omissio_vanha_vs_uusi!$A$2:$T$107,20,FALSE)="OK",VLOOKUP(C1275,omissio_vanha_vs_uusi!$A$2:$T$107,11,FALSE),""))</f>
        <v/>
      </c>
      <c r="E1275">
        <f>VLOOKUP($C1275,marv2012_trees!$A$2:$O$2023,5,FALSE)</f>
        <v>2516167.5499999998</v>
      </c>
      <c r="F1275">
        <f>VLOOKUP($C1275,marv2012_trees!$A$2:$O$2023,6,FALSE)</f>
        <v>6858061.5499999998</v>
      </c>
      <c r="G1275" t="str">
        <f>IF(ISNA(VLOOKUP($C1275,results!$A$2:$CJ$107,10,FALSE)),"",VLOOKUP($C1275,results!$A$2:$CJ$107,10,FALSE))</f>
        <v/>
      </c>
      <c r="H1275" t="str">
        <f>IF(ISNA(VLOOKUP($C1275,results!$A$2:$CJ$107,11,FALSE)),"",VLOOKUP($C1275,results!$A$2:$CJ$107,11,FALSE))</f>
        <v/>
      </c>
      <c r="I1275">
        <v>37</v>
      </c>
      <c r="J1275">
        <v>19</v>
      </c>
      <c r="K1275">
        <v>1</v>
      </c>
      <c r="L1275">
        <v>289</v>
      </c>
      <c r="M1275">
        <v>20.321000609999999</v>
      </c>
      <c r="N1275">
        <v>2</v>
      </c>
      <c r="O1275" s="7">
        <v>1</v>
      </c>
      <c r="P1275" s="7">
        <v>1</v>
      </c>
      <c r="Q1275" s="7">
        <v>11</v>
      </c>
      <c r="R1275" s="7">
        <v>282</v>
      </c>
      <c r="AB1275" s="8">
        <f t="shared" si="206"/>
        <v>-7</v>
      </c>
      <c r="AC1275" s="8" t="str">
        <f t="shared" si="207"/>
        <v/>
      </c>
      <c r="AD1275" s="32" t="str">
        <f t="shared" si="208"/>
        <v/>
      </c>
      <c r="AE1275" s="32" t="str">
        <f>IF(J1275&lt;900,IF(AND(VLOOKUP(C1275,marv2012_trees!$A$2:$O$2023,11,FALSE)&lt;21,OR(Q1275=21,Q1275=22,Q1275=23)),1,""),"")</f>
        <v/>
      </c>
      <c r="AF1275" s="32" t="str">
        <f t="shared" si="209"/>
        <v/>
      </c>
      <c r="AG1275" s="32">
        <f t="shared" si="210"/>
        <v>289</v>
      </c>
      <c r="AH1275" s="32">
        <f t="shared" si="211"/>
        <v>282</v>
      </c>
      <c r="AI1275" s="32">
        <f t="shared" si="212"/>
        <v>-7</v>
      </c>
      <c r="AJ1275" s="32" t="str">
        <f t="shared" si="213"/>
        <v/>
      </c>
    </row>
    <row r="1276" spans="1:36" s="7" customFormat="1">
      <c r="A1276">
        <v>37</v>
      </c>
      <c r="B1276" s="1" t="str">
        <f t="shared" si="205"/>
        <v>37_12</v>
      </c>
      <c r="C1276" t="str">
        <f t="shared" si="214"/>
        <v>37_12</v>
      </c>
      <c r="D1276" t="str">
        <f>IF(ISNA(VLOOKUP(C1276,omissio_vanha_vs_uusi!$A$2:$T$107,20,FALSE)),"",IF(VLOOKUP(C1276,omissio_vanha_vs_uusi!$A$2:$T$107,20,FALSE)="OK",VLOOKUP(C1276,omissio_vanha_vs_uusi!$A$2:$T$107,11,FALSE),""))</f>
        <v/>
      </c>
      <c r="E1276">
        <f>VLOOKUP($C1276,marv2012_trees!$A$2:$O$2023,5,FALSE)</f>
        <v>2516167.2799999998</v>
      </c>
      <c r="F1276">
        <f>VLOOKUP($C1276,marv2012_trees!$A$2:$O$2023,6,FALSE)</f>
        <v>6858065.0099999998</v>
      </c>
      <c r="G1276" t="str">
        <f>IF(ISNA(VLOOKUP($C1276,results!$A$2:$CJ$107,10,FALSE)),"",VLOOKUP($C1276,results!$A$2:$CJ$107,10,FALSE))</f>
        <v/>
      </c>
      <c r="H1276" t="str">
        <f>IF(ISNA(VLOOKUP($C1276,results!$A$2:$CJ$107,11,FALSE)),"",VLOOKUP($C1276,results!$A$2:$CJ$107,11,FALSE))</f>
        <v/>
      </c>
      <c r="I1276">
        <v>37</v>
      </c>
      <c r="J1276">
        <v>12</v>
      </c>
      <c r="K1276">
        <v>1</v>
      </c>
      <c r="L1276">
        <v>175</v>
      </c>
      <c r="M1276">
        <v>19.637997559999999</v>
      </c>
      <c r="N1276">
        <v>2</v>
      </c>
      <c r="O1276" s="7">
        <v>1</v>
      </c>
      <c r="P1276" s="7">
        <v>1</v>
      </c>
      <c r="Q1276" s="7">
        <v>11</v>
      </c>
      <c r="R1276" s="7">
        <v>181</v>
      </c>
      <c r="AB1276" s="8">
        <f t="shared" si="206"/>
        <v>6</v>
      </c>
      <c r="AC1276" s="8" t="str">
        <f t="shared" si="207"/>
        <v/>
      </c>
      <c r="AD1276" s="32" t="str">
        <f t="shared" si="208"/>
        <v/>
      </c>
      <c r="AE1276" s="32" t="str">
        <f>IF(J1276&lt;900,IF(AND(VLOOKUP(C1276,marv2012_trees!$A$2:$O$2023,11,FALSE)&lt;21,OR(Q1276=21,Q1276=22,Q1276=23)),1,""),"")</f>
        <v/>
      </c>
      <c r="AF1276" s="32" t="str">
        <f t="shared" si="209"/>
        <v/>
      </c>
      <c r="AG1276" s="32">
        <f t="shared" si="210"/>
        <v>175</v>
      </c>
      <c r="AH1276" s="32">
        <f t="shared" si="211"/>
        <v>181</v>
      </c>
      <c r="AI1276" s="32">
        <f t="shared" si="212"/>
        <v>6</v>
      </c>
      <c r="AJ1276" s="32" t="str">
        <f t="shared" si="213"/>
        <v/>
      </c>
    </row>
    <row r="1277" spans="1:36" s="7" customFormat="1">
      <c r="A1277">
        <v>37</v>
      </c>
      <c r="B1277" s="1" t="str">
        <f t="shared" si="205"/>
        <v>37_6</v>
      </c>
      <c r="C1277" t="str">
        <f t="shared" si="214"/>
        <v>37_6</v>
      </c>
      <c r="D1277" t="str">
        <f>IF(ISNA(VLOOKUP(C1277,omissio_vanha_vs_uusi!$A$2:$T$107,20,FALSE)),"",IF(VLOOKUP(C1277,omissio_vanha_vs_uusi!$A$2:$T$107,20,FALSE)="OK",VLOOKUP(C1277,omissio_vanha_vs_uusi!$A$2:$T$107,11,FALSE),""))</f>
        <v/>
      </c>
      <c r="E1277">
        <f>VLOOKUP($C1277,marv2012_trees!$A$2:$O$2023,5,FALSE)</f>
        <v>2516162.27</v>
      </c>
      <c r="F1277">
        <f>VLOOKUP($C1277,marv2012_trees!$A$2:$O$2023,6,FALSE)</f>
        <v>6858064.2199999997</v>
      </c>
      <c r="G1277" t="str">
        <f>IF(ISNA(VLOOKUP($C1277,results!$A$2:$CJ$107,10,FALSE)),"",VLOOKUP($C1277,results!$A$2:$CJ$107,10,FALSE))</f>
        <v/>
      </c>
      <c r="H1277" t="str">
        <f>IF(ISNA(VLOOKUP($C1277,results!$A$2:$CJ$107,11,FALSE)),"",VLOOKUP($C1277,results!$A$2:$CJ$107,11,FALSE))</f>
        <v/>
      </c>
      <c r="I1277">
        <v>37</v>
      </c>
      <c r="J1277">
        <v>6</v>
      </c>
      <c r="K1277">
        <v>1</v>
      </c>
      <c r="L1277">
        <v>219</v>
      </c>
      <c r="M1277">
        <v>18.900003049999999</v>
      </c>
      <c r="N1277">
        <v>2</v>
      </c>
      <c r="O1277" s="7">
        <v>1</v>
      </c>
      <c r="P1277" s="7">
        <v>1</v>
      </c>
      <c r="Q1277" s="7">
        <v>11</v>
      </c>
      <c r="R1277" s="7">
        <v>225</v>
      </c>
      <c r="S1277" s="7" t="s">
        <v>35</v>
      </c>
      <c r="T1277" s="7">
        <v>16</v>
      </c>
      <c r="U1277" s="7">
        <v>19.399999999999999</v>
      </c>
      <c r="V1277" s="7">
        <v>15</v>
      </c>
      <c r="AB1277" s="8">
        <f t="shared" si="206"/>
        <v>6</v>
      </c>
      <c r="AC1277" s="8" t="str">
        <f t="shared" si="207"/>
        <v/>
      </c>
      <c r="AD1277" s="32" t="str">
        <f t="shared" si="208"/>
        <v/>
      </c>
      <c r="AE1277" s="32" t="str">
        <f>IF(J1277&lt;900,IF(AND(VLOOKUP(C1277,marv2012_trees!$A$2:$O$2023,11,FALSE)&lt;21,OR(Q1277=21,Q1277=22,Q1277=23)),1,""),"")</f>
        <v/>
      </c>
      <c r="AF1277" s="32" t="str">
        <f t="shared" si="209"/>
        <v/>
      </c>
      <c r="AG1277" s="32">
        <f t="shared" si="210"/>
        <v>219</v>
      </c>
      <c r="AH1277" s="32">
        <f t="shared" si="211"/>
        <v>225</v>
      </c>
      <c r="AI1277" s="32">
        <f t="shared" si="212"/>
        <v>6</v>
      </c>
      <c r="AJ1277" s="32" t="str">
        <f t="shared" si="213"/>
        <v/>
      </c>
    </row>
    <row r="1278" spans="1:36" s="7" customFormat="1">
      <c r="A1278">
        <v>37</v>
      </c>
      <c r="B1278" s="1" t="str">
        <f t="shared" si="205"/>
        <v>37_7</v>
      </c>
      <c r="C1278" t="str">
        <f t="shared" si="214"/>
        <v>37_7</v>
      </c>
      <c r="D1278" t="str">
        <f>IF(ISNA(VLOOKUP(C1278,omissio_vanha_vs_uusi!$A$2:$T$107,20,FALSE)),"",IF(VLOOKUP(C1278,omissio_vanha_vs_uusi!$A$2:$T$107,20,FALSE)="OK",VLOOKUP(C1278,omissio_vanha_vs_uusi!$A$2:$T$107,11,FALSE),""))</f>
        <v/>
      </c>
      <c r="E1278">
        <f>VLOOKUP($C1278,marv2012_trees!$A$2:$O$2023,5,FALSE)</f>
        <v>2516163.17</v>
      </c>
      <c r="F1278">
        <f>VLOOKUP($C1278,marv2012_trees!$A$2:$O$2023,6,FALSE)</f>
        <v>6858066.7199999997</v>
      </c>
      <c r="G1278" t="str">
        <f>IF(ISNA(VLOOKUP($C1278,results!$A$2:$CJ$107,10,FALSE)),"",VLOOKUP($C1278,results!$A$2:$CJ$107,10,FALSE))</f>
        <v/>
      </c>
      <c r="H1278" t="str">
        <f>IF(ISNA(VLOOKUP($C1278,results!$A$2:$CJ$107,11,FALSE)),"",VLOOKUP($C1278,results!$A$2:$CJ$107,11,FALSE))</f>
        <v/>
      </c>
      <c r="I1278">
        <v>37</v>
      </c>
      <c r="J1278">
        <v>7</v>
      </c>
      <c r="K1278">
        <v>1</v>
      </c>
      <c r="L1278">
        <v>167</v>
      </c>
      <c r="M1278">
        <v>16.511003049999999</v>
      </c>
      <c r="N1278">
        <v>2</v>
      </c>
      <c r="O1278" s="7">
        <v>1</v>
      </c>
      <c r="P1278" s="7">
        <v>1</v>
      </c>
      <c r="Q1278" s="7">
        <v>11</v>
      </c>
      <c r="R1278" s="7">
        <v>179</v>
      </c>
      <c r="AB1278" s="8">
        <f t="shared" si="206"/>
        <v>12</v>
      </c>
      <c r="AC1278" s="8" t="str">
        <f t="shared" si="207"/>
        <v/>
      </c>
      <c r="AD1278" s="32" t="str">
        <f t="shared" si="208"/>
        <v/>
      </c>
      <c r="AE1278" s="32" t="str">
        <f>IF(J1278&lt;900,IF(AND(VLOOKUP(C1278,marv2012_trees!$A$2:$O$2023,11,FALSE)&lt;21,OR(Q1278=21,Q1278=22,Q1278=23)),1,""),"")</f>
        <v/>
      </c>
      <c r="AF1278" s="32" t="str">
        <f t="shared" si="209"/>
        <v/>
      </c>
      <c r="AG1278" s="32">
        <f t="shared" si="210"/>
        <v>167</v>
      </c>
      <c r="AH1278" s="32">
        <f t="shared" si="211"/>
        <v>179</v>
      </c>
      <c r="AI1278" s="32">
        <f t="shared" si="212"/>
        <v>12</v>
      </c>
      <c r="AJ1278" s="32" t="str">
        <f t="shared" si="213"/>
        <v/>
      </c>
    </row>
    <row r="1279" spans="1:36" s="7" customFormat="1">
      <c r="A1279">
        <v>37</v>
      </c>
      <c r="B1279" s="1" t="str">
        <f t="shared" si="205"/>
        <v>37_9</v>
      </c>
      <c r="C1279" t="str">
        <f t="shared" si="214"/>
        <v>37_9</v>
      </c>
      <c r="D1279" t="str">
        <f>IF(ISNA(VLOOKUP(C1279,omissio_vanha_vs_uusi!$A$2:$T$107,20,FALSE)),"",IF(VLOOKUP(C1279,omissio_vanha_vs_uusi!$A$2:$T$107,20,FALSE)="OK",VLOOKUP(C1279,omissio_vanha_vs_uusi!$A$2:$T$107,11,FALSE),""))</f>
        <v/>
      </c>
      <c r="E1279">
        <f>VLOOKUP($C1279,marv2012_trees!$A$2:$O$2023,5,FALSE)</f>
        <v>2516166.0699999998</v>
      </c>
      <c r="F1279">
        <f>VLOOKUP($C1279,marv2012_trees!$A$2:$O$2023,6,FALSE)</f>
        <v>6858069.3099999996</v>
      </c>
      <c r="G1279" t="str">
        <f>IF(ISNA(VLOOKUP($C1279,results!$A$2:$CJ$107,10,FALSE)),"",VLOOKUP($C1279,results!$A$2:$CJ$107,10,FALSE))</f>
        <v/>
      </c>
      <c r="H1279" t="str">
        <f>IF(ISNA(VLOOKUP($C1279,results!$A$2:$CJ$107,11,FALSE)),"",VLOOKUP($C1279,results!$A$2:$CJ$107,11,FALSE))</f>
        <v/>
      </c>
      <c r="I1279">
        <v>37</v>
      </c>
      <c r="J1279">
        <v>9</v>
      </c>
      <c r="K1279">
        <v>1</v>
      </c>
      <c r="L1279">
        <v>270</v>
      </c>
      <c r="M1279">
        <v>20.501004269999999</v>
      </c>
      <c r="N1279">
        <v>2</v>
      </c>
      <c r="O1279" s="7">
        <v>1</v>
      </c>
      <c r="P1279" s="7">
        <v>1</v>
      </c>
      <c r="Q1279" s="7">
        <v>11</v>
      </c>
      <c r="R1279" s="7">
        <v>275</v>
      </c>
      <c r="S1279" s="7" t="s">
        <v>35</v>
      </c>
      <c r="T1279" s="7">
        <v>21</v>
      </c>
      <c r="U1279" s="7">
        <v>20.2</v>
      </c>
      <c r="V1279" s="7">
        <v>15.1</v>
      </c>
      <c r="W1279" s="7">
        <v>6</v>
      </c>
      <c r="X1279" s="7">
        <v>21</v>
      </c>
      <c r="Y1279" s="7">
        <v>12</v>
      </c>
      <c r="AB1279" s="8">
        <f t="shared" si="206"/>
        <v>5</v>
      </c>
      <c r="AC1279" s="8" t="str">
        <f t="shared" si="207"/>
        <v/>
      </c>
      <c r="AD1279" s="32" t="str">
        <f t="shared" si="208"/>
        <v/>
      </c>
      <c r="AE1279" s="32" t="str">
        <f>IF(J1279&lt;900,IF(AND(VLOOKUP(C1279,marv2012_trees!$A$2:$O$2023,11,FALSE)&lt;21,OR(Q1279=21,Q1279=22,Q1279=23)),1,""),"")</f>
        <v/>
      </c>
      <c r="AF1279" s="32" t="str">
        <f t="shared" si="209"/>
        <v/>
      </c>
      <c r="AG1279" s="32">
        <f t="shared" si="210"/>
        <v>270</v>
      </c>
      <c r="AH1279" s="32">
        <f t="shared" si="211"/>
        <v>275</v>
      </c>
      <c r="AI1279" s="32">
        <f t="shared" si="212"/>
        <v>5</v>
      </c>
      <c r="AJ1279" s="32" t="str">
        <f t="shared" si="213"/>
        <v/>
      </c>
    </row>
    <row r="1280" spans="1:36" s="7" customFormat="1">
      <c r="A1280">
        <v>37</v>
      </c>
      <c r="B1280" s="1" t="str">
        <f t="shared" si="205"/>
        <v>37_8</v>
      </c>
      <c r="C1280" t="str">
        <f t="shared" si="214"/>
        <v>37_8</v>
      </c>
      <c r="D1280" t="str">
        <f>IF(ISNA(VLOOKUP(C1280,omissio_vanha_vs_uusi!$A$2:$T$107,20,FALSE)),"",IF(VLOOKUP(C1280,omissio_vanha_vs_uusi!$A$2:$T$107,20,FALSE)="OK",VLOOKUP(C1280,omissio_vanha_vs_uusi!$A$2:$T$107,11,FALSE),""))</f>
        <v/>
      </c>
      <c r="E1280">
        <f>VLOOKUP($C1280,marv2012_trees!$A$2:$O$2023,5,FALSE)</f>
        <v>2516165.4500000002</v>
      </c>
      <c r="F1280">
        <f>VLOOKUP($C1280,marv2012_trees!$A$2:$O$2023,6,FALSE)</f>
        <v>6858074</v>
      </c>
      <c r="G1280" t="str">
        <f>IF(ISNA(VLOOKUP($C1280,results!$A$2:$CJ$107,10,FALSE)),"",VLOOKUP($C1280,results!$A$2:$CJ$107,10,FALSE))</f>
        <v/>
      </c>
      <c r="H1280" t="str">
        <f>IF(ISNA(VLOOKUP($C1280,results!$A$2:$CJ$107,11,FALSE)),"",VLOOKUP($C1280,results!$A$2:$CJ$107,11,FALSE))</f>
        <v/>
      </c>
      <c r="I1280">
        <v>37</v>
      </c>
      <c r="J1280">
        <v>8</v>
      </c>
      <c r="K1280">
        <v>1</v>
      </c>
      <c r="L1280">
        <v>209</v>
      </c>
      <c r="M1280">
        <v>20.81401099</v>
      </c>
      <c r="N1280">
        <v>2</v>
      </c>
      <c r="O1280" s="7">
        <v>1</v>
      </c>
      <c r="P1280" s="7">
        <v>1</v>
      </c>
      <c r="Q1280" s="7">
        <v>11</v>
      </c>
      <c r="R1280" s="7">
        <v>206</v>
      </c>
      <c r="AB1280" s="8">
        <f t="shared" si="206"/>
        <v>-3</v>
      </c>
      <c r="AC1280" s="8" t="str">
        <f t="shared" si="207"/>
        <v/>
      </c>
      <c r="AD1280" s="32" t="str">
        <f t="shared" si="208"/>
        <v/>
      </c>
      <c r="AE1280" s="32" t="str">
        <f>IF(J1280&lt;900,IF(AND(VLOOKUP(C1280,marv2012_trees!$A$2:$O$2023,11,FALSE)&lt;21,OR(Q1280=21,Q1280=22,Q1280=23)),1,""),"")</f>
        <v/>
      </c>
      <c r="AF1280" s="32" t="str">
        <f t="shared" si="209"/>
        <v/>
      </c>
      <c r="AG1280" s="32">
        <f t="shared" si="210"/>
        <v>209</v>
      </c>
      <c r="AH1280" s="32">
        <f t="shared" si="211"/>
        <v>206</v>
      </c>
      <c r="AI1280" s="32">
        <f t="shared" si="212"/>
        <v>-3</v>
      </c>
      <c r="AJ1280" s="32" t="str">
        <f t="shared" si="213"/>
        <v/>
      </c>
    </row>
    <row r="1281" spans="1:36" s="7" customFormat="1">
      <c r="A1281">
        <v>37</v>
      </c>
      <c r="B1281" s="1" t="str">
        <f t="shared" si="205"/>
        <v>37_504</v>
      </c>
      <c r="C1281" t="str">
        <f t="shared" si="214"/>
        <v>37_504</v>
      </c>
      <c r="D1281" t="str">
        <f>IF(ISNA(VLOOKUP(C1281,omissio_vanha_vs_uusi!$A$2:$T$107,20,FALSE)),"",IF(VLOOKUP(C1281,omissio_vanha_vs_uusi!$A$2:$T$107,20,FALSE)="OK",VLOOKUP(C1281,omissio_vanha_vs_uusi!$A$2:$T$107,11,FALSE),""))</f>
        <v/>
      </c>
      <c r="E1281">
        <f>VLOOKUP($C1281,marv2012_trees!$A$2:$O$2023,5,FALSE)</f>
        <v>2516147.62</v>
      </c>
      <c r="F1281">
        <f>VLOOKUP($C1281,marv2012_trees!$A$2:$O$2023,6,FALSE)</f>
        <v>6858027.6399999997</v>
      </c>
      <c r="G1281" t="str">
        <f>IF(ISNA(VLOOKUP($C1281,results!$A$2:$CJ$107,10,FALSE)),"",VLOOKUP($C1281,results!$A$2:$CJ$107,10,FALSE))</f>
        <v/>
      </c>
      <c r="H1281" t="str">
        <f>IF(ISNA(VLOOKUP($C1281,results!$A$2:$CJ$107,11,FALSE)),"",VLOOKUP($C1281,results!$A$2:$CJ$107,11,FALSE))</f>
        <v/>
      </c>
      <c r="I1281">
        <v>37</v>
      </c>
      <c r="J1281">
        <v>504</v>
      </c>
      <c r="K1281">
        <v>1</v>
      </c>
      <c r="L1281">
        <v>79</v>
      </c>
      <c r="M1281"/>
      <c r="N1281">
        <v>3</v>
      </c>
      <c r="O1281" s="7">
        <v>1</v>
      </c>
      <c r="P1281" s="7">
        <v>1</v>
      </c>
      <c r="Q1281" s="7">
        <v>11</v>
      </c>
      <c r="R1281" s="7">
        <v>83</v>
      </c>
      <c r="AB1281" s="8">
        <f t="shared" si="206"/>
        <v>4</v>
      </c>
      <c r="AC1281" s="8" t="str">
        <f t="shared" si="207"/>
        <v/>
      </c>
      <c r="AD1281" s="32" t="str">
        <f t="shared" si="208"/>
        <v/>
      </c>
      <c r="AE1281" s="32" t="str">
        <f>IF(J1281&lt;900,IF(AND(VLOOKUP(C1281,marv2012_trees!$A$2:$O$2023,11,FALSE)&lt;21,OR(Q1281=21,Q1281=22,Q1281=23)),1,""),"")</f>
        <v/>
      </c>
      <c r="AF1281" s="32" t="str">
        <f t="shared" si="209"/>
        <v/>
      </c>
      <c r="AG1281" s="32">
        <f t="shared" si="210"/>
        <v>79</v>
      </c>
      <c r="AH1281" s="32">
        <f t="shared" si="211"/>
        <v>83</v>
      </c>
      <c r="AI1281" s="32">
        <f t="shared" si="212"/>
        <v>4</v>
      </c>
      <c r="AJ1281" s="32" t="str">
        <f t="shared" si="213"/>
        <v/>
      </c>
    </row>
    <row r="1282" spans="1:36" s="7" customFormat="1">
      <c r="A1282">
        <v>37</v>
      </c>
      <c r="B1282" s="1" t="str">
        <f t="shared" si="205"/>
        <v>37_505</v>
      </c>
      <c r="C1282" t="str">
        <f t="shared" si="214"/>
        <v>37_505</v>
      </c>
      <c r="D1282" t="str">
        <f>IF(ISNA(VLOOKUP(C1282,omissio_vanha_vs_uusi!$A$2:$T$107,20,FALSE)),"",IF(VLOOKUP(C1282,omissio_vanha_vs_uusi!$A$2:$T$107,20,FALSE)="OK",VLOOKUP(C1282,omissio_vanha_vs_uusi!$A$2:$T$107,11,FALSE),""))</f>
        <v/>
      </c>
      <c r="E1282">
        <f>VLOOKUP($C1282,marv2012_trees!$A$2:$O$2023,5,FALSE)</f>
        <v>2516145.38</v>
      </c>
      <c r="F1282">
        <f>VLOOKUP($C1282,marv2012_trees!$A$2:$O$2023,6,FALSE)</f>
        <v>6858034.6699999999</v>
      </c>
      <c r="G1282" t="str">
        <f>IF(ISNA(VLOOKUP($C1282,results!$A$2:$CJ$107,10,FALSE)),"",VLOOKUP($C1282,results!$A$2:$CJ$107,10,FALSE))</f>
        <v/>
      </c>
      <c r="H1282" t="str">
        <f>IF(ISNA(VLOOKUP($C1282,results!$A$2:$CJ$107,11,FALSE)),"",VLOOKUP($C1282,results!$A$2:$CJ$107,11,FALSE))</f>
        <v/>
      </c>
      <c r="I1282">
        <v>37</v>
      </c>
      <c r="J1282">
        <v>505</v>
      </c>
      <c r="K1282">
        <v>2</v>
      </c>
      <c r="L1282">
        <v>40</v>
      </c>
      <c r="M1282"/>
      <c r="N1282">
        <v>3</v>
      </c>
      <c r="O1282" s="7">
        <v>1</v>
      </c>
      <c r="P1282" s="7">
        <v>2</v>
      </c>
      <c r="Q1282" s="7">
        <v>11</v>
      </c>
      <c r="R1282" s="7">
        <v>49</v>
      </c>
      <c r="AB1282" s="8">
        <f t="shared" si="206"/>
        <v>9</v>
      </c>
      <c r="AC1282" s="8" t="str">
        <f t="shared" si="207"/>
        <v/>
      </c>
      <c r="AD1282" s="32" t="str">
        <f t="shared" si="208"/>
        <v/>
      </c>
      <c r="AE1282" s="32" t="str">
        <f>IF(J1282&lt;900,IF(AND(VLOOKUP(C1282,marv2012_trees!$A$2:$O$2023,11,FALSE)&lt;21,OR(Q1282=21,Q1282=22,Q1282=23)),1,""),"")</f>
        <v/>
      </c>
      <c r="AF1282" s="32" t="str">
        <f t="shared" si="209"/>
        <v/>
      </c>
      <c r="AG1282" s="32">
        <f t="shared" si="210"/>
        <v>40</v>
      </c>
      <c r="AH1282" s="32">
        <f t="shared" si="211"/>
        <v>49</v>
      </c>
      <c r="AI1282" s="32">
        <f t="shared" si="212"/>
        <v>9</v>
      </c>
      <c r="AJ1282" s="32" t="str">
        <f t="shared" si="213"/>
        <v/>
      </c>
    </row>
    <row r="1283" spans="1:36" s="7" customFormat="1">
      <c r="A1283">
        <v>37</v>
      </c>
      <c r="B1283" s="1" t="str">
        <f t="shared" ref="B1283:B1346" si="215">IF(D1283&lt;&gt;"",CONCATENATE(I1283,"_",D1283),C1283)</f>
        <v>37_507</v>
      </c>
      <c r="C1283" t="str">
        <f t="shared" si="214"/>
        <v>37_507</v>
      </c>
      <c r="D1283" t="str">
        <f>IF(ISNA(VLOOKUP(C1283,omissio_vanha_vs_uusi!$A$2:$T$107,20,FALSE)),"",IF(VLOOKUP(C1283,omissio_vanha_vs_uusi!$A$2:$T$107,20,FALSE)="OK",VLOOKUP(C1283,omissio_vanha_vs_uusi!$A$2:$T$107,11,FALSE),""))</f>
        <v/>
      </c>
      <c r="E1283">
        <f>VLOOKUP($C1283,marv2012_trees!$A$2:$O$2023,5,FALSE)</f>
        <v>2516138.2000000002</v>
      </c>
      <c r="F1283">
        <f>VLOOKUP($C1283,marv2012_trees!$A$2:$O$2023,6,FALSE)</f>
        <v>6858045.0300000003</v>
      </c>
      <c r="G1283" t="str">
        <f>IF(ISNA(VLOOKUP($C1283,results!$A$2:$CJ$107,10,FALSE)),"",VLOOKUP($C1283,results!$A$2:$CJ$107,10,FALSE))</f>
        <v/>
      </c>
      <c r="H1283" t="str">
        <f>IF(ISNA(VLOOKUP($C1283,results!$A$2:$CJ$107,11,FALSE)),"",VLOOKUP($C1283,results!$A$2:$CJ$107,11,FALSE))</f>
        <v/>
      </c>
      <c r="I1283">
        <v>37</v>
      </c>
      <c r="J1283">
        <v>507</v>
      </c>
      <c r="K1283">
        <v>1</v>
      </c>
      <c r="L1283">
        <v>70</v>
      </c>
      <c r="M1283"/>
      <c r="N1283">
        <v>3</v>
      </c>
      <c r="O1283" s="7">
        <v>1</v>
      </c>
      <c r="P1283" s="7">
        <v>1</v>
      </c>
      <c r="Q1283" s="7">
        <v>11</v>
      </c>
      <c r="R1283" s="7">
        <v>77</v>
      </c>
      <c r="AB1283" s="8">
        <f t="shared" ref="AB1283:AB1346" si="216">IF(OR(L1283=0,Q1283&gt;14,ABS(R1283-L1283)&gt;50),"",R1283-L1283)</f>
        <v>7</v>
      </c>
      <c r="AC1283" s="8" t="str">
        <f t="shared" ref="AC1283:AC1346" si="217">IF(P1283-K1283&lt;&gt;0,IF(OR(Q1283&gt;14,Q1283&lt;11),"",IF(OR(AND(K1283=3,P1283=4),AND(K1283=4,P1283=3)),"",IF(J1283&gt;899,"",1))),"")</f>
        <v/>
      </c>
      <c r="AD1283" s="32" t="str">
        <f t="shared" ref="AD1283:AD1346" si="218">IF(Q1283=41,1,"")</f>
        <v/>
      </c>
      <c r="AE1283" s="32" t="str">
        <f>IF(J1283&lt;900,IF(AND(VLOOKUP(C1283,marv2012_trees!$A$2:$O$2023,11,FALSE)&lt;21,OR(Q1283=21,Q1283=22,Q1283=23)),1,""),"")</f>
        <v/>
      </c>
      <c r="AF1283" s="32" t="str">
        <f t="shared" ref="AF1283:AF1346" si="219">IF(Q1283=31,1,"")</f>
        <v/>
      </c>
      <c r="AG1283" s="32">
        <f t="shared" ref="AG1283:AG1346" si="220">IF(AND(Q1283&lt;21,Q1283&lt;&gt;0,J1283&lt;900),L1283,0)</f>
        <v>70</v>
      </c>
      <c r="AH1283" s="32">
        <f t="shared" ref="AH1283:AH1346" si="221">IF(AND(Q1283&lt;21,Q1283&lt;&gt;0,J1283&lt;900),R1283,0)</f>
        <v>77</v>
      </c>
      <c r="AI1283" s="32">
        <f t="shared" ref="AI1283:AI1346" si="222">IF(AND(Q1283&lt;21,J1283&lt;900),AH1283-AG1283,"")</f>
        <v>7</v>
      </c>
      <c r="AJ1283" s="32" t="str">
        <f t="shared" ref="AJ1283:AJ1346" si="223">IF(AI1283&lt;&gt;"",IF(ABS(AI1283&gt;50),1,""),"")</f>
        <v/>
      </c>
    </row>
    <row r="1284" spans="1:36" s="7" customFormat="1">
      <c r="A1284">
        <v>37</v>
      </c>
      <c r="B1284" s="1" t="str">
        <f t="shared" si="215"/>
        <v>37_501</v>
      </c>
      <c r="C1284" t="str">
        <f t="shared" si="214"/>
        <v>37_501</v>
      </c>
      <c r="D1284" t="str">
        <f>IF(ISNA(VLOOKUP(C1284,omissio_vanha_vs_uusi!$A$2:$T$107,20,FALSE)),"",IF(VLOOKUP(C1284,omissio_vanha_vs_uusi!$A$2:$T$107,20,FALSE)="OK",VLOOKUP(C1284,omissio_vanha_vs_uusi!$A$2:$T$107,11,FALSE),""))</f>
        <v/>
      </c>
      <c r="E1284">
        <f>VLOOKUP($C1284,marv2012_trees!$A$2:$O$2023,5,FALSE)</f>
        <v>2516161.36</v>
      </c>
      <c r="F1284">
        <f>VLOOKUP($C1284,marv2012_trees!$A$2:$O$2023,6,FALSE)</f>
        <v>6858059.6299999999</v>
      </c>
      <c r="G1284" t="str">
        <f>IF(ISNA(VLOOKUP($C1284,results!$A$2:$CJ$107,10,FALSE)),"",VLOOKUP($C1284,results!$A$2:$CJ$107,10,FALSE))</f>
        <v/>
      </c>
      <c r="H1284" t="str">
        <f>IF(ISNA(VLOOKUP($C1284,results!$A$2:$CJ$107,11,FALSE)),"",VLOOKUP($C1284,results!$A$2:$CJ$107,11,FALSE))</f>
        <v/>
      </c>
      <c r="I1284">
        <v>37</v>
      </c>
      <c r="J1284">
        <v>501</v>
      </c>
      <c r="K1284">
        <v>1</v>
      </c>
      <c r="L1284">
        <v>204</v>
      </c>
      <c r="M1284"/>
      <c r="N1284">
        <v>3</v>
      </c>
      <c r="O1284" s="7">
        <v>1</v>
      </c>
      <c r="P1284" s="7">
        <v>1</v>
      </c>
      <c r="Q1284" s="7">
        <v>21</v>
      </c>
      <c r="R1284" s="7">
        <v>211</v>
      </c>
      <c r="AB1284" s="8" t="str">
        <f t="shared" si="216"/>
        <v/>
      </c>
      <c r="AC1284" s="8" t="str">
        <f t="shared" si="217"/>
        <v/>
      </c>
      <c r="AD1284" s="32" t="str">
        <f t="shared" si="218"/>
        <v/>
      </c>
      <c r="AE1284" s="32" t="str">
        <f>IF(J1284&lt;900,IF(AND(VLOOKUP(C1284,marv2012_trees!$A$2:$O$2023,11,FALSE)&lt;21,OR(Q1284=21,Q1284=22,Q1284=23)),1,""),"")</f>
        <v/>
      </c>
      <c r="AF1284" s="32" t="str">
        <f t="shared" si="219"/>
        <v/>
      </c>
      <c r="AG1284" s="32">
        <f t="shared" si="220"/>
        <v>0</v>
      </c>
      <c r="AH1284" s="32">
        <f t="shared" si="221"/>
        <v>0</v>
      </c>
      <c r="AI1284" s="32" t="str">
        <f t="shared" si="222"/>
        <v/>
      </c>
      <c r="AJ1284" s="32" t="str">
        <f t="shared" si="223"/>
        <v/>
      </c>
    </row>
    <row r="1285" spans="1:36" s="7" customFormat="1">
      <c r="A1285">
        <v>37</v>
      </c>
      <c r="B1285" s="1" t="str">
        <f t="shared" si="215"/>
        <v>37_901</v>
      </c>
      <c r="C1285" t="str">
        <f t="shared" si="214"/>
        <v>37_901</v>
      </c>
      <c r="D1285" t="str">
        <f>IF(ISNA(VLOOKUP(C1285,omissio_vanha_vs_uusi!$A$2:$T$107,20,FALSE)),"",IF(VLOOKUP(C1285,omissio_vanha_vs_uusi!$A$2:$T$107,20,FALSE)="OK",VLOOKUP(C1285,omissio_vanha_vs_uusi!$A$2:$T$107,11,FALSE),""))</f>
        <v/>
      </c>
      <c r="E1285"/>
      <c r="F1285"/>
      <c r="G1285">
        <f>IF(ISNA(VLOOKUP($C1285,results!$A$2:$CJ$107,10,FALSE)),"",VLOOKUP($C1285,results!$A$2:$CJ$107,10,FALSE))</f>
        <v>2516153.2599999998</v>
      </c>
      <c r="H1285">
        <f>IF(ISNA(VLOOKUP($C1285,results!$A$2:$CJ$107,11,FALSE)),"",VLOOKUP($C1285,results!$A$2:$CJ$107,11,FALSE))</f>
        <v>6858031.4400000004</v>
      </c>
      <c r="I1285">
        <v>37</v>
      </c>
      <c r="J1285">
        <v>901</v>
      </c>
      <c r="K1285"/>
      <c r="L1285"/>
      <c r="M1285"/>
      <c r="N1285">
        <v>4</v>
      </c>
      <c r="O1285" s="7">
        <v>1</v>
      </c>
      <c r="P1285" s="7">
        <v>2</v>
      </c>
      <c r="Q1285" s="7">
        <v>11</v>
      </c>
      <c r="R1285" s="7">
        <v>50</v>
      </c>
      <c r="AB1285" s="8" t="str">
        <f t="shared" si="216"/>
        <v/>
      </c>
      <c r="AC1285" s="8" t="str">
        <f t="shared" si="217"/>
        <v/>
      </c>
      <c r="AD1285" s="32" t="str">
        <f t="shared" si="218"/>
        <v/>
      </c>
      <c r="AE1285" s="32" t="str">
        <f>IF(J1285&lt;900,IF(AND(VLOOKUP(C1285,marv2012_trees!$A$2:$O$2023,11,FALSE)&lt;21,OR(Q1285=21,Q1285=22,Q1285=23)),1,""),"")</f>
        <v/>
      </c>
      <c r="AF1285" s="32" t="str">
        <f t="shared" si="219"/>
        <v/>
      </c>
      <c r="AG1285" s="32">
        <f t="shared" si="220"/>
        <v>0</v>
      </c>
      <c r="AH1285" s="32">
        <f t="shared" si="221"/>
        <v>0</v>
      </c>
      <c r="AI1285" s="32" t="str">
        <f t="shared" si="222"/>
        <v/>
      </c>
      <c r="AJ1285" s="32" t="str">
        <f t="shared" si="223"/>
        <v/>
      </c>
    </row>
    <row r="1286" spans="1:36" s="7" customFormat="1">
      <c r="A1286">
        <v>37</v>
      </c>
      <c r="B1286" s="1" t="str">
        <f t="shared" si="215"/>
        <v>37_902</v>
      </c>
      <c r="C1286" t="str">
        <f t="shared" si="214"/>
        <v>37_902</v>
      </c>
      <c r="D1286" t="str">
        <f>IF(ISNA(VLOOKUP(C1286,omissio_vanha_vs_uusi!$A$2:$T$107,20,FALSE)),"",IF(VLOOKUP(C1286,omissio_vanha_vs_uusi!$A$2:$T$107,20,FALSE)="OK",VLOOKUP(C1286,omissio_vanha_vs_uusi!$A$2:$T$107,11,FALSE),""))</f>
        <v/>
      </c>
      <c r="E1286"/>
      <c r="F1286"/>
      <c r="G1286">
        <f>IF(ISNA(VLOOKUP($C1286,results!$A$2:$CJ$107,10,FALSE)),"",VLOOKUP($C1286,results!$A$2:$CJ$107,10,FALSE))</f>
        <v>2516141.1</v>
      </c>
      <c r="H1286">
        <f>IF(ISNA(VLOOKUP($C1286,results!$A$2:$CJ$107,11,FALSE)),"",VLOOKUP($C1286,results!$A$2:$CJ$107,11,FALSE))</f>
        <v>6858041.1399999997</v>
      </c>
      <c r="I1286">
        <v>37</v>
      </c>
      <c r="J1286">
        <v>902</v>
      </c>
      <c r="K1286"/>
      <c r="L1286"/>
      <c r="M1286"/>
      <c r="N1286">
        <v>4</v>
      </c>
      <c r="O1286" s="7">
        <v>1</v>
      </c>
      <c r="P1286" s="7">
        <v>2</v>
      </c>
      <c r="Q1286" s="7">
        <v>11</v>
      </c>
      <c r="R1286" s="7">
        <v>55</v>
      </c>
      <c r="AB1286" s="8" t="str">
        <f t="shared" si="216"/>
        <v/>
      </c>
      <c r="AC1286" s="8" t="str">
        <f t="shared" si="217"/>
        <v/>
      </c>
      <c r="AD1286" s="32" t="str">
        <f t="shared" si="218"/>
        <v/>
      </c>
      <c r="AE1286" s="32" t="str">
        <f>IF(J1286&lt;900,IF(AND(VLOOKUP(C1286,marv2012_trees!$A$2:$O$2023,11,FALSE)&lt;21,OR(Q1286=21,Q1286=22,Q1286=23)),1,""),"")</f>
        <v/>
      </c>
      <c r="AF1286" s="32" t="str">
        <f t="shared" si="219"/>
        <v/>
      </c>
      <c r="AG1286" s="32">
        <f t="shared" si="220"/>
        <v>0</v>
      </c>
      <c r="AH1286" s="32">
        <f t="shared" si="221"/>
        <v>0</v>
      </c>
      <c r="AI1286" s="32" t="str">
        <f t="shared" si="222"/>
        <v/>
      </c>
      <c r="AJ1286" s="32" t="str">
        <f t="shared" si="223"/>
        <v/>
      </c>
    </row>
    <row r="1287" spans="1:36" s="7" customFormat="1">
      <c r="A1287">
        <v>37</v>
      </c>
      <c r="B1287" s="1" t="str">
        <f t="shared" si="215"/>
        <v>37_508</v>
      </c>
      <c r="C1287" t="str">
        <f t="shared" si="214"/>
        <v>37_903</v>
      </c>
      <c r="D1287">
        <f>IF(ISNA(VLOOKUP(C1287,omissio_vanha_vs_uusi!$A$2:$T$107,20,FALSE)),"",IF(VLOOKUP(C1287,omissio_vanha_vs_uusi!$A$2:$T$107,20,FALSE)="OK",VLOOKUP(C1287,omissio_vanha_vs_uusi!$A$2:$T$107,11,FALSE),""))</f>
        <v>508</v>
      </c>
      <c r="E1287"/>
      <c r="F1287"/>
      <c r="G1287">
        <f>IF(ISNA(VLOOKUP($C1287,results!$A$2:$CJ$107,10,FALSE)),"",VLOOKUP($C1287,results!$A$2:$CJ$107,10,FALSE))</f>
        <v>2516142.21</v>
      </c>
      <c r="H1287">
        <f>IF(ISNA(VLOOKUP($C1287,results!$A$2:$CJ$107,11,FALSE)),"",VLOOKUP($C1287,results!$A$2:$CJ$107,11,FALSE))</f>
        <v>6858052.6399999997</v>
      </c>
      <c r="I1287">
        <v>37</v>
      </c>
      <c r="J1287">
        <v>903</v>
      </c>
      <c r="K1287"/>
      <c r="L1287"/>
      <c r="M1287"/>
      <c r="N1287">
        <v>4</v>
      </c>
      <c r="O1287" s="7">
        <v>1</v>
      </c>
      <c r="P1287" s="7">
        <v>1</v>
      </c>
      <c r="Q1287" s="7">
        <v>11</v>
      </c>
      <c r="R1287" s="7">
        <v>82</v>
      </c>
      <c r="AB1287" s="8" t="str">
        <f t="shared" si="216"/>
        <v/>
      </c>
      <c r="AC1287" s="8" t="str">
        <f t="shared" si="217"/>
        <v/>
      </c>
      <c r="AD1287" s="32" t="str">
        <f t="shared" si="218"/>
        <v/>
      </c>
      <c r="AE1287" s="32" t="str">
        <f>IF(J1287&lt;900,IF(AND(VLOOKUP(C1287,marv2012_trees!$A$2:$O$2023,11,FALSE)&lt;21,OR(Q1287=21,Q1287=22,Q1287=23)),1,""),"")</f>
        <v/>
      </c>
      <c r="AF1287" s="32" t="str">
        <f t="shared" si="219"/>
        <v/>
      </c>
      <c r="AG1287" s="32">
        <f t="shared" si="220"/>
        <v>0</v>
      </c>
      <c r="AH1287" s="32">
        <f t="shared" si="221"/>
        <v>0</v>
      </c>
      <c r="AI1287" s="32" t="str">
        <f t="shared" si="222"/>
        <v/>
      </c>
      <c r="AJ1287" s="32" t="str">
        <f t="shared" si="223"/>
        <v/>
      </c>
    </row>
    <row r="1288" spans="1:36" s="7" customFormat="1">
      <c r="A1288">
        <v>37</v>
      </c>
      <c r="B1288" s="1" t="str">
        <f t="shared" si="215"/>
        <v>37_502</v>
      </c>
      <c r="C1288" t="str">
        <f t="shared" si="214"/>
        <v>37_904</v>
      </c>
      <c r="D1288">
        <f>IF(ISNA(VLOOKUP(C1288,omissio_vanha_vs_uusi!$A$2:$T$107,20,FALSE)),"",IF(VLOOKUP(C1288,omissio_vanha_vs_uusi!$A$2:$T$107,20,FALSE)="OK",VLOOKUP(C1288,omissio_vanha_vs_uusi!$A$2:$T$107,11,FALSE),""))</f>
        <v>502</v>
      </c>
      <c r="E1288"/>
      <c r="F1288"/>
      <c r="G1288">
        <f>IF(ISNA(VLOOKUP($C1288,results!$A$2:$CJ$107,10,FALSE)),"",VLOOKUP($C1288,results!$A$2:$CJ$107,10,FALSE))</f>
        <v>2516177.42</v>
      </c>
      <c r="H1288">
        <f>IF(ISNA(VLOOKUP($C1288,results!$A$2:$CJ$107,11,FALSE)),"",VLOOKUP($C1288,results!$A$2:$CJ$107,11,FALSE))</f>
        <v>6858039.9699999997</v>
      </c>
      <c r="I1288">
        <v>37</v>
      </c>
      <c r="J1288">
        <v>904</v>
      </c>
      <c r="K1288"/>
      <c r="L1288"/>
      <c r="M1288"/>
      <c r="N1288">
        <v>4</v>
      </c>
      <c r="O1288" s="7">
        <v>1</v>
      </c>
      <c r="P1288" s="7">
        <v>1</v>
      </c>
      <c r="Q1288" s="7">
        <v>11</v>
      </c>
      <c r="R1288" s="7">
        <v>172</v>
      </c>
      <c r="AB1288" s="8" t="str">
        <f t="shared" si="216"/>
        <v/>
      </c>
      <c r="AC1288" s="8" t="str">
        <f t="shared" si="217"/>
        <v/>
      </c>
      <c r="AD1288" s="32" t="str">
        <f t="shared" si="218"/>
        <v/>
      </c>
      <c r="AE1288" s="32" t="str">
        <f>IF(J1288&lt;900,IF(AND(VLOOKUP(C1288,marv2012_trees!$A$2:$O$2023,11,FALSE)&lt;21,OR(Q1288=21,Q1288=22,Q1288=23)),1,""),"")</f>
        <v/>
      </c>
      <c r="AF1288" s="32" t="str">
        <f t="shared" si="219"/>
        <v/>
      </c>
      <c r="AG1288" s="32">
        <f t="shared" si="220"/>
        <v>0</v>
      </c>
      <c r="AH1288" s="32">
        <f t="shared" si="221"/>
        <v>0</v>
      </c>
      <c r="AI1288" s="32" t="str">
        <f t="shared" si="222"/>
        <v/>
      </c>
      <c r="AJ1288" s="32" t="str">
        <f t="shared" si="223"/>
        <v/>
      </c>
    </row>
    <row r="1289" spans="1:36" s="7" customFormat="1">
      <c r="A1289">
        <v>37</v>
      </c>
      <c r="B1289" s="1" t="str">
        <f t="shared" si="215"/>
        <v>37_905</v>
      </c>
      <c r="C1289" t="str">
        <f t="shared" si="214"/>
        <v>37_905</v>
      </c>
      <c r="D1289" t="str">
        <f>IF(ISNA(VLOOKUP(C1289,omissio_vanha_vs_uusi!$A$2:$T$107,20,FALSE)),"",IF(VLOOKUP(C1289,omissio_vanha_vs_uusi!$A$2:$T$107,20,FALSE)="OK",VLOOKUP(C1289,omissio_vanha_vs_uusi!$A$2:$T$107,11,FALSE),""))</f>
        <v/>
      </c>
      <c r="E1289"/>
      <c r="F1289"/>
      <c r="G1289">
        <f>IF(ISNA(VLOOKUP($C1289,results!$A$2:$CJ$107,10,FALSE)),"",VLOOKUP($C1289,results!$A$2:$CJ$107,10,FALSE))</f>
        <v>2516169.42</v>
      </c>
      <c r="H1289">
        <f>IF(ISNA(VLOOKUP($C1289,results!$A$2:$CJ$107,11,FALSE)),"",VLOOKUP($C1289,results!$A$2:$CJ$107,11,FALSE))</f>
        <v>6858054.6500000004</v>
      </c>
      <c r="I1289">
        <v>37</v>
      </c>
      <c r="J1289">
        <v>905</v>
      </c>
      <c r="K1289"/>
      <c r="L1289"/>
      <c r="M1289"/>
      <c r="N1289">
        <v>4</v>
      </c>
      <c r="O1289" s="7">
        <v>1</v>
      </c>
      <c r="P1289" s="7">
        <v>1</v>
      </c>
      <c r="Q1289" s="7">
        <v>11</v>
      </c>
      <c r="R1289" s="7">
        <v>223</v>
      </c>
      <c r="AB1289" s="8" t="str">
        <f t="shared" si="216"/>
        <v/>
      </c>
      <c r="AC1289" s="8" t="str">
        <f t="shared" si="217"/>
        <v/>
      </c>
      <c r="AD1289" s="32" t="str">
        <f t="shared" si="218"/>
        <v/>
      </c>
      <c r="AE1289" s="32" t="str">
        <f>IF(J1289&lt;900,IF(AND(VLOOKUP(C1289,marv2012_trees!$A$2:$O$2023,11,FALSE)&lt;21,OR(Q1289=21,Q1289=22,Q1289=23)),1,""),"")</f>
        <v/>
      </c>
      <c r="AF1289" s="32" t="str">
        <f t="shared" si="219"/>
        <v/>
      </c>
      <c r="AG1289" s="32">
        <f t="shared" si="220"/>
        <v>0</v>
      </c>
      <c r="AH1289" s="32">
        <f t="shared" si="221"/>
        <v>0</v>
      </c>
      <c r="AI1289" s="32" t="str">
        <f t="shared" si="222"/>
        <v/>
      </c>
      <c r="AJ1289" s="32" t="str">
        <f t="shared" si="223"/>
        <v/>
      </c>
    </row>
    <row r="1290" spans="1:36">
      <c r="A1290">
        <v>132</v>
      </c>
      <c r="B1290" s="1" t="str">
        <f t="shared" si="215"/>
        <v>132B_118</v>
      </c>
      <c r="C1290" t="str">
        <f t="shared" ref="C1290" si="224">CONCATENATE(I1290,"_",J1290)</f>
        <v>132B_118</v>
      </c>
      <c r="D1290" t="str">
        <f>IF(ISNA(VLOOKUP(C1290,omissio_vanha_vs_uusi!$A$2:$T$107,20,FALSE)),"",IF(VLOOKUP(C1290,omissio_vanha_vs_uusi!$A$2:$T$107,20,FALSE)="OK",VLOOKUP(C1290,omissio_vanha_vs_uusi!$A$2:$T$107,11,FALSE),""))</f>
        <v/>
      </c>
      <c r="E1290">
        <f>VLOOKUP($C1290,marv2012_trees!$A$2:$O$2023,5,FALSE)</f>
        <v>2516522.1800000002</v>
      </c>
      <c r="F1290">
        <f>VLOOKUP($C1290,marv2012_trees!$A$2:$O$2023,6,FALSE)</f>
        <v>6860081.0899999999</v>
      </c>
      <c r="G1290" t="str">
        <f>IF(ISNA(VLOOKUP($C1290,results!$A$2:$CJ$107,10,FALSE)),"",VLOOKUP($C1290,results!$A$2:$CJ$107,10,FALSE))</f>
        <v/>
      </c>
      <c r="H1290" t="str">
        <f>IF(ISNA(VLOOKUP($C1290,results!$A$2:$CJ$107,11,FALSE)),"",VLOOKUP($C1290,results!$A$2:$CJ$107,11,FALSE))</f>
        <v/>
      </c>
      <c r="I1290" t="s">
        <v>207</v>
      </c>
      <c r="J1290">
        <v>118</v>
      </c>
      <c r="K1290">
        <v>3</v>
      </c>
      <c r="L1290">
        <v>82</v>
      </c>
      <c r="M1290">
        <v>13.7920036621093</v>
      </c>
      <c r="N1290">
        <v>2</v>
      </c>
      <c r="O1290" s="7">
        <v>1</v>
      </c>
      <c r="P1290" s="7">
        <v>3</v>
      </c>
      <c r="Q1290" s="7">
        <v>11</v>
      </c>
      <c r="R1290" s="7">
        <v>93</v>
      </c>
      <c r="AB1290" s="8">
        <f t="shared" si="216"/>
        <v>11</v>
      </c>
      <c r="AC1290" s="8" t="str">
        <f t="shared" si="217"/>
        <v/>
      </c>
      <c r="AD1290" s="32" t="str">
        <f t="shared" si="218"/>
        <v/>
      </c>
      <c r="AE1290" s="32" t="str">
        <f>IF(J1290&lt;900,IF(AND(VLOOKUP(C1290,marv2012_trees!$A$2:$O$2023,11,FALSE)&lt;21,OR(Q1290=21,Q1290=22,Q1290=23)),1,""),"")</f>
        <v/>
      </c>
      <c r="AF1290" s="32" t="str">
        <f t="shared" si="219"/>
        <v/>
      </c>
      <c r="AG1290" s="32">
        <f t="shared" si="220"/>
        <v>82</v>
      </c>
      <c r="AH1290" s="32">
        <f t="shared" si="221"/>
        <v>93</v>
      </c>
      <c r="AI1290" s="32">
        <f t="shared" si="222"/>
        <v>11</v>
      </c>
      <c r="AJ1290" s="32" t="str">
        <f t="shared" si="223"/>
        <v/>
      </c>
    </row>
    <row r="1291" spans="1:36">
      <c r="A1291">
        <v>132</v>
      </c>
      <c r="B1291" s="1" t="str">
        <f t="shared" si="215"/>
        <v>132B_117</v>
      </c>
      <c r="C1291" t="str">
        <f t="shared" ref="C1291:C1354" si="225">CONCATENATE(I1291,"_",J1291)</f>
        <v>132B_117</v>
      </c>
      <c r="D1291" t="str">
        <f>IF(ISNA(VLOOKUP(C1291,omissio_vanha_vs_uusi!$A$2:$T$107,20,FALSE)),"",IF(VLOOKUP(C1291,omissio_vanha_vs_uusi!$A$2:$T$107,20,FALSE)="OK",VLOOKUP(C1291,omissio_vanha_vs_uusi!$A$2:$T$107,11,FALSE),""))</f>
        <v/>
      </c>
      <c r="E1291">
        <f>VLOOKUP($C1291,marv2012_trees!$A$2:$O$2023,5,FALSE)</f>
        <v>2516523.31</v>
      </c>
      <c r="F1291">
        <f>VLOOKUP($C1291,marv2012_trees!$A$2:$O$2023,6,FALSE)</f>
        <v>6860081.9400000004</v>
      </c>
      <c r="G1291" t="str">
        <f>IF(ISNA(VLOOKUP($C1291,results!$A$2:$CJ$107,10,FALSE)),"",VLOOKUP($C1291,results!$A$2:$CJ$107,10,FALSE))</f>
        <v/>
      </c>
      <c r="H1291" t="str">
        <f>IF(ISNA(VLOOKUP($C1291,results!$A$2:$CJ$107,11,FALSE)),"",VLOOKUP($C1291,results!$A$2:$CJ$107,11,FALSE))</f>
        <v/>
      </c>
      <c r="I1291" t="s">
        <v>207</v>
      </c>
      <c r="J1291">
        <v>117</v>
      </c>
      <c r="K1291">
        <v>3</v>
      </c>
      <c r="L1291">
        <v>130</v>
      </c>
      <c r="M1291">
        <v>15.3869969482421</v>
      </c>
      <c r="N1291">
        <v>2</v>
      </c>
      <c r="O1291" s="7">
        <v>1</v>
      </c>
      <c r="P1291" s="7">
        <v>3</v>
      </c>
      <c r="Q1291" s="7">
        <v>11</v>
      </c>
      <c r="R1291" s="7">
        <v>110</v>
      </c>
      <c r="AB1291" s="8">
        <f t="shared" si="216"/>
        <v>-20</v>
      </c>
      <c r="AC1291" s="8" t="str">
        <f t="shared" si="217"/>
        <v/>
      </c>
      <c r="AD1291" s="32" t="str">
        <f t="shared" si="218"/>
        <v/>
      </c>
      <c r="AE1291" s="32" t="str">
        <f>IF(J1291&lt;900,IF(AND(VLOOKUP(C1291,marv2012_trees!$A$2:$O$2023,11,FALSE)&lt;21,OR(Q1291=21,Q1291=22,Q1291=23)),1,""),"")</f>
        <v/>
      </c>
      <c r="AF1291" s="32" t="str">
        <f t="shared" si="219"/>
        <v/>
      </c>
      <c r="AG1291" s="32">
        <f t="shared" si="220"/>
        <v>130</v>
      </c>
      <c r="AH1291" s="32">
        <f t="shared" si="221"/>
        <v>110</v>
      </c>
      <c r="AI1291" s="32">
        <f t="shared" si="222"/>
        <v>-20</v>
      </c>
      <c r="AJ1291" s="32" t="str">
        <f t="shared" si="223"/>
        <v/>
      </c>
    </row>
    <row r="1292" spans="1:36">
      <c r="A1292">
        <v>132</v>
      </c>
      <c r="B1292" s="1" t="str">
        <f t="shared" si="215"/>
        <v>132B_113</v>
      </c>
      <c r="C1292" t="str">
        <f t="shared" si="225"/>
        <v>132B_113</v>
      </c>
      <c r="D1292" t="str">
        <f>IF(ISNA(VLOOKUP(C1292,omissio_vanha_vs_uusi!$A$2:$T$107,20,FALSE)),"",IF(VLOOKUP(C1292,omissio_vanha_vs_uusi!$A$2:$T$107,20,FALSE)="OK",VLOOKUP(C1292,omissio_vanha_vs_uusi!$A$2:$T$107,11,FALSE),""))</f>
        <v/>
      </c>
      <c r="E1292">
        <f>VLOOKUP($C1292,marv2012_trees!$A$2:$O$2023,5,FALSE)</f>
        <v>2516524.4</v>
      </c>
      <c r="F1292">
        <f>VLOOKUP($C1292,marv2012_trees!$A$2:$O$2023,6,FALSE)</f>
        <v>6860082.7599999998</v>
      </c>
      <c r="G1292" t="str">
        <f>IF(ISNA(VLOOKUP($C1292,results!$A$2:$CJ$107,10,FALSE)),"",VLOOKUP($C1292,results!$A$2:$CJ$107,10,FALSE))</f>
        <v/>
      </c>
      <c r="H1292" t="str">
        <f>IF(ISNA(VLOOKUP($C1292,results!$A$2:$CJ$107,11,FALSE)),"",VLOOKUP($C1292,results!$A$2:$CJ$107,11,FALSE))</f>
        <v/>
      </c>
      <c r="I1292" t="s">
        <v>207</v>
      </c>
      <c r="J1292">
        <v>113</v>
      </c>
      <c r="K1292">
        <v>3</v>
      </c>
      <c r="L1292">
        <v>93</v>
      </c>
      <c r="M1292">
        <v>13.247997558593701</v>
      </c>
      <c r="N1292">
        <v>2</v>
      </c>
      <c r="O1292" s="7">
        <v>1</v>
      </c>
      <c r="P1292" s="7">
        <v>3</v>
      </c>
      <c r="Q1292" s="7">
        <v>11</v>
      </c>
      <c r="R1292" s="7">
        <v>90</v>
      </c>
      <c r="S1292" s="7">
        <v>1</v>
      </c>
      <c r="T1292" s="7">
        <v>6</v>
      </c>
      <c r="U1292" s="7">
        <v>16</v>
      </c>
      <c r="V1292" s="7">
        <v>6.25</v>
      </c>
      <c r="Z1292" s="7">
        <v>28</v>
      </c>
      <c r="AB1292" s="8">
        <f t="shared" si="216"/>
        <v>-3</v>
      </c>
      <c r="AC1292" s="8" t="str">
        <f t="shared" si="217"/>
        <v/>
      </c>
      <c r="AD1292" s="32" t="str">
        <f t="shared" si="218"/>
        <v/>
      </c>
      <c r="AE1292" s="32" t="str">
        <f>IF(J1292&lt;900,IF(AND(VLOOKUP(C1292,marv2012_trees!$A$2:$O$2023,11,FALSE)&lt;21,OR(Q1292=21,Q1292=22,Q1292=23)),1,""),"")</f>
        <v/>
      </c>
      <c r="AF1292" s="32" t="str">
        <f t="shared" si="219"/>
        <v/>
      </c>
      <c r="AG1292" s="32">
        <f t="shared" si="220"/>
        <v>93</v>
      </c>
      <c r="AH1292" s="32">
        <f t="shared" si="221"/>
        <v>90</v>
      </c>
      <c r="AI1292" s="32">
        <f t="shared" si="222"/>
        <v>-3</v>
      </c>
      <c r="AJ1292" s="32" t="str">
        <f t="shared" si="223"/>
        <v/>
      </c>
    </row>
    <row r="1293" spans="1:36">
      <c r="A1293">
        <v>132</v>
      </c>
      <c r="B1293" s="1" t="str">
        <f t="shared" si="215"/>
        <v>132B_107</v>
      </c>
      <c r="C1293" t="str">
        <f t="shared" si="225"/>
        <v>132B_107</v>
      </c>
      <c r="D1293" t="str">
        <f>IF(ISNA(VLOOKUP(C1293,omissio_vanha_vs_uusi!$A$2:$T$107,20,FALSE)),"",IF(VLOOKUP(C1293,omissio_vanha_vs_uusi!$A$2:$T$107,20,FALSE)="OK",VLOOKUP(C1293,omissio_vanha_vs_uusi!$A$2:$T$107,11,FALSE),""))</f>
        <v/>
      </c>
      <c r="E1293">
        <f>VLOOKUP($C1293,marv2012_trees!$A$2:$O$2023,5,FALSE)</f>
        <v>2516524.84</v>
      </c>
      <c r="F1293">
        <f>VLOOKUP($C1293,marv2012_trees!$A$2:$O$2023,6,FALSE)</f>
        <v>6860084.3700000001</v>
      </c>
      <c r="G1293" t="str">
        <f>IF(ISNA(VLOOKUP($C1293,results!$A$2:$CJ$107,10,FALSE)),"",VLOOKUP($C1293,results!$A$2:$CJ$107,10,FALSE))</f>
        <v/>
      </c>
      <c r="H1293" t="str">
        <f>IF(ISNA(VLOOKUP($C1293,results!$A$2:$CJ$107,11,FALSE)),"",VLOOKUP($C1293,results!$A$2:$CJ$107,11,FALSE))</f>
        <v/>
      </c>
      <c r="I1293" t="s">
        <v>207</v>
      </c>
      <c r="J1293">
        <v>107</v>
      </c>
      <c r="K1293">
        <v>3</v>
      </c>
      <c r="L1293">
        <v>85</v>
      </c>
      <c r="M1293">
        <v>13.725000610351501</v>
      </c>
      <c r="N1293">
        <v>2</v>
      </c>
      <c r="O1293" s="7">
        <v>1</v>
      </c>
      <c r="P1293" s="7">
        <v>3</v>
      </c>
      <c r="Q1293" s="7">
        <v>11</v>
      </c>
      <c r="R1293" s="7">
        <v>90</v>
      </c>
      <c r="AB1293" s="8">
        <f t="shared" si="216"/>
        <v>5</v>
      </c>
      <c r="AC1293" s="8" t="str">
        <f t="shared" si="217"/>
        <v/>
      </c>
      <c r="AD1293" s="32" t="str">
        <f t="shared" si="218"/>
        <v/>
      </c>
      <c r="AE1293" s="32" t="str">
        <f>IF(J1293&lt;900,IF(AND(VLOOKUP(C1293,marv2012_trees!$A$2:$O$2023,11,FALSE)&lt;21,OR(Q1293=21,Q1293=22,Q1293=23)),1,""),"")</f>
        <v/>
      </c>
      <c r="AF1293" s="32" t="str">
        <f t="shared" si="219"/>
        <v/>
      </c>
      <c r="AG1293" s="32">
        <f t="shared" si="220"/>
        <v>85</v>
      </c>
      <c r="AH1293" s="32">
        <f t="shared" si="221"/>
        <v>90</v>
      </c>
      <c r="AI1293" s="32">
        <f t="shared" si="222"/>
        <v>5</v>
      </c>
      <c r="AJ1293" s="32" t="str">
        <f t="shared" si="223"/>
        <v/>
      </c>
    </row>
    <row r="1294" spans="1:36">
      <c r="A1294">
        <v>132</v>
      </c>
      <c r="B1294" s="1" t="str">
        <f t="shared" si="215"/>
        <v>132B_114</v>
      </c>
      <c r="C1294" t="str">
        <f t="shared" si="225"/>
        <v>132B_114</v>
      </c>
      <c r="D1294" t="str">
        <f>IF(ISNA(VLOOKUP(C1294,omissio_vanha_vs_uusi!$A$2:$T$107,20,FALSE)),"",IF(VLOOKUP(C1294,omissio_vanha_vs_uusi!$A$2:$T$107,20,FALSE)="OK",VLOOKUP(C1294,omissio_vanha_vs_uusi!$A$2:$T$107,11,FALSE),""))</f>
        <v/>
      </c>
      <c r="E1294">
        <f>VLOOKUP($C1294,marv2012_trees!$A$2:$O$2023,5,FALSE)</f>
        <v>2516521.6</v>
      </c>
      <c r="F1294">
        <f>VLOOKUP($C1294,marv2012_trees!$A$2:$O$2023,6,FALSE)</f>
        <v>6860083.1399999997</v>
      </c>
      <c r="G1294" t="str">
        <f>IF(ISNA(VLOOKUP($C1294,results!$A$2:$CJ$107,10,FALSE)),"",VLOOKUP($C1294,results!$A$2:$CJ$107,10,FALSE))</f>
        <v/>
      </c>
      <c r="H1294" t="str">
        <f>IF(ISNA(VLOOKUP($C1294,results!$A$2:$CJ$107,11,FALSE)),"",VLOOKUP($C1294,results!$A$2:$CJ$107,11,FALSE))</f>
        <v/>
      </c>
      <c r="I1294" t="s">
        <v>207</v>
      </c>
      <c r="J1294">
        <v>114</v>
      </c>
      <c r="K1294">
        <v>3</v>
      </c>
      <c r="L1294">
        <v>86</v>
      </c>
      <c r="M1294">
        <v>13.791007324218601</v>
      </c>
      <c r="N1294">
        <v>2</v>
      </c>
      <c r="O1294" s="7">
        <v>1</v>
      </c>
      <c r="P1294" s="7">
        <v>3</v>
      </c>
      <c r="Q1294" s="7">
        <v>21</v>
      </c>
      <c r="R1294" s="7">
        <v>103</v>
      </c>
      <c r="AB1294" s="8" t="str">
        <f t="shared" si="216"/>
        <v/>
      </c>
      <c r="AC1294" s="8" t="str">
        <f t="shared" si="217"/>
        <v/>
      </c>
      <c r="AD1294" s="32" t="str">
        <f t="shared" si="218"/>
        <v/>
      </c>
      <c r="AE1294" s="32">
        <f>IF(J1294&lt;900,IF(AND(VLOOKUP(C1294,marv2012_trees!$A$2:$O$2023,11,FALSE)&lt;21,OR(Q1294=21,Q1294=22,Q1294=23)),1,""),"")</f>
        <v>1</v>
      </c>
      <c r="AF1294" s="32" t="str">
        <f t="shared" si="219"/>
        <v/>
      </c>
      <c r="AG1294" s="32">
        <f t="shared" si="220"/>
        <v>0</v>
      </c>
      <c r="AH1294" s="32">
        <f t="shared" si="221"/>
        <v>0</v>
      </c>
      <c r="AI1294" s="32" t="str">
        <f t="shared" si="222"/>
        <v/>
      </c>
      <c r="AJ1294" s="32" t="str">
        <f t="shared" si="223"/>
        <v/>
      </c>
    </row>
    <row r="1295" spans="1:36">
      <c r="A1295">
        <v>132</v>
      </c>
      <c r="B1295" s="1" t="str">
        <f t="shared" si="215"/>
        <v>132B_122</v>
      </c>
      <c r="C1295" t="str">
        <f t="shared" si="225"/>
        <v>132B_122</v>
      </c>
      <c r="D1295" t="str">
        <f>IF(ISNA(VLOOKUP(C1295,omissio_vanha_vs_uusi!$A$2:$T$107,20,FALSE)),"",IF(VLOOKUP(C1295,omissio_vanha_vs_uusi!$A$2:$T$107,20,FALSE)="OK",VLOOKUP(C1295,omissio_vanha_vs_uusi!$A$2:$T$107,11,FALSE),""))</f>
        <v/>
      </c>
      <c r="E1295">
        <f>VLOOKUP($C1295,marv2012_trees!$A$2:$O$2023,5,FALSE)</f>
        <v>2516517.39</v>
      </c>
      <c r="F1295">
        <f>VLOOKUP($C1295,marv2012_trees!$A$2:$O$2023,6,FALSE)</f>
        <v>6860081.2800000003</v>
      </c>
      <c r="G1295" t="str">
        <f>IF(ISNA(VLOOKUP($C1295,results!$A$2:$CJ$107,10,FALSE)),"",VLOOKUP($C1295,results!$A$2:$CJ$107,10,FALSE))</f>
        <v/>
      </c>
      <c r="H1295" t="str">
        <f>IF(ISNA(VLOOKUP($C1295,results!$A$2:$CJ$107,11,FALSE)),"",VLOOKUP($C1295,results!$A$2:$CJ$107,11,FALSE))</f>
        <v/>
      </c>
      <c r="I1295" t="s">
        <v>207</v>
      </c>
      <c r="J1295">
        <v>122</v>
      </c>
      <c r="K1295">
        <v>3</v>
      </c>
      <c r="L1295">
        <v>91</v>
      </c>
      <c r="M1295">
        <v>15.412010986327999</v>
      </c>
      <c r="N1295">
        <v>2</v>
      </c>
      <c r="O1295" s="7">
        <v>1</v>
      </c>
      <c r="P1295" s="7">
        <v>3</v>
      </c>
      <c r="Q1295" s="7">
        <v>11</v>
      </c>
      <c r="R1295" s="7">
        <v>94</v>
      </c>
      <c r="AB1295" s="8">
        <f t="shared" si="216"/>
        <v>3</v>
      </c>
      <c r="AC1295" s="8" t="str">
        <f t="shared" si="217"/>
        <v/>
      </c>
      <c r="AD1295" s="32" t="str">
        <f t="shared" si="218"/>
        <v/>
      </c>
      <c r="AE1295" s="32" t="str">
        <f>IF(J1295&lt;900,IF(AND(VLOOKUP(C1295,marv2012_trees!$A$2:$O$2023,11,FALSE)&lt;21,OR(Q1295=21,Q1295=22,Q1295=23)),1,""),"")</f>
        <v/>
      </c>
      <c r="AF1295" s="32" t="str">
        <f t="shared" si="219"/>
        <v/>
      </c>
      <c r="AG1295" s="32">
        <f t="shared" si="220"/>
        <v>91</v>
      </c>
      <c r="AH1295" s="32">
        <f t="shared" si="221"/>
        <v>94</v>
      </c>
      <c r="AI1295" s="32">
        <f t="shared" si="222"/>
        <v>3</v>
      </c>
      <c r="AJ1295" s="32" t="str">
        <f t="shared" si="223"/>
        <v/>
      </c>
    </row>
    <row r="1296" spans="1:36">
      <c r="A1296">
        <v>132</v>
      </c>
      <c r="B1296" s="1" t="str">
        <f t="shared" si="215"/>
        <v>132B_120</v>
      </c>
      <c r="C1296" t="str">
        <f t="shared" si="225"/>
        <v>132B_120</v>
      </c>
      <c r="D1296" t="str">
        <f>IF(ISNA(VLOOKUP(C1296,omissio_vanha_vs_uusi!$A$2:$T$107,20,FALSE)),"",IF(VLOOKUP(C1296,omissio_vanha_vs_uusi!$A$2:$T$107,20,FALSE)="OK",VLOOKUP(C1296,omissio_vanha_vs_uusi!$A$2:$T$107,11,FALSE),""))</f>
        <v/>
      </c>
      <c r="E1296">
        <f>VLOOKUP($C1296,marv2012_trees!$A$2:$O$2023,5,FALSE)</f>
        <v>2516519</v>
      </c>
      <c r="F1296">
        <f>VLOOKUP($C1296,marv2012_trees!$A$2:$O$2023,6,FALSE)</f>
        <v>6860082.5</v>
      </c>
      <c r="G1296" t="str">
        <f>IF(ISNA(VLOOKUP($C1296,results!$A$2:$CJ$107,10,FALSE)),"",VLOOKUP($C1296,results!$A$2:$CJ$107,10,FALSE))</f>
        <v/>
      </c>
      <c r="H1296" t="str">
        <f>IF(ISNA(VLOOKUP($C1296,results!$A$2:$CJ$107,11,FALSE)),"",VLOOKUP($C1296,results!$A$2:$CJ$107,11,FALSE))</f>
        <v/>
      </c>
      <c r="I1296" t="s">
        <v>207</v>
      </c>
      <c r="J1296">
        <v>120</v>
      </c>
      <c r="K1296">
        <v>3</v>
      </c>
      <c r="L1296">
        <v>136</v>
      </c>
      <c r="M1296">
        <v>18.6000097656249</v>
      </c>
      <c r="N1296">
        <v>2</v>
      </c>
      <c r="O1296" s="7">
        <v>1</v>
      </c>
      <c r="P1296" s="7">
        <v>3</v>
      </c>
      <c r="Q1296" s="7">
        <v>11</v>
      </c>
      <c r="R1296" s="7">
        <v>159</v>
      </c>
      <c r="AB1296" s="8">
        <f t="shared" si="216"/>
        <v>23</v>
      </c>
      <c r="AC1296" s="8" t="str">
        <f t="shared" si="217"/>
        <v/>
      </c>
      <c r="AD1296" s="32" t="str">
        <f t="shared" si="218"/>
        <v/>
      </c>
      <c r="AE1296" s="32" t="str">
        <f>IF(J1296&lt;900,IF(AND(VLOOKUP(C1296,marv2012_trees!$A$2:$O$2023,11,FALSE)&lt;21,OR(Q1296=21,Q1296=22,Q1296=23)),1,""),"")</f>
        <v/>
      </c>
      <c r="AF1296" s="32" t="str">
        <f t="shared" si="219"/>
        <v/>
      </c>
      <c r="AG1296" s="32">
        <f t="shared" si="220"/>
        <v>136</v>
      </c>
      <c r="AH1296" s="32">
        <f t="shared" si="221"/>
        <v>159</v>
      </c>
      <c r="AI1296" s="32">
        <f t="shared" si="222"/>
        <v>23</v>
      </c>
      <c r="AJ1296" s="32" t="str">
        <f t="shared" si="223"/>
        <v/>
      </c>
    </row>
    <row r="1297" spans="1:36">
      <c r="A1297">
        <v>132</v>
      </c>
      <c r="B1297" s="1" t="str">
        <f t="shared" si="215"/>
        <v>132B_98</v>
      </c>
      <c r="C1297" t="str">
        <f t="shared" si="225"/>
        <v>132B_98</v>
      </c>
      <c r="D1297" t="str">
        <f>IF(ISNA(VLOOKUP(C1297,omissio_vanha_vs_uusi!$A$2:$T$107,20,FALSE)),"",IF(VLOOKUP(C1297,omissio_vanha_vs_uusi!$A$2:$T$107,20,FALSE)="OK",VLOOKUP(C1297,omissio_vanha_vs_uusi!$A$2:$T$107,11,FALSE),""))</f>
        <v/>
      </c>
      <c r="E1297">
        <f>VLOOKUP($C1297,marv2012_trees!$A$2:$O$2023,5,FALSE)</f>
        <v>2516523.66</v>
      </c>
      <c r="F1297">
        <f>VLOOKUP($C1297,marv2012_trees!$A$2:$O$2023,6,FALSE)</f>
        <v>6860086.4299999997</v>
      </c>
      <c r="G1297" t="str">
        <f>IF(ISNA(VLOOKUP($C1297,results!$A$2:$CJ$107,10,FALSE)),"",VLOOKUP($C1297,results!$A$2:$CJ$107,10,FALSE))</f>
        <v/>
      </c>
      <c r="H1297" t="str">
        <f>IF(ISNA(VLOOKUP($C1297,results!$A$2:$CJ$107,11,FALSE)),"",VLOOKUP($C1297,results!$A$2:$CJ$107,11,FALSE))</f>
        <v/>
      </c>
      <c r="I1297" t="s">
        <v>207</v>
      </c>
      <c r="J1297">
        <v>98</v>
      </c>
      <c r="K1297">
        <v>3</v>
      </c>
      <c r="L1297">
        <v>104</v>
      </c>
      <c r="M1297">
        <v>16.698008544921802</v>
      </c>
      <c r="N1297">
        <v>2</v>
      </c>
      <c r="O1297" s="7">
        <v>1</v>
      </c>
      <c r="P1297" s="7">
        <v>3</v>
      </c>
      <c r="Q1297" s="7">
        <v>11</v>
      </c>
      <c r="R1297" s="7">
        <v>115</v>
      </c>
      <c r="S1297" s="7">
        <v>1</v>
      </c>
      <c r="T1297" s="7">
        <v>9</v>
      </c>
      <c r="U1297" s="7">
        <v>18.75</v>
      </c>
      <c r="V1297" s="7">
        <v>10.25</v>
      </c>
      <c r="Z1297" s="7">
        <v>28</v>
      </c>
      <c r="AB1297" s="8">
        <f t="shared" si="216"/>
        <v>11</v>
      </c>
      <c r="AC1297" s="8" t="str">
        <f t="shared" si="217"/>
        <v/>
      </c>
      <c r="AD1297" s="32" t="str">
        <f t="shared" si="218"/>
        <v/>
      </c>
      <c r="AE1297" s="32" t="str">
        <f>IF(J1297&lt;900,IF(AND(VLOOKUP(C1297,marv2012_trees!$A$2:$O$2023,11,FALSE)&lt;21,OR(Q1297=21,Q1297=22,Q1297=23)),1,""),"")</f>
        <v/>
      </c>
      <c r="AF1297" s="32" t="str">
        <f t="shared" si="219"/>
        <v/>
      </c>
      <c r="AG1297" s="32">
        <f t="shared" si="220"/>
        <v>104</v>
      </c>
      <c r="AH1297" s="32">
        <f t="shared" si="221"/>
        <v>115</v>
      </c>
      <c r="AI1297" s="32">
        <f t="shared" si="222"/>
        <v>11</v>
      </c>
      <c r="AJ1297" s="32" t="str">
        <f t="shared" si="223"/>
        <v/>
      </c>
    </row>
    <row r="1298" spans="1:36">
      <c r="A1298">
        <v>132</v>
      </c>
      <c r="B1298" s="1" t="str">
        <f t="shared" si="215"/>
        <v>132B_103</v>
      </c>
      <c r="C1298" t="str">
        <f t="shared" si="225"/>
        <v>132B_103</v>
      </c>
      <c r="D1298" t="str">
        <f>IF(ISNA(VLOOKUP(C1298,omissio_vanha_vs_uusi!$A$2:$T$107,20,FALSE)),"",IF(VLOOKUP(C1298,omissio_vanha_vs_uusi!$A$2:$T$107,20,FALSE)="OK",VLOOKUP(C1298,omissio_vanha_vs_uusi!$A$2:$T$107,11,FALSE),""))</f>
        <v/>
      </c>
      <c r="E1298">
        <f>VLOOKUP($C1298,marv2012_trees!$A$2:$O$2023,5,FALSE)</f>
        <v>2516521.4</v>
      </c>
      <c r="F1298">
        <f>VLOOKUP($C1298,marv2012_trees!$A$2:$O$2023,6,FALSE)</f>
        <v>6860085.3600000003</v>
      </c>
      <c r="G1298" t="str">
        <f>IF(ISNA(VLOOKUP($C1298,results!$A$2:$CJ$107,10,FALSE)),"",VLOOKUP($C1298,results!$A$2:$CJ$107,10,FALSE))</f>
        <v/>
      </c>
      <c r="H1298" t="str">
        <f>IF(ISNA(VLOOKUP($C1298,results!$A$2:$CJ$107,11,FALSE)),"",VLOOKUP($C1298,results!$A$2:$CJ$107,11,FALSE))</f>
        <v/>
      </c>
      <c r="I1298" t="s">
        <v>207</v>
      </c>
      <c r="J1298">
        <v>103</v>
      </c>
      <c r="K1298">
        <v>3</v>
      </c>
      <c r="L1298">
        <v>132</v>
      </c>
      <c r="M1298">
        <v>18.302011596679598</v>
      </c>
      <c r="N1298">
        <v>2</v>
      </c>
      <c r="O1298" s="7">
        <v>1</v>
      </c>
      <c r="P1298" s="7">
        <v>3</v>
      </c>
      <c r="Q1298" s="7">
        <v>11</v>
      </c>
      <c r="R1298" s="7">
        <v>148</v>
      </c>
      <c r="AB1298" s="8">
        <f t="shared" si="216"/>
        <v>16</v>
      </c>
      <c r="AC1298" s="8" t="str">
        <f t="shared" si="217"/>
        <v/>
      </c>
      <c r="AD1298" s="32" t="str">
        <f t="shared" si="218"/>
        <v/>
      </c>
      <c r="AE1298" s="32" t="str">
        <f>IF(J1298&lt;900,IF(AND(VLOOKUP(C1298,marv2012_trees!$A$2:$O$2023,11,FALSE)&lt;21,OR(Q1298=21,Q1298=22,Q1298=23)),1,""),"")</f>
        <v/>
      </c>
      <c r="AF1298" s="32" t="str">
        <f t="shared" si="219"/>
        <v/>
      </c>
      <c r="AG1298" s="32">
        <f t="shared" si="220"/>
        <v>132</v>
      </c>
      <c r="AH1298" s="32">
        <f t="shared" si="221"/>
        <v>148</v>
      </c>
      <c r="AI1298" s="32">
        <f t="shared" si="222"/>
        <v>16</v>
      </c>
      <c r="AJ1298" s="32" t="str">
        <f t="shared" si="223"/>
        <v/>
      </c>
    </row>
    <row r="1299" spans="1:36">
      <c r="A1299">
        <v>132</v>
      </c>
      <c r="B1299" s="1" t="str">
        <f t="shared" si="215"/>
        <v>132B_112</v>
      </c>
      <c r="C1299" t="str">
        <f t="shared" si="225"/>
        <v>132B_112</v>
      </c>
      <c r="D1299" t="str">
        <f>IF(ISNA(VLOOKUP(C1299,omissio_vanha_vs_uusi!$A$2:$T$107,20,FALSE)),"",IF(VLOOKUP(C1299,omissio_vanha_vs_uusi!$A$2:$T$107,20,FALSE)="OK",VLOOKUP(C1299,omissio_vanha_vs_uusi!$A$2:$T$107,11,FALSE),""))</f>
        <v/>
      </c>
      <c r="E1299">
        <f>VLOOKUP($C1299,marv2012_trees!$A$2:$O$2023,5,FALSE)</f>
        <v>2516519.21</v>
      </c>
      <c r="F1299">
        <f>VLOOKUP($C1299,marv2012_trees!$A$2:$O$2023,6,FALSE)</f>
        <v>6860084.1600000001</v>
      </c>
      <c r="G1299" t="str">
        <f>IF(ISNA(VLOOKUP($C1299,results!$A$2:$CJ$107,10,FALSE)),"",VLOOKUP($C1299,results!$A$2:$CJ$107,10,FALSE))</f>
        <v/>
      </c>
      <c r="H1299" t="str">
        <f>IF(ISNA(VLOOKUP($C1299,results!$A$2:$CJ$107,11,FALSE)),"",VLOOKUP($C1299,results!$A$2:$CJ$107,11,FALSE))</f>
        <v/>
      </c>
      <c r="I1299" t="s">
        <v>207</v>
      </c>
      <c r="J1299">
        <v>112</v>
      </c>
      <c r="K1299">
        <v>3</v>
      </c>
      <c r="L1299">
        <v>106</v>
      </c>
      <c r="M1299">
        <v>16.698001831054601</v>
      </c>
      <c r="N1299">
        <v>2</v>
      </c>
      <c r="O1299" s="7">
        <v>1</v>
      </c>
      <c r="P1299" s="7">
        <v>3</v>
      </c>
      <c r="Q1299" s="7">
        <v>11</v>
      </c>
      <c r="R1299" s="7">
        <v>120</v>
      </c>
      <c r="AB1299" s="8">
        <f t="shared" si="216"/>
        <v>14</v>
      </c>
      <c r="AC1299" s="8" t="str">
        <f t="shared" si="217"/>
        <v/>
      </c>
      <c r="AD1299" s="32" t="str">
        <f t="shared" si="218"/>
        <v/>
      </c>
      <c r="AE1299" s="32" t="str">
        <f>IF(J1299&lt;900,IF(AND(VLOOKUP(C1299,marv2012_trees!$A$2:$O$2023,11,FALSE)&lt;21,OR(Q1299=21,Q1299=22,Q1299=23)),1,""),"")</f>
        <v/>
      </c>
      <c r="AF1299" s="32" t="str">
        <f t="shared" si="219"/>
        <v/>
      </c>
      <c r="AG1299" s="32">
        <f t="shared" si="220"/>
        <v>106</v>
      </c>
      <c r="AH1299" s="32">
        <f t="shared" si="221"/>
        <v>120</v>
      </c>
      <c r="AI1299" s="32">
        <f t="shared" si="222"/>
        <v>14</v>
      </c>
      <c r="AJ1299" s="32" t="str">
        <f t="shared" si="223"/>
        <v/>
      </c>
    </row>
    <row r="1300" spans="1:36">
      <c r="A1300">
        <v>132</v>
      </c>
      <c r="B1300" s="1" t="str">
        <f t="shared" si="215"/>
        <v>132B_121</v>
      </c>
      <c r="C1300" t="str">
        <f t="shared" si="225"/>
        <v>132B_121</v>
      </c>
      <c r="D1300" t="str">
        <f>IF(ISNA(VLOOKUP(C1300,omissio_vanha_vs_uusi!$A$2:$T$107,20,FALSE)),"",IF(VLOOKUP(C1300,omissio_vanha_vs_uusi!$A$2:$T$107,20,FALSE)="OK",VLOOKUP(C1300,omissio_vanha_vs_uusi!$A$2:$T$107,11,FALSE),""))</f>
        <v/>
      </c>
      <c r="E1300">
        <f>VLOOKUP($C1300,marv2012_trees!$A$2:$O$2023,5,FALSE)</f>
        <v>2516516.17</v>
      </c>
      <c r="F1300">
        <f>VLOOKUP($C1300,marv2012_trees!$A$2:$O$2023,6,FALSE)</f>
        <v>6860082.8899999997</v>
      </c>
      <c r="G1300" t="str">
        <f>IF(ISNA(VLOOKUP($C1300,results!$A$2:$CJ$107,10,FALSE)),"",VLOOKUP($C1300,results!$A$2:$CJ$107,10,FALSE))</f>
        <v/>
      </c>
      <c r="H1300" t="str">
        <f>IF(ISNA(VLOOKUP($C1300,results!$A$2:$CJ$107,11,FALSE)),"",VLOOKUP($C1300,results!$A$2:$CJ$107,11,FALSE))</f>
        <v/>
      </c>
      <c r="I1300" t="s">
        <v>207</v>
      </c>
      <c r="J1300">
        <v>121</v>
      </c>
      <c r="K1300">
        <v>3</v>
      </c>
      <c r="L1300">
        <v>105</v>
      </c>
      <c r="M1300">
        <v>16.336003662109299</v>
      </c>
      <c r="N1300">
        <v>2</v>
      </c>
      <c r="O1300" s="7">
        <v>1</v>
      </c>
      <c r="P1300" s="7">
        <v>3</v>
      </c>
      <c r="Q1300" s="7">
        <v>11</v>
      </c>
      <c r="R1300" s="7">
        <v>119</v>
      </c>
      <c r="AB1300" s="8">
        <f t="shared" si="216"/>
        <v>14</v>
      </c>
      <c r="AC1300" s="8" t="str">
        <f t="shared" si="217"/>
        <v/>
      </c>
      <c r="AD1300" s="32" t="str">
        <f t="shared" si="218"/>
        <v/>
      </c>
      <c r="AE1300" s="32" t="str">
        <f>IF(J1300&lt;900,IF(AND(VLOOKUP(C1300,marv2012_trees!$A$2:$O$2023,11,FALSE)&lt;21,OR(Q1300=21,Q1300=22,Q1300=23)),1,""),"")</f>
        <v/>
      </c>
      <c r="AF1300" s="32" t="str">
        <f t="shared" si="219"/>
        <v/>
      </c>
      <c r="AG1300" s="32">
        <f t="shared" si="220"/>
        <v>105</v>
      </c>
      <c r="AH1300" s="32">
        <f t="shared" si="221"/>
        <v>119</v>
      </c>
      <c r="AI1300" s="32">
        <f t="shared" si="222"/>
        <v>14</v>
      </c>
      <c r="AJ1300" s="32" t="str">
        <f t="shared" si="223"/>
        <v/>
      </c>
    </row>
    <row r="1301" spans="1:36">
      <c r="A1301">
        <v>132</v>
      </c>
      <c r="B1301" s="1" t="str">
        <f t="shared" si="215"/>
        <v>132B_93</v>
      </c>
      <c r="C1301" t="str">
        <f t="shared" si="225"/>
        <v>132B_93</v>
      </c>
      <c r="D1301" t="str">
        <f>IF(ISNA(VLOOKUP(C1301,omissio_vanha_vs_uusi!$A$2:$T$107,20,FALSE)),"",IF(VLOOKUP(C1301,omissio_vanha_vs_uusi!$A$2:$T$107,20,FALSE)="OK",VLOOKUP(C1301,omissio_vanha_vs_uusi!$A$2:$T$107,11,FALSE),""))</f>
        <v/>
      </c>
      <c r="E1301">
        <f>VLOOKUP($C1301,marv2012_trees!$A$2:$O$2023,5,FALSE)</f>
        <v>2516521.4900000002</v>
      </c>
      <c r="F1301">
        <f>VLOOKUP($C1301,marv2012_trees!$A$2:$O$2023,6,FALSE)</f>
        <v>6860087.4800000004</v>
      </c>
      <c r="G1301" t="str">
        <f>IF(ISNA(VLOOKUP($C1301,results!$A$2:$CJ$107,10,FALSE)),"",VLOOKUP($C1301,results!$A$2:$CJ$107,10,FALSE))</f>
        <v/>
      </c>
      <c r="H1301" t="str">
        <f>IF(ISNA(VLOOKUP($C1301,results!$A$2:$CJ$107,11,FALSE)),"",VLOOKUP($C1301,results!$A$2:$CJ$107,11,FALSE))</f>
        <v/>
      </c>
      <c r="I1301" t="s">
        <v>207</v>
      </c>
      <c r="J1301">
        <v>93</v>
      </c>
      <c r="K1301">
        <v>3</v>
      </c>
      <c r="L1301">
        <v>128</v>
      </c>
      <c r="M1301">
        <v>18.583000610351501</v>
      </c>
      <c r="N1301">
        <v>2</v>
      </c>
      <c r="O1301" s="7">
        <v>1</v>
      </c>
      <c r="P1301" s="7">
        <v>3</v>
      </c>
      <c r="Q1301" s="7">
        <v>11</v>
      </c>
      <c r="R1301" s="7">
        <v>150</v>
      </c>
      <c r="S1301" s="7">
        <v>1</v>
      </c>
      <c r="T1301" s="7">
        <v>10</v>
      </c>
      <c r="U1301" s="7">
        <v>20</v>
      </c>
      <c r="V1301" s="7">
        <v>12.5</v>
      </c>
      <c r="X1301" s="7">
        <v>6</v>
      </c>
      <c r="Z1301" s="7">
        <v>28</v>
      </c>
      <c r="AB1301" s="8">
        <f t="shared" si="216"/>
        <v>22</v>
      </c>
      <c r="AC1301" s="8" t="str">
        <f t="shared" si="217"/>
        <v/>
      </c>
      <c r="AD1301" s="32" t="str">
        <f t="shared" si="218"/>
        <v/>
      </c>
      <c r="AE1301" s="32" t="str">
        <f>IF(J1301&lt;900,IF(AND(VLOOKUP(C1301,marv2012_trees!$A$2:$O$2023,11,FALSE)&lt;21,OR(Q1301=21,Q1301=22,Q1301=23)),1,""),"")</f>
        <v/>
      </c>
      <c r="AF1301" s="32" t="str">
        <f t="shared" si="219"/>
        <v/>
      </c>
      <c r="AG1301" s="32">
        <f t="shared" si="220"/>
        <v>128</v>
      </c>
      <c r="AH1301" s="32">
        <f t="shared" si="221"/>
        <v>150</v>
      </c>
      <c r="AI1301" s="32">
        <f t="shared" si="222"/>
        <v>22</v>
      </c>
      <c r="AJ1301" s="32" t="str">
        <f t="shared" si="223"/>
        <v/>
      </c>
    </row>
    <row r="1302" spans="1:36">
      <c r="A1302">
        <v>132</v>
      </c>
      <c r="B1302" s="1" t="str">
        <f t="shared" si="215"/>
        <v>132B_96</v>
      </c>
      <c r="C1302" t="str">
        <f t="shared" si="225"/>
        <v>132B_96</v>
      </c>
      <c r="D1302" t="str">
        <f>IF(ISNA(VLOOKUP(C1302,omissio_vanha_vs_uusi!$A$2:$T$107,20,FALSE)),"",IF(VLOOKUP(C1302,omissio_vanha_vs_uusi!$A$2:$T$107,20,FALSE)="OK",VLOOKUP(C1302,omissio_vanha_vs_uusi!$A$2:$T$107,11,FALSE),""))</f>
        <v/>
      </c>
      <c r="E1302">
        <f>VLOOKUP($C1302,marv2012_trees!$A$2:$O$2023,5,FALSE)</f>
        <v>2516518.5499999998</v>
      </c>
      <c r="F1302">
        <f>VLOOKUP($C1302,marv2012_trees!$A$2:$O$2023,6,FALSE)</f>
        <v>6860086.2800000003</v>
      </c>
      <c r="G1302" t="str">
        <f>IF(ISNA(VLOOKUP($C1302,results!$A$2:$CJ$107,10,FALSE)),"",VLOOKUP($C1302,results!$A$2:$CJ$107,10,FALSE))</f>
        <v/>
      </c>
      <c r="H1302" t="str">
        <f>IF(ISNA(VLOOKUP($C1302,results!$A$2:$CJ$107,11,FALSE)),"",VLOOKUP($C1302,results!$A$2:$CJ$107,11,FALSE))</f>
        <v/>
      </c>
      <c r="I1302" t="s">
        <v>207</v>
      </c>
      <c r="J1302">
        <v>96</v>
      </c>
      <c r="K1302">
        <v>3</v>
      </c>
      <c r="L1302">
        <v>162</v>
      </c>
      <c r="M1302">
        <v>18.305004882812401</v>
      </c>
      <c r="N1302">
        <v>2</v>
      </c>
      <c r="O1302" s="7">
        <v>1</v>
      </c>
      <c r="P1302" s="7">
        <v>3</v>
      </c>
      <c r="Q1302" s="7">
        <v>11</v>
      </c>
      <c r="R1302" s="7">
        <v>174</v>
      </c>
      <c r="AB1302" s="8">
        <f t="shared" si="216"/>
        <v>12</v>
      </c>
      <c r="AC1302" s="8" t="str">
        <f t="shared" si="217"/>
        <v/>
      </c>
      <c r="AD1302" s="32" t="str">
        <f t="shared" si="218"/>
        <v/>
      </c>
      <c r="AE1302" s="32" t="str">
        <f>IF(J1302&lt;900,IF(AND(VLOOKUP(C1302,marv2012_trees!$A$2:$O$2023,11,FALSE)&lt;21,OR(Q1302=21,Q1302=22,Q1302=23)),1,""),"")</f>
        <v/>
      </c>
      <c r="AF1302" s="32" t="str">
        <f t="shared" si="219"/>
        <v/>
      </c>
      <c r="AG1302" s="32">
        <f t="shared" si="220"/>
        <v>162</v>
      </c>
      <c r="AH1302" s="32">
        <f t="shared" si="221"/>
        <v>174</v>
      </c>
      <c r="AI1302" s="32">
        <f t="shared" si="222"/>
        <v>12</v>
      </c>
      <c r="AJ1302" s="32" t="str">
        <f t="shared" si="223"/>
        <v/>
      </c>
    </row>
    <row r="1303" spans="1:36">
      <c r="A1303">
        <v>132</v>
      </c>
      <c r="B1303" s="1" t="str">
        <f t="shared" si="215"/>
        <v>132B_111</v>
      </c>
      <c r="C1303" t="str">
        <f t="shared" si="225"/>
        <v>132B_111</v>
      </c>
      <c r="D1303" t="str">
        <f>IF(ISNA(VLOOKUP(C1303,omissio_vanha_vs_uusi!$A$2:$T$107,20,FALSE)),"",IF(VLOOKUP(C1303,omissio_vanha_vs_uusi!$A$2:$T$107,20,FALSE)="OK",VLOOKUP(C1303,omissio_vanha_vs_uusi!$A$2:$T$107,11,FALSE),""))</f>
        <v/>
      </c>
      <c r="E1303">
        <f>VLOOKUP($C1303,marv2012_trees!$A$2:$O$2023,5,FALSE)</f>
        <v>2516515.44</v>
      </c>
      <c r="F1303">
        <f>VLOOKUP($C1303,marv2012_trees!$A$2:$O$2023,6,FALSE)</f>
        <v>6860085.0599999996</v>
      </c>
      <c r="G1303" t="str">
        <f>IF(ISNA(VLOOKUP($C1303,results!$A$2:$CJ$107,10,FALSE)),"",VLOOKUP($C1303,results!$A$2:$CJ$107,10,FALSE))</f>
        <v/>
      </c>
      <c r="H1303" t="str">
        <f>IF(ISNA(VLOOKUP($C1303,results!$A$2:$CJ$107,11,FALSE)),"",VLOOKUP($C1303,results!$A$2:$CJ$107,11,FALSE))</f>
        <v/>
      </c>
      <c r="I1303" t="s">
        <v>207</v>
      </c>
      <c r="J1303">
        <v>111</v>
      </c>
      <c r="K1303">
        <v>3</v>
      </c>
      <c r="L1303">
        <v>118</v>
      </c>
      <c r="M1303">
        <v>16.174999389648399</v>
      </c>
      <c r="N1303">
        <v>2</v>
      </c>
      <c r="O1303" s="7">
        <v>1</v>
      </c>
      <c r="P1303" s="7">
        <v>3</v>
      </c>
      <c r="Q1303" s="7">
        <v>11</v>
      </c>
      <c r="R1303" s="7">
        <v>136</v>
      </c>
      <c r="AB1303" s="8">
        <f t="shared" si="216"/>
        <v>18</v>
      </c>
      <c r="AC1303" s="8" t="str">
        <f t="shared" si="217"/>
        <v/>
      </c>
      <c r="AD1303" s="32" t="str">
        <f t="shared" si="218"/>
        <v/>
      </c>
      <c r="AE1303" s="32" t="str">
        <f>IF(J1303&lt;900,IF(AND(VLOOKUP(C1303,marv2012_trees!$A$2:$O$2023,11,FALSE)&lt;21,OR(Q1303=21,Q1303=22,Q1303=23)),1,""),"")</f>
        <v/>
      </c>
      <c r="AF1303" s="32" t="str">
        <f t="shared" si="219"/>
        <v/>
      </c>
      <c r="AG1303" s="32">
        <f t="shared" si="220"/>
        <v>118</v>
      </c>
      <c r="AH1303" s="32">
        <f t="shared" si="221"/>
        <v>136</v>
      </c>
      <c r="AI1303" s="32">
        <f t="shared" si="222"/>
        <v>18</v>
      </c>
      <c r="AJ1303" s="32" t="str">
        <f t="shared" si="223"/>
        <v/>
      </c>
    </row>
    <row r="1304" spans="1:36">
      <c r="A1304">
        <v>132</v>
      </c>
      <c r="B1304" s="1" t="str">
        <f t="shared" si="215"/>
        <v>132B_81</v>
      </c>
      <c r="C1304" t="str">
        <f t="shared" si="225"/>
        <v>132B_81</v>
      </c>
      <c r="D1304" t="str">
        <f>IF(ISNA(VLOOKUP(C1304,omissio_vanha_vs_uusi!$A$2:$T$107,20,FALSE)),"",IF(VLOOKUP(C1304,omissio_vanha_vs_uusi!$A$2:$T$107,20,FALSE)="OK",VLOOKUP(C1304,omissio_vanha_vs_uusi!$A$2:$T$107,11,FALSE),""))</f>
        <v/>
      </c>
      <c r="E1304">
        <f>VLOOKUP($C1304,marv2012_trees!$A$2:$O$2023,5,FALSE)</f>
        <v>2516520.04</v>
      </c>
      <c r="F1304">
        <f>VLOOKUP($C1304,marv2012_trees!$A$2:$O$2023,6,FALSE)</f>
        <v>6860089.2599999998</v>
      </c>
      <c r="G1304" t="str">
        <f>IF(ISNA(VLOOKUP($C1304,results!$A$2:$CJ$107,10,FALSE)),"",VLOOKUP($C1304,results!$A$2:$CJ$107,10,FALSE))</f>
        <v/>
      </c>
      <c r="H1304" t="str">
        <f>IF(ISNA(VLOOKUP($C1304,results!$A$2:$CJ$107,11,FALSE)),"",VLOOKUP($C1304,results!$A$2:$CJ$107,11,FALSE))</f>
        <v/>
      </c>
      <c r="I1304" t="s">
        <v>207</v>
      </c>
      <c r="J1304">
        <v>81</v>
      </c>
      <c r="K1304">
        <v>3</v>
      </c>
      <c r="L1304">
        <v>140</v>
      </c>
      <c r="M1304">
        <v>18.007001220703099</v>
      </c>
      <c r="N1304">
        <v>2</v>
      </c>
      <c r="O1304" s="7">
        <v>1</v>
      </c>
      <c r="P1304" s="7">
        <v>3</v>
      </c>
      <c r="Q1304" s="7">
        <v>11</v>
      </c>
      <c r="R1304" s="7">
        <v>148</v>
      </c>
      <c r="S1304" s="7">
        <v>1</v>
      </c>
      <c r="T1304" s="7">
        <v>10</v>
      </c>
      <c r="U1304" s="7">
        <v>19.25</v>
      </c>
      <c r="V1304" s="7">
        <v>11.75</v>
      </c>
      <c r="Z1304" s="7">
        <v>28</v>
      </c>
      <c r="AB1304" s="8">
        <f t="shared" si="216"/>
        <v>8</v>
      </c>
      <c r="AC1304" s="8" t="str">
        <f t="shared" si="217"/>
        <v/>
      </c>
      <c r="AD1304" s="32" t="str">
        <f t="shared" si="218"/>
        <v/>
      </c>
      <c r="AE1304" s="32" t="str">
        <f>IF(J1304&lt;900,IF(AND(VLOOKUP(C1304,marv2012_trees!$A$2:$O$2023,11,FALSE)&lt;21,OR(Q1304=21,Q1304=22,Q1304=23)),1,""),"")</f>
        <v/>
      </c>
      <c r="AF1304" s="32" t="str">
        <f t="shared" si="219"/>
        <v/>
      </c>
      <c r="AG1304" s="32">
        <f t="shared" si="220"/>
        <v>140</v>
      </c>
      <c r="AH1304" s="32">
        <f t="shared" si="221"/>
        <v>148</v>
      </c>
      <c r="AI1304" s="32">
        <f t="shared" si="222"/>
        <v>8</v>
      </c>
      <c r="AJ1304" s="32" t="str">
        <f t="shared" si="223"/>
        <v/>
      </c>
    </row>
    <row r="1305" spans="1:36">
      <c r="A1305">
        <v>132</v>
      </c>
      <c r="B1305" s="1" t="str">
        <f t="shared" si="215"/>
        <v>132B_2</v>
      </c>
      <c r="C1305" t="str">
        <f t="shared" si="225"/>
        <v>132B_2</v>
      </c>
      <c r="D1305" t="str">
        <f>IF(ISNA(VLOOKUP(C1305,omissio_vanha_vs_uusi!$A$2:$T$107,20,FALSE)),"",IF(VLOOKUP(C1305,omissio_vanha_vs_uusi!$A$2:$T$107,20,FALSE)="OK",VLOOKUP(C1305,omissio_vanha_vs_uusi!$A$2:$T$107,11,FALSE),""))</f>
        <v/>
      </c>
      <c r="E1305">
        <f>VLOOKUP($C1305,marv2012_trees!$A$2:$O$2023,5,FALSE)</f>
        <v>2516513.29</v>
      </c>
      <c r="F1305">
        <f>VLOOKUP($C1305,marv2012_trees!$A$2:$O$2023,6,FALSE)</f>
        <v>6860086.8300000001</v>
      </c>
      <c r="G1305" t="str">
        <f>IF(ISNA(VLOOKUP($C1305,results!$A$2:$CJ$107,10,FALSE)),"",VLOOKUP($C1305,results!$A$2:$CJ$107,10,FALSE))</f>
        <v/>
      </c>
      <c r="H1305" t="str">
        <f>IF(ISNA(VLOOKUP($C1305,results!$A$2:$CJ$107,11,FALSE)),"",VLOOKUP($C1305,results!$A$2:$CJ$107,11,FALSE))</f>
        <v/>
      </c>
      <c r="I1305" t="s">
        <v>207</v>
      </c>
      <c r="J1305">
        <v>2</v>
      </c>
      <c r="K1305">
        <v>3</v>
      </c>
      <c r="L1305">
        <v>143</v>
      </c>
      <c r="M1305">
        <v>17.915999389648299</v>
      </c>
      <c r="N1305">
        <v>2</v>
      </c>
      <c r="O1305" s="7">
        <v>1</v>
      </c>
      <c r="P1305" s="7">
        <v>3</v>
      </c>
      <c r="Q1305" s="7">
        <v>11</v>
      </c>
      <c r="R1305" s="7">
        <v>157</v>
      </c>
      <c r="AB1305" s="8">
        <f t="shared" si="216"/>
        <v>14</v>
      </c>
      <c r="AC1305" s="8" t="str">
        <f t="shared" si="217"/>
        <v/>
      </c>
      <c r="AD1305" s="32" t="str">
        <f t="shared" si="218"/>
        <v/>
      </c>
      <c r="AE1305" s="32" t="str">
        <f>IF(J1305&lt;900,IF(AND(VLOOKUP(C1305,marv2012_trees!$A$2:$O$2023,11,FALSE)&lt;21,OR(Q1305=21,Q1305=22,Q1305=23)),1,""),"")</f>
        <v/>
      </c>
      <c r="AF1305" s="32" t="str">
        <f t="shared" si="219"/>
        <v/>
      </c>
      <c r="AG1305" s="32">
        <f t="shared" si="220"/>
        <v>143</v>
      </c>
      <c r="AH1305" s="32">
        <f t="shared" si="221"/>
        <v>157</v>
      </c>
      <c r="AI1305" s="32">
        <f t="shared" si="222"/>
        <v>14</v>
      </c>
      <c r="AJ1305" s="32" t="str">
        <f t="shared" si="223"/>
        <v/>
      </c>
    </row>
    <row r="1306" spans="1:36">
      <c r="A1306">
        <v>132</v>
      </c>
      <c r="B1306" s="1" t="str">
        <f t="shared" si="215"/>
        <v>132B_62</v>
      </c>
      <c r="C1306" t="str">
        <f t="shared" si="225"/>
        <v>132B_62</v>
      </c>
      <c r="D1306" t="str">
        <f>IF(ISNA(VLOOKUP(C1306,omissio_vanha_vs_uusi!$A$2:$T$107,20,FALSE)),"",IF(VLOOKUP(C1306,omissio_vanha_vs_uusi!$A$2:$T$107,20,FALSE)="OK",VLOOKUP(C1306,omissio_vanha_vs_uusi!$A$2:$T$107,11,FALSE),""))</f>
        <v/>
      </c>
      <c r="E1306">
        <f>VLOOKUP($C1306,marv2012_trees!$A$2:$O$2023,5,FALSE)</f>
        <v>2516517.2400000002</v>
      </c>
      <c r="F1306">
        <f>VLOOKUP($C1306,marv2012_trees!$A$2:$O$2023,6,FALSE)</f>
        <v>6860090.1799999997</v>
      </c>
      <c r="G1306" t="str">
        <f>IF(ISNA(VLOOKUP($C1306,results!$A$2:$CJ$107,10,FALSE)),"",VLOOKUP($C1306,results!$A$2:$CJ$107,10,FALSE))</f>
        <v/>
      </c>
      <c r="H1306" t="str">
        <f>IF(ISNA(VLOOKUP($C1306,results!$A$2:$CJ$107,11,FALSE)),"",VLOOKUP($C1306,results!$A$2:$CJ$107,11,FALSE))</f>
        <v/>
      </c>
      <c r="I1306" t="s">
        <v>207</v>
      </c>
      <c r="J1306">
        <v>62</v>
      </c>
      <c r="K1306">
        <v>3</v>
      </c>
      <c r="L1306">
        <v>120</v>
      </c>
      <c r="M1306">
        <v>17.390003662109301</v>
      </c>
      <c r="N1306">
        <v>2</v>
      </c>
      <c r="O1306" s="7">
        <v>1</v>
      </c>
      <c r="P1306" s="7">
        <v>3</v>
      </c>
      <c r="Q1306" s="7">
        <v>11</v>
      </c>
      <c r="R1306" s="7">
        <v>135</v>
      </c>
      <c r="AB1306" s="8">
        <f t="shared" si="216"/>
        <v>15</v>
      </c>
      <c r="AC1306" s="8" t="str">
        <f t="shared" si="217"/>
        <v/>
      </c>
      <c r="AD1306" s="32" t="str">
        <f t="shared" si="218"/>
        <v/>
      </c>
      <c r="AE1306" s="32" t="str">
        <f>IF(J1306&lt;900,IF(AND(VLOOKUP(C1306,marv2012_trees!$A$2:$O$2023,11,FALSE)&lt;21,OR(Q1306=21,Q1306=22,Q1306=23)),1,""),"")</f>
        <v/>
      </c>
      <c r="AF1306" s="32" t="str">
        <f t="shared" si="219"/>
        <v/>
      </c>
      <c r="AG1306" s="32">
        <f t="shared" si="220"/>
        <v>120</v>
      </c>
      <c r="AH1306" s="32">
        <f t="shared" si="221"/>
        <v>135</v>
      </c>
      <c r="AI1306" s="32">
        <f t="shared" si="222"/>
        <v>15</v>
      </c>
      <c r="AJ1306" s="32" t="str">
        <f t="shared" si="223"/>
        <v/>
      </c>
    </row>
    <row r="1307" spans="1:36">
      <c r="A1307">
        <v>132</v>
      </c>
      <c r="B1307" s="1" t="str">
        <f t="shared" si="215"/>
        <v>132B_29</v>
      </c>
      <c r="C1307" t="str">
        <f t="shared" si="225"/>
        <v>132B_29</v>
      </c>
      <c r="D1307" t="str">
        <f>IF(ISNA(VLOOKUP(C1307,omissio_vanha_vs_uusi!$A$2:$T$107,20,FALSE)),"",IF(VLOOKUP(C1307,omissio_vanha_vs_uusi!$A$2:$T$107,20,FALSE)="OK",VLOOKUP(C1307,omissio_vanha_vs_uusi!$A$2:$T$107,11,FALSE),""))</f>
        <v/>
      </c>
      <c r="E1307">
        <f>VLOOKUP($C1307,marv2012_trees!$A$2:$O$2023,5,FALSE)</f>
        <v>2516514.38</v>
      </c>
      <c r="F1307">
        <f>VLOOKUP($C1307,marv2012_trees!$A$2:$O$2023,6,FALSE)</f>
        <v>6860088.5300000003</v>
      </c>
      <c r="G1307" t="str">
        <f>IF(ISNA(VLOOKUP($C1307,results!$A$2:$CJ$107,10,FALSE)),"",VLOOKUP($C1307,results!$A$2:$CJ$107,10,FALSE))</f>
        <v/>
      </c>
      <c r="H1307" t="str">
        <f>IF(ISNA(VLOOKUP($C1307,results!$A$2:$CJ$107,11,FALSE)),"",VLOOKUP($C1307,results!$A$2:$CJ$107,11,FALSE))</f>
        <v/>
      </c>
      <c r="I1307" t="s">
        <v>207</v>
      </c>
      <c r="J1307">
        <v>29</v>
      </c>
      <c r="K1307">
        <v>3</v>
      </c>
      <c r="L1307">
        <v>143</v>
      </c>
      <c r="M1307">
        <v>17.421005493163999</v>
      </c>
      <c r="N1307">
        <v>2</v>
      </c>
      <c r="O1307" s="7">
        <v>1</v>
      </c>
      <c r="P1307" s="7">
        <v>3</v>
      </c>
      <c r="Q1307" s="7">
        <v>11</v>
      </c>
      <c r="R1307" s="7">
        <v>152</v>
      </c>
      <c r="S1307" s="7">
        <v>1</v>
      </c>
      <c r="T1307" s="7">
        <v>12</v>
      </c>
      <c r="U1307" s="7">
        <v>18.75</v>
      </c>
      <c r="V1307" s="7">
        <v>10.5</v>
      </c>
      <c r="Z1307" s="7">
        <v>28</v>
      </c>
      <c r="AB1307" s="8">
        <f t="shared" si="216"/>
        <v>9</v>
      </c>
      <c r="AC1307" s="8" t="str">
        <f t="shared" si="217"/>
        <v/>
      </c>
      <c r="AD1307" s="32" t="str">
        <f t="shared" si="218"/>
        <v/>
      </c>
      <c r="AE1307" s="32" t="str">
        <f>IF(J1307&lt;900,IF(AND(VLOOKUP(C1307,marv2012_trees!$A$2:$O$2023,11,FALSE)&lt;21,OR(Q1307=21,Q1307=22,Q1307=23)),1,""),"")</f>
        <v/>
      </c>
      <c r="AF1307" s="32" t="str">
        <f t="shared" si="219"/>
        <v/>
      </c>
      <c r="AG1307" s="32">
        <f t="shared" si="220"/>
        <v>143</v>
      </c>
      <c r="AH1307" s="32">
        <f t="shared" si="221"/>
        <v>152</v>
      </c>
      <c r="AI1307" s="32">
        <f t="shared" si="222"/>
        <v>9</v>
      </c>
      <c r="AJ1307" s="32" t="str">
        <f t="shared" si="223"/>
        <v/>
      </c>
    </row>
    <row r="1308" spans="1:36">
      <c r="A1308">
        <v>132</v>
      </c>
      <c r="B1308" s="1" t="str">
        <f t="shared" si="215"/>
        <v>132B_27</v>
      </c>
      <c r="C1308" t="str">
        <f t="shared" si="225"/>
        <v>132B_27</v>
      </c>
      <c r="D1308" t="str">
        <f>IF(ISNA(VLOOKUP(C1308,omissio_vanha_vs_uusi!$A$2:$T$107,20,FALSE)),"",IF(VLOOKUP(C1308,omissio_vanha_vs_uusi!$A$2:$T$107,20,FALSE)="OK",VLOOKUP(C1308,omissio_vanha_vs_uusi!$A$2:$T$107,11,FALSE),""))</f>
        <v/>
      </c>
      <c r="E1308">
        <f>VLOOKUP($C1308,marv2012_trees!$A$2:$O$2023,5,FALSE)</f>
        <v>2516514.9900000002</v>
      </c>
      <c r="F1308">
        <f>VLOOKUP($C1308,marv2012_trees!$A$2:$O$2023,6,FALSE)</f>
        <v>6860090.2800000003</v>
      </c>
      <c r="G1308" t="str">
        <f>IF(ISNA(VLOOKUP($C1308,results!$A$2:$CJ$107,10,FALSE)),"",VLOOKUP($C1308,results!$A$2:$CJ$107,10,FALSE))</f>
        <v/>
      </c>
      <c r="H1308" t="str">
        <f>IF(ISNA(VLOOKUP($C1308,results!$A$2:$CJ$107,11,FALSE)),"",VLOOKUP($C1308,results!$A$2:$CJ$107,11,FALSE))</f>
        <v/>
      </c>
      <c r="I1308" t="s">
        <v>207</v>
      </c>
      <c r="J1308">
        <v>27</v>
      </c>
      <c r="K1308">
        <v>3</v>
      </c>
      <c r="L1308">
        <v>111</v>
      </c>
      <c r="M1308">
        <v>17.660004882812402</v>
      </c>
      <c r="N1308">
        <v>2</v>
      </c>
      <c r="O1308" s="7">
        <v>1</v>
      </c>
      <c r="P1308" s="7">
        <v>3</v>
      </c>
      <c r="Q1308" s="7">
        <v>11</v>
      </c>
      <c r="R1308" s="7">
        <v>124</v>
      </c>
      <c r="AB1308" s="8">
        <f t="shared" si="216"/>
        <v>13</v>
      </c>
      <c r="AC1308" s="8" t="str">
        <f t="shared" si="217"/>
        <v/>
      </c>
      <c r="AD1308" s="32" t="str">
        <f t="shared" si="218"/>
        <v/>
      </c>
      <c r="AE1308" s="32" t="str">
        <f>IF(J1308&lt;900,IF(AND(VLOOKUP(C1308,marv2012_trees!$A$2:$O$2023,11,FALSE)&lt;21,OR(Q1308=21,Q1308=22,Q1308=23)),1,""),"")</f>
        <v/>
      </c>
      <c r="AF1308" s="32" t="str">
        <f t="shared" si="219"/>
        <v/>
      </c>
      <c r="AG1308" s="32">
        <f t="shared" si="220"/>
        <v>111</v>
      </c>
      <c r="AH1308" s="32">
        <f t="shared" si="221"/>
        <v>124</v>
      </c>
      <c r="AI1308" s="32">
        <f t="shared" si="222"/>
        <v>13</v>
      </c>
      <c r="AJ1308" s="32" t="str">
        <f t="shared" si="223"/>
        <v/>
      </c>
    </row>
    <row r="1309" spans="1:36">
      <c r="A1309">
        <v>132</v>
      </c>
      <c r="B1309" s="1" t="str">
        <f t="shared" si="215"/>
        <v>132B_54</v>
      </c>
      <c r="C1309" t="str">
        <f t="shared" si="225"/>
        <v>132B_54</v>
      </c>
      <c r="D1309" t="str">
        <f>IF(ISNA(VLOOKUP(C1309,omissio_vanha_vs_uusi!$A$2:$T$107,20,FALSE)),"",IF(VLOOKUP(C1309,omissio_vanha_vs_uusi!$A$2:$T$107,20,FALSE)="OK",VLOOKUP(C1309,omissio_vanha_vs_uusi!$A$2:$T$107,11,FALSE),""))</f>
        <v/>
      </c>
      <c r="E1309">
        <f>VLOOKUP($C1309,marv2012_trees!$A$2:$O$2023,5,FALSE)</f>
        <v>2516518.46</v>
      </c>
      <c r="F1309">
        <f>VLOOKUP($C1309,marv2012_trees!$A$2:$O$2023,6,FALSE)</f>
        <v>6860093.29</v>
      </c>
      <c r="G1309" t="str">
        <f>IF(ISNA(VLOOKUP($C1309,results!$A$2:$CJ$107,10,FALSE)),"",VLOOKUP($C1309,results!$A$2:$CJ$107,10,FALSE))</f>
        <v/>
      </c>
      <c r="H1309" t="str">
        <f>IF(ISNA(VLOOKUP($C1309,results!$A$2:$CJ$107,11,FALSE)),"",VLOOKUP($C1309,results!$A$2:$CJ$107,11,FALSE))</f>
        <v/>
      </c>
      <c r="I1309" t="s">
        <v>207</v>
      </c>
      <c r="J1309">
        <v>54</v>
      </c>
      <c r="K1309">
        <v>3</v>
      </c>
      <c r="L1309">
        <v>62</v>
      </c>
      <c r="M1309">
        <v>9.6500067138671195</v>
      </c>
      <c r="N1309">
        <v>2</v>
      </c>
      <c r="O1309" s="7">
        <v>1</v>
      </c>
      <c r="P1309" s="7">
        <v>3</v>
      </c>
      <c r="Q1309" s="7">
        <v>14</v>
      </c>
      <c r="R1309" s="7">
        <v>65</v>
      </c>
      <c r="AA1309" t="s">
        <v>213</v>
      </c>
      <c r="AB1309" s="8">
        <f t="shared" si="216"/>
        <v>3</v>
      </c>
      <c r="AC1309" s="8" t="str">
        <f t="shared" si="217"/>
        <v/>
      </c>
      <c r="AD1309" s="32" t="str">
        <f t="shared" si="218"/>
        <v/>
      </c>
      <c r="AE1309" s="32" t="str">
        <f>IF(J1309&lt;900,IF(AND(VLOOKUP(C1309,marv2012_trees!$A$2:$O$2023,11,FALSE)&lt;21,OR(Q1309=21,Q1309=22,Q1309=23)),1,""),"")</f>
        <v/>
      </c>
      <c r="AF1309" s="32" t="str">
        <f t="shared" si="219"/>
        <v/>
      </c>
      <c r="AG1309" s="32">
        <f t="shared" si="220"/>
        <v>62</v>
      </c>
      <c r="AH1309" s="32">
        <f t="shared" si="221"/>
        <v>65</v>
      </c>
      <c r="AI1309" s="32">
        <f t="shared" si="222"/>
        <v>3</v>
      </c>
      <c r="AJ1309" s="32" t="str">
        <f t="shared" si="223"/>
        <v/>
      </c>
    </row>
    <row r="1310" spans="1:36">
      <c r="A1310">
        <v>132</v>
      </c>
      <c r="B1310" s="1" t="str">
        <f t="shared" si="215"/>
        <v>132B_283</v>
      </c>
      <c r="C1310" t="str">
        <f t="shared" si="225"/>
        <v>132B_283</v>
      </c>
      <c r="D1310" t="str">
        <f>IF(ISNA(VLOOKUP(C1310,omissio_vanha_vs_uusi!$A$2:$T$107,20,FALSE)),"",IF(VLOOKUP(C1310,omissio_vanha_vs_uusi!$A$2:$T$107,20,FALSE)="OK",VLOOKUP(C1310,omissio_vanha_vs_uusi!$A$2:$T$107,11,FALSE),""))</f>
        <v/>
      </c>
      <c r="E1310">
        <f>VLOOKUP($C1310,marv2012_trees!$A$2:$O$2023,5,FALSE)</f>
        <v>2516512.4</v>
      </c>
      <c r="F1310">
        <f>VLOOKUP($C1310,marv2012_trees!$A$2:$O$2023,6,FALSE)</f>
        <v>6860090.4100000001</v>
      </c>
      <c r="G1310" t="str">
        <f>IF(ISNA(VLOOKUP($C1310,results!$A$2:$CJ$107,10,FALSE)),"",VLOOKUP($C1310,results!$A$2:$CJ$107,10,FALSE))</f>
        <v/>
      </c>
      <c r="H1310" t="str">
        <f>IF(ISNA(VLOOKUP($C1310,results!$A$2:$CJ$107,11,FALSE)),"",VLOOKUP($C1310,results!$A$2:$CJ$107,11,FALSE))</f>
        <v/>
      </c>
      <c r="I1310" t="s">
        <v>207</v>
      </c>
      <c r="J1310">
        <v>283</v>
      </c>
      <c r="K1310">
        <v>3</v>
      </c>
      <c r="L1310">
        <v>104</v>
      </c>
      <c r="M1310">
        <v>15.513006103515499</v>
      </c>
      <c r="N1310">
        <v>2</v>
      </c>
      <c r="O1310" s="7">
        <v>1</v>
      </c>
      <c r="P1310" s="7">
        <v>3</v>
      </c>
      <c r="Q1310" s="7">
        <v>11</v>
      </c>
      <c r="R1310" s="7">
        <v>119</v>
      </c>
      <c r="AB1310" s="8">
        <f t="shared" si="216"/>
        <v>15</v>
      </c>
      <c r="AC1310" s="8" t="str">
        <f t="shared" si="217"/>
        <v/>
      </c>
      <c r="AD1310" s="32" t="str">
        <f t="shared" si="218"/>
        <v/>
      </c>
      <c r="AE1310" s="32" t="str">
        <f>IF(J1310&lt;900,IF(AND(VLOOKUP(C1310,marv2012_trees!$A$2:$O$2023,11,FALSE)&lt;21,OR(Q1310=21,Q1310=22,Q1310=23)),1,""),"")</f>
        <v/>
      </c>
      <c r="AF1310" s="32" t="str">
        <f t="shared" si="219"/>
        <v/>
      </c>
      <c r="AG1310" s="32">
        <f t="shared" si="220"/>
        <v>104</v>
      </c>
      <c r="AH1310" s="32">
        <f t="shared" si="221"/>
        <v>119</v>
      </c>
      <c r="AI1310" s="32">
        <f t="shared" si="222"/>
        <v>15</v>
      </c>
      <c r="AJ1310" s="32" t="str">
        <f t="shared" si="223"/>
        <v/>
      </c>
    </row>
    <row r="1311" spans="1:36">
      <c r="A1311">
        <v>132</v>
      </c>
      <c r="B1311" s="1" t="str">
        <f t="shared" si="215"/>
        <v>132B_17</v>
      </c>
      <c r="C1311" t="str">
        <f t="shared" si="225"/>
        <v>132B_17</v>
      </c>
      <c r="D1311" t="str">
        <f>IF(ISNA(VLOOKUP(C1311,omissio_vanha_vs_uusi!$A$2:$T$107,20,FALSE)),"",IF(VLOOKUP(C1311,omissio_vanha_vs_uusi!$A$2:$T$107,20,FALSE)="OK",VLOOKUP(C1311,omissio_vanha_vs_uusi!$A$2:$T$107,11,FALSE),""))</f>
        <v/>
      </c>
      <c r="E1311">
        <f>VLOOKUP($C1311,marv2012_trees!$A$2:$O$2023,5,FALSE)</f>
        <v>2516514.7799999998</v>
      </c>
      <c r="F1311">
        <f>VLOOKUP($C1311,marv2012_trees!$A$2:$O$2023,6,FALSE)</f>
        <v>6860091.9400000004</v>
      </c>
      <c r="G1311" t="str">
        <f>IF(ISNA(VLOOKUP($C1311,results!$A$2:$CJ$107,10,FALSE)),"",VLOOKUP($C1311,results!$A$2:$CJ$107,10,FALSE))</f>
        <v/>
      </c>
      <c r="H1311" t="str">
        <f>IF(ISNA(VLOOKUP($C1311,results!$A$2:$CJ$107,11,FALSE)),"",VLOOKUP($C1311,results!$A$2:$CJ$107,11,FALSE))</f>
        <v/>
      </c>
      <c r="I1311" t="s">
        <v>207</v>
      </c>
      <c r="J1311">
        <v>17</v>
      </c>
      <c r="K1311">
        <v>3</v>
      </c>
      <c r="L1311">
        <v>103</v>
      </c>
      <c r="M1311">
        <v>15.8980030517577</v>
      </c>
      <c r="N1311">
        <v>2</v>
      </c>
      <c r="O1311" s="7">
        <v>1</v>
      </c>
      <c r="P1311" s="7">
        <v>3</v>
      </c>
      <c r="Q1311" s="7">
        <v>11</v>
      </c>
      <c r="R1311" s="7">
        <v>115</v>
      </c>
      <c r="S1311" s="7">
        <v>1</v>
      </c>
      <c r="T1311" s="7">
        <v>7</v>
      </c>
      <c r="U1311" s="7">
        <v>18</v>
      </c>
      <c r="V1311" s="7">
        <v>10</v>
      </c>
      <c r="X1311" s="7">
        <v>5</v>
      </c>
      <c r="Z1311" s="7">
        <v>28</v>
      </c>
      <c r="AB1311" s="8">
        <f t="shared" si="216"/>
        <v>12</v>
      </c>
      <c r="AC1311" s="8" t="str">
        <f t="shared" si="217"/>
        <v/>
      </c>
      <c r="AD1311" s="32" t="str">
        <f t="shared" si="218"/>
        <v/>
      </c>
      <c r="AE1311" s="32" t="str">
        <f>IF(J1311&lt;900,IF(AND(VLOOKUP(C1311,marv2012_trees!$A$2:$O$2023,11,FALSE)&lt;21,OR(Q1311=21,Q1311=22,Q1311=23)),1,""),"")</f>
        <v/>
      </c>
      <c r="AF1311" s="32" t="str">
        <f t="shared" si="219"/>
        <v/>
      </c>
      <c r="AG1311" s="32">
        <f t="shared" si="220"/>
        <v>103</v>
      </c>
      <c r="AH1311" s="32">
        <f t="shared" si="221"/>
        <v>115</v>
      </c>
      <c r="AI1311" s="32">
        <f t="shared" si="222"/>
        <v>12</v>
      </c>
      <c r="AJ1311" s="32" t="str">
        <f t="shared" si="223"/>
        <v/>
      </c>
    </row>
    <row r="1312" spans="1:36">
      <c r="A1312">
        <v>132</v>
      </c>
      <c r="B1312" s="1" t="str">
        <f t="shared" si="215"/>
        <v>132B_26</v>
      </c>
      <c r="C1312" t="str">
        <f t="shared" si="225"/>
        <v>132B_26</v>
      </c>
      <c r="D1312" t="str">
        <f>IF(ISNA(VLOOKUP(C1312,omissio_vanha_vs_uusi!$A$2:$T$107,20,FALSE)),"",IF(VLOOKUP(C1312,omissio_vanha_vs_uusi!$A$2:$T$107,20,FALSE)="OK",VLOOKUP(C1312,omissio_vanha_vs_uusi!$A$2:$T$107,11,FALSE),""))</f>
        <v/>
      </c>
      <c r="E1312">
        <f>VLOOKUP($C1312,marv2012_trees!$A$2:$O$2023,5,FALSE)</f>
        <v>2516516.7200000002</v>
      </c>
      <c r="F1312">
        <f>VLOOKUP($C1312,marv2012_trees!$A$2:$O$2023,6,FALSE)</f>
        <v>6860094.8600000003</v>
      </c>
      <c r="G1312" t="str">
        <f>IF(ISNA(VLOOKUP($C1312,results!$A$2:$CJ$107,10,FALSE)),"",VLOOKUP($C1312,results!$A$2:$CJ$107,10,FALSE))</f>
        <v/>
      </c>
      <c r="H1312" t="str">
        <f>IF(ISNA(VLOOKUP($C1312,results!$A$2:$CJ$107,11,FALSE)),"",VLOOKUP($C1312,results!$A$2:$CJ$107,11,FALSE))</f>
        <v/>
      </c>
      <c r="I1312" t="s">
        <v>207</v>
      </c>
      <c r="J1312">
        <v>26</v>
      </c>
      <c r="K1312">
        <v>3</v>
      </c>
      <c r="L1312">
        <v>145</v>
      </c>
      <c r="M1312">
        <v>17.376010986328001</v>
      </c>
      <c r="N1312">
        <v>2</v>
      </c>
      <c r="O1312" s="7">
        <v>1</v>
      </c>
      <c r="P1312" s="7">
        <v>3</v>
      </c>
      <c r="Q1312" s="7">
        <v>11</v>
      </c>
      <c r="R1312" s="7">
        <v>155</v>
      </c>
      <c r="AB1312" s="8">
        <f t="shared" si="216"/>
        <v>10</v>
      </c>
      <c r="AC1312" s="8" t="str">
        <f t="shared" si="217"/>
        <v/>
      </c>
      <c r="AD1312" s="32" t="str">
        <f t="shared" si="218"/>
        <v/>
      </c>
      <c r="AE1312" s="32" t="str">
        <f>IF(J1312&lt;900,IF(AND(VLOOKUP(C1312,marv2012_trees!$A$2:$O$2023,11,FALSE)&lt;21,OR(Q1312=21,Q1312=22,Q1312=23)),1,""),"")</f>
        <v/>
      </c>
      <c r="AF1312" s="32" t="str">
        <f t="shared" si="219"/>
        <v/>
      </c>
      <c r="AG1312" s="32">
        <f t="shared" si="220"/>
        <v>145</v>
      </c>
      <c r="AH1312" s="32">
        <f t="shared" si="221"/>
        <v>155</v>
      </c>
      <c r="AI1312" s="32">
        <f t="shared" si="222"/>
        <v>10</v>
      </c>
      <c r="AJ1312" s="32" t="str">
        <f t="shared" si="223"/>
        <v/>
      </c>
    </row>
    <row r="1313" spans="1:36">
      <c r="A1313">
        <v>132</v>
      </c>
      <c r="B1313" s="1" t="str">
        <f t="shared" si="215"/>
        <v>132B_10</v>
      </c>
      <c r="C1313" t="str">
        <f t="shared" si="225"/>
        <v>132B_10</v>
      </c>
      <c r="D1313" t="str">
        <f>IF(ISNA(VLOOKUP(C1313,omissio_vanha_vs_uusi!$A$2:$T$107,20,FALSE)),"",IF(VLOOKUP(C1313,omissio_vanha_vs_uusi!$A$2:$T$107,20,FALSE)="OK",VLOOKUP(C1313,omissio_vanha_vs_uusi!$A$2:$T$107,11,FALSE),""))</f>
        <v/>
      </c>
      <c r="E1313">
        <f>VLOOKUP($C1313,marv2012_trees!$A$2:$O$2023,5,FALSE)</f>
        <v>2516514.9</v>
      </c>
      <c r="F1313">
        <f>VLOOKUP($C1313,marv2012_trees!$A$2:$O$2023,6,FALSE)</f>
        <v>6860094.1500000004</v>
      </c>
      <c r="G1313" t="str">
        <f>IF(ISNA(VLOOKUP($C1313,results!$A$2:$CJ$107,10,FALSE)),"",VLOOKUP($C1313,results!$A$2:$CJ$107,10,FALSE))</f>
        <v/>
      </c>
      <c r="H1313" t="str">
        <f>IF(ISNA(VLOOKUP($C1313,results!$A$2:$CJ$107,11,FALSE)),"",VLOOKUP($C1313,results!$A$2:$CJ$107,11,FALSE))</f>
        <v/>
      </c>
      <c r="I1313" t="s">
        <v>207</v>
      </c>
      <c r="J1313">
        <v>10</v>
      </c>
      <c r="K1313">
        <v>3</v>
      </c>
      <c r="L1313">
        <v>105</v>
      </c>
      <c r="M1313">
        <v>14.9850006103515</v>
      </c>
      <c r="N1313">
        <v>2</v>
      </c>
      <c r="O1313" s="7">
        <v>1</v>
      </c>
      <c r="P1313" s="7">
        <v>3</v>
      </c>
      <c r="Q1313" s="7">
        <v>11</v>
      </c>
      <c r="R1313" s="7">
        <v>112</v>
      </c>
      <c r="AB1313" s="8">
        <f t="shared" si="216"/>
        <v>7</v>
      </c>
      <c r="AC1313" s="8" t="str">
        <f t="shared" si="217"/>
        <v/>
      </c>
      <c r="AD1313" s="32" t="str">
        <f t="shared" si="218"/>
        <v/>
      </c>
      <c r="AE1313" s="32" t="str">
        <f>IF(J1313&lt;900,IF(AND(VLOOKUP(C1313,marv2012_trees!$A$2:$O$2023,11,FALSE)&lt;21,OR(Q1313=21,Q1313=22,Q1313=23)),1,""),"")</f>
        <v/>
      </c>
      <c r="AF1313" s="32" t="str">
        <f t="shared" si="219"/>
        <v/>
      </c>
      <c r="AG1313" s="32">
        <f t="shared" si="220"/>
        <v>105</v>
      </c>
      <c r="AH1313" s="32">
        <f t="shared" si="221"/>
        <v>112</v>
      </c>
      <c r="AI1313" s="32">
        <f t="shared" si="222"/>
        <v>7</v>
      </c>
      <c r="AJ1313" s="32" t="str">
        <f t="shared" si="223"/>
        <v/>
      </c>
    </row>
    <row r="1314" spans="1:36">
      <c r="A1314">
        <v>132</v>
      </c>
      <c r="B1314" s="1" t="str">
        <f t="shared" si="215"/>
        <v>132B_293</v>
      </c>
      <c r="C1314" t="str">
        <f t="shared" si="225"/>
        <v>132B_293</v>
      </c>
      <c r="D1314" t="str">
        <f>IF(ISNA(VLOOKUP(C1314,omissio_vanha_vs_uusi!$A$2:$T$107,20,FALSE)),"",IF(VLOOKUP(C1314,omissio_vanha_vs_uusi!$A$2:$T$107,20,FALSE)="OK",VLOOKUP(C1314,omissio_vanha_vs_uusi!$A$2:$T$107,11,FALSE),""))</f>
        <v/>
      </c>
      <c r="E1314">
        <f>VLOOKUP($C1314,marv2012_trees!$A$2:$O$2023,5,FALSE)</f>
        <v>2516513.2200000002</v>
      </c>
      <c r="F1314">
        <f>VLOOKUP($C1314,marv2012_trees!$A$2:$O$2023,6,FALSE)</f>
        <v>6860093.4000000004</v>
      </c>
      <c r="G1314" t="str">
        <f>IF(ISNA(VLOOKUP($C1314,results!$A$2:$CJ$107,10,FALSE)),"",VLOOKUP($C1314,results!$A$2:$CJ$107,10,FALSE))</f>
        <v/>
      </c>
      <c r="H1314" t="str">
        <f>IF(ISNA(VLOOKUP($C1314,results!$A$2:$CJ$107,11,FALSE)),"",VLOOKUP($C1314,results!$A$2:$CJ$107,11,FALSE))</f>
        <v/>
      </c>
      <c r="I1314" t="s">
        <v>207</v>
      </c>
      <c r="J1314">
        <v>293</v>
      </c>
      <c r="K1314">
        <v>3</v>
      </c>
      <c r="L1314">
        <v>106</v>
      </c>
      <c r="M1314">
        <v>17.569009155273399</v>
      </c>
      <c r="N1314">
        <v>2</v>
      </c>
      <c r="O1314" s="7">
        <v>1</v>
      </c>
      <c r="P1314" s="7">
        <v>3</v>
      </c>
      <c r="Q1314" s="7">
        <v>11</v>
      </c>
      <c r="R1314" s="7">
        <v>115</v>
      </c>
      <c r="AB1314" s="8">
        <f t="shared" si="216"/>
        <v>9</v>
      </c>
      <c r="AC1314" s="8" t="str">
        <f t="shared" si="217"/>
        <v/>
      </c>
      <c r="AD1314" s="32" t="str">
        <f t="shared" si="218"/>
        <v/>
      </c>
      <c r="AE1314" s="32" t="str">
        <f>IF(J1314&lt;900,IF(AND(VLOOKUP(C1314,marv2012_trees!$A$2:$O$2023,11,FALSE)&lt;21,OR(Q1314=21,Q1314=22,Q1314=23)),1,""),"")</f>
        <v/>
      </c>
      <c r="AF1314" s="32" t="str">
        <f t="shared" si="219"/>
        <v/>
      </c>
      <c r="AG1314" s="32">
        <f t="shared" si="220"/>
        <v>106</v>
      </c>
      <c r="AH1314" s="32">
        <f t="shared" si="221"/>
        <v>115</v>
      </c>
      <c r="AI1314" s="32">
        <f t="shared" si="222"/>
        <v>9</v>
      </c>
      <c r="AJ1314" s="32" t="str">
        <f t="shared" si="223"/>
        <v/>
      </c>
    </row>
    <row r="1315" spans="1:36">
      <c r="A1315">
        <v>132</v>
      </c>
      <c r="B1315" s="1" t="str">
        <f t="shared" si="215"/>
        <v>132B_280</v>
      </c>
      <c r="C1315" t="str">
        <f t="shared" si="225"/>
        <v>132B_280</v>
      </c>
      <c r="D1315" t="str">
        <f>IF(ISNA(VLOOKUP(C1315,omissio_vanha_vs_uusi!$A$2:$T$107,20,FALSE)),"",IF(VLOOKUP(C1315,omissio_vanha_vs_uusi!$A$2:$T$107,20,FALSE)="OK",VLOOKUP(C1315,omissio_vanha_vs_uusi!$A$2:$T$107,11,FALSE),""))</f>
        <v/>
      </c>
      <c r="E1315">
        <f>VLOOKUP($C1315,marv2012_trees!$A$2:$O$2023,5,FALSE)</f>
        <v>2516511.59</v>
      </c>
      <c r="F1315">
        <f>VLOOKUP($C1315,marv2012_trees!$A$2:$O$2023,6,FALSE)</f>
        <v>6860092.8899999997</v>
      </c>
      <c r="G1315" t="str">
        <f>IF(ISNA(VLOOKUP($C1315,results!$A$2:$CJ$107,10,FALSE)),"",VLOOKUP($C1315,results!$A$2:$CJ$107,10,FALSE))</f>
        <v/>
      </c>
      <c r="H1315" t="str">
        <f>IF(ISNA(VLOOKUP($C1315,results!$A$2:$CJ$107,11,FALSE)),"",VLOOKUP($C1315,results!$A$2:$CJ$107,11,FALSE))</f>
        <v/>
      </c>
      <c r="I1315" t="s">
        <v>207</v>
      </c>
      <c r="J1315">
        <v>280</v>
      </c>
      <c r="K1315">
        <v>3</v>
      </c>
      <c r="L1315">
        <v>100</v>
      </c>
      <c r="M1315">
        <v>17.525010986327999</v>
      </c>
      <c r="N1315">
        <v>2</v>
      </c>
      <c r="O1315" s="7">
        <v>1</v>
      </c>
      <c r="P1315" s="7">
        <v>3</v>
      </c>
      <c r="Q1315" s="7">
        <v>11</v>
      </c>
      <c r="R1315" s="7">
        <v>112</v>
      </c>
      <c r="S1315" s="7">
        <v>1</v>
      </c>
      <c r="T1315" s="7">
        <v>8</v>
      </c>
      <c r="U1315" s="7">
        <v>19.25</v>
      </c>
      <c r="V1315" s="7">
        <v>11.25</v>
      </c>
      <c r="Z1315" s="7">
        <v>28</v>
      </c>
      <c r="AB1315" s="8">
        <f t="shared" si="216"/>
        <v>12</v>
      </c>
      <c r="AC1315" s="8" t="str">
        <f t="shared" si="217"/>
        <v/>
      </c>
      <c r="AD1315" s="32" t="str">
        <f t="shared" si="218"/>
        <v/>
      </c>
      <c r="AE1315" s="32" t="str">
        <f>IF(J1315&lt;900,IF(AND(VLOOKUP(C1315,marv2012_trees!$A$2:$O$2023,11,FALSE)&lt;21,OR(Q1315=21,Q1315=22,Q1315=23)),1,""),"")</f>
        <v/>
      </c>
      <c r="AF1315" s="32" t="str">
        <f t="shared" si="219"/>
        <v/>
      </c>
      <c r="AG1315" s="32">
        <f t="shared" si="220"/>
        <v>100</v>
      </c>
      <c r="AH1315" s="32">
        <f t="shared" si="221"/>
        <v>112</v>
      </c>
      <c r="AI1315" s="32">
        <f t="shared" si="222"/>
        <v>12</v>
      </c>
      <c r="AJ1315" s="32" t="str">
        <f t="shared" si="223"/>
        <v/>
      </c>
    </row>
    <row r="1316" spans="1:36">
      <c r="A1316">
        <v>132</v>
      </c>
      <c r="B1316" s="1" t="str">
        <f t="shared" si="215"/>
        <v>132B_272</v>
      </c>
      <c r="C1316" t="str">
        <f t="shared" si="225"/>
        <v>132B_272</v>
      </c>
      <c r="D1316" t="str">
        <f>IF(ISNA(VLOOKUP(C1316,omissio_vanha_vs_uusi!$A$2:$T$107,20,FALSE)),"",IF(VLOOKUP(C1316,omissio_vanha_vs_uusi!$A$2:$T$107,20,FALSE)="OK",VLOOKUP(C1316,omissio_vanha_vs_uusi!$A$2:$T$107,11,FALSE),""))</f>
        <v/>
      </c>
      <c r="E1316">
        <f>VLOOKUP($C1316,marv2012_trees!$A$2:$O$2023,5,FALSE)</f>
        <v>2516510.4900000002</v>
      </c>
      <c r="F1316">
        <f>VLOOKUP($C1316,marv2012_trees!$A$2:$O$2023,6,FALSE)</f>
        <v>6860092.2599999998</v>
      </c>
      <c r="G1316" t="str">
        <f>IF(ISNA(VLOOKUP($C1316,results!$A$2:$CJ$107,10,FALSE)),"",VLOOKUP($C1316,results!$A$2:$CJ$107,10,FALSE))</f>
        <v/>
      </c>
      <c r="H1316" t="str">
        <f>IF(ISNA(VLOOKUP($C1316,results!$A$2:$CJ$107,11,FALSE)),"",VLOOKUP($C1316,results!$A$2:$CJ$107,11,FALSE))</f>
        <v/>
      </c>
      <c r="I1316" t="s">
        <v>207</v>
      </c>
      <c r="J1316">
        <v>272</v>
      </c>
      <c r="K1316">
        <v>3</v>
      </c>
      <c r="L1316">
        <v>108</v>
      </c>
      <c r="M1316">
        <v>16.4730067138671</v>
      </c>
      <c r="N1316">
        <v>2</v>
      </c>
      <c r="O1316" s="7">
        <v>1</v>
      </c>
      <c r="P1316" s="7">
        <v>3</v>
      </c>
      <c r="Q1316" s="7">
        <v>11</v>
      </c>
      <c r="R1316" s="7">
        <v>120</v>
      </c>
      <c r="AB1316" s="8">
        <f t="shared" si="216"/>
        <v>12</v>
      </c>
      <c r="AC1316" s="8" t="str">
        <f t="shared" si="217"/>
        <v/>
      </c>
      <c r="AD1316" s="32" t="str">
        <f t="shared" si="218"/>
        <v/>
      </c>
      <c r="AE1316" s="32" t="str">
        <f>IF(J1316&lt;900,IF(AND(VLOOKUP(C1316,marv2012_trees!$A$2:$O$2023,11,FALSE)&lt;21,OR(Q1316=21,Q1316=22,Q1316=23)),1,""),"")</f>
        <v/>
      </c>
      <c r="AF1316" s="32" t="str">
        <f t="shared" si="219"/>
        <v/>
      </c>
      <c r="AG1316" s="32">
        <f t="shared" si="220"/>
        <v>108</v>
      </c>
      <c r="AH1316" s="32">
        <f t="shared" si="221"/>
        <v>120</v>
      </c>
      <c r="AI1316" s="32">
        <f t="shared" si="222"/>
        <v>12</v>
      </c>
      <c r="AJ1316" s="32" t="str">
        <f t="shared" si="223"/>
        <v/>
      </c>
    </row>
    <row r="1317" spans="1:36">
      <c r="A1317">
        <v>132</v>
      </c>
      <c r="B1317" s="1" t="str">
        <f t="shared" si="215"/>
        <v>132B_25</v>
      </c>
      <c r="C1317" t="str">
        <f t="shared" si="225"/>
        <v>132B_25</v>
      </c>
      <c r="D1317" t="str">
        <f>IF(ISNA(VLOOKUP(C1317,omissio_vanha_vs_uusi!$A$2:$T$107,20,FALSE)),"",IF(VLOOKUP(C1317,omissio_vanha_vs_uusi!$A$2:$T$107,20,FALSE)="OK",VLOOKUP(C1317,omissio_vanha_vs_uusi!$A$2:$T$107,11,FALSE),""))</f>
        <v/>
      </c>
      <c r="E1317">
        <f>VLOOKUP($C1317,marv2012_trees!$A$2:$O$2023,5,FALSE)</f>
        <v>2516517.5</v>
      </c>
      <c r="F1317">
        <f>VLOOKUP($C1317,marv2012_trees!$A$2:$O$2023,6,FALSE)</f>
        <v>6860097.1100000003</v>
      </c>
      <c r="G1317" t="str">
        <f>IF(ISNA(VLOOKUP($C1317,results!$A$2:$CJ$107,10,FALSE)),"",VLOOKUP($C1317,results!$A$2:$CJ$107,10,FALSE))</f>
        <v/>
      </c>
      <c r="H1317" t="str">
        <f>IF(ISNA(VLOOKUP($C1317,results!$A$2:$CJ$107,11,FALSE)),"",VLOOKUP($C1317,results!$A$2:$CJ$107,11,FALSE))</f>
        <v/>
      </c>
      <c r="I1317" t="s">
        <v>207</v>
      </c>
      <c r="J1317">
        <v>25</v>
      </c>
      <c r="K1317">
        <v>3</v>
      </c>
      <c r="L1317">
        <v>70</v>
      </c>
      <c r="M1317">
        <v>10.781001831054599</v>
      </c>
      <c r="N1317">
        <v>2</v>
      </c>
      <c r="O1317" s="7">
        <v>1</v>
      </c>
      <c r="P1317" s="7">
        <v>3</v>
      </c>
      <c r="Q1317" s="7">
        <v>14</v>
      </c>
      <c r="R1317" s="7">
        <v>70</v>
      </c>
      <c r="AA1317" t="s">
        <v>214</v>
      </c>
      <c r="AB1317" s="8">
        <f t="shared" si="216"/>
        <v>0</v>
      </c>
      <c r="AC1317" s="8" t="str">
        <f t="shared" si="217"/>
        <v/>
      </c>
      <c r="AD1317" s="32" t="str">
        <f t="shared" si="218"/>
        <v/>
      </c>
      <c r="AE1317" s="32" t="str">
        <f>IF(J1317&lt;900,IF(AND(VLOOKUP(C1317,marv2012_trees!$A$2:$O$2023,11,FALSE)&lt;21,OR(Q1317=21,Q1317=22,Q1317=23)),1,""),"")</f>
        <v/>
      </c>
      <c r="AF1317" s="32" t="str">
        <f t="shared" si="219"/>
        <v/>
      </c>
      <c r="AG1317" s="32">
        <f t="shared" si="220"/>
        <v>70</v>
      </c>
      <c r="AH1317" s="32">
        <f t="shared" si="221"/>
        <v>70</v>
      </c>
      <c r="AI1317" s="32">
        <f t="shared" si="222"/>
        <v>0</v>
      </c>
      <c r="AJ1317" s="32" t="str">
        <f t="shared" si="223"/>
        <v/>
      </c>
    </row>
    <row r="1318" spans="1:36">
      <c r="A1318">
        <v>132</v>
      </c>
      <c r="B1318" s="1" t="str">
        <f t="shared" si="215"/>
        <v>132B_6</v>
      </c>
      <c r="C1318" t="str">
        <f t="shared" si="225"/>
        <v>132B_6</v>
      </c>
      <c r="D1318" t="str">
        <f>IF(ISNA(VLOOKUP(C1318,omissio_vanha_vs_uusi!$A$2:$T$107,20,FALSE)),"",IF(VLOOKUP(C1318,omissio_vanha_vs_uusi!$A$2:$T$107,20,FALSE)="OK",VLOOKUP(C1318,omissio_vanha_vs_uusi!$A$2:$T$107,11,FALSE),""))</f>
        <v/>
      </c>
      <c r="E1318">
        <f>VLOOKUP($C1318,marv2012_trees!$A$2:$O$2023,5,FALSE)</f>
        <v>2516514.87</v>
      </c>
      <c r="F1318">
        <f>VLOOKUP($C1318,marv2012_trees!$A$2:$O$2023,6,FALSE)</f>
        <v>6860096.4299999997</v>
      </c>
      <c r="G1318" t="str">
        <f>IF(ISNA(VLOOKUP($C1318,results!$A$2:$CJ$107,10,FALSE)),"",VLOOKUP($C1318,results!$A$2:$CJ$107,10,FALSE))</f>
        <v/>
      </c>
      <c r="H1318" t="str">
        <f>IF(ISNA(VLOOKUP($C1318,results!$A$2:$CJ$107,11,FALSE)),"",VLOOKUP($C1318,results!$A$2:$CJ$107,11,FALSE))</f>
        <v/>
      </c>
      <c r="I1318" t="s">
        <v>207</v>
      </c>
      <c r="J1318">
        <v>6</v>
      </c>
      <c r="K1318">
        <v>3</v>
      </c>
      <c r="L1318">
        <v>116</v>
      </c>
      <c r="M1318">
        <v>16.831010375976501</v>
      </c>
      <c r="N1318">
        <v>2</v>
      </c>
      <c r="O1318" s="7">
        <v>1</v>
      </c>
      <c r="P1318" s="7">
        <v>3</v>
      </c>
      <c r="Q1318" s="7">
        <v>11</v>
      </c>
      <c r="R1318" s="7">
        <v>122</v>
      </c>
      <c r="AB1318" s="8">
        <f t="shared" si="216"/>
        <v>6</v>
      </c>
      <c r="AC1318" s="8" t="str">
        <f t="shared" si="217"/>
        <v/>
      </c>
      <c r="AD1318" s="32" t="str">
        <f t="shared" si="218"/>
        <v/>
      </c>
      <c r="AE1318" s="32" t="str">
        <f>IF(J1318&lt;900,IF(AND(VLOOKUP(C1318,marv2012_trees!$A$2:$O$2023,11,FALSE)&lt;21,OR(Q1318=21,Q1318=22,Q1318=23)),1,""),"")</f>
        <v/>
      </c>
      <c r="AF1318" s="32" t="str">
        <f t="shared" si="219"/>
        <v/>
      </c>
      <c r="AG1318" s="32">
        <f t="shared" si="220"/>
        <v>116</v>
      </c>
      <c r="AH1318" s="32">
        <f t="shared" si="221"/>
        <v>122</v>
      </c>
      <c r="AI1318" s="32">
        <f t="shared" si="222"/>
        <v>6</v>
      </c>
      <c r="AJ1318" s="32" t="str">
        <f t="shared" si="223"/>
        <v/>
      </c>
    </row>
    <row r="1319" spans="1:36">
      <c r="A1319">
        <v>132</v>
      </c>
      <c r="B1319" s="1" t="str">
        <f t="shared" si="215"/>
        <v>132B_288</v>
      </c>
      <c r="C1319" t="str">
        <f t="shared" si="225"/>
        <v>132B_288</v>
      </c>
      <c r="D1319" t="str">
        <f>IF(ISNA(VLOOKUP(C1319,omissio_vanha_vs_uusi!$A$2:$T$107,20,FALSE)),"",IF(VLOOKUP(C1319,omissio_vanha_vs_uusi!$A$2:$T$107,20,FALSE)="OK",VLOOKUP(C1319,omissio_vanha_vs_uusi!$A$2:$T$107,11,FALSE),""))</f>
        <v/>
      </c>
      <c r="E1319">
        <f>VLOOKUP($C1319,marv2012_trees!$A$2:$O$2023,5,FALSE)</f>
        <v>2516512.66</v>
      </c>
      <c r="F1319">
        <f>VLOOKUP($C1319,marv2012_trees!$A$2:$O$2023,6,FALSE)</f>
        <v>6860095.3600000003</v>
      </c>
      <c r="G1319" t="str">
        <f>IF(ISNA(VLOOKUP($C1319,results!$A$2:$CJ$107,10,FALSE)),"",VLOOKUP($C1319,results!$A$2:$CJ$107,10,FALSE))</f>
        <v/>
      </c>
      <c r="H1319" t="str">
        <f>IF(ISNA(VLOOKUP($C1319,results!$A$2:$CJ$107,11,FALSE)),"",VLOOKUP($C1319,results!$A$2:$CJ$107,11,FALSE))</f>
        <v/>
      </c>
      <c r="I1319" t="s">
        <v>207</v>
      </c>
      <c r="J1319">
        <v>288</v>
      </c>
      <c r="K1319">
        <v>3</v>
      </c>
      <c r="L1319">
        <v>108</v>
      </c>
      <c r="M1319">
        <v>16.8820097656249</v>
      </c>
      <c r="N1319">
        <v>2</v>
      </c>
      <c r="O1319" s="7">
        <v>1</v>
      </c>
      <c r="P1319" s="7">
        <v>3</v>
      </c>
      <c r="Q1319" s="7">
        <v>11</v>
      </c>
      <c r="R1319" s="7">
        <v>129</v>
      </c>
      <c r="AB1319" s="8">
        <f t="shared" si="216"/>
        <v>21</v>
      </c>
      <c r="AC1319" s="8" t="str">
        <f t="shared" si="217"/>
        <v/>
      </c>
      <c r="AD1319" s="32" t="str">
        <f t="shared" si="218"/>
        <v/>
      </c>
      <c r="AE1319" s="32" t="str">
        <f>IF(J1319&lt;900,IF(AND(VLOOKUP(C1319,marv2012_trees!$A$2:$O$2023,11,FALSE)&lt;21,OR(Q1319=21,Q1319=22,Q1319=23)),1,""),"")</f>
        <v/>
      </c>
      <c r="AF1319" s="32" t="str">
        <f t="shared" si="219"/>
        <v/>
      </c>
      <c r="AG1319" s="32">
        <f t="shared" si="220"/>
        <v>108</v>
      </c>
      <c r="AH1319" s="32">
        <f t="shared" si="221"/>
        <v>129</v>
      </c>
      <c r="AI1319" s="32">
        <f t="shared" si="222"/>
        <v>21</v>
      </c>
      <c r="AJ1319" s="32" t="str">
        <f t="shared" si="223"/>
        <v/>
      </c>
    </row>
    <row r="1320" spans="1:36">
      <c r="A1320">
        <v>132</v>
      </c>
      <c r="B1320" s="1" t="str">
        <f t="shared" si="215"/>
        <v>132B_8</v>
      </c>
      <c r="C1320" t="str">
        <f t="shared" si="225"/>
        <v>132B_8</v>
      </c>
      <c r="D1320" t="str">
        <f>IF(ISNA(VLOOKUP(C1320,omissio_vanha_vs_uusi!$A$2:$T$107,20,FALSE)),"",IF(VLOOKUP(C1320,omissio_vanha_vs_uusi!$A$2:$T$107,20,FALSE)="OK",VLOOKUP(C1320,omissio_vanha_vs_uusi!$A$2:$T$107,11,FALSE),""))</f>
        <v/>
      </c>
      <c r="E1320">
        <f>VLOOKUP($C1320,marv2012_trees!$A$2:$O$2023,5,FALSE)</f>
        <v>2516515.6800000002</v>
      </c>
      <c r="F1320">
        <f>VLOOKUP($C1320,marv2012_trees!$A$2:$O$2023,6,FALSE)</f>
        <v>6860098.5300000003</v>
      </c>
      <c r="G1320" t="str">
        <f>IF(ISNA(VLOOKUP($C1320,results!$A$2:$CJ$107,10,FALSE)),"",VLOOKUP($C1320,results!$A$2:$CJ$107,10,FALSE))</f>
        <v/>
      </c>
      <c r="H1320" t="str">
        <f>IF(ISNA(VLOOKUP($C1320,results!$A$2:$CJ$107,11,FALSE)),"",VLOOKUP($C1320,results!$A$2:$CJ$107,11,FALSE))</f>
        <v/>
      </c>
      <c r="I1320" t="s">
        <v>207</v>
      </c>
      <c r="J1320">
        <v>8</v>
      </c>
      <c r="K1320">
        <v>3</v>
      </c>
      <c r="L1320">
        <v>90</v>
      </c>
      <c r="M1320">
        <v>14.0530067138671</v>
      </c>
      <c r="N1320">
        <v>2</v>
      </c>
      <c r="O1320" s="7">
        <v>1</v>
      </c>
      <c r="P1320" s="7">
        <v>3</v>
      </c>
      <c r="Q1320" s="7">
        <v>11</v>
      </c>
      <c r="R1320" s="7">
        <v>94</v>
      </c>
      <c r="AB1320" s="8">
        <f t="shared" si="216"/>
        <v>4</v>
      </c>
      <c r="AC1320" s="8" t="str">
        <f t="shared" si="217"/>
        <v/>
      </c>
      <c r="AD1320" s="32" t="str">
        <f t="shared" si="218"/>
        <v/>
      </c>
      <c r="AE1320" s="32" t="str">
        <f>IF(J1320&lt;900,IF(AND(VLOOKUP(C1320,marv2012_trees!$A$2:$O$2023,11,FALSE)&lt;21,OR(Q1320=21,Q1320=22,Q1320=23)),1,""),"")</f>
        <v/>
      </c>
      <c r="AF1320" s="32" t="str">
        <f t="shared" si="219"/>
        <v/>
      </c>
      <c r="AG1320" s="32">
        <f t="shared" si="220"/>
        <v>90</v>
      </c>
      <c r="AH1320" s="32">
        <f t="shared" si="221"/>
        <v>94</v>
      </c>
      <c r="AI1320" s="32">
        <f t="shared" si="222"/>
        <v>4</v>
      </c>
      <c r="AJ1320" s="32" t="str">
        <f t="shared" si="223"/>
        <v/>
      </c>
    </row>
    <row r="1321" spans="1:36">
      <c r="A1321">
        <v>132</v>
      </c>
      <c r="B1321" s="1" t="str">
        <f t="shared" si="215"/>
        <v>132B_274</v>
      </c>
      <c r="C1321" t="str">
        <f t="shared" si="225"/>
        <v>132B_274</v>
      </c>
      <c r="D1321" t="str">
        <f>IF(ISNA(VLOOKUP(C1321,omissio_vanha_vs_uusi!$A$2:$T$107,20,FALSE)),"",IF(VLOOKUP(C1321,omissio_vanha_vs_uusi!$A$2:$T$107,20,FALSE)="OK",VLOOKUP(C1321,omissio_vanha_vs_uusi!$A$2:$T$107,11,FALSE),""))</f>
        <v/>
      </c>
      <c r="E1321">
        <f>VLOOKUP($C1321,marv2012_trees!$A$2:$O$2023,5,FALSE)</f>
        <v>2516509.67</v>
      </c>
      <c r="F1321">
        <f>VLOOKUP($C1321,marv2012_trees!$A$2:$O$2023,6,FALSE)</f>
        <v>6860096.25</v>
      </c>
      <c r="G1321" t="str">
        <f>IF(ISNA(VLOOKUP($C1321,results!$A$2:$CJ$107,10,FALSE)),"",VLOOKUP($C1321,results!$A$2:$CJ$107,10,FALSE))</f>
        <v/>
      </c>
      <c r="H1321" t="str">
        <f>IF(ISNA(VLOOKUP($C1321,results!$A$2:$CJ$107,11,FALSE)),"",VLOOKUP($C1321,results!$A$2:$CJ$107,11,FALSE))</f>
        <v/>
      </c>
      <c r="I1321" t="s">
        <v>207</v>
      </c>
      <c r="J1321">
        <v>274</v>
      </c>
      <c r="K1321">
        <v>3</v>
      </c>
      <c r="L1321">
        <v>148</v>
      </c>
      <c r="M1321">
        <v>18.386004272460902</v>
      </c>
      <c r="N1321">
        <v>2</v>
      </c>
      <c r="O1321" s="7">
        <v>1</v>
      </c>
      <c r="P1321" s="7">
        <v>3</v>
      </c>
      <c r="Q1321" s="7">
        <v>11</v>
      </c>
      <c r="R1321" s="7">
        <v>160</v>
      </c>
      <c r="S1321" s="7">
        <v>1</v>
      </c>
      <c r="T1321" s="7">
        <v>13</v>
      </c>
      <c r="U1321" s="7">
        <v>20.5</v>
      </c>
      <c r="V1321" s="7">
        <v>9</v>
      </c>
      <c r="Z1321" s="7">
        <v>28</v>
      </c>
      <c r="AB1321" s="8">
        <f t="shared" si="216"/>
        <v>12</v>
      </c>
      <c r="AC1321" s="8" t="str">
        <f t="shared" si="217"/>
        <v/>
      </c>
      <c r="AD1321" s="32" t="str">
        <f t="shared" si="218"/>
        <v/>
      </c>
      <c r="AE1321" s="32" t="str">
        <f>IF(J1321&lt;900,IF(AND(VLOOKUP(C1321,marv2012_trees!$A$2:$O$2023,11,FALSE)&lt;21,OR(Q1321=21,Q1321=22,Q1321=23)),1,""),"")</f>
        <v/>
      </c>
      <c r="AF1321" s="32" t="str">
        <f t="shared" si="219"/>
        <v/>
      </c>
      <c r="AG1321" s="32">
        <f t="shared" si="220"/>
        <v>148</v>
      </c>
      <c r="AH1321" s="32">
        <f t="shared" si="221"/>
        <v>160</v>
      </c>
      <c r="AI1321" s="32">
        <f t="shared" si="222"/>
        <v>12</v>
      </c>
      <c r="AJ1321" s="32" t="str">
        <f t="shared" si="223"/>
        <v/>
      </c>
    </row>
    <row r="1322" spans="1:36">
      <c r="A1322">
        <v>132</v>
      </c>
      <c r="B1322" s="1" t="str">
        <f t="shared" si="215"/>
        <v>132B_292</v>
      </c>
      <c r="C1322" t="str">
        <f t="shared" si="225"/>
        <v>132B_292</v>
      </c>
      <c r="D1322" t="str">
        <f>IF(ISNA(VLOOKUP(C1322,omissio_vanha_vs_uusi!$A$2:$T$107,20,FALSE)),"",IF(VLOOKUP(C1322,omissio_vanha_vs_uusi!$A$2:$T$107,20,FALSE)="OK",VLOOKUP(C1322,omissio_vanha_vs_uusi!$A$2:$T$107,11,FALSE),""))</f>
        <v/>
      </c>
      <c r="E1322">
        <f>VLOOKUP($C1322,marv2012_trees!$A$2:$O$2023,5,FALSE)</f>
        <v>2516513.2200000002</v>
      </c>
      <c r="F1322">
        <f>VLOOKUP($C1322,marv2012_trees!$A$2:$O$2023,6,FALSE)</f>
        <v>6860098.3700000001</v>
      </c>
      <c r="G1322" t="str">
        <f>IF(ISNA(VLOOKUP($C1322,results!$A$2:$CJ$107,10,FALSE)),"",VLOOKUP($C1322,results!$A$2:$CJ$107,10,FALSE))</f>
        <v/>
      </c>
      <c r="H1322" t="str">
        <f>IF(ISNA(VLOOKUP($C1322,results!$A$2:$CJ$107,11,FALSE)),"",VLOOKUP($C1322,results!$A$2:$CJ$107,11,FALSE))</f>
        <v/>
      </c>
      <c r="I1322" t="s">
        <v>207</v>
      </c>
      <c r="J1322">
        <v>292</v>
      </c>
      <c r="K1322">
        <v>3</v>
      </c>
      <c r="L1322">
        <v>156</v>
      </c>
      <c r="M1322">
        <v>19.059998168945299</v>
      </c>
      <c r="N1322">
        <v>2</v>
      </c>
      <c r="O1322" s="7">
        <v>1</v>
      </c>
      <c r="P1322" s="7">
        <v>3</v>
      </c>
      <c r="Q1322" s="7">
        <v>11</v>
      </c>
      <c r="R1322" s="7">
        <v>181</v>
      </c>
      <c r="AB1322" s="8">
        <f t="shared" si="216"/>
        <v>25</v>
      </c>
      <c r="AC1322" s="8" t="str">
        <f t="shared" si="217"/>
        <v/>
      </c>
      <c r="AD1322" s="32" t="str">
        <f t="shared" si="218"/>
        <v/>
      </c>
      <c r="AE1322" s="32" t="str">
        <f>IF(J1322&lt;900,IF(AND(VLOOKUP(C1322,marv2012_trees!$A$2:$O$2023,11,FALSE)&lt;21,OR(Q1322=21,Q1322=22,Q1322=23)),1,""),"")</f>
        <v/>
      </c>
      <c r="AF1322" s="32" t="str">
        <f t="shared" si="219"/>
        <v/>
      </c>
      <c r="AG1322" s="32">
        <f t="shared" si="220"/>
        <v>156</v>
      </c>
      <c r="AH1322" s="32">
        <f t="shared" si="221"/>
        <v>181</v>
      </c>
      <c r="AI1322" s="32">
        <f t="shared" si="222"/>
        <v>25</v>
      </c>
      <c r="AJ1322" s="32" t="str">
        <f t="shared" si="223"/>
        <v/>
      </c>
    </row>
    <row r="1323" spans="1:36">
      <c r="A1323">
        <v>132</v>
      </c>
      <c r="B1323" s="1" t="str">
        <f t="shared" si="215"/>
        <v>132B_277</v>
      </c>
      <c r="C1323" t="str">
        <f t="shared" si="225"/>
        <v>132B_277</v>
      </c>
      <c r="D1323" t="str">
        <f>IF(ISNA(VLOOKUP(C1323,omissio_vanha_vs_uusi!$A$2:$T$107,20,FALSE)),"",IF(VLOOKUP(C1323,omissio_vanha_vs_uusi!$A$2:$T$107,20,FALSE)="OK",VLOOKUP(C1323,omissio_vanha_vs_uusi!$A$2:$T$107,11,FALSE),""))</f>
        <v/>
      </c>
      <c r="E1323">
        <f>VLOOKUP($C1323,marv2012_trees!$A$2:$O$2023,5,FALSE)</f>
        <v>2516509.34</v>
      </c>
      <c r="F1323">
        <f>VLOOKUP($C1323,marv2012_trees!$A$2:$O$2023,6,FALSE)</f>
        <v>6860099.9100000001</v>
      </c>
      <c r="G1323" t="str">
        <f>IF(ISNA(VLOOKUP($C1323,results!$A$2:$CJ$107,10,FALSE)),"",VLOOKUP($C1323,results!$A$2:$CJ$107,10,FALSE))</f>
        <v/>
      </c>
      <c r="H1323" t="str">
        <f>IF(ISNA(VLOOKUP($C1323,results!$A$2:$CJ$107,11,FALSE)),"",VLOOKUP($C1323,results!$A$2:$CJ$107,11,FALSE))</f>
        <v/>
      </c>
      <c r="I1323" t="s">
        <v>207</v>
      </c>
      <c r="J1323">
        <v>277</v>
      </c>
      <c r="K1323">
        <v>3</v>
      </c>
      <c r="L1323">
        <v>132</v>
      </c>
      <c r="M1323">
        <v>17.968002441406199</v>
      </c>
      <c r="N1323">
        <v>2</v>
      </c>
      <c r="O1323" s="7">
        <v>1</v>
      </c>
      <c r="P1323" s="7">
        <v>3</v>
      </c>
      <c r="Q1323" s="7">
        <v>11</v>
      </c>
      <c r="R1323" s="7">
        <v>158</v>
      </c>
      <c r="S1323" s="7">
        <v>1</v>
      </c>
      <c r="T1323" s="7">
        <v>10</v>
      </c>
      <c r="U1323" s="7">
        <v>20</v>
      </c>
      <c r="V1323" s="7">
        <v>9.5</v>
      </c>
      <c r="X1323" s="7">
        <v>10</v>
      </c>
      <c r="Z1323" s="7">
        <v>28</v>
      </c>
      <c r="AB1323" s="8">
        <f t="shared" si="216"/>
        <v>26</v>
      </c>
      <c r="AC1323" s="8" t="str">
        <f t="shared" si="217"/>
        <v/>
      </c>
      <c r="AD1323" s="32" t="str">
        <f t="shared" si="218"/>
        <v/>
      </c>
      <c r="AE1323" s="32" t="str">
        <f>IF(J1323&lt;900,IF(AND(VLOOKUP(C1323,marv2012_trees!$A$2:$O$2023,11,FALSE)&lt;21,OR(Q1323=21,Q1323=22,Q1323=23)),1,""),"")</f>
        <v/>
      </c>
      <c r="AF1323" s="32" t="str">
        <f t="shared" si="219"/>
        <v/>
      </c>
      <c r="AG1323" s="32">
        <f t="shared" si="220"/>
        <v>132</v>
      </c>
      <c r="AH1323" s="32">
        <f t="shared" si="221"/>
        <v>158</v>
      </c>
      <c r="AI1323" s="32">
        <f t="shared" si="222"/>
        <v>26</v>
      </c>
      <c r="AJ1323" s="32" t="str">
        <f t="shared" si="223"/>
        <v/>
      </c>
    </row>
    <row r="1324" spans="1:36">
      <c r="A1324">
        <v>132</v>
      </c>
      <c r="B1324" s="1" t="str">
        <f t="shared" si="215"/>
        <v>132B_290</v>
      </c>
      <c r="C1324" t="str">
        <f t="shared" si="225"/>
        <v>132B_290</v>
      </c>
      <c r="D1324" t="str">
        <f>IF(ISNA(VLOOKUP(C1324,omissio_vanha_vs_uusi!$A$2:$T$107,20,FALSE)),"",IF(VLOOKUP(C1324,omissio_vanha_vs_uusi!$A$2:$T$107,20,FALSE)="OK",VLOOKUP(C1324,omissio_vanha_vs_uusi!$A$2:$T$107,11,FALSE),""))</f>
        <v/>
      </c>
      <c r="E1324">
        <f>VLOOKUP($C1324,marv2012_trees!$A$2:$O$2023,5,FALSE)</f>
        <v>2516512.92</v>
      </c>
      <c r="F1324">
        <f>VLOOKUP($C1324,marv2012_trees!$A$2:$O$2023,6,FALSE)</f>
        <v>6860102.7199999997</v>
      </c>
      <c r="G1324" t="str">
        <f>IF(ISNA(VLOOKUP($C1324,results!$A$2:$CJ$107,10,FALSE)),"",VLOOKUP($C1324,results!$A$2:$CJ$107,10,FALSE))</f>
        <v/>
      </c>
      <c r="H1324" t="str">
        <f>IF(ISNA(VLOOKUP($C1324,results!$A$2:$CJ$107,11,FALSE)),"",VLOOKUP($C1324,results!$A$2:$CJ$107,11,FALSE))</f>
        <v/>
      </c>
      <c r="I1324" t="s">
        <v>207</v>
      </c>
      <c r="J1324">
        <v>290</v>
      </c>
      <c r="K1324">
        <v>3</v>
      </c>
      <c r="L1324">
        <v>148</v>
      </c>
      <c r="M1324">
        <v>17.558000610351499</v>
      </c>
      <c r="N1324">
        <v>2</v>
      </c>
      <c r="O1324" s="7">
        <v>1</v>
      </c>
      <c r="P1324" s="7">
        <v>3</v>
      </c>
      <c r="Q1324" s="7">
        <v>11</v>
      </c>
      <c r="R1324" s="7">
        <v>165</v>
      </c>
      <c r="AB1324" s="8">
        <f t="shared" si="216"/>
        <v>17</v>
      </c>
      <c r="AC1324" s="8" t="str">
        <f t="shared" si="217"/>
        <v/>
      </c>
      <c r="AD1324" s="32" t="str">
        <f t="shared" si="218"/>
        <v/>
      </c>
      <c r="AE1324" s="32" t="str">
        <f>IF(J1324&lt;900,IF(AND(VLOOKUP(C1324,marv2012_trees!$A$2:$O$2023,11,FALSE)&lt;21,OR(Q1324=21,Q1324=22,Q1324=23)),1,""),"")</f>
        <v/>
      </c>
      <c r="AF1324" s="32" t="str">
        <f t="shared" si="219"/>
        <v/>
      </c>
      <c r="AG1324" s="32">
        <f t="shared" si="220"/>
        <v>148</v>
      </c>
      <c r="AH1324" s="32">
        <f t="shared" si="221"/>
        <v>165</v>
      </c>
      <c r="AI1324" s="32">
        <f t="shared" si="222"/>
        <v>17</v>
      </c>
      <c r="AJ1324" s="32" t="str">
        <f t="shared" si="223"/>
        <v/>
      </c>
    </row>
    <row r="1325" spans="1:36">
      <c r="A1325">
        <v>132</v>
      </c>
      <c r="B1325" s="1" t="str">
        <f t="shared" si="215"/>
        <v>132B_284</v>
      </c>
      <c r="C1325" t="str">
        <f t="shared" si="225"/>
        <v>132B_284</v>
      </c>
      <c r="D1325" t="str">
        <f>IF(ISNA(VLOOKUP(C1325,omissio_vanha_vs_uusi!$A$2:$T$107,20,FALSE)),"",IF(VLOOKUP(C1325,omissio_vanha_vs_uusi!$A$2:$T$107,20,FALSE)="OK",VLOOKUP(C1325,omissio_vanha_vs_uusi!$A$2:$T$107,11,FALSE),""))</f>
        <v/>
      </c>
      <c r="E1325">
        <f>VLOOKUP($C1325,marv2012_trees!$A$2:$O$2023,5,FALSE)</f>
        <v>2516510.73</v>
      </c>
      <c r="F1325">
        <f>VLOOKUP($C1325,marv2012_trees!$A$2:$O$2023,6,FALSE)</f>
        <v>6860102.0300000003</v>
      </c>
      <c r="G1325" t="str">
        <f>IF(ISNA(VLOOKUP($C1325,results!$A$2:$CJ$107,10,FALSE)),"",VLOOKUP($C1325,results!$A$2:$CJ$107,10,FALSE))</f>
        <v/>
      </c>
      <c r="H1325" t="str">
        <f>IF(ISNA(VLOOKUP($C1325,results!$A$2:$CJ$107,11,FALSE)),"",VLOOKUP($C1325,results!$A$2:$CJ$107,11,FALSE))</f>
        <v/>
      </c>
      <c r="I1325" t="s">
        <v>207</v>
      </c>
      <c r="J1325">
        <v>284</v>
      </c>
      <c r="K1325">
        <v>3</v>
      </c>
      <c r="L1325">
        <v>91</v>
      </c>
      <c r="M1325">
        <v>12.809006713867101</v>
      </c>
      <c r="N1325">
        <v>2</v>
      </c>
      <c r="O1325" s="7">
        <v>1</v>
      </c>
      <c r="P1325" s="7">
        <v>3</v>
      </c>
      <c r="Q1325" s="7">
        <v>11</v>
      </c>
      <c r="R1325" s="7">
        <v>96</v>
      </c>
      <c r="AB1325" s="8">
        <f t="shared" si="216"/>
        <v>5</v>
      </c>
      <c r="AC1325" s="8" t="str">
        <f t="shared" si="217"/>
        <v/>
      </c>
      <c r="AD1325" s="32" t="str">
        <f t="shared" si="218"/>
        <v/>
      </c>
      <c r="AE1325" s="32" t="str">
        <f>IF(J1325&lt;900,IF(AND(VLOOKUP(C1325,marv2012_trees!$A$2:$O$2023,11,FALSE)&lt;21,OR(Q1325=21,Q1325=22,Q1325=23)),1,""),"")</f>
        <v/>
      </c>
      <c r="AF1325" s="32" t="str">
        <f t="shared" si="219"/>
        <v/>
      </c>
      <c r="AG1325" s="32">
        <f t="shared" si="220"/>
        <v>91</v>
      </c>
      <c r="AH1325" s="32">
        <f t="shared" si="221"/>
        <v>96</v>
      </c>
      <c r="AI1325" s="32">
        <f t="shared" si="222"/>
        <v>5</v>
      </c>
      <c r="AJ1325" s="32" t="str">
        <f t="shared" si="223"/>
        <v/>
      </c>
    </row>
    <row r="1326" spans="1:36">
      <c r="A1326">
        <v>132</v>
      </c>
      <c r="B1326" s="1" t="str">
        <f t="shared" si="215"/>
        <v>132B_276</v>
      </c>
      <c r="C1326" t="str">
        <f t="shared" si="225"/>
        <v>132B_276</v>
      </c>
      <c r="D1326" t="str">
        <f>IF(ISNA(VLOOKUP(C1326,omissio_vanha_vs_uusi!$A$2:$T$107,20,FALSE)),"",IF(VLOOKUP(C1326,omissio_vanha_vs_uusi!$A$2:$T$107,20,FALSE)="OK",VLOOKUP(C1326,omissio_vanha_vs_uusi!$A$2:$T$107,11,FALSE),""))</f>
        <v/>
      </c>
      <c r="E1326">
        <f>VLOOKUP($C1326,marv2012_trees!$A$2:$O$2023,5,FALSE)</f>
        <v>2516508.6800000002</v>
      </c>
      <c r="F1326">
        <f>VLOOKUP($C1326,marv2012_trees!$A$2:$O$2023,6,FALSE)</f>
        <v>6860102.0199999996</v>
      </c>
      <c r="G1326" t="str">
        <f>IF(ISNA(VLOOKUP($C1326,results!$A$2:$CJ$107,10,FALSE)),"",VLOOKUP($C1326,results!$A$2:$CJ$107,10,FALSE))</f>
        <v/>
      </c>
      <c r="H1326" t="str">
        <f>IF(ISNA(VLOOKUP($C1326,results!$A$2:$CJ$107,11,FALSE)),"",VLOOKUP($C1326,results!$A$2:$CJ$107,11,FALSE))</f>
        <v/>
      </c>
      <c r="I1326" t="s">
        <v>207</v>
      </c>
      <c r="J1326">
        <v>276</v>
      </c>
      <c r="K1326">
        <v>3</v>
      </c>
      <c r="L1326">
        <v>105</v>
      </c>
      <c r="M1326">
        <v>17.150010986327999</v>
      </c>
      <c r="N1326">
        <v>2</v>
      </c>
      <c r="O1326" s="7">
        <v>1</v>
      </c>
      <c r="P1326" s="7">
        <v>3</v>
      </c>
      <c r="Q1326" s="7">
        <v>11</v>
      </c>
      <c r="R1326" s="7">
        <v>115</v>
      </c>
      <c r="S1326" s="7">
        <v>1</v>
      </c>
      <c r="T1326" s="7">
        <v>8</v>
      </c>
      <c r="U1326" s="7">
        <v>17.75</v>
      </c>
      <c r="V1326" s="7">
        <v>10.25</v>
      </c>
      <c r="Z1326" s="7">
        <v>28</v>
      </c>
      <c r="AB1326" s="8">
        <f t="shared" si="216"/>
        <v>10</v>
      </c>
      <c r="AC1326" s="8" t="str">
        <f t="shared" si="217"/>
        <v/>
      </c>
      <c r="AD1326" s="32" t="str">
        <f t="shared" si="218"/>
        <v/>
      </c>
      <c r="AE1326" s="32" t="str">
        <f>IF(J1326&lt;900,IF(AND(VLOOKUP(C1326,marv2012_trees!$A$2:$O$2023,11,FALSE)&lt;21,OR(Q1326=21,Q1326=22,Q1326=23)),1,""),"")</f>
        <v/>
      </c>
      <c r="AF1326" s="32" t="str">
        <f t="shared" si="219"/>
        <v/>
      </c>
      <c r="AG1326" s="32">
        <f t="shared" si="220"/>
        <v>105</v>
      </c>
      <c r="AH1326" s="32">
        <f t="shared" si="221"/>
        <v>115</v>
      </c>
      <c r="AI1326" s="32">
        <f t="shared" si="222"/>
        <v>10</v>
      </c>
      <c r="AJ1326" s="32" t="str">
        <f t="shared" si="223"/>
        <v/>
      </c>
    </row>
    <row r="1327" spans="1:36">
      <c r="A1327">
        <v>132</v>
      </c>
      <c r="B1327" s="1" t="str">
        <f t="shared" si="215"/>
        <v>132B_282</v>
      </c>
      <c r="C1327" t="str">
        <f t="shared" si="225"/>
        <v>132B_282</v>
      </c>
      <c r="D1327" t="str">
        <f>IF(ISNA(VLOOKUP(C1327,omissio_vanha_vs_uusi!$A$2:$T$107,20,FALSE)),"",IF(VLOOKUP(C1327,omissio_vanha_vs_uusi!$A$2:$T$107,20,FALSE)="OK",VLOOKUP(C1327,omissio_vanha_vs_uusi!$A$2:$T$107,11,FALSE),""))</f>
        <v/>
      </c>
      <c r="E1327">
        <f>VLOOKUP($C1327,marv2012_trees!$A$2:$O$2023,5,FALSE)</f>
        <v>2516510.06</v>
      </c>
      <c r="F1327">
        <f>VLOOKUP($C1327,marv2012_trees!$A$2:$O$2023,6,FALSE)</f>
        <v>6860104.0499999998</v>
      </c>
      <c r="G1327" t="str">
        <f>IF(ISNA(VLOOKUP($C1327,results!$A$2:$CJ$107,10,FALSE)),"",VLOOKUP($C1327,results!$A$2:$CJ$107,10,FALSE))</f>
        <v/>
      </c>
      <c r="H1327" t="str">
        <f>IF(ISNA(VLOOKUP($C1327,results!$A$2:$CJ$107,11,FALSE)),"",VLOOKUP($C1327,results!$A$2:$CJ$107,11,FALSE))</f>
        <v/>
      </c>
      <c r="I1327" t="s">
        <v>207</v>
      </c>
      <c r="J1327">
        <v>282</v>
      </c>
      <c r="K1327">
        <v>3</v>
      </c>
      <c r="L1327">
        <v>82</v>
      </c>
      <c r="M1327">
        <v>14.6960073242187</v>
      </c>
      <c r="N1327">
        <v>2</v>
      </c>
      <c r="O1327" s="7">
        <v>1</v>
      </c>
      <c r="P1327" s="7">
        <v>3</v>
      </c>
      <c r="Q1327" s="7">
        <v>14</v>
      </c>
      <c r="R1327" s="7">
        <v>65</v>
      </c>
      <c r="AA1327" t="s">
        <v>215</v>
      </c>
      <c r="AB1327" s="8">
        <f t="shared" si="216"/>
        <v>-17</v>
      </c>
      <c r="AC1327" s="8" t="str">
        <f t="shared" si="217"/>
        <v/>
      </c>
      <c r="AD1327" s="32" t="str">
        <f t="shared" si="218"/>
        <v/>
      </c>
      <c r="AE1327" s="32" t="str">
        <f>IF(J1327&lt;900,IF(AND(VLOOKUP(C1327,marv2012_trees!$A$2:$O$2023,11,FALSE)&lt;21,OR(Q1327=21,Q1327=22,Q1327=23)),1,""),"")</f>
        <v/>
      </c>
      <c r="AF1327" s="32" t="str">
        <f t="shared" si="219"/>
        <v/>
      </c>
      <c r="AG1327" s="32">
        <f t="shared" si="220"/>
        <v>82</v>
      </c>
      <c r="AH1327" s="32">
        <f t="shared" si="221"/>
        <v>65</v>
      </c>
      <c r="AI1327" s="32">
        <f t="shared" si="222"/>
        <v>-17</v>
      </c>
      <c r="AJ1327" s="32" t="str">
        <f t="shared" si="223"/>
        <v/>
      </c>
    </row>
    <row r="1328" spans="1:36">
      <c r="A1328">
        <v>132</v>
      </c>
      <c r="B1328" s="1" t="str">
        <f t="shared" si="215"/>
        <v>132B_279</v>
      </c>
      <c r="C1328" t="str">
        <f t="shared" si="225"/>
        <v>132B_279</v>
      </c>
      <c r="D1328" t="str">
        <f>IF(ISNA(VLOOKUP(C1328,omissio_vanha_vs_uusi!$A$2:$T$107,20,FALSE)),"",IF(VLOOKUP(C1328,omissio_vanha_vs_uusi!$A$2:$T$107,20,FALSE)="OK",VLOOKUP(C1328,omissio_vanha_vs_uusi!$A$2:$T$107,11,FALSE),""))</f>
        <v/>
      </c>
      <c r="E1328">
        <f>VLOOKUP($C1328,marv2012_trees!$A$2:$O$2023,5,FALSE)</f>
        <v>2516508.96</v>
      </c>
      <c r="F1328">
        <f>VLOOKUP($C1328,marv2012_trees!$A$2:$O$2023,6,FALSE)</f>
        <v>6860104.2699999996</v>
      </c>
      <c r="G1328" t="str">
        <f>IF(ISNA(VLOOKUP($C1328,results!$A$2:$CJ$107,10,FALSE)),"",VLOOKUP($C1328,results!$A$2:$CJ$107,10,FALSE))</f>
        <v/>
      </c>
      <c r="H1328" t="str">
        <f>IF(ISNA(VLOOKUP($C1328,results!$A$2:$CJ$107,11,FALSE)),"",VLOOKUP($C1328,results!$A$2:$CJ$107,11,FALSE))</f>
        <v/>
      </c>
      <c r="I1328" t="s">
        <v>207</v>
      </c>
      <c r="J1328">
        <v>279</v>
      </c>
      <c r="K1328">
        <v>3</v>
      </c>
      <c r="L1328">
        <v>65</v>
      </c>
      <c r="M1328">
        <v>11.872999389648299</v>
      </c>
      <c r="N1328">
        <v>2</v>
      </c>
      <c r="O1328" s="7">
        <v>1</v>
      </c>
      <c r="P1328" s="7">
        <v>3</v>
      </c>
      <c r="Q1328" s="7">
        <v>11</v>
      </c>
      <c r="R1328" s="7">
        <v>70</v>
      </c>
      <c r="S1328" s="7">
        <v>1</v>
      </c>
      <c r="T1328" s="7">
        <v>5</v>
      </c>
      <c r="U1328" s="7">
        <v>12.75</v>
      </c>
      <c r="V1328" s="7">
        <v>8.5</v>
      </c>
      <c r="Z1328" s="7">
        <v>28</v>
      </c>
      <c r="AB1328" s="8">
        <f t="shared" si="216"/>
        <v>5</v>
      </c>
      <c r="AC1328" s="8" t="str">
        <f t="shared" si="217"/>
        <v/>
      </c>
      <c r="AD1328" s="32" t="str">
        <f t="shared" si="218"/>
        <v/>
      </c>
      <c r="AE1328" s="32" t="str">
        <f>IF(J1328&lt;900,IF(AND(VLOOKUP(C1328,marv2012_trees!$A$2:$O$2023,11,FALSE)&lt;21,OR(Q1328=21,Q1328=22,Q1328=23)),1,""),"")</f>
        <v/>
      </c>
      <c r="AF1328" s="32" t="str">
        <f t="shared" si="219"/>
        <v/>
      </c>
      <c r="AG1328" s="32">
        <f t="shared" si="220"/>
        <v>65</v>
      </c>
      <c r="AH1328" s="32">
        <f t="shared" si="221"/>
        <v>70</v>
      </c>
      <c r="AI1328" s="32">
        <f t="shared" si="222"/>
        <v>5</v>
      </c>
      <c r="AJ1328" s="32" t="str">
        <f t="shared" si="223"/>
        <v/>
      </c>
    </row>
    <row r="1329" spans="1:36">
      <c r="A1329">
        <v>132</v>
      </c>
      <c r="B1329" s="1" t="str">
        <f t="shared" si="215"/>
        <v>132B_271</v>
      </c>
      <c r="C1329" t="str">
        <f t="shared" si="225"/>
        <v>132B_271</v>
      </c>
      <c r="D1329" t="str">
        <f>IF(ISNA(VLOOKUP(C1329,omissio_vanha_vs_uusi!$A$2:$T$107,20,FALSE)),"",IF(VLOOKUP(C1329,omissio_vanha_vs_uusi!$A$2:$T$107,20,FALSE)="OK",VLOOKUP(C1329,omissio_vanha_vs_uusi!$A$2:$T$107,11,FALSE),""))</f>
        <v/>
      </c>
      <c r="E1329">
        <f>VLOOKUP($C1329,marv2012_trees!$A$2:$O$2023,5,FALSE)</f>
        <v>2516505.9500000002</v>
      </c>
      <c r="F1329">
        <f>VLOOKUP($C1329,marv2012_trees!$A$2:$O$2023,6,FALSE)</f>
        <v>6860103.5099999998</v>
      </c>
      <c r="G1329" t="str">
        <f>IF(ISNA(VLOOKUP($C1329,results!$A$2:$CJ$107,10,FALSE)),"",VLOOKUP($C1329,results!$A$2:$CJ$107,10,FALSE))</f>
        <v/>
      </c>
      <c r="H1329" t="str">
        <f>IF(ISNA(VLOOKUP($C1329,results!$A$2:$CJ$107,11,FALSE)),"",VLOOKUP($C1329,results!$A$2:$CJ$107,11,FALSE))</f>
        <v/>
      </c>
      <c r="I1329" t="s">
        <v>207</v>
      </c>
      <c r="J1329">
        <v>271</v>
      </c>
      <c r="K1329">
        <v>3</v>
      </c>
      <c r="L1329">
        <v>140</v>
      </c>
      <c r="M1329">
        <v>17.474008544921801</v>
      </c>
      <c r="N1329">
        <v>2</v>
      </c>
      <c r="O1329" s="7">
        <v>1</v>
      </c>
      <c r="P1329" s="7">
        <v>3</v>
      </c>
      <c r="Q1329" s="7">
        <v>11</v>
      </c>
      <c r="R1329" s="7">
        <v>155</v>
      </c>
      <c r="AB1329" s="8">
        <f t="shared" si="216"/>
        <v>15</v>
      </c>
      <c r="AC1329" s="8" t="str">
        <f t="shared" si="217"/>
        <v/>
      </c>
      <c r="AD1329" s="32" t="str">
        <f t="shared" si="218"/>
        <v/>
      </c>
      <c r="AE1329" s="32" t="str">
        <f>IF(J1329&lt;900,IF(AND(VLOOKUP(C1329,marv2012_trees!$A$2:$O$2023,11,FALSE)&lt;21,OR(Q1329=21,Q1329=22,Q1329=23)),1,""),"")</f>
        <v/>
      </c>
      <c r="AF1329" s="32" t="str">
        <f t="shared" si="219"/>
        <v/>
      </c>
      <c r="AG1329" s="32">
        <f t="shared" si="220"/>
        <v>140</v>
      </c>
      <c r="AH1329" s="32">
        <f t="shared" si="221"/>
        <v>155</v>
      </c>
      <c r="AI1329" s="32">
        <f t="shared" si="222"/>
        <v>15</v>
      </c>
      <c r="AJ1329" s="32" t="str">
        <f t="shared" si="223"/>
        <v/>
      </c>
    </row>
    <row r="1330" spans="1:36">
      <c r="A1330">
        <v>132</v>
      </c>
      <c r="B1330" s="1" t="str">
        <f t="shared" si="215"/>
        <v>132B_287</v>
      </c>
      <c r="C1330" t="str">
        <f t="shared" si="225"/>
        <v>132B_287</v>
      </c>
      <c r="D1330" t="str">
        <f>IF(ISNA(VLOOKUP(C1330,omissio_vanha_vs_uusi!$A$2:$T$107,20,FALSE)),"",IF(VLOOKUP(C1330,omissio_vanha_vs_uusi!$A$2:$T$107,20,FALSE)="OK",VLOOKUP(C1330,omissio_vanha_vs_uusi!$A$2:$T$107,11,FALSE),""))</f>
        <v/>
      </c>
      <c r="E1330">
        <f>VLOOKUP($C1330,marv2012_trees!$A$2:$O$2023,5,FALSE)</f>
        <v>2516510.46</v>
      </c>
      <c r="F1330">
        <f>VLOOKUP($C1330,marv2012_trees!$A$2:$O$2023,6,FALSE)</f>
        <v>6860107.6699999999</v>
      </c>
      <c r="G1330" t="str">
        <f>IF(ISNA(VLOOKUP($C1330,results!$A$2:$CJ$107,10,FALSE)),"",VLOOKUP($C1330,results!$A$2:$CJ$107,10,FALSE))</f>
        <v/>
      </c>
      <c r="H1330" t="str">
        <f>IF(ISNA(VLOOKUP($C1330,results!$A$2:$CJ$107,11,FALSE)),"",VLOOKUP($C1330,results!$A$2:$CJ$107,11,FALSE))</f>
        <v/>
      </c>
      <c r="I1330" t="s">
        <v>207</v>
      </c>
      <c r="J1330">
        <v>287</v>
      </c>
      <c r="K1330">
        <v>3</v>
      </c>
      <c r="L1330">
        <v>122</v>
      </c>
      <c r="M1330">
        <v>16.667008544921799</v>
      </c>
      <c r="N1330">
        <v>2</v>
      </c>
      <c r="O1330" s="7">
        <v>1</v>
      </c>
      <c r="P1330" s="7">
        <v>3</v>
      </c>
      <c r="Q1330" s="7">
        <v>11</v>
      </c>
      <c r="R1330" s="7">
        <v>148</v>
      </c>
      <c r="AB1330" s="8">
        <f t="shared" si="216"/>
        <v>26</v>
      </c>
      <c r="AC1330" s="8" t="str">
        <f t="shared" si="217"/>
        <v/>
      </c>
      <c r="AD1330" s="32" t="str">
        <f t="shared" si="218"/>
        <v/>
      </c>
      <c r="AE1330" s="32" t="str">
        <f>IF(J1330&lt;900,IF(AND(VLOOKUP(C1330,marv2012_trees!$A$2:$O$2023,11,FALSE)&lt;21,OR(Q1330=21,Q1330=22,Q1330=23)),1,""),"")</f>
        <v/>
      </c>
      <c r="AF1330" s="32" t="str">
        <f t="shared" si="219"/>
        <v/>
      </c>
      <c r="AG1330" s="32">
        <f t="shared" si="220"/>
        <v>122</v>
      </c>
      <c r="AH1330" s="32">
        <f t="shared" si="221"/>
        <v>148</v>
      </c>
      <c r="AI1330" s="32">
        <f t="shared" si="222"/>
        <v>26</v>
      </c>
      <c r="AJ1330" s="32" t="str">
        <f t="shared" si="223"/>
        <v/>
      </c>
    </row>
    <row r="1331" spans="1:36">
      <c r="A1331">
        <v>132</v>
      </c>
      <c r="B1331" s="1" t="str">
        <f t="shared" si="215"/>
        <v>132B_281</v>
      </c>
      <c r="C1331" t="str">
        <f t="shared" si="225"/>
        <v>132B_281</v>
      </c>
      <c r="D1331" t="str">
        <f>IF(ISNA(VLOOKUP(C1331,omissio_vanha_vs_uusi!$A$2:$T$107,20,FALSE)),"",IF(VLOOKUP(C1331,omissio_vanha_vs_uusi!$A$2:$T$107,20,FALSE)="OK",VLOOKUP(C1331,omissio_vanha_vs_uusi!$A$2:$T$107,11,FALSE),""))</f>
        <v/>
      </c>
      <c r="E1331">
        <f>VLOOKUP($C1331,marv2012_trees!$A$2:$O$2023,5,FALSE)</f>
        <v>2516508.96</v>
      </c>
      <c r="F1331">
        <f>VLOOKUP($C1331,marv2012_trees!$A$2:$O$2023,6,FALSE)</f>
        <v>6860107.0199999996</v>
      </c>
      <c r="G1331" t="str">
        <f>IF(ISNA(VLOOKUP($C1331,results!$A$2:$CJ$107,10,FALSE)),"",VLOOKUP($C1331,results!$A$2:$CJ$107,10,FALSE))</f>
        <v/>
      </c>
      <c r="H1331" t="str">
        <f>IF(ISNA(VLOOKUP($C1331,results!$A$2:$CJ$107,11,FALSE)),"",VLOOKUP($C1331,results!$A$2:$CJ$107,11,FALSE))</f>
        <v/>
      </c>
      <c r="I1331" t="s">
        <v>207</v>
      </c>
      <c r="J1331">
        <v>281</v>
      </c>
      <c r="K1331">
        <v>3</v>
      </c>
      <c r="L1331">
        <v>108</v>
      </c>
      <c r="M1331">
        <v>14.575005493163999</v>
      </c>
      <c r="N1331">
        <v>2</v>
      </c>
      <c r="O1331" s="7">
        <v>1</v>
      </c>
      <c r="P1331" s="7">
        <v>3</v>
      </c>
      <c r="Q1331" s="7">
        <v>11</v>
      </c>
      <c r="R1331" s="7">
        <v>120</v>
      </c>
      <c r="S1331" s="7">
        <v>1</v>
      </c>
      <c r="T1331" s="7">
        <v>8</v>
      </c>
      <c r="U1331" s="7">
        <v>16.75</v>
      </c>
      <c r="V1331" s="7">
        <v>10</v>
      </c>
      <c r="Z1331" s="7">
        <v>28</v>
      </c>
      <c r="AB1331" s="8">
        <f t="shared" si="216"/>
        <v>12</v>
      </c>
      <c r="AC1331" s="8" t="str">
        <f t="shared" si="217"/>
        <v/>
      </c>
      <c r="AD1331" s="32" t="str">
        <f t="shared" si="218"/>
        <v/>
      </c>
      <c r="AE1331" s="32" t="str">
        <f>IF(J1331&lt;900,IF(AND(VLOOKUP(C1331,marv2012_trees!$A$2:$O$2023,11,FALSE)&lt;21,OR(Q1331=21,Q1331=22,Q1331=23)),1,""),"")</f>
        <v/>
      </c>
      <c r="AF1331" s="32" t="str">
        <f t="shared" si="219"/>
        <v/>
      </c>
      <c r="AG1331" s="32">
        <f t="shared" si="220"/>
        <v>108</v>
      </c>
      <c r="AH1331" s="32">
        <f t="shared" si="221"/>
        <v>120</v>
      </c>
      <c r="AI1331" s="32">
        <f t="shared" si="222"/>
        <v>12</v>
      </c>
      <c r="AJ1331" s="32" t="str">
        <f t="shared" si="223"/>
        <v/>
      </c>
    </row>
    <row r="1332" spans="1:36">
      <c r="A1332">
        <v>132</v>
      </c>
      <c r="B1332" s="1" t="str">
        <f t="shared" si="215"/>
        <v>132B_275</v>
      </c>
      <c r="C1332" t="str">
        <f t="shared" si="225"/>
        <v>132B_275</v>
      </c>
      <c r="D1332" t="str">
        <f>IF(ISNA(VLOOKUP(C1332,omissio_vanha_vs_uusi!$A$2:$T$107,20,FALSE)),"",IF(VLOOKUP(C1332,omissio_vanha_vs_uusi!$A$2:$T$107,20,FALSE)="OK",VLOOKUP(C1332,omissio_vanha_vs_uusi!$A$2:$T$107,11,FALSE),""))</f>
        <v/>
      </c>
      <c r="E1332">
        <f>VLOOKUP($C1332,marv2012_trees!$A$2:$O$2023,5,FALSE)</f>
        <v>2516507.0099999998</v>
      </c>
      <c r="F1332">
        <f>VLOOKUP($C1332,marv2012_trees!$A$2:$O$2023,6,FALSE)</f>
        <v>6860106.2999999998</v>
      </c>
      <c r="G1332" t="str">
        <f>IF(ISNA(VLOOKUP($C1332,results!$A$2:$CJ$107,10,FALSE)),"",VLOOKUP($C1332,results!$A$2:$CJ$107,10,FALSE))</f>
        <v/>
      </c>
      <c r="H1332" t="str">
        <f>IF(ISNA(VLOOKUP($C1332,results!$A$2:$CJ$107,11,FALSE)),"",VLOOKUP($C1332,results!$A$2:$CJ$107,11,FALSE))</f>
        <v/>
      </c>
      <c r="I1332" t="s">
        <v>207</v>
      </c>
      <c r="J1332">
        <v>275</v>
      </c>
      <c r="K1332">
        <v>3</v>
      </c>
      <c r="L1332">
        <v>118</v>
      </c>
      <c r="M1332">
        <v>15.940010986328099</v>
      </c>
      <c r="N1332">
        <v>2</v>
      </c>
      <c r="O1332" s="7">
        <v>1</v>
      </c>
      <c r="P1332" s="7">
        <v>3</v>
      </c>
      <c r="Q1332" s="7">
        <v>11</v>
      </c>
      <c r="R1332" s="7">
        <v>132</v>
      </c>
      <c r="AB1332" s="8">
        <f t="shared" si="216"/>
        <v>14</v>
      </c>
      <c r="AC1332" s="8" t="str">
        <f t="shared" si="217"/>
        <v/>
      </c>
      <c r="AD1332" s="32" t="str">
        <f t="shared" si="218"/>
        <v/>
      </c>
      <c r="AE1332" s="32" t="str">
        <f>IF(J1332&lt;900,IF(AND(VLOOKUP(C1332,marv2012_trees!$A$2:$O$2023,11,FALSE)&lt;21,OR(Q1332=21,Q1332=22,Q1332=23)),1,""),"")</f>
        <v/>
      </c>
      <c r="AF1332" s="32" t="str">
        <f t="shared" si="219"/>
        <v/>
      </c>
      <c r="AG1332" s="32">
        <f t="shared" si="220"/>
        <v>118</v>
      </c>
      <c r="AH1332" s="32">
        <f t="shared" si="221"/>
        <v>132</v>
      </c>
      <c r="AI1332" s="32">
        <f t="shared" si="222"/>
        <v>14</v>
      </c>
      <c r="AJ1332" s="32" t="str">
        <f t="shared" si="223"/>
        <v/>
      </c>
    </row>
    <row r="1333" spans="1:36">
      <c r="A1333">
        <v>132</v>
      </c>
      <c r="B1333" s="1" t="str">
        <f t="shared" si="215"/>
        <v>132B_105</v>
      </c>
      <c r="C1333" t="str">
        <f t="shared" si="225"/>
        <v>132B_105</v>
      </c>
      <c r="D1333" t="str">
        <f>IF(ISNA(VLOOKUP(C1333,omissio_vanha_vs_uusi!$A$2:$T$107,20,FALSE)),"",IF(VLOOKUP(C1333,omissio_vanha_vs_uusi!$A$2:$T$107,20,FALSE)="OK",VLOOKUP(C1333,omissio_vanha_vs_uusi!$A$2:$T$107,11,FALSE),""))</f>
        <v/>
      </c>
      <c r="E1333">
        <f>VLOOKUP($C1333,marv2012_trees!$A$2:$O$2023,5,FALSE)</f>
        <v>2516528.6</v>
      </c>
      <c r="F1333">
        <f>VLOOKUP($C1333,marv2012_trees!$A$2:$O$2023,6,FALSE)</f>
        <v>6860084.6900000004</v>
      </c>
      <c r="G1333" t="str">
        <f>IF(ISNA(VLOOKUP($C1333,results!$A$2:$CJ$107,10,FALSE)),"",VLOOKUP($C1333,results!$A$2:$CJ$107,10,FALSE))</f>
        <v/>
      </c>
      <c r="H1333" t="str">
        <f>IF(ISNA(VLOOKUP($C1333,results!$A$2:$CJ$107,11,FALSE)),"",VLOOKUP($C1333,results!$A$2:$CJ$107,11,FALSE))</f>
        <v/>
      </c>
      <c r="I1333" t="s">
        <v>207</v>
      </c>
      <c r="J1333">
        <v>105</v>
      </c>
      <c r="K1333">
        <v>3</v>
      </c>
      <c r="L1333">
        <v>112</v>
      </c>
      <c r="M1333">
        <v>17.0029969482421</v>
      </c>
      <c r="N1333">
        <v>2</v>
      </c>
      <c r="O1333" s="7">
        <v>1</v>
      </c>
      <c r="P1333" s="7">
        <v>3</v>
      </c>
      <c r="Q1333" s="7">
        <v>11</v>
      </c>
      <c r="R1333" s="7">
        <v>134</v>
      </c>
      <c r="AB1333" s="8">
        <f t="shared" si="216"/>
        <v>22</v>
      </c>
      <c r="AC1333" s="8" t="str">
        <f t="shared" si="217"/>
        <v/>
      </c>
      <c r="AD1333" s="32" t="str">
        <f t="shared" si="218"/>
        <v/>
      </c>
      <c r="AE1333" s="32" t="str">
        <f>IF(J1333&lt;900,IF(AND(VLOOKUP(C1333,marv2012_trees!$A$2:$O$2023,11,FALSE)&lt;21,OR(Q1333=21,Q1333=22,Q1333=23)),1,""),"")</f>
        <v/>
      </c>
      <c r="AF1333" s="32" t="str">
        <f t="shared" si="219"/>
        <v/>
      </c>
      <c r="AG1333" s="32">
        <f t="shared" si="220"/>
        <v>112</v>
      </c>
      <c r="AH1333" s="32">
        <f t="shared" si="221"/>
        <v>134</v>
      </c>
      <c r="AI1333" s="32">
        <f t="shared" si="222"/>
        <v>22</v>
      </c>
      <c r="AJ1333" s="32" t="str">
        <f t="shared" si="223"/>
        <v/>
      </c>
    </row>
    <row r="1334" spans="1:36">
      <c r="A1334">
        <v>132</v>
      </c>
      <c r="B1334" s="1" t="str">
        <f t="shared" si="215"/>
        <v>132B_108</v>
      </c>
      <c r="C1334" t="str">
        <f t="shared" si="225"/>
        <v>132B_108</v>
      </c>
      <c r="D1334" t="str">
        <f>IF(ISNA(VLOOKUP(C1334,omissio_vanha_vs_uusi!$A$2:$T$107,20,FALSE)),"",IF(VLOOKUP(C1334,omissio_vanha_vs_uusi!$A$2:$T$107,20,FALSE)="OK",VLOOKUP(C1334,omissio_vanha_vs_uusi!$A$2:$T$107,11,FALSE),""))</f>
        <v/>
      </c>
      <c r="E1334">
        <f>VLOOKUP($C1334,marv2012_trees!$A$2:$O$2023,5,FALSE)</f>
        <v>2516526.56</v>
      </c>
      <c r="F1334">
        <f>VLOOKUP($C1334,marv2012_trees!$A$2:$O$2023,6,FALSE)</f>
        <v>6860083.5999999996</v>
      </c>
      <c r="G1334" t="str">
        <f>IF(ISNA(VLOOKUP($C1334,results!$A$2:$CJ$107,10,FALSE)),"",VLOOKUP($C1334,results!$A$2:$CJ$107,10,FALSE))</f>
        <v/>
      </c>
      <c r="H1334" t="str">
        <f>IF(ISNA(VLOOKUP($C1334,results!$A$2:$CJ$107,11,FALSE)),"",VLOOKUP($C1334,results!$A$2:$CJ$107,11,FALSE))</f>
        <v/>
      </c>
      <c r="I1334" t="s">
        <v>207</v>
      </c>
      <c r="J1334">
        <v>108</v>
      </c>
      <c r="K1334">
        <v>3</v>
      </c>
      <c r="L1334">
        <v>119</v>
      </c>
      <c r="M1334">
        <v>17.5549981689453</v>
      </c>
      <c r="N1334">
        <v>2</v>
      </c>
      <c r="O1334" s="7">
        <v>1</v>
      </c>
      <c r="P1334" s="7">
        <v>3</v>
      </c>
      <c r="Q1334" s="7">
        <v>11</v>
      </c>
      <c r="R1334" s="7">
        <v>133</v>
      </c>
      <c r="AB1334" s="8">
        <f t="shared" si="216"/>
        <v>14</v>
      </c>
      <c r="AC1334" s="8" t="str">
        <f t="shared" si="217"/>
        <v/>
      </c>
      <c r="AD1334" s="32" t="str">
        <f t="shared" si="218"/>
        <v/>
      </c>
      <c r="AE1334" s="32" t="str">
        <f>IF(J1334&lt;900,IF(AND(VLOOKUP(C1334,marv2012_trees!$A$2:$O$2023,11,FALSE)&lt;21,OR(Q1334=21,Q1334=22,Q1334=23)),1,""),"")</f>
        <v/>
      </c>
      <c r="AF1334" s="32" t="str">
        <f t="shared" si="219"/>
        <v/>
      </c>
      <c r="AG1334" s="32">
        <f t="shared" si="220"/>
        <v>119</v>
      </c>
      <c r="AH1334" s="32">
        <f t="shared" si="221"/>
        <v>133</v>
      </c>
      <c r="AI1334" s="32">
        <f t="shared" si="222"/>
        <v>14</v>
      </c>
      <c r="AJ1334" s="32" t="str">
        <f t="shared" si="223"/>
        <v/>
      </c>
    </row>
    <row r="1335" spans="1:36">
      <c r="A1335">
        <v>132</v>
      </c>
      <c r="B1335" s="1" t="str">
        <f t="shared" si="215"/>
        <v>132B_101</v>
      </c>
      <c r="C1335" t="str">
        <f t="shared" si="225"/>
        <v>132B_101</v>
      </c>
      <c r="D1335" t="str">
        <f>IF(ISNA(VLOOKUP(C1335,omissio_vanha_vs_uusi!$A$2:$T$107,20,FALSE)),"",IF(VLOOKUP(C1335,omissio_vanha_vs_uusi!$A$2:$T$107,20,FALSE)="OK",VLOOKUP(C1335,omissio_vanha_vs_uusi!$A$2:$T$107,11,FALSE),""))</f>
        <v/>
      </c>
      <c r="E1335">
        <f>VLOOKUP($C1335,marv2012_trees!$A$2:$O$2023,5,FALSE)</f>
        <v>2516530.36</v>
      </c>
      <c r="F1335">
        <f>VLOOKUP($C1335,marv2012_trees!$A$2:$O$2023,6,FALSE)</f>
        <v>6860085.8300000001</v>
      </c>
      <c r="G1335" t="str">
        <f>IF(ISNA(VLOOKUP($C1335,results!$A$2:$CJ$107,10,FALSE)),"",VLOOKUP($C1335,results!$A$2:$CJ$107,10,FALSE))</f>
        <v/>
      </c>
      <c r="H1335" t="str">
        <f>IF(ISNA(VLOOKUP($C1335,results!$A$2:$CJ$107,11,FALSE)),"",VLOOKUP($C1335,results!$A$2:$CJ$107,11,FALSE))</f>
        <v/>
      </c>
      <c r="I1335" t="s">
        <v>207</v>
      </c>
      <c r="J1335">
        <v>101</v>
      </c>
      <c r="K1335">
        <v>3</v>
      </c>
      <c r="L1335">
        <v>87</v>
      </c>
      <c r="M1335">
        <v>11.594010375976501</v>
      </c>
      <c r="N1335">
        <v>2</v>
      </c>
      <c r="O1335" s="7">
        <v>1</v>
      </c>
      <c r="P1335" s="7">
        <v>3</v>
      </c>
      <c r="Q1335" s="7">
        <v>11</v>
      </c>
      <c r="R1335" s="7">
        <v>110</v>
      </c>
      <c r="S1335" s="7">
        <v>1</v>
      </c>
      <c r="T1335" s="7">
        <v>7</v>
      </c>
      <c r="U1335" s="7">
        <v>12.25</v>
      </c>
      <c r="V1335" s="7">
        <v>6.5</v>
      </c>
      <c r="X1335" s="7">
        <v>6</v>
      </c>
      <c r="Z1335" s="7">
        <v>28</v>
      </c>
      <c r="AB1335" s="8">
        <f t="shared" si="216"/>
        <v>23</v>
      </c>
      <c r="AC1335" s="8" t="str">
        <f t="shared" si="217"/>
        <v/>
      </c>
      <c r="AD1335" s="32" t="str">
        <f t="shared" si="218"/>
        <v/>
      </c>
      <c r="AE1335" s="32" t="str">
        <f>IF(J1335&lt;900,IF(AND(VLOOKUP(C1335,marv2012_trees!$A$2:$O$2023,11,FALSE)&lt;21,OR(Q1335=21,Q1335=22,Q1335=23)),1,""),"")</f>
        <v/>
      </c>
      <c r="AF1335" s="32" t="str">
        <f t="shared" si="219"/>
        <v/>
      </c>
      <c r="AG1335" s="32">
        <f t="shared" si="220"/>
        <v>87</v>
      </c>
      <c r="AH1335" s="32">
        <f t="shared" si="221"/>
        <v>110</v>
      </c>
      <c r="AI1335" s="32">
        <f t="shared" si="222"/>
        <v>23</v>
      </c>
      <c r="AJ1335" s="32" t="str">
        <f t="shared" si="223"/>
        <v/>
      </c>
    </row>
    <row r="1336" spans="1:36">
      <c r="A1336">
        <v>132</v>
      </c>
      <c r="B1336" s="1" t="str">
        <f t="shared" si="215"/>
        <v>132B_102</v>
      </c>
      <c r="C1336" t="str">
        <f t="shared" si="225"/>
        <v>132B_102</v>
      </c>
      <c r="D1336" t="str">
        <f>IF(ISNA(VLOOKUP(C1336,omissio_vanha_vs_uusi!$A$2:$T$107,20,FALSE)),"",IF(VLOOKUP(C1336,omissio_vanha_vs_uusi!$A$2:$T$107,20,FALSE)="OK",VLOOKUP(C1336,omissio_vanha_vs_uusi!$A$2:$T$107,11,FALSE),""))</f>
        <v/>
      </c>
      <c r="E1336">
        <f>VLOOKUP($C1336,marv2012_trees!$A$2:$O$2023,5,FALSE)</f>
        <v>2516525.92</v>
      </c>
      <c r="F1336">
        <f>VLOOKUP($C1336,marv2012_trees!$A$2:$O$2023,6,FALSE)</f>
        <v>6860085.7199999997</v>
      </c>
      <c r="G1336" t="str">
        <f>IF(ISNA(VLOOKUP($C1336,results!$A$2:$CJ$107,10,FALSE)),"",VLOOKUP($C1336,results!$A$2:$CJ$107,10,FALSE))</f>
        <v/>
      </c>
      <c r="H1336" t="str">
        <f>IF(ISNA(VLOOKUP($C1336,results!$A$2:$CJ$107,11,FALSE)),"",VLOOKUP($C1336,results!$A$2:$CJ$107,11,FALSE))</f>
        <v/>
      </c>
      <c r="I1336" t="s">
        <v>207</v>
      </c>
      <c r="J1336">
        <v>102</v>
      </c>
      <c r="K1336">
        <v>3</v>
      </c>
      <c r="L1336">
        <v>152</v>
      </c>
      <c r="M1336">
        <v>17.183001220703002</v>
      </c>
      <c r="N1336">
        <v>2</v>
      </c>
      <c r="O1336" s="7">
        <v>1</v>
      </c>
      <c r="P1336" s="7">
        <v>3</v>
      </c>
      <c r="Q1336" s="7">
        <v>11</v>
      </c>
      <c r="R1336" s="7">
        <v>172</v>
      </c>
      <c r="AB1336" s="8">
        <f t="shared" si="216"/>
        <v>20</v>
      </c>
      <c r="AC1336" s="8" t="str">
        <f t="shared" si="217"/>
        <v/>
      </c>
      <c r="AD1336" s="32" t="str">
        <f t="shared" si="218"/>
        <v/>
      </c>
      <c r="AE1336" s="32" t="str">
        <f>IF(J1336&lt;900,IF(AND(VLOOKUP(C1336,marv2012_trees!$A$2:$O$2023,11,FALSE)&lt;21,OR(Q1336=21,Q1336=22,Q1336=23)),1,""),"")</f>
        <v/>
      </c>
      <c r="AF1336" s="32" t="str">
        <f t="shared" si="219"/>
        <v/>
      </c>
      <c r="AG1336" s="32">
        <f t="shared" si="220"/>
        <v>152</v>
      </c>
      <c r="AH1336" s="32">
        <f t="shared" si="221"/>
        <v>172</v>
      </c>
      <c r="AI1336" s="32">
        <f t="shared" si="222"/>
        <v>20</v>
      </c>
      <c r="AJ1336" s="32" t="str">
        <f t="shared" si="223"/>
        <v/>
      </c>
    </row>
    <row r="1337" spans="1:36">
      <c r="A1337">
        <v>132</v>
      </c>
      <c r="B1337" s="1" t="str">
        <f t="shared" si="215"/>
        <v>132B_97</v>
      </c>
      <c r="C1337" t="str">
        <f t="shared" si="225"/>
        <v>132B_97</v>
      </c>
      <c r="D1337" t="str">
        <f>IF(ISNA(VLOOKUP(C1337,omissio_vanha_vs_uusi!$A$2:$T$107,20,FALSE)),"",IF(VLOOKUP(C1337,omissio_vanha_vs_uusi!$A$2:$T$107,20,FALSE)="OK",VLOOKUP(C1337,omissio_vanha_vs_uusi!$A$2:$T$107,11,FALSE),""))</f>
        <v/>
      </c>
      <c r="E1337">
        <f>VLOOKUP($C1337,marv2012_trees!$A$2:$O$2023,5,FALSE)</f>
        <v>2516528.0499999998</v>
      </c>
      <c r="F1337">
        <f>VLOOKUP($C1337,marv2012_trees!$A$2:$O$2023,6,FALSE)</f>
        <v>6860087.0099999998</v>
      </c>
      <c r="G1337" t="str">
        <f>IF(ISNA(VLOOKUP($C1337,results!$A$2:$CJ$107,10,FALSE)),"",VLOOKUP($C1337,results!$A$2:$CJ$107,10,FALSE))</f>
        <v/>
      </c>
      <c r="H1337" t="str">
        <f>IF(ISNA(VLOOKUP($C1337,results!$A$2:$CJ$107,11,FALSE)),"",VLOOKUP($C1337,results!$A$2:$CJ$107,11,FALSE))</f>
        <v/>
      </c>
      <c r="I1337" t="s">
        <v>207</v>
      </c>
      <c r="J1337">
        <v>97</v>
      </c>
      <c r="K1337">
        <v>3</v>
      </c>
      <c r="L1337">
        <v>99</v>
      </c>
      <c r="M1337">
        <v>14.798996948242101</v>
      </c>
      <c r="N1337">
        <v>2</v>
      </c>
      <c r="O1337" s="7">
        <v>1</v>
      </c>
      <c r="P1337" s="7">
        <v>3</v>
      </c>
      <c r="Q1337" s="7">
        <v>11</v>
      </c>
      <c r="R1337" s="7">
        <v>109</v>
      </c>
      <c r="AB1337" s="8">
        <f t="shared" si="216"/>
        <v>10</v>
      </c>
      <c r="AC1337" s="8" t="str">
        <f t="shared" si="217"/>
        <v/>
      </c>
      <c r="AD1337" s="32" t="str">
        <f t="shared" si="218"/>
        <v/>
      </c>
      <c r="AE1337" s="32" t="str">
        <f>IF(J1337&lt;900,IF(AND(VLOOKUP(C1337,marv2012_trees!$A$2:$O$2023,11,FALSE)&lt;21,OR(Q1337=21,Q1337=22,Q1337=23)),1,""),"")</f>
        <v/>
      </c>
      <c r="AF1337" s="32" t="str">
        <f t="shared" si="219"/>
        <v/>
      </c>
      <c r="AG1337" s="32">
        <f t="shared" si="220"/>
        <v>99</v>
      </c>
      <c r="AH1337" s="32">
        <f t="shared" si="221"/>
        <v>109</v>
      </c>
      <c r="AI1337" s="32">
        <f t="shared" si="222"/>
        <v>10</v>
      </c>
      <c r="AJ1337" s="32" t="str">
        <f t="shared" si="223"/>
        <v/>
      </c>
    </row>
    <row r="1338" spans="1:36">
      <c r="A1338">
        <v>132</v>
      </c>
      <c r="B1338" s="1" t="str">
        <f t="shared" si="215"/>
        <v>132B_91</v>
      </c>
      <c r="C1338" t="str">
        <f t="shared" si="225"/>
        <v>132B_91</v>
      </c>
      <c r="D1338" t="str">
        <f>IF(ISNA(VLOOKUP(C1338,omissio_vanha_vs_uusi!$A$2:$T$107,20,FALSE)),"",IF(VLOOKUP(C1338,omissio_vanha_vs_uusi!$A$2:$T$107,20,FALSE)="OK",VLOOKUP(C1338,omissio_vanha_vs_uusi!$A$2:$T$107,11,FALSE),""))</f>
        <v/>
      </c>
      <c r="E1338">
        <f>VLOOKUP($C1338,marv2012_trees!$A$2:$O$2023,5,FALSE)</f>
        <v>2516529.2400000002</v>
      </c>
      <c r="F1338">
        <f>VLOOKUP($C1338,marv2012_trees!$A$2:$O$2023,6,FALSE)</f>
        <v>6860089.2999999998</v>
      </c>
      <c r="G1338" t="str">
        <f>IF(ISNA(VLOOKUP($C1338,results!$A$2:$CJ$107,10,FALSE)),"",VLOOKUP($C1338,results!$A$2:$CJ$107,10,FALSE))</f>
        <v/>
      </c>
      <c r="H1338" t="str">
        <f>IF(ISNA(VLOOKUP($C1338,results!$A$2:$CJ$107,11,FALSE)),"",VLOOKUP($C1338,results!$A$2:$CJ$107,11,FALSE))</f>
        <v/>
      </c>
      <c r="I1338" t="s">
        <v>207</v>
      </c>
      <c r="J1338">
        <v>91</v>
      </c>
      <c r="K1338">
        <v>3</v>
      </c>
      <c r="L1338">
        <v>71</v>
      </c>
      <c r="M1338">
        <v>12.8360091552734</v>
      </c>
      <c r="N1338">
        <v>2</v>
      </c>
      <c r="O1338" s="7">
        <v>1</v>
      </c>
      <c r="P1338" s="7">
        <v>3</v>
      </c>
      <c r="Q1338" s="7">
        <v>11</v>
      </c>
      <c r="R1338" s="7">
        <v>79</v>
      </c>
      <c r="S1338" s="7">
        <v>1</v>
      </c>
      <c r="T1338" s="7">
        <v>6</v>
      </c>
      <c r="U1338" s="7">
        <v>12.75</v>
      </c>
      <c r="V1338" s="7">
        <v>7.25</v>
      </c>
      <c r="Z1338" s="7">
        <v>28</v>
      </c>
      <c r="AB1338" s="8">
        <f t="shared" si="216"/>
        <v>8</v>
      </c>
      <c r="AC1338" s="8" t="str">
        <f t="shared" si="217"/>
        <v/>
      </c>
      <c r="AD1338" s="32" t="str">
        <f t="shared" si="218"/>
        <v/>
      </c>
      <c r="AE1338" s="32" t="str">
        <f>IF(J1338&lt;900,IF(AND(VLOOKUP(C1338,marv2012_trees!$A$2:$O$2023,11,FALSE)&lt;21,OR(Q1338=21,Q1338=22,Q1338=23)),1,""),"")</f>
        <v/>
      </c>
      <c r="AF1338" s="32" t="str">
        <f t="shared" si="219"/>
        <v/>
      </c>
      <c r="AG1338" s="32">
        <f t="shared" si="220"/>
        <v>71</v>
      </c>
      <c r="AH1338" s="32">
        <f t="shared" si="221"/>
        <v>79</v>
      </c>
      <c r="AI1338" s="32">
        <f t="shared" si="222"/>
        <v>8</v>
      </c>
      <c r="AJ1338" s="32" t="str">
        <f t="shared" si="223"/>
        <v/>
      </c>
    </row>
    <row r="1339" spans="1:36">
      <c r="A1339">
        <v>132</v>
      </c>
      <c r="B1339" s="1" t="str">
        <f t="shared" si="215"/>
        <v>132B_89</v>
      </c>
      <c r="C1339" t="str">
        <f t="shared" si="225"/>
        <v>132B_89</v>
      </c>
      <c r="D1339" t="str">
        <f>IF(ISNA(VLOOKUP(C1339,omissio_vanha_vs_uusi!$A$2:$T$107,20,FALSE)),"",IF(VLOOKUP(C1339,omissio_vanha_vs_uusi!$A$2:$T$107,20,FALSE)="OK",VLOOKUP(C1339,omissio_vanha_vs_uusi!$A$2:$T$107,11,FALSE),""))</f>
        <v/>
      </c>
      <c r="E1339">
        <f>VLOOKUP($C1339,marv2012_trees!$A$2:$O$2023,5,FALSE)</f>
        <v>2516531.7799999998</v>
      </c>
      <c r="F1339">
        <f>VLOOKUP($C1339,marv2012_trees!$A$2:$O$2023,6,FALSE)</f>
        <v>6860090.9299999997</v>
      </c>
      <c r="G1339" t="str">
        <f>IF(ISNA(VLOOKUP($C1339,results!$A$2:$CJ$107,10,FALSE)),"",VLOOKUP($C1339,results!$A$2:$CJ$107,10,FALSE))</f>
        <v/>
      </c>
      <c r="H1339" t="str">
        <f>IF(ISNA(VLOOKUP($C1339,results!$A$2:$CJ$107,11,FALSE)),"",VLOOKUP($C1339,results!$A$2:$CJ$107,11,FALSE))</f>
        <v/>
      </c>
      <c r="I1339" t="s">
        <v>207</v>
      </c>
      <c r="J1339">
        <v>89</v>
      </c>
      <c r="K1339">
        <v>3</v>
      </c>
      <c r="L1339">
        <v>162</v>
      </c>
      <c r="M1339">
        <v>18.586007934570201</v>
      </c>
      <c r="N1339">
        <v>2</v>
      </c>
      <c r="O1339" s="7">
        <v>1</v>
      </c>
      <c r="P1339" s="7">
        <v>3</v>
      </c>
      <c r="Q1339" s="7">
        <v>11</v>
      </c>
      <c r="R1339" s="7">
        <v>190</v>
      </c>
      <c r="S1339" s="7">
        <v>1</v>
      </c>
      <c r="T1339" s="7">
        <v>14</v>
      </c>
      <c r="U1339" s="7">
        <v>19.5</v>
      </c>
      <c r="V1339" s="7">
        <v>7.25</v>
      </c>
      <c r="Z1339" s="7">
        <v>28</v>
      </c>
      <c r="AB1339" s="8">
        <f t="shared" si="216"/>
        <v>28</v>
      </c>
      <c r="AC1339" s="8" t="str">
        <f t="shared" si="217"/>
        <v/>
      </c>
      <c r="AD1339" s="32" t="str">
        <f t="shared" si="218"/>
        <v/>
      </c>
      <c r="AE1339" s="32" t="str">
        <f>IF(J1339&lt;900,IF(AND(VLOOKUP(C1339,marv2012_trees!$A$2:$O$2023,11,FALSE)&lt;21,OR(Q1339=21,Q1339=22,Q1339=23)),1,""),"")</f>
        <v/>
      </c>
      <c r="AF1339" s="32" t="str">
        <f t="shared" si="219"/>
        <v/>
      </c>
      <c r="AG1339" s="32">
        <f t="shared" si="220"/>
        <v>162</v>
      </c>
      <c r="AH1339" s="32">
        <f t="shared" si="221"/>
        <v>190</v>
      </c>
      <c r="AI1339" s="32">
        <f t="shared" si="222"/>
        <v>28</v>
      </c>
      <c r="AJ1339" s="32" t="str">
        <f t="shared" si="223"/>
        <v/>
      </c>
    </row>
    <row r="1340" spans="1:36">
      <c r="A1340">
        <v>132</v>
      </c>
      <c r="B1340" s="1" t="str">
        <f t="shared" si="215"/>
        <v>132B_88</v>
      </c>
      <c r="C1340" t="str">
        <f t="shared" si="225"/>
        <v>132B_88</v>
      </c>
      <c r="D1340" t="str">
        <f>IF(ISNA(VLOOKUP(C1340,omissio_vanha_vs_uusi!$A$2:$T$107,20,FALSE)),"",IF(VLOOKUP(C1340,omissio_vanha_vs_uusi!$A$2:$T$107,20,FALSE)="OK",VLOOKUP(C1340,omissio_vanha_vs_uusi!$A$2:$T$107,11,FALSE),""))</f>
        <v/>
      </c>
      <c r="E1340">
        <f>VLOOKUP($C1340,marv2012_trees!$A$2:$O$2023,5,FALSE)</f>
        <v>2516527.73</v>
      </c>
      <c r="F1340">
        <f>VLOOKUP($C1340,marv2012_trees!$A$2:$O$2023,6,FALSE)</f>
        <v>6860090.6600000001</v>
      </c>
      <c r="G1340" t="str">
        <f>IF(ISNA(VLOOKUP($C1340,results!$A$2:$CJ$107,10,FALSE)),"",VLOOKUP($C1340,results!$A$2:$CJ$107,10,FALSE))</f>
        <v/>
      </c>
      <c r="H1340" t="str">
        <f>IF(ISNA(VLOOKUP($C1340,results!$A$2:$CJ$107,11,FALSE)),"",VLOOKUP($C1340,results!$A$2:$CJ$107,11,FALSE))</f>
        <v/>
      </c>
      <c r="I1340" t="s">
        <v>207</v>
      </c>
      <c r="J1340">
        <v>88</v>
      </c>
      <c r="K1340">
        <v>3</v>
      </c>
      <c r="L1340">
        <v>97</v>
      </c>
      <c r="M1340">
        <v>15.7010006103515</v>
      </c>
      <c r="N1340">
        <v>2</v>
      </c>
      <c r="O1340" s="7">
        <v>1</v>
      </c>
      <c r="P1340" s="7">
        <v>3</v>
      </c>
      <c r="Q1340" s="7">
        <v>11</v>
      </c>
      <c r="R1340" s="7">
        <v>117</v>
      </c>
      <c r="AB1340" s="8">
        <f t="shared" si="216"/>
        <v>20</v>
      </c>
      <c r="AC1340" s="8" t="str">
        <f t="shared" si="217"/>
        <v/>
      </c>
      <c r="AD1340" s="32" t="str">
        <f t="shared" si="218"/>
        <v/>
      </c>
      <c r="AE1340" s="32" t="str">
        <f>IF(J1340&lt;900,IF(AND(VLOOKUP(C1340,marv2012_trees!$A$2:$O$2023,11,FALSE)&lt;21,OR(Q1340=21,Q1340=22,Q1340=23)),1,""),"")</f>
        <v/>
      </c>
      <c r="AF1340" s="32" t="str">
        <f t="shared" si="219"/>
        <v/>
      </c>
      <c r="AG1340" s="32">
        <f t="shared" si="220"/>
        <v>97</v>
      </c>
      <c r="AH1340" s="32">
        <f t="shared" si="221"/>
        <v>117</v>
      </c>
      <c r="AI1340" s="32">
        <f t="shared" si="222"/>
        <v>20</v>
      </c>
      <c r="AJ1340" s="32" t="str">
        <f t="shared" si="223"/>
        <v/>
      </c>
    </row>
    <row r="1341" spans="1:36">
      <c r="A1341">
        <v>132</v>
      </c>
      <c r="B1341" s="1" t="str">
        <f t="shared" si="215"/>
        <v>132B_86</v>
      </c>
      <c r="C1341" t="str">
        <f t="shared" si="225"/>
        <v>132B_86</v>
      </c>
      <c r="D1341" t="str">
        <f>IF(ISNA(VLOOKUP(C1341,omissio_vanha_vs_uusi!$A$2:$T$107,20,FALSE)),"",IF(VLOOKUP(C1341,omissio_vanha_vs_uusi!$A$2:$T$107,20,FALSE)="OK",VLOOKUP(C1341,omissio_vanha_vs_uusi!$A$2:$T$107,11,FALSE),""))</f>
        <v/>
      </c>
      <c r="E1341">
        <f>VLOOKUP($C1341,marv2012_trees!$A$2:$O$2023,5,FALSE)</f>
        <v>2516524.7400000002</v>
      </c>
      <c r="F1341">
        <f>VLOOKUP($C1341,marv2012_trees!$A$2:$O$2023,6,FALSE)</f>
        <v>6860090.0099999998</v>
      </c>
      <c r="G1341" t="str">
        <f>IF(ISNA(VLOOKUP($C1341,results!$A$2:$CJ$107,10,FALSE)),"",VLOOKUP($C1341,results!$A$2:$CJ$107,10,FALSE))</f>
        <v/>
      </c>
      <c r="H1341" t="str">
        <f>IF(ISNA(VLOOKUP($C1341,results!$A$2:$CJ$107,11,FALSE)),"",VLOOKUP($C1341,results!$A$2:$CJ$107,11,FALSE))</f>
        <v/>
      </c>
      <c r="I1341" t="s">
        <v>207</v>
      </c>
      <c r="J1341">
        <v>86</v>
      </c>
      <c r="K1341">
        <v>3</v>
      </c>
      <c r="L1341">
        <v>107</v>
      </c>
      <c r="M1341">
        <v>15.130999999999901</v>
      </c>
      <c r="N1341">
        <v>2</v>
      </c>
      <c r="O1341" s="7">
        <v>1</v>
      </c>
      <c r="P1341" s="7">
        <v>3</v>
      </c>
      <c r="Q1341" s="7">
        <v>11</v>
      </c>
      <c r="R1341" s="7">
        <v>116</v>
      </c>
      <c r="AB1341" s="8">
        <f t="shared" si="216"/>
        <v>9</v>
      </c>
      <c r="AC1341" s="8" t="str">
        <f t="shared" si="217"/>
        <v/>
      </c>
      <c r="AD1341" s="32" t="str">
        <f t="shared" si="218"/>
        <v/>
      </c>
      <c r="AE1341" s="32" t="str">
        <f>IF(J1341&lt;900,IF(AND(VLOOKUP(C1341,marv2012_trees!$A$2:$O$2023,11,FALSE)&lt;21,OR(Q1341=21,Q1341=22,Q1341=23)),1,""),"")</f>
        <v/>
      </c>
      <c r="AF1341" s="32" t="str">
        <f t="shared" si="219"/>
        <v/>
      </c>
      <c r="AG1341" s="32">
        <f t="shared" si="220"/>
        <v>107</v>
      </c>
      <c r="AH1341" s="32">
        <f t="shared" si="221"/>
        <v>116</v>
      </c>
      <c r="AI1341" s="32">
        <f t="shared" si="222"/>
        <v>9</v>
      </c>
      <c r="AJ1341" s="32" t="str">
        <f t="shared" si="223"/>
        <v/>
      </c>
    </row>
    <row r="1342" spans="1:36">
      <c r="A1342">
        <v>132</v>
      </c>
      <c r="B1342" s="1" t="str">
        <f t="shared" si="215"/>
        <v>132B_84</v>
      </c>
      <c r="C1342" t="str">
        <f t="shared" si="225"/>
        <v>132B_84</v>
      </c>
      <c r="D1342" t="str">
        <f>IF(ISNA(VLOOKUP(C1342,omissio_vanha_vs_uusi!$A$2:$T$107,20,FALSE)),"",IF(VLOOKUP(C1342,omissio_vanha_vs_uusi!$A$2:$T$107,20,FALSE)="OK",VLOOKUP(C1342,omissio_vanha_vs_uusi!$A$2:$T$107,11,FALSE),""))</f>
        <v/>
      </c>
      <c r="E1342">
        <f>VLOOKUP($C1342,marv2012_trees!$A$2:$O$2023,5,FALSE)</f>
        <v>2516522.23</v>
      </c>
      <c r="F1342">
        <f>VLOOKUP($C1342,marv2012_trees!$A$2:$O$2023,6,FALSE)</f>
        <v>6860089.6799999997</v>
      </c>
      <c r="G1342" t="str">
        <f>IF(ISNA(VLOOKUP($C1342,results!$A$2:$CJ$107,10,FALSE)),"",VLOOKUP($C1342,results!$A$2:$CJ$107,10,FALSE))</f>
        <v/>
      </c>
      <c r="H1342" t="str">
        <f>IF(ISNA(VLOOKUP($C1342,results!$A$2:$CJ$107,11,FALSE)),"",VLOOKUP($C1342,results!$A$2:$CJ$107,11,FALSE))</f>
        <v/>
      </c>
      <c r="I1342" t="s">
        <v>207</v>
      </c>
      <c r="J1342">
        <v>84</v>
      </c>
      <c r="K1342">
        <v>3</v>
      </c>
      <c r="L1342">
        <v>136</v>
      </c>
      <c r="M1342">
        <v>18.460999999999899</v>
      </c>
      <c r="N1342">
        <v>2</v>
      </c>
      <c r="O1342" s="7">
        <v>1</v>
      </c>
      <c r="P1342" s="7">
        <v>3</v>
      </c>
      <c r="Q1342" s="7">
        <v>11</v>
      </c>
      <c r="R1342" s="7">
        <v>152</v>
      </c>
      <c r="S1342" s="7">
        <v>1</v>
      </c>
      <c r="T1342" s="7">
        <v>10</v>
      </c>
      <c r="U1342" s="7">
        <v>20.25</v>
      </c>
      <c r="V1342" s="7">
        <v>9</v>
      </c>
      <c r="Z1342" s="7">
        <v>28</v>
      </c>
      <c r="AB1342" s="8">
        <f t="shared" si="216"/>
        <v>16</v>
      </c>
      <c r="AC1342" s="8" t="str">
        <f t="shared" si="217"/>
        <v/>
      </c>
      <c r="AD1342" s="32" t="str">
        <f t="shared" si="218"/>
        <v/>
      </c>
      <c r="AE1342" s="32" t="str">
        <f>IF(J1342&lt;900,IF(AND(VLOOKUP(C1342,marv2012_trees!$A$2:$O$2023,11,FALSE)&lt;21,OR(Q1342=21,Q1342=22,Q1342=23)),1,""),"")</f>
        <v/>
      </c>
      <c r="AF1342" s="32" t="str">
        <f t="shared" si="219"/>
        <v/>
      </c>
      <c r="AG1342" s="32">
        <f t="shared" si="220"/>
        <v>136</v>
      </c>
      <c r="AH1342" s="32">
        <f t="shared" si="221"/>
        <v>152</v>
      </c>
      <c r="AI1342" s="32">
        <f t="shared" si="222"/>
        <v>16</v>
      </c>
      <c r="AJ1342" s="32" t="str">
        <f t="shared" si="223"/>
        <v/>
      </c>
    </row>
    <row r="1343" spans="1:36">
      <c r="A1343">
        <v>132</v>
      </c>
      <c r="B1343" s="1" t="str">
        <f t="shared" si="215"/>
        <v>132B_80</v>
      </c>
      <c r="C1343" t="str">
        <f t="shared" si="225"/>
        <v>132B_80</v>
      </c>
      <c r="D1343" t="str">
        <f>IF(ISNA(VLOOKUP(C1343,omissio_vanha_vs_uusi!$A$2:$T$107,20,FALSE)),"",IF(VLOOKUP(C1343,omissio_vanha_vs_uusi!$A$2:$T$107,20,FALSE)="OK",VLOOKUP(C1343,omissio_vanha_vs_uusi!$A$2:$T$107,11,FALSE),""))</f>
        <v/>
      </c>
      <c r="E1343">
        <f>VLOOKUP($C1343,marv2012_trees!$A$2:$O$2023,5,FALSE)</f>
        <v>2516524.2599999998</v>
      </c>
      <c r="F1343">
        <f>VLOOKUP($C1343,marv2012_trees!$A$2:$O$2023,6,FALSE)</f>
        <v>6860091.6399999997</v>
      </c>
      <c r="G1343" t="str">
        <f>IF(ISNA(VLOOKUP($C1343,results!$A$2:$CJ$107,10,FALSE)),"",VLOOKUP($C1343,results!$A$2:$CJ$107,10,FALSE))</f>
        <v/>
      </c>
      <c r="H1343" t="str">
        <f>IF(ISNA(VLOOKUP($C1343,results!$A$2:$CJ$107,11,FALSE)),"",VLOOKUP($C1343,results!$A$2:$CJ$107,11,FALSE))</f>
        <v/>
      </c>
      <c r="I1343" t="s">
        <v>207</v>
      </c>
      <c r="J1343">
        <v>80</v>
      </c>
      <c r="K1343">
        <v>3</v>
      </c>
      <c r="L1343">
        <v>82</v>
      </c>
      <c r="M1343">
        <v>14.638008544921799</v>
      </c>
      <c r="N1343">
        <v>2</v>
      </c>
      <c r="O1343" s="7">
        <v>1</v>
      </c>
      <c r="P1343" s="7">
        <v>3</v>
      </c>
      <c r="Q1343" s="7">
        <v>11</v>
      </c>
      <c r="R1343" s="7">
        <v>92</v>
      </c>
      <c r="AB1343" s="8">
        <f t="shared" si="216"/>
        <v>10</v>
      </c>
      <c r="AC1343" s="8" t="str">
        <f t="shared" si="217"/>
        <v/>
      </c>
      <c r="AD1343" s="32" t="str">
        <f t="shared" si="218"/>
        <v/>
      </c>
      <c r="AE1343" s="32" t="str">
        <f>IF(J1343&lt;900,IF(AND(VLOOKUP(C1343,marv2012_trees!$A$2:$O$2023,11,FALSE)&lt;21,OR(Q1343=21,Q1343=22,Q1343=23)),1,""),"")</f>
        <v/>
      </c>
      <c r="AF1343" s="32" t="str">
        <f t="shared" si="219"/>
        <v/>
      </c>
      <c r="AG1343" s="32">
        <f t="shared" si="220"/>
        <v>82</v>
      </c>
      <c r="AH1343" s="32">
        <f t="shared" si="221"/>
        <v>92</v>
      </c>
      <c r="AI1343" s="32">
        <f t="shared" si="222"/>
        <v>10</v>
      </c>
      <c r="AJ1343" s="32" t="str">
        <f t="shared" si="223"/>
        <v/>
      </c>
    </row>
    <row r="1344" spans="1:36">
      <c r="A1344">
        <v>132</v>
      </c>
      <c r="B1344" s="1" t="str">
        <f t="shared" si="215"/>
        <v>132B_77</v>
      </c>
      <c r="C1344" t="str">
        <f t="shared" si="225"/>
        <v>132B_77</v>
      </c>
      <c r="D1344" t="str">
        <f>IF(ISNA(VLOOKUP(C1344,omissio_vanha_vs_uusi!$A$2:$T$107,20,FALSE)),"",IF(VLOOKUP(C1344,omissio_vanha_vs_uusi!$A$2:$T$107,20,FALSE)="OK",VLOOKUP(C1344,omissio_vanha_vs_uusi!$A$2:$T$107,11,FALSE),""))</f>
        <v/>
      </c>
      <c r="E1344">
        <f>VLOOKUP($C1344,marv2012_trees!$A$2:$O$2023,5,FALSE)</f>
        <v>2516526.2200000002</v>
      </c>
      <c r="F1344">
        <f>VLOOKUP($C1344,marv2012_trees!$A$2:$O$2023,6,FALSE)</f>
        <v>6860094.7699999996</v>
      </c>
      <c r="G1344" t="str">
        <f>IF(ISNA(VLOOKUP($C1344,results!$A$2:$CJ$107,10,FALSE)),"",VLOOKUP($C1344,results!$A$2:$CJ$107,10,FALSE))</f>
        <v/>
      </c>
      <c r="H1344" t="str">
        <f>IF(ISNA(VLOOKUP($C1344,results!$A$2:$CJ$107,11,FALSE)),"",VLOOKUP($C1344,results!$A$2:$CJ$107,11,FALSE))</f>
        <v/>
      </c>
      <c r="I1344" t="s">
        <v>207</v>
      </c>
      <c r="J1344">
        <v>77</v>
      </c>
      <c r="K1344">
        <v>3</v>
      </c>
      <c r="L1344">
        <v>84</v>
      </c>
      <c r="M1344">
        <v>13.0140024414062</v>
      </c>
      <c r="N1344">
        <v>2</v>
      </c>
      <c r="O1344" s="7">
        <v>1</v>
      </c>
      <c r="P1344" s="7">
        <v>3</v>
      </c>
      <c r="Q1344" s="7">
        <v>11</v>
      </c>
      <c r="R1344" s="7">
        <v>92</v>
      </c>
      <c r="AB1344" s="8">
        <f t="shared" si="216"/>
        <v>8</v>
      </c>
      <c r="AC1344" s="8" t="str">
        <f t="shared" si="217"/>
        <v/>
      </c>
      <c r="AD1344" s="32" t="str">
        <f t="shared" si="218"/>
        <v/>
      </c>
      <c r="AE1344" s="32" t="str">
        <f>IF(J1344&lt;900,IF(AND(VLOOKUP(C1344,marv2012_trees!$A$2:$O$2023,11,FALSE)&lt;21,OR(Q1344=21,Q1344=22,Q1344=23)),1,""),"")</f>
        <v/>
      </c>
      <c r="AF1344" s="32" t="str">
        <f t="shared" si="219"/>
        <v/>
      </c>
      <c r="AG1344" s="32">
        <f t="shared" si="220"/>
        <v>84</v>
      </c>
      <c r="AH1344" s="32">
        <f t="shared" si="221"/>
        <v>92</v>
      </c>
      <c r="AI1344" s="32">
        <f t="shared" si="222"/>
        <v>8</v>
      </c>
      <c r="AJ1344" s="32" t="str">
        <f t="shared" si="223"/>
        <v/>
      </c>
    </row>
    <row r="1345" spans="1:36">
      <c r="A1345">
        <v>132</v>
      </c>
      <c r="B1345" s="1" t="str">
        <f t="shared" si="215"/>
        <v>132B_74</v>
      </c>
      <c r="C1345" t="str">
        <f t="shared" si="225"/>
        <v>132B_74</v>
      </c>
      <c r="D1345" t="str">
        <f>IF(ISNA(VLOOKUP(C1345,omissio_vanha_vs_uusi!$A$2:$T$107,20,FALSE)),"",IF(VLOOKUP(C1345,omissio_vanha_vs_uusi!$A$2:$T$107,20,FALSE)="OK",VLOOKUP(C1345,omissio_vanha_vs_uusi!$A$2:$T$107,11,FALSE),""))</f>
        <v/>
      </c>
      <c r="E1345">
        <f>VLOOKUP($C1345,marv2012_trees!$A$2:$O$2023,5,FALSE)</f>
        <v>2516528.23</v>
      </c>
      <c r="F1345">
        <f>VLOOKUP($C1345,marv2012_trees!$A$2:$O$2023,6,FALSE)</f>
        <v>6860096.5</v>
      </c>
      <c r="G1345" t="str">
        <f>IF(ISNA(VLOOKUP($C1345,results!$A$2:$CJ$107,10,FALSE)),"",VLOOKUP($C1345,results!$A$2:$CJ$107,10,FALSE))</f>
        <v/>
      </c>
      <c r="H1345" t="str">
        <f>IF(ISNA(VLOOKUP($C1345,results!$A$2:$CJ$107,11,FALSE)),"",VLOOKUP($C1345,results!$A$2:$CJ$107,11,FALSE))</f>
        <v/>
      </c>
      <c r="I1345" t="s">
        <v>207</v>
      </c>
      <c r="J1345">
        <v>74</v>
      </c>
      <c r="K1345">
        <v>3</v>
      </c>
      <c r="L1345">
        <v>155</v>
      </c>
      <c r="M1345">
        <v>19.346004272460899</v>
      </c>
      <c r="N1345">
        <v>2</v>
      </c>
      <c r="O1345" s="7">
        <v>1</v>
      </c>
      <c r="P1345" s="7">
        <v>3</v>
      </c>
      <c r="Q1345" s="7">
        <v>11</v>
      </c>
      <c r="R1345" s="7">
        <v>178</v>
      </c>
      <c r="S1345" s="7">
        <v>1</v>
      </c>
      <c r="T1345" s="7">
        <v>14</v>
      </c>
      <c r="U1345" s="7">
        <v>21.75</v>
      </c>
      <c r="V1345" s="7">
        <v>8.25</v>
      </c>
      <c r="X1345" s="7">
        <v>12</v>
      </c>
      <c r="Z1345" s="7">
        <v>28</v>
      </c>
      <c r="AB1345" s="8">
        <f t="shared" si="216"/>
        <v>23</v>
      </c>
      <c r="AC1345" s="8" t="str">
        <f t="shared" si="217"/>
        <v/>
      </c>
      <c r="AD1345" s="32" t="str">
        <f t="shared" si="218"/>
        <v/>
      </c>
      <c r="AE1345" s="32" t="str">
        <f>IF(J1345&lt;900,IF(AND(VLOOKUP(C1345,marv2012_trees!$A$2:$O$2023,11,FALSE)&lt;21,OR(Q1345=21,Q1345=22,Q1345=23)),1,""),"")</f>
        <v/>
      </c>
      <c r="AF1345" s="32" t="str">
        <f t="shared" si="219"/>
        <v/>
      </c>
      <c r="AG1345" s="32">
        <f t="shared" si="220"/>
        <v>155</v>
      </c>
      <c r="AH1345" s="32">
        <f t="shared" si="221"/>
        <v>178</v>
      </c>
      <c r="AI1345" s="32">
        <f t="shared" si="222"/>
        <v>23</v>
      </c>
      <c r="AJ1345" s="32" t="str">
        <f t="shared" si="223"/>
        <v/>
      </c>
    </row>
    <row r="1346" spans="1:36">
      <c r="A1346">
        <v>132</v>
      </c>
      <c r="B1346" s="1" t="str">
        <f t="shared" si="215"/>
        <v>132B_72</v>
      </c>
      <c r="C1346" t="str">
        <f t="shared" si="225"/>
        <v>132B_72</v>
      </c>
      <c r="D1346" t="str">
        <f>IF(ISNA(VLOOKUP(C1346,omissio_vanha_vs_uusi!$A$2:$T$107,20,FALSE)),"",IF(VLOOKUP(C1346,omissio_vanha_vs_uusi!$A$2:$T$107,20,FALSE)="OK",VLOOKUP(C1346,omissio_vanha_vs_uusi!$A$2:$T$107,11,FALSE),""))</f>
        <v/>
      </c>
      <c r="E1346">
        <f>VLOOKUP($C1346,marv2012_trees!$A$2:$O$2023,5,FALSE)</f>
        <v>2516522.6</v>
      </c>
      <c r="F1346">
        <f>VLOOKUP($C1346,marv2012_trees!$A$2:$O$2023,6,FALSE)</f>
        <v>6860093.29</v>
      </c>
      <c r="G1346" t="str">
        <f>IF(ISNA(VLOOKUP($C1346,results!$A$2:$CJ$107,10,FALSE)),"",VLOOKUP($C1346,results!$A$2:$CJ$107,10,FALSE))</f>
        <v/>
      </c>
      <c r="H1346" t="str">
        <f>IF(ISNA(VLOOKUP($C1346,results!$A$2:$CJ$107,11,FALSE)),"",VLOOKUP($C1346,results!$A$2:$CJ$107,11,FALSE))</f>
        <v/>
      </c>
      <c r="I1346" t="s">
        <v>207</v>
      </c>
      <c r="J1346">
        <v>72</v>
      </c>
      <c r="K1346">
        <v>3</v>
      </c>
      <c r="L1346">
        <v>154</v>
      </c>
      <c r="M1346">
        <v>15.802001220703</v>
      </c>
      <c r="N1346">
        <v>2</v>
      </c>
      <c r="O1346" s="7">
        <v>1</v>
      </c>
      <c r="P1346" s="7">
        <v>3</v>
      </c>
      <c r="Q1346" s="7">
        <v>11</v>
      </c>
      <c r="R1346" s="7">
        <v>167</v>
      </c>
      <c r="AB1346" s="8">
        <f t="shared" si="216"/>
        <v>13</v>
      </c>
      <c r="AC1346" s="8" t="str">
        <f t="shared" si="217"/>
        <v/>
      </c>
      <c r="AD1346" s="32" t="str">
        <f t="shared" si="218"/>
        <v/>
      </c>
      <c r="AE1346" s="32" t="str">
        <f>IF(J1346&lt;900,IF(AND(VLOOKUP(C1346,marv2012_trees!$A$2:$O$2023,11,FALSE)&lt;21,OR(Q1346=21,Q1346=22,Q1346=23)),1,""),"")</f>
        <v/>
      </c>
      <c r="AF1346" s="32" t="str">
        <f t="shared" si="219"/>
        <v/>
      </c>
      <c r="AG1346" s="32">
        <f t="shared" si="220"/>
        <v>154</v>
      </c>
      <c r="AH1346" s="32">
        <f t="shared" si="221"/>
        <v>167</v>
      </c>
      <c r="AI1346" s="32">
        <f t="shared" si="222"/>
        <v>13</v>
      </c>
      <c r="AJ1346" s="32" t="str">
        <f t="shared" si="223"/>
        <v/>
      </c>
    </row>
    <row r="1347" spans="1:36">
      <c r="A1347">
        <v>132</v>
      </c>
      <c r="B1347" s="1" t="str">
        <f t="shared" ref="B1347:B1410" si="226">IF(D1347&lt;&gt;"",CONCATENATE(I1347,"_",D1347),C1347)</f>
        <v>132B_68</v>
      </c>
      <c r="C1347" t="str">
        <f t="shared" si="225"/>
        <v>132B_68</v>
      </c>
      <c r="D1347" t="str">
        <f>IF(ISNA(VLOOKUP(C1347,omissio_vanha_vs_uusi!$A$2:$T$107,20,FALSE)),"",IF(VLOOKUP(C1347,omissio_vanha_vs_uusi!$A$2:$T$107,20,FALSE)="OK",VLOOKUP(C1347,omissio_vanha_vs_uusi!$A$2:$T$107,11,FALSE),""))</f>
        <v/>
      </c>
      <c r="E1347">
        <f>VLOOKUP($C1347,marv2012_trees!$A$2:$O$2023,5,FALSE)</f>
        <v>2516522.9300000002</v>
      </c>
      <c r="F1347">
        <f>VLOOKUP($C1347,marv2012_trees!$A$2:$O$2023,6,FALSE)</f>
        <v>6860095.1500000004</v>
      </c>
      <c r="G1347" t="str">
        <f>IF(ISNA(VLOOKUP($C1347,results!$A$2:$CJ$107,10,FALSE)),"",VLOOKUP($C1347,results!$A$2:$CJ$107,10,FALSE))</f>
        <v/>
      </c>
      <c r="H1347" t="str">
        <f>IF(ISNA(VLOOKUP($C1347,results!$A$2:$CJ$107,11,FALSE)),"",VLOOKUP($C1347,results!$A$2:$CJ$107,11,FALSE))</f>
        <v/>
      </c>
      <c r="I1347" t="s">
        <v>207</v>
      </c>
      <c r="J1347">
        <v>68</v>
      </c>
      <c r="K1347">
        <v>3</v>
      </c>
      <c r="L1347">
        <v>116</v>
      </c>
      <c r="M1347">
        <v>16.621997558593701</v>
      </c>
      <c r="N1347">
        <v>2</v>
      </c>
      <c r="O1347" s="7">
        <v>1</v>
      </c>
      <c r="P1347" s="7">
        <v>3</v>
      </c>
      <c r="Q1347" s="7">
        <v>11</v>
      </c>
      <c r="R1347" s="7">
        <v>125</v>
      </c>
      <c r="AB1347" s="8">
        <f t="shared" ref="AB1347:AB1410" si="227">IF(OR(L1347=0,Q1347&gt;14,ABS(R1347-L1347)&gt;50),"",R1347-L1347)</f>
        <v>9</v>
      </c>
      <c r="AC1347" s="8" t="str">
        <f t="shared" ref="AC1347:AC1410" si="228">IF(P1347-K1347&lt;&gt;0,IF(OR(Q1347&gt;14,Q1347&lt;11),"",IF(OR(AND(K1347=3,P1347=4),AND(K1347=4,P1347=3)),"",IF(J1347&gt;899,"",1))),"")</f>
        <v/>
      </c>
      <c r="AD1347" s="32" t="str">
        <f t="shared" ref="AD1347:AD1410" si="229">IF(Q1347=41,1,"")</f>
        <v/>
      </c>
      <c r="AE1347" s="32" t="str">
        <f>IF(J1347&lt;900,IF(AND(VLOOKUP(C1347,marv2012_trees!$A$2:$O$2023,11,FALSE)&lt;21,OR(Q1347=21,Q1347=22,Q1347=23)),1,""),"")</f>
        <v/>
      </c>
      <c r="AF1347" s="32" t="str">
        <f t="shared" ref="AF1347:AF1410" si="230">IF(Q1347=31,1,"")</f>
        <v/>
      </c>
      <c r="AG1347" s="32">
        <f t="shared" ref="AG1347:AG1410" si="231">IF(AND(Q1347&lt;21,Q1347&lt;&gt;0,J1347&lt;900),L1347,0)</f>
        <v>116</v>
      </c>
      <c r="AH1347" s="32">
        <f t="shared" ref="AH1347:AH1410" si="232">IF(AND(Q1347&lt;21,Q1347&lt;&gt;0,J1347&lt;900),R1347,0)</f>
        <v>125</v>
      </c>
      <c r="AI1347" s="32">
        <f t="shared" ref="AI1347:AI1410" si="233">IF(AND(Q1347&lt;21,J1347&lt;900),AH1347-AG1347,"")</f>
        <v>9</v>
      </c>
      <c r="AJ1347" s="32" t="str">
        <f t="shared" ref="AJ1347:AJ1410" si="234">IF(AI1347&lt;&gt;"",IF(ABS(AI1347&gt;50),1,""),"")</f>
        <v/>
      </c>
    </row>
    <row r="1348" spans="1:36">
      <c r="A1348">
        <v>132</v>
      </c>
      <c r="B1348" s="1" t="str">
        <f t="shared" si="226"/>
        <v>132B_61</v>
      </c>
      <c r="C1348" t="str">
        <f t="shared" si="225"/>
        <v>132B_61</v>
      </c>
      <c r="D1348" t="str">
        <f>IF(ISNA(VLOOKUP(C1348,omissio_vanha_vs_uusi!$A$2:$T$107,20,FALSE)),"",IF(VLOOKUP(C1348,omissio_vanha_vs_uusi!$A$2:$T$107,20,FALSE)="OK",VLOOKUP(C1348,omissio_vanha_vs_uusi!$A$2:$T$107,11,FALSE),""))</f>
        <v/>
      </c>
      <c r="E1348">
        <f>VLOOKUP($C1348,marv2012_trees!$A$2:$O$2023,5,FALSE)</f>
        <v>2516520.38</v>
      </c>
      <c r="F1348">
        <f>VLOOKUP($C1348,marv2012_trees!$A$2:$O$2023,6,FALSE)</f>
        <v>6860093.7599999998</v>
      </c>
      <c r="G1348" t="str">
        <f>IF(ISNA(VLOOKUP($C1348,results!$A$2:$CJ$107,10,FALSE)),"",VLOOKUP($C1348,results!$A$2:$CJ$107,10,FALSE))</f>
        <v/>
      </c>
      <c r="H1348" t="str">
        <f>IF(ISNA(VLOOKUP($C1348,results!$A$2:$CJ$107,11,FALSE)),"",VLOOKUP($C1348,results!$A$2:$CJ$107,11,FALSE))</f>
        <v/>
      </c>
      <c r="I1348" t="s">
        <v>207</v>
      </c>
      <c r="J1348">
        <v>61</v>
      </c>
      <c r="K1348">
        <v>3</v>
      </c>
      <c r="L1348">
        <v>118</v>
      </c>
      <c r="M1348">
        <v>12.827000610351501</v>
      </c>
      <c r="N1348">
        <v>2</v>
      </c>
      <c r="O1348" s="7">
        <v>1</v>
      </c>
      <c r="P1348" s="7">
        <v>3</v>
      </c>
      <c r="Q1348" s="7">
        <v>11</v>
      </c>
      <c r="R1348" s="7">
        <v>119</v>
      </c>
      <c r="S1348" s="7">
        <v>1</v>
      </c>
      <c r="T1348" s="7">
        <v>8</v>
      </c>
      <c r="U1348" s="7">
        <v>13.25</v>
      </c>
      <c r="V1348" s="7">
        <v>6.25</v>
      </c>
      <c r="Z1348" s="7">
        <v>28</v>
      </c>
      <c r="AB1348" s="8">
        <f t="shared" si="227"/>
        <v>1</v>
      </c>
      <c r="AC1348" s="8" t="str">
        <f t="shared" si="228"/>
        <v/>
      </c>
      <c r="AD1348" s="32" t="str">
        <f t="shared" si="229"/>
        <v/>
      </c>
      <c r="AE1348" s="32" t="str">
        <f>IF(J1348&lt;900,IF(AND(VLOOKUP(C1348,marv2012_trees!$A$2:$O$2023,11,FALSE)&lt;21,OR(Q1348=21,Q1348=22,Q1348=23)),1,""),"")</f>
        <v/>
      </c>
      <c r="AF1348" s="32" t="str">
        <f t="shared" si="230"/>
        <v/>
      </c>
      <c r="AG1348" s="32">
        <f t="shared" si="231"/>
        <v>118</v>
      </c>
      <c r="AH1348" s="32">
        <f t="shared" si="232"/>
        <v>119</v>
      </c>
      <c r="AI1348" s="32">
        <f t="shared" si="233"/>
        <v>1</v>
      </c>
      <c r="AJ1348" s="32" t="str">
        <f t="shared" si="234"/>
        <v/>
      </c>
    </row>
    <row r="1349" spans="1:36">
      <c r="A1349">
        <v>132</v>
      </c>
      <c r="B1349" s="1" t="str">
        <f t="shared" si="226"/>
        <v>132B_71</v>
      </c>
      <c r="C1349" t="str">
        <f t="shared" si="225"/>
        <v>132B_71</v>
      </c>
      <c r="D1349" t="str">
        <f>IF(ISNA(VLOOKUP(C1349,omissio_vanha_vs_uusi!$A$2:$T$107,20,FALSE)),"",IF(VLOOKUP(C1349,omissio_vanha_vs_uusi!$A$2:$T$107,20,FALSE)="OK",VLOOKUP(C1349,omissio_vanha_vs_uusi!$A$2:$T$107,11,FALSE),""))</f>
        <v/>
      </c>
      <c r="E1349">
        <f>VLOOKUP($C1349,marv2012_trees!$A$2:$O$2023,5,FALSE)</f>
        <v>2516528.2200000002</v>
      </c>
      <c r="F1349">
        <f>VLOOKUP($C1349,marv2012_trees!$A$2:$O$2023,6,FALSE)</f>
        <v>6860098.46</v>
      </c>
      <c r="G1349" t="str">
        <f>IF(ISNA(VLOOKUP($C1349,results!$A$2:$CJ$107,10,FALSE)),"",VLOOKUP($C1349,results!$A$2:$CJ$107,10,FALSE))</f>
        <v/>
      </c>
      <c r="H1349" t="str">
        <f>IF(ISNA(VLOOKUP($C1349,results!$A$2:$CJ$107,11,FALSE)),"",VLOOKUP($C1349,results!$A$2:$CJ$107,11,FALSE))</f>
        <v/>
      </c>
      <c r="I1349" t="s">
        <v>207</v>
      </c>
      <c r="J1349">
        <v>71</v>
      </c>
      <c r="K1349">
        <v>3</v>
      </c>
      <c r="L1349">
        <v>115</v>
      </c>
      <c r="M1349">
        <v>18.225996948242098</v>
      </c>
      <c r="N1349">
        <v>2</v>
      </c>
      <c r="O1349" s="7">
        <v>1</v>
      </c>
      <c r="P1349" s="7">
        <v>3</v>
      </c>
      <c r="Q1349" s="7">
        <v>11</v>
      </c>
      <c r="R1349" s="7">
        <v>128</v>
      </c>
      <c r="AB1349" s="8">
        <f t="shared" si="227"/>
        <v>13</v>
      </c>
      <c r="AC1349" s="8" t="str">
        <f t="shared" si="228"/>
        <v/>
      </c>
      <c r="AD1349" s="32" t="str">
        <f t="shared" si="229"/>
        <v/>
      </c>
      <c r="AE1349" s="32" t="str">
        <f>IF(J1349&lt;900,IF(AND(VLOOKUP(C1349,marv2012_trees!$A$2:$O$2023,11,FALSE)&lt;21,OR(Q1349=21,Q1349=22,Q1349=23)),1,""),"")</f>
        <v/>
      </c>
      <c r="AF1349" s="32" t="str">
        <f t="shared" si="230"/>
        <v/>
      </c>
      <c r="AG1349" s="32">
        <f t="shared" si="231"/>
        <v>115</v>
      </c>
      <c r="AH1349" s="32">
        <f t="shared" si="232"/>
        <v>128</v>
      </c>
      <c r="AI1349" s="32">
        <f t="shared" si="233"/>
        <v>13</v>
      </c>
      <c r="AJ1349" s="32" t="str">
        <f t="shared" si="234"/>
        <v/>
      </c>
    </row>
    <row r="1350" spans="1:36">
      <c r="A1350">
        <v>132</v>
      </c>
      <c r="B1350" s="1" t="str">
        <f t="shared" si="226"/>
        <v>132B_66</v>
      </c>
      <c r="C1350" t="str">
        <f t="shared" si="225"/>
        <v>132B_66</v>
      </c>
      <c r="D1350" t="str">
        <f>IF(ISNA(VLOOKUP(C1350,omissio_vanha_vs_uusi!$A$2:$T$107,20,FALSE)),"",IF(VLOOKUP(C1350,omissio_vanha_vs_uusi!$A$2:$T$107,20,FALSE)="OK",VLOOKUP(C1350,omissio_vanha_vs_uusi!$A$2:$T$107,11,FALSE),""))</f>
        <v/>
      </c>
      <c r="E1350">
        <f>VLOOKUP($C1350,marv2012_trees!$A$2:$O$2023,5,FALSE)</f>
        <v>2516524.5099999998</v>
      </c>
      <c r="F1350">
        <f>VLOOKUP($C1350,marv2012_trees!$A$2:$O$2023,6,FALSE)</f>
        <v>6860097.0700000003</v>
      </c>
      <c r="G1350" t="str">
        <f>IF(ISNA(VLOOKUP($C1350,results!$A$2:$CJ$107,10,FALSE)),"",VLOOKUP($C1350,results!$A$2:$CJ$107,10,FALSE))</f>
        <v/>
      </c>
      <c r="H1350" t="str">
        <f>IF(ISNA(VLOOKUP($C1350,results!$A$2:$CJ$107,11,FALSE)),"",VLOOKUP($C1350,results!$A$2:$CJ$107,11,FALSE))</f>
        <v/>
      </c>
      <c r="I1350" t="s">
        <v>207</v>
      </c>
      <c r="J1350">
        <v>66</v>
      </c>
      <c r="K1350">
        <v>3</v>
      </c>
      <c r="L1350">
        <v>112</v>
      </c>
      <c r="M1350">
        <v>17.642011596679598</v>
      </c>
      <c r="N1350">
        <v>2</v>
      </c>
      <c r="O1350" s="7">
        <v>1</v>
      </c>
      <c r="P1350" s="7">
        <v>3</v>
      </c>
      <c r="Q1350" s="7">
        <v>11</v>
      </c>
      <c r="R1350" s="7">
        <v>133</v>
      </c>
      <c r="AB1350" s="8">
        <f t="shared" si="227"/>
        <v>21</v>
      </c>
      <c r="AC1350" s="8" t="str">
        <f t="shared" si="228"/>
        <v/>
      </c>
      <c r="AD1350" s="32" t="str">
        <f t="shared" si="229"/>
        <v/>
      </c>
      <c r="AE1350" s="32" t="str">
        <f>IF(J1350&lt;900,IF(AND(VLOOKUP(C1350,marv2012_trees!$A$2:$O$2023,11,FALSE)&lt;21,OR(Q1350=21,Q1350=22,Q1350=23)),1,""),"")</f>
        <v/>
      </c>
      <c r="AF1350" s="32" t="str">
        <f t="shared" si="230"/>
        <v/>
      </c>
      <c r="AG1350" s="32">
        <f t="shared" si="231"/>
        <v>112</v>
      </c>
      <c r="AH1350" s="32">
        <f t="shared" si="232"/>
        <v>133</v>
      </c>
      <c r="AI1350" s="32">
        <f t="shared" si="233"/>
        <v>21</v>
      </c>
      <c r="AJ1350" s="32" t="str">
        <f t="shared" si="234"/>
        <v/>
      </c>
    </row>
    <row r="1351" spans="1:36">
      <c r="A1351">
        <v>132</v>
      </c>
      <c r="B1351" s="1" t="str">
        <f t="shared" si="226"/>
        <v>132B_70</v>
      </c>
      <c r="C1351" t="str">
        <f t="shared" si="225"/>
        <v>132B_70</v>
      </c>
      <c r="D1351" t="str">
        <f>IF(ISNA(VLOOKUP(C1351,omissio_vanha_vs_uusi!$A$2:$T$107,20,FALSE)),"",IF(VLOOKUP(C1351,omissio_vanha_vs_uusi!$A$2:$T$107,20,FALSE)="OK",VLOOKUP(C1351,omissio_vanha_vs_uusi!$A$2:$T$107,11,FALSE),""))</f>
        <v/>
      </c>
      <c r="E1351">
        <f>VLOOKUP($C1351,marv2012_trees!$A$2:$O$2023,5,FALSE)</f>
        <v>2516526.25</v>
      </c>
      <c r="F1351">
        <f>VLOOKUP($C1351,marv2012_trees!$A$2:$O$2023,6,FALSE)</f>
        <v>6860098.1399999997</v>
      </c>
      <c r="G1351" t="str">
        <f>IF(ISNA(VLOOKUP($C1351,results!$A$2:$CJ$107,10,FALSE)),"",VLOOKUP($C1351,results!$A$2:$CJ$107,10,FALSE))</f>
        <v/>
      </c>
      <c r="H1351" t="str">
        <f>IF(ISNA(VLOOKUP($C1351,results!$A$2:$CJ$107,11,FALSE)),"",VLOOKUP($C1351,results!$A$2:$CJ$107,11,FALSE))</f>
        <v/>
      </c>
      <c r="I1351" t="s">
        <v>207</v>
      </c>
      <c r="J1351">
        <v>70</v>
      </c>
      <c r="K1351">
        <v>3</v>
      </c>
      <c r="L1351">
        <v>132</v>
      </c>
      <c r="M1351">
        <v>19.132005493164002</v>
      </c>
      <c r="N1351">
        <v>2</v>
      </c>
      <c r="O1351" s="7">
        <v>1</v>
      </c>
      <c r="P1351" s="7">
        <v>3</v>
      </c>
      <c r="Q1351" s="7">
        <v>11</v>
      </c>
      <c r="R1351" s="7">
        <v>146</v>
      </c>
      <c r="AB1351" s="8">
        <f t="shared" si="227"/>
        <v>14</v>
      </c>
      <c r="AC1351" s="8" t="str">
        <f t="shared" si="228"/>
        <v/>
      </c>
      <c r="AD1351" s="32" t="str">
        <f t="shared" si="229"/>
        <v/>
      </c>
      <c r="AE1351" s="32" t="str">
        <f>IF(J1351&lt;900,IF(AND(VLOOKUP(C1351,marv2012_trees!$A$2:$O$2023,11,FALSE)&lt;21,OR(Q1351=21,Q1351=22,Q1351=23)),1,""),"")</f>
        <v/>
      </c>
      <c r="AF1351" s="32" t="str">
        <f t="shared" si="230"/>
        <v/>
      </c>
      <c r="AG1351" s="32">
        <f t="shared" si="231"/>
        <v>132</v>
      </c>
      <c r="AH1351" s="32">
        <f t="shared" si="232"/>
        <v>146</v>
      </c>
      <c r="AI1351" s="32">
        <f t="shared" si="233"/>
        <v>14</v>
      </c>
      <c r="AJ1351" s="32" t="str">
        <f t="shared" si="234"/>
        <v/>
      </c>
    </row>
    <row r="1352" spans="1:36">
      <c r="A1352">
        <v>132</v>
      </c>
      <c r="B1352" s="1" t="str">
        <f t="shared" si="226"/>
        <v>132B_46</v>
      </c>
      <c r="C1352" t="str">
        <f t="shared" si="225"/>
        <v>132B_46</v>
      </c>
      <c r="D1352" t="str">
        <f>IF(ISNA(VLOOKUP(C1352,omissio_vanha_vs_uusi!$A$2:$T$107,20,FALSE)),"",IF(VLOOKUP(C1352,omissio_vanha_vs_uusi!$A$2:$T$107,20,FALSE)="OK",VLOOKUP(C1352,omissio_vanha_vs_uusi!$A$2:$T$107,11,FALSE),""))</f>
        <v/>
      </c>
      <c r="E1352">
        <f>VLOOKUP($C1352,marv2012_trees!$A$2:$O$2023,5,FALSE)</f>
        <v>2516518.9</v>
      </c>
      <c r="F1352">
        <f>VLOOKUP($C1352,marv2012_trees!$A$2:$O$2023,6,FALSE)</f>
        <v>6860094.8799999999</v>
      </c>
      <c r="G1352" t="str">
        <f>IF(ISNA(VLOOKUP($C1352,results!$A$2:$CJ$107,10,FALSE)),"",VLOOKUP($C1352,results!$A$2:$CJ$107,10,FALSE))</f>
        <v/>
      </c>
      <c r="H1352" t="str">
        <f>IF(ISNA(VLOOKUP($C1352,results!$A$2:$CJ$107,11,FALSE)),"",VLOOKUP($C1352,results!$A$2:$CJ$107,11,FALSE))</f>
        <v/>
      </c>
      <c r="I1352" t="s">
        <v>207</v>
      </c>
      <c r="J1352">
        <v>46</v>
      </c>
      <c r="K1352">
        <v>3</v>
      </c>
      <c r="L1352">
        <v>94</v>
      </c>
      <c r="M1352">
        <v>15.282008544921799</v>
      </c>
      <c r="N1352">
        <v>2</v>
      </c>
      <c r="O1352" s="7">
        <v>1</v>
      </c>
      <c r="P1352" s="7">
        <v>3</v>
      </c>
      <c r="Q1352" s="7">
        <v>11</v>
      </c>
      <c r="R1352" s="7">
        <v>105</v>
      </c>
      <c r="S1352" s="7">
        <v>1</v>
      </c>
      <c r="T1352" s="7">
        <v>7</v>
      </c>
      <c r="U1352" s="7">
        <v>17</v>
      </c>
      <c r="V1352" s="7">
        <v>9</v>
      </c>
      <c r="Z1352" s="7">
        <v>28</v>
      </c>
      <c r="AB1352" s="8">
        <f t="shared" si="227"/>
        <v>11</v>
      </c>
      <c r="AC1352" s="8" t="str">
        <f t="shared" si="228"/>
        <v/>
      </c>
      <c r="AD1352" s="32" t="str">
        <f t="shared" si="229"/>
        <v/>
      </c>
      <c r="AE1352" s="32" t="str">
        <f>IF(J1352&lt;900,IF(AND(VLOOKUP(C1352,marv2012_trees!$A$2:$O$2023,11,FALSE)&lt;21,OR(Q1352=21,Q1352=22,Q1352=23)),1,""),"")</f>
        <v/>
      </c>
      <c r="AF1352" s="32" t="str">
        <f t="shared" si="230"/>
        <v/>
      </c>
      <c r="AG1352" s="32">
        <f t="shared" si="231"/>
        <v>94</v>
      </c>
      <c r="AH1352" s="32">
        <f t="shared" si="232"/>
        <v>105</v>
      </c>
      <c r="AI1352" s="32">
        <f t="shared" si="233"/>
        <v>11</v>
      </c>
      <c r="AJ1352" s="32" t="str">
        <f t="shared" si="234"/>
        <v/>
      </c>
    </row>
    <row r="1353" spans="1:36">
      <c r="A1353">
        <v>132</v>
      </c>
      <c r="B1353" s="1" t="str">
        <f t="shared" si="226"/>
        <v>132B_59</v>
      </c>
      <c r="C1353" t="str">
        <f t="shared" si="225"/>
        <v>132B_59</v>
      </c>
      <c r="D1353" t="str">
        <f>IF(ISNA(VLOOKUP(C1353,omissio_vanha_vs_uusi!$A$2:$T$107,20,FALSE)),"",IF(VLOOKUP(C1353,omissio_vanha_vs_uusi!$A$2:$T$107,20,FALSE)="OK",VLOOKUP(C1353,omissio_vanha_vs_uusi!$A$2:$T$107,11,FALSE),""))</f>
        <v/>
      </c>
      <c r="E1353">
        <f>VLOOKUP($C1353,marv2012_trees!$A$2:$O$2023,5,FALSE)</f>
        <v>2516523.29</v>
      </c>
      <c r="F1353">
        <f>VLOOKUP($C1353,marv2012_trees!$A$2:$O$2023,6,FALSE)</f>
        <v>6860097.6699999999</v>
      </c>
      <c r="G1353" t="str">
        <f>IF(ISNA(VLOOKUP($C1353,results!$A$2:$CJ$107,10,FALSE)),"",VLOOKUP($C1353,results!$A$2:$CJ$107,10,FALSE))</f>
        <v/>
      </c>
      <c r="H1353" t="str">
        <f>IF(ISNA(VLOOKUP($C1353,results!$A$2:$CJ$107,11,FALSE)),"",VLOOKUP($C1353,results!$A$2:$CJ$107,11,FALSE))</f>
        <v/>
      </c>
      <c r="I1353" t="s">
        <v>207</v>
      </c>
      <c r="J1353">
        <v>59</v>
      </c>
      <c r="K1353">
        <v>3</v>
      </c>
      <c r="L1353">
        <v>108</v>
      </c>
      <c r="M1353">
        <v>17.770010375976501</v>
      </c>
      <c r="N1353">
        <v>2</v>
      </c>
      <c r="O1353" s="7">
        <v>1</v>
      </c>
      <c r="P1353" s="7">
        <v>3</v>
      </c>
      <c r="Q1353" s="7">
        <v>11</v>
      </c>
      <c r="R1353" s="7">
        <v>123</v>
      </c>
      <c r="AB1353" s="8">
        <f t="shared" si="227"/>
        <v>15</v>
      </c>
      <c r="AC1353" s="8" t="str">
        <f t="shared" si="228"/>
        <v/>
      </c>
      <c r="AD1353" s="32" t="str">
        <f t="shared" si="229"/>
        <v/>
      </c>
      <c r="AE1353" s="32" t="str">
        <f>IF(J1353&lt;900,IF(AND(VLOOKUP(C1353,marv2012_trees!$A$2:$O$2023,11,FALSE)&lt;21,OR(Q1353=21,Q1353=22,Q1353=23)),1,""),"")</f>
        <v/>
      </c>
      <c r="AF1353" s="32" t="str">
        <f t="shared" si="230"/>
        <v/>
      </c>
      <c r="AG1353" s="32">
        <f t="shared" si="231"/>
        <v>108</v>
      </c>
      <c r="AH1353" s="32">
        <f t="shared" si="232"/>
        <v>123</v>
      </c>
      <c r="AI1353" s="32">
        <f t="shared" si="233"/>
        <v>15</v>
      </c>
      <c r="AJ1353" s="32" t="str">
        <f t="shared" si="234"/>
        <v/>
      </c>
    </row>
    <row r="1354" spans="1:36">
      <c r="A1354">
        <v>132</v>
      </c>
      <c r="B1354" s="1" t="str">
        <f t="shared" si="226"/>
        <v>132B_52</v>
      </c>
      <c r="C1354" t="str">
        <f t="shared" si="225"/>
        <v>132B_52</v>
      </c>
      <c r="D1354" t="str">
        <f>IF(ISNA(VLOOKUP(C1354,omissio_vanha_vs_uusi!$A$2:$T$107,20,FALSE)),"",IF(VLOOKUP(C1354,omissio_vanha_vs_uusi!$A$2:$T$107,20,FALSE)="OK",VLOOKUP(C1354,omissio_vanha_vs_uusi!$A$2:$T$107,11,FALSE),""))</f>
        <v/>
      </c>
      <c r="E1354">
        <f>VLOOKUP($C1354,marv2012_trees!$A$2:$O$2023,5,FALSE)</f>
        <v>2516520.81</v>
      </c>
      <c r="F1354">
        <f>VLOOKUP($C1354,marv2012_trees!$A$2:$O$2023,6,FALSE)</f>
        <v>6860096.8200000003</v>
      </c>
      <c r="G1354" t="str">
        <f>IF(ISNA(VLOOKUP($C1354,results!$A$2:$CJ$107,10,FALSE)),"",VLOOKUP($C1354,results!$A$2:$CJ$107,10,FALSE))</f>
        <v/>
      </c>
      <c r="H1354" t="str">
        <f>IF(ISNA(VLOOKUP($C1354,results!$A$2:$CJ$107,11,FALSE)),"",VLOOKUP($C1354,results!$A$2:$CJ$107,11,FALSE))</f>
        <v/>
      </c>
      <c r="I1354" t="s">
        <v>207</v>
      </c>
      <c r="J1354">
        <v>52</v>
      </c>
      <c r="K1354">
        <v>3</v>
      </c>
      <c r="L1354">
        <v>140</v>
      </c>
      <c r="M1354">
        <v>18.503011596679599</v>
      </c>
      <c r="N1354">
        <v>2</v>
      </c>
      <c r="O1354" s="7">
        <v>1</v>
      </c>
      <c r="P1354" s="7">
        <v>3</v>
      </c>
      <c r="Q1354" s="7">
        <v>11</v>
      </c>
      <c r="R1354" s="7">
        <v>156</v>
      </c>
      <c r="AB1354" s="8">
        <f t="shared" si="227"/>
        <v>16</v>
      </c>
      <c r="AC1354" s="8" t="str">
        <f t="shared" si="228"/>
        <v/>
      </c>
      <c r="AD1354" s="32" t="str">
        <f t="shared" si="229"/>
        <v/>
      </c>
      <c r="AE1354" s="32" t="str">
        <f>IF(J1354&lt;900,IF(AND(VLOOKUP(C1354,marv2012_trees!$A$2:$O$2023,11,FALSE)&lt;21,OR(Q1354=21,Q1354=22,Q1354=23)),1,""),"")</f>
        <v/>
      </c>
      <c r="AF1354" s="32" t="str">
        <f t="shared" si="230"/>
        <v/>
      </c>
      <c r="AG1354" s="32">
        <f t="shared" si="231"/>
        <v>140</v>
      </c>
      <c r="AH1354" s="32">
        <f t="shared" si="232"/>
        <v>156</v>
      </c>
      <c r="AI1354" s="32">
        <f t="shared" si="233"/>
        <v>16</v>
      </c>
      <c r="AJ1354" s="32" t="str">
        <f t="shared" si="234"/>
        <v/>
      </c>
    </row>
    <row r="1355" spans="1:36">
      <c r="A1355">
        <v>132</v>
      </c>
      <c r="B1355" s="1" t="str">
        <f t="shared" si="226"/>
        <v>132B_60</v>
      </c>
      <c r="C1355" t="str">
        <f t="shared" ref="C1355:C1418" si="235">CONCATENATE(I1355,"_",J1355)</f>
        <v>132B_60</v>
      </c>
      <c r="D1355" t="str">
        <f>IF(ISNA(VLOOKUP(C1355,omissio_vanha_vs_uusi!$A$2:$T$107,20,FALSE)),"",IF(VLOOKUP(C1355,omissio_vanha_vs_uusi!$A$2:$T$107,20,FALSE)="OK",VLOOKUP(C1355,omissio_vanha_vs_uusi!$A$2:$T$107,11,FALSE),""))</f>
        <v/>
      </c>
      <c r="E1355">
        <f>VLOOKUP($C1355,marv2012_trees!$A$2:$O$2023,5,FALSE)</f>
        <v>2516525.31</v>
      </c>
      <c r="F1355">
        <f>VLOOKUP($C1355,marv2012_trees!$A$2:$O$2023,6,FALSE)</f>
        <v>6860100.04</v>
      </c>
      <c r="G1355" t="str">
        <f>IF(ISNA(VLOOKUP($C1355,results!$A$2:$CJ$107,10,FALSE)),"",VLOOKUP($C1355,results!$A$2:$CJ$107,10,FALSE))</f>
        <v/>
      </c>
      <c r="H1355" t="str">
        <f>IF(ISNA(VLOOKUP($C1355,results!$A$2:$CJ$107,11,FALSE)),"",VLOOKUP($C1355,results!$A$2:$CJ$107,11,FALSE))</f>
        <v/>
      </c>
      <c r="I1355" t="s">
        <v>207</v>
      </c>
      <c r="J1355">
        <v>60</v>
      </c>
      <c r="K1355">
        <v>3</v>
      </c>
      <c r="L1355">
        <v>129</v>
      </c>
      <c r="M1355">
        <v>17.549007934570199</v>
      </c>
      <c r="N1355">
        <v>2</v>
      </c>
      <c r="O1355" s="7">
        <v>1</v>
      </c>
      <c r="P1355" s="7">
        <v>3</v>
      </c>
      <c r="Q1355" s="7">
        <v>11</v>
      </c>
      <c r="R1355" s="7">
        <v>134</v>
      </c>
      <c r="S1355" s="7">
        <v>1</v>
      </c>
      <c r="T1355" s="7">
        <v>9</v>
      </c>
      <c r="U1355" s="7">
        <v>19</v>
      </c>
      <c r="V1355" s="7">
        <v>10.75</v>
      </c>
      <c r="X1355" s="7">
        <v>10</v>
      </c>
      <c r="Z1355" s="7">
        <v>28</v>
      </c>
      <c r="AB1355" s="8">
        <f t="shared" si="227"/>
        <v>5</v>
      </c>
      <c r="AC1355" s="8" t="str">
        <f t="shared" si="228"/>
        <v/>
      </c>
      <c r="AD1355" s="32" t="str">
        <f t="shared" si="229"/>
        <v/>
      </c>
      <c r="AE1355" s="32" t="str">
        <f>IF(J1355&lt;900,IF(AND(VLOOKUP(C1355,marv2012_trees!$A$2:$O$2023,11,FALSE)&lt;21,OR(Q1355=21,Q1355=22,Q1355=23)),1,""),"")</f>
        <v/>
      </c>
      <c r="AF1355" s="32" t="str">
        <f t="shared" si="230"/>
        <v/>
      </c>
      <c r="AG1355" s="32">
        <f t="shared" si="231"/>
        <v>129</v>
      </c>
      <c r="AH1355" s="32">
        <f t="shared" si="232"/>
        <v>134</v>
      </c>
      <c r="AI1355" s="32">
        <f t="shared" si="233"/>
        <v>5</v>
      </c>
      <c r="AJ1355" s="32" t="str">
        <f t="shared" si="234"/>
        <v/>
      </c>
    </row>
    <row r="1356" spans="1:36">
      <c r="A1356">
        <v>132</v>
      </c>
      <c r="B1356" s="1" t="str">
        <f t="shared" si="226"/>
        <v>132B_55</v>
      </c>
      <c r="C1356" t="str">
        <f t="shared" si="235"/>
        <v>132B_55</v>
      </c>
      <c r="D1356" t="str">
        <f>IF(ISNA(VLOOKUP(C1356,omissio_vanha_vs_uusi!$A$2:$T$107,20,FALSE)),"",IF(VLOOKUP(C1356,omissio_vanha_vs_uusi!$A$2:$T$107,20,FALSE)="OK",VLOOKUP(C1356,omissio_vanha_vs_uusi!$A$2:$T$107,11,FALSE),""))</f>
        <v/>
      </c>
      <c r="E1356">
        <f>VLOOKUP($C1356,marv2012_trees!$A$2:$O$2023,5,FALSE)</f>
        <v>2516523.2400000002</v>
      </c>
      <c r="F1356">
        <f>VLOOKUP($C1356,marv2012_trees!$A$2:$O$2023,6,FALSE)</f>
        <v>6860099.8399999999</v>
      </c>
      <c r="G1356" t="str">
        <f>IF(ISNA(VLOOKUP($C1356,results!$A$2:$CJ$107,10,FALSE)),"",VLOOKUP($C1356,results!$A$2:$CJ$107,10,FALSE))</f>
        <v/>
      </c>
      <c r="H1356" t="str">
        <f>IF(ISNA(VLOOKUP($C1356,results!$A$2:$CJ$107,11,FALSE)),"",VLOOKUP($C1356,results!$A$2:$CJ$107,11,FALSE))</f>
        <v/>
      </c>
      <c r="I1356" t="s">
        <v>207</v>
      </c>
      <c r="J1356">
        <v>55</v>
      </c>
      <c r="K1356">
        <v>3</v>
      </c>
      <c r="L1356">
        <v>116</v>
      </c>
      <c r="M1356">
        <v>17.227009765624899</v>
      </c>
      <c r="N1356">
        <v>2</v>
      </c>
      <c r="O1356" s="7">
        <v>1</v>
      </c>
      <c r="P1356" s="7">
        <v>3</v>
      </c>
      <c r="Q1356" s="7">
        <v>11</v>
      </c>
      <c r="R1356" s="7">
        <v>122</v>
      </c>
      <c r="AB1356" s="8">
        <f t="shared" si="227"/>
        <v>6</v>
      </c>
      <c r="AC1356" s="8" t="str">
        <f t="shared" si="228"/>
        <v/>
      </c>
      <c r="AD1356" s="32" t="str">
        <f t="shared" si="229"/>
        <v/>
      </c>
      <c r="AE1356" s="32" t="str">
        <f>IF(J1356&lt;900,IF(AND(VLOOKUP(C1356,marv2012_trees!$A$2:$O$2023,11,FALSE)&lt;21,OR(Q1356=21,Q1356=22,Q1356=23)),1,""),"")</f>
        <v/>
      </c>
      <c r="AF1356" s="32" t="str">
        <f t="shared" si="230"/>
        <v/>
      </c>
      <c r="AG1356" s="32">
        <f t="shared" si="231"/>
        <v>116</v>
      </c>
      <c r="AH1356" s="32">
        <f t="shared" si="232"/>
        <v>122</v>
      </c>
      <c r="AI1356" s="32">
        <f t="shared" si="233"/>
        <v>6</v>
      </c>
      <c r="AJ1356" s="32" t="str">
        <f t="shared" si="234"/>
        <v/>
      </c>
    </row>
    <row r="1357" spans="1:36">
      <c r="A1357">
        <v>132</v>
      </c>
      <c r="B1357" s="1" t="str">
        <f t="shared" si="226"/>
        <v>132B_44</v>
      </c>
      <c r="C1357" t="str">
        <f t="shared" si="235"/>
        <v>132B_44</v>
      </c>
      <c r="D1357" t="str">
        <f>IF(ISNA(VLOOKUP(C1357,omissio_vanha_vs_uusi!$A$2:$T$107,20,FALSE)),"",IF(VLOOKUP(C1357,omissio_vanha_vs_uusi!$A$2:$T$107,20,FALSE)="OK",VLOOKUP(C1357,omissio_vanha_vs_uusi!$A$2:$T$107,11,FALSE),""))</f>
        <v/>
      </c>
      <c r="E1357">
        <f>VLOOKUP($C1357,marv2012_trees!$A$2:$O$2023,5,FALSE)</f>
        <v>2516520.9700000002</v>
      </c>
      <c r="F1357">
        <f>VLOOKUP($C1357,marv2012_trees!$A$2:$O$2023,6,FALSE)</f>
        <v>6860099.2000000002</v>
      </c>
      <c r="G1357" t="str">
        <f>IF(ISNA(VLOOKUP($C1357,results!$A$2:$CJ$107,10,FALSE)),"",VLOOKUP($C1357,results!$A$2:$CJ$107,10,FALSE))</f>
        <v/>
      </c>
      <c r="H1357" t="str">
        <f>IF(ISNA(VLOOKUP($C1357,results!$A$2:$CJ$107,11,FALSE)),"",VLOOKUP($C1357,results!$A$2:$CJ$107,11,FALSE))</f>
        <v/>
      </c>
      <c r="I1357" t="s">
        <v>207</v>
      </c>
      <c r="J1357">
        <v>44</v>
      </c>
      <c r="K1357">
        <v>3</v>
      </c>
      <c r="L1357">
        <v>112</v>
      </c>
      <c r="M1357">
        <v>16.391003662109298</v>
      </c>
      <c r="N1357">
        <v>2</v>
      </c>
      <c r="O1357" s="7">
        <v>1</v>
      </c>
      <c r="P1357" s="7">
        <v>3</v>
      </c>
      <c r="Q1357" s="7">
        <v>11</v>
      </c>
      <c r="R1357" s="7">
        <v>130</v>
      </c>
      <c r="AB1357" s="8">
        <f t="shared" si="227"/>
        <v>18</v>
      </c>
      <c r="AC1357" s="8" t="str">
        <f t="shared" si="228"/>
        <v/>
      </c>
      <c r="AD1357" s="32" t="str">
        <f t="shared" si="229"/>
        <v/>
      </c>
      <c r="AE1357" s="32" t="str">
        <f>IF(J1357&lt;900,IF(AND(VLOOKUP(C1357,marv2012_trees!$A$2:$O$2023,11,FALSE)&lt;21,OR(Q1357=21,Q1357=22,Q1357=23)),1,""),"")</f>
        <v/>
      </c>
      <c r="AF1357" s="32" t="str">
        <f t="shared" si="230"/>
        <v/>
      </c>
      <c r="AG1357" s="32">
        <f t="shared" si="231"/>
        <v>112</v>
      </c>
      <c r="AH1357" s="32">
        <f t="shared" si="232"/>
        <v>130</v>
      </c>
      <c r="AI1357" s="32">
        <f t="shared" si="233"/>
        <v>18</v>
      </c>
      <c r="AJ1357" s="32" t="str">
        <f t="shared" si="234"/>
        <v/>
      </c>
    </row>
    <row r="1358" spans="1:36">
      <c r="A1358">
        <v>132</v>
      </c>
      <c r="B1358" s="1" t="str">
        <f t="shared" si="226"/>
        <v>132B_36</v>
      </c>
      <c r="C1358" t="str">
        <f t="shared" si="235"/>
        <v>132B_36</v>
      </c>
      <c r="D1358" t="str">
        <f>IF(ISNA(VLOOKUP(C1358,omissio_vanha_vs_uusi!$A$2:$T$107,20,FALSE)),"",IF(VLOOKUP(C1358,omissio_vanha_vs_uusi!$A$2:$T$107,20,FALSE)="OK",VLOOKUP(C1358,omissio_vanha_vs_uusi!$A$2:$T$107,11,FALSE),""))</f>
        <v/>
      </c>
      <c r="E1358">
        <f>VLOOKUP($C1358,marv2012_trees!$A$2:$O$2023,5,FALSE)</f>
        <v>2516519.2200000002</v>
      </c>
      <c r="F1358">
        <f>VLOOKUP($C1358,marv2012_trees!$A$2:$O$2023,6,FALSE)</f>
        <v>6860098.2400000002</v>
      </c>
      <c r="G1358" t="str">
        <f>IF(ISNA(VLOOKUP($C1358,results!$A$2:$CJ$107,10,FALSE)),"",VLOOKUP($C1358,results!$A$2:$CJ$107,10,FALSE))</f>
        <v/>
      </c>
      <c r="H1358" t="str">
        <f>IF(ISNA(VLOOKUP($C1358,results!$A$2:$CJ$107,11,FALSE)),"",VLOOKUP($C1358,results!$A$2:$CJ$107,11,FALSE))</f>
        <v/>
      </c>
      <c r="I1358" t="s">
        <v>207</v>
      </c>
      <c r="J1358">
        <v>36</v>
      </c>
      <c r="K1358">
        <v>3</v>
      </c>
      <c r="L1358">
        <v>117</v>
      </c>
      <c r="M1358">
        <v>16.5260036621093</v>
      </c>
      <c r="N1358">
        <v>2</v>
      </c>
      <c r="O1358" s="7">
        <v>1</v>
      </c>
      <c r="P1358" s="7">
        <v>3</v>
      </c>
      <c r="Q1358" s="7">
        <v>11</v>
      </c>
      <c r="R1358" s="7">
        <v>117</v>
      </c>
      <c r="AB1358" s="8">
        <f t="shared" si="227"/>
        <v>0</v>
      </c>
      <c r="AC1358" s="8" t="str">
        <f t="shared" si="228"/>
        <v/>
      </c>
      <c r="AD1358" s="32" t="str">
        <f t="shared" si="229"/>
        <v/>
      </c>
      <c r="AE1358" s="32" t="str">
        <f>IF(J1358&lt;900,IF(AND(VLOOKUP(C1358,marv2012_trees!$A$2:$O$2023,11,FALSE)&lt;21,OR(Q1358=21,Q1358=22,Q1358=23)),1,""),"")</f>
        <v/>
      </c>
      <c r="AF1358" s="32" t="str">
        <f t="shared" si="230"/>
        <v/>
      </c>
      <c r="AG1358" s="32">
        <f t="shared" si="231"/>
        <v>117</v>
      </c>
      <c r="AH1358" s="32">
        <f t="shared" si="232"/>
        <v>117</v>
      </c>
      <c r="AI1358" s="32">
        <f t="shared" si="233"/>
        <v>0</v>
      </c>
      <c r="AJ1358" s="32" t="str">
        <f t="shared" si="234"/>
        <v/>
      </c>
    </row>
    <row r="1359" spans="1:36">
      <c r="A1359">
        <v>132</v>
      </c>
      <c r="B1359" s="1" t="str">
        <f t="shared" si="226"/>
        <v>132B_45</v>
      </c>
      <c r="C1359" t="str">
        <f t="shared" si="235"/>
        <v>132B_45</v>
      </c>
      <c r="D1359" t="str">
        <f>IF(ISNA(VLOOKUP(C1359,omissio_vanha_vs_uusi!$A$2:$T$107,20,FALSE)),"",IF(VLOOKUP(C1359,omissio_vanha_vs_uusi!$A$2:$T$107,20,FALSE)="OK",VLOOKUP(C1359,omissio_vanha_vs_uusi!$A$2:$T$107,11,FALSE),""))</f>
        <v/>
      </c>
      <c r="E1359">
        <f>VLOOKUP($C1359,marv2012_trees!$A$2:$O$2023,5,FALSE)</f>
        <v>2516522.42</v>
      </c>
      <c r="F1359">
        <f>VLOOKUP($C1359,marv2012_trees!$A$2:$O$2023,6,FALSE)</f>
        <v>6860101.5199999996</v>
      </c>
      <c r="G1359" t="str">
        <f>IF(ISNA(VLOOKUP($C1359,results!$A$2:$CJ$107,10,FALSE)),"",VLOOKUP($C1359,results!$A$2:$CJ$107,10,FALSE))</f>
        <v/>
      </c>
      <c r="H1359" t="str">
        <f>IF(ISNA(VLOOKUP($C1359,results!$A$2:$CJ$107,11,FALSE)),"",VLOOKUP($C1359,results!$A$2:$CJ$107,11,FALSE))</f>
        <v/>
      </c>
      <c r="I1359" t="s">
        <v>207</v>
      </c>
      <c r="J1359">
        <v>45</v>
      </c>
      <c r="K1359">
        <v>3</v>
      </c>
      <c r="L1359">
        <v>133</v>
      </c>
      <c r="M1359">
        <v>18.581001220703101</v>
      </c>
      <c r="N1359">
        <v>2</v>
      </c>
      <c r="O1359" s="7">
        <v>1</v>
      </c>
      <c r="P1359" s="7">
        <v>3</v>
      </c>
      <c r="Q1359" s="7">
        <v>11</v>
      </c>
      <c r="R1359" s="7">
        <v>142</v>
      </c>
      <c r="S1359" s="7">
        <v>1</v>
      </c>
      <c r="T1359" s="7">
        <v>13</v>
      </c>
      <c r="U1359" s="7">
        <v>20.25</v>
      </c>
      <c r="V1359" s="7">
        <v>10.25</v>
      </c>
      <c r="Z1359" s="7">
        <v>28</v>
      </c>
      <c r="AB1359" s="8">
        <f t="shared" si="227"/>
        <v>9</v>
      </c>
      <c r="AC1359" s="8" t="str">
        <f t="shared" si="228"/>
        <v/>
      </c>
      <c r="AD1359" s="32" t="str">
        <f t="shared" si="229"/>
        <v/>
      </c>
      <c r="AE1359" s="32" t="str">
        <f>IF(J1359&lt;900,IF(AND(VLOOKUP(C1359,marv2012_trees!$A$2:$O$2023,11,FALSE)&lt;21,OR(Q1359=21,Q1359=22,Q1359=23)),1,""),"")</f>
        <v/>
      </c>
      <c r="AF1359" s="32" t="str">
        <f t="shared" si="230"/>
        <v/>
      </c>
      <c r="AG1359" s="32">
        <f t="shared" si="231"/>
        <v>133</v>
      </c>
      <c r="AH1359" s="32">
        <f t="shared" si="232"/>
        <v>142</v>
      </c>
      <c r="AI1359" s="32">
        <f t="shared" si="233"/>
        <v>9</v>
      </c>
      <c r="AJ1359" s="32" t="str">
        <f t="shared" si="234"/>
        <v/>
      </c>
    </row>
    <row r="1360" spans="1:36">
      <c r="A1360">
        <v>132</v>
      </c>
      <c r="B1360" s="1" t="str">
        <f t="shared" si="226"/>
        <v>132B_51</v>
      </c>
      <c r="C1360" t="str">
        <f t="shared" si="235"/>
        <v>132B_51</v>
      </c>
      <c r="D1360" t="str">
        <f>IF(ISNA(VLOOKUP(C1360,omissio_vanha_vs_uusi!$A$2:$T$107,20,FALSE)),"",IF(VLOOKUP(C1360,omissio_vanha_vs_uusi!$A$2:$T$107,20,FALSE)="OK",VLOOKUP(C1360,omissio_vanha_vs_uusi!$A$2:$T$107,11,FALSE),""))</f>
        <v/>
      </c>
      <c r="E1360">
        <f>VLOOKUP($C1360,marv2012_trees!$A$2:$O$2023,5,FALSE)</f>
        <v>2516524.5699999998</v>
      </c>
      <c r="F1360">
        <f>VLOOKUP($C1360,marv2012_trees!$A$2:$O$2023,6,FALSE)</f>
        <v>6860103.1900000004</v>
      </c>
      <c r="G1360" t="str">
        <f>IF(ISNA(VLOOKUP($C1360,results!$A$2:$CJ$107,10,FALSE)),"",VLOOKUP($C1360,results!$A$2:$CJ$107,10,FALSE))</f>
        <v/>
      </c>
      <c r="H1360" t="str">
        <f>IF(ISNA(VLOOKUP($C1360,results!$A$2:$CJ$107,11,FALSE)),"",VLOOKUP($C1360,results!$A$2:$CJ$107,11,FALSE))</f>
        <v/>
      </c>
      <c r="I1360" t="s">
        <v>207</v>
      </c>
      <c r="J1360">
        <v>51</v>
      </c>
      <c r="K1360">
        <v>3</v>
      </c>
      <c r="L1360">
        <v>132</v>
      </c>
      <c r="M1360">
        <v>17.643996948242101</v>
      </c>
      <c r="N1360">
        <v>2</v>
      </c>
      <c r="O1360" s="7">
        <v>1</v>
      </c>
      <c r="P1360" s="7">
        <v>3</v>
      </c>
      <c r="Q1360" s="7">
        <v>11</v>
      </c>
      <c r="R1360" s="7">
        <v>138</v>
      </c>
      <c r="AB1360" s="8">
        <f t="shared" si="227"/>
        <v>6</v>
      </c>
      <c r="AC1360" s="8" t="str">
        <f t="shared" si="228"/>
        <v/>
      </c>
      <c r="AD1360" s="32" t="str">
        <f t="shared" si="229"/>
        <v/>
      </c>
      <c r="AE1360" s="32" t="str">
        <f>IF(J1360&lt;900,IF(AND(VLOOKUP(C1360,marv2012_trees!$A$2:$O$2023,11,FALSE)&lt;21,OR(Q1360=21,Q1360=22,Q1360=23)),1,""),"")</f>
        <v/>
      </c>
      <c r="AF1360" s="32" t="str">
        <f t="shared" si="230"/>
        <v/>
      </c>
      <c r="AG1360" s="32">
        <f t="shared" si="231"/>
        <v>132</v>
      </c>
      <c r="AH1360" s="32">
        <f t="shared" si="232"/>
        <v>138</v>
      </c>
      <c r="AI1360" s="32">
        <f t="shared" si="233"/>
        <v>6</v>
      </c>
      <c r="AJ1360" s="32" t="str">
        <f t="shared" si="234"/>
        <v/>
      </c>
    </row>
    <row r="1361" spans="1:36">
      <c r="A1361">
        <v>132</v>
      </c>
      <c r="B1361" s="1" t="str">
        <f t="shared" si="226"/>
        <v>132B_28</v>
      </c>
      <c r="C1361" t="str">
        <f t="shared" si="235"/>
        <v>132B_28</v>
      </c>
      <c r="D1361" t="str">
        <f>IF(ISNA(VLOOKUP(C1361,omissio_vanha_vs_uusi!$A$2:$T$107,20,FALSE)),"",IF(VLOOKUP(C1361,omissio_vanha_vs_uusi!$A$2:$T$107,20,FALSE)="OK",VLOOKUP(C1361,omissio_vanha_vs_uusi!$A$2:$T$107,11,FALSE),""))</f>
        <v/>
      </c>
      <c r="E1361">
        <f>VLOOKUP($C1361,marv2012_trees!$A$2:$O$2023,5,FALSE)</f>
        <v>2516519</v>
      </c>
      <c r="F1361">
        <f>VLOOKUP($C1361,marv2012_trees!$A$2:$O$2023,6,FALSE)</f>
        <v>6860100.3200000003</v>
      </c>
      <c r="G1361" t="str">
        <f>IF(ISNA(VLOOKUP($C1361,results!$A$2:$CJ$107,10,FALSE)),"",VLOOKUP($C1361,results!$A$2:$CJ$107,10,FALSE))</f>
        <v/>
      </c>
      <c r="H1361" t="str">
        <f>IF(ISNA(VLOOKUP($C1361,results!$A$2:$CJ$107,11,FALSE)),"",VLOOKUP($C1361,results!$A$2:$CJ$107,11,FALSE))</f>
        <v/>
      </c>
      <c r="I1361" t="s">
        <v>207</v>
      </c>
      <c r="J1361">
        <v>28</v>
      </c>
      <c r="K1361">
        <v>3</v>
      </c>
      <c r="L1361">
        <v>114</v>
      </c>
      <c r="M1361">
        <v>16.811998168945198</v>
      </c>
      <c r="N1361">
        <v>2</v>
      </c>
      <c r="O1361" s="7">
        <v>1</v>
      </c>
      <c r="P1361" s="7">
        <v>3</v>
      </c>
      <c r="Q1361" s="7">
        <v>11</v>
      </c>
      <c r="R1361" s="7">
        <v>124</v>
      </c>
      <c r="AB1361" s="8">
        <f t="shared" si="227"/>
        <v>10</v>
      </c>
      <c r="AC1361" s="8" t="str">
        <f t="shared" si="228"/>
        <v/>
      </c>
      <c r="AD1361" s="32" t="str">
        <f t="shared" si="229"/>
        <v/>
      </c>
      <c r="AE1361" s="32" t="str">
        <f>IF(J1361&lt;900,IF(AND(VLOOKUP(C1361,marv2012_trees!$A$2:$O$2023,11,FALSE)&lt;21,OR(Q1361=21,Q1361=22,Q1361=23)),1,""),"")</f>
        <v/>
      </c>
      <c r="AF1361" s="32" t="str">
        <f t="shared" si="230"/>
        <v/>
      </c>
      <c r="AG1361" s="32">
        <f t="shared" si="231"/>
        <v>114</v>
      </c>
      <c r="AH1361" s="32">
        <f t="shared" si="232"/>
        <v>124</v>
      </c>
      <c r="AI1361" s="32">
        <f t="shared" si="233"/>
        <v>10</v>
      </c>
      <c r="AJ1361" s="32" t="str">
        <f t="shared" si="234"/>
        <v/>
      </c>
    </row>
    <row r="1362" spans="1:36">
      <c r="A1362">
        <v>132</v>
      </c>
      <c r="B1362" s="1" t="str">
        <f t="shared" si="226"/>
        <v>132B_18</v>
      </c>
      <c r="C1362" t="str">
        <f t="shared" si="235"/>
        <v>132B_18</v>
      </c>
      <c r="D1362" t="str">
        <f>IF(ISNA(VLOOKUP(C1362,omissio_vanha_vs_uusi!$A$2:$T$107,20,FALSE)),"",IF(VLOOKUP(C1362,omissio_vanha_vs_uusi!$A$2:$T$107,20,FALSE)="OK",VLOOKUP(C1362,omissio_vanha_vs_uusi!$A$2:$T$107,11,FALSE),""))</f>
        <v/>
      </c>
      <c r="E1362">
        <f>VLOOKUP($C1362,marv2012_trees!$A$2:$O$2023,5,FALSE)</f>
        <v>2516516.9</v>
      </c>
      <c r="F1362">
        <f>VLOOKUP($C1362,marv2012_trees!$A$2:$O$2023,6,FALSE)</f>
        <v>6860099.5899999999</v>
      </c>
      <c r="G1362" t="str">
        <f>IF(ISNA(VLOOKUP($C1362,results!$A$2:$CJ$107,10,FALSE)),"",VLOOKUP($C1362,results!$A$2:$CJ$107,10,FALSE))</f>
        <v/>
      </c>
      <c r="H1362" t="str">
        <f>IF(ISNA(VLOOKUP($C1362,results!$A$2:$CJ$107,11,FALSE)),"",VLOOKUP($C1362,results!$A$2:$CJ$107,11,FALSE))</f>
        <v/>
      </c>
      <c r="I1362" t="s">
        <v>207</v>
      </c>
      <c r="J1362">
        <v>18</v>
      </c>
      <c r="K1362">
        <v>3</v>
      </c>
      <c r="L1362">
        <v>96</v>
      </c>
      <c r="M1362">
        <v>17.397998779296799</v>
      </c>
      <c r="N1362">
        <v>2</v>
      </c>
      <c r="O1362" s="7">
        <v>1</v>
      </c>
      <c r="P1362" s="7">
        <v>3</v>
      </c>
      <c r="Q1362" s="7">
        <v>11</v>
      </c>
      <c r="R1362" s="7">
        <v>113</v>
      </c>
      <c r="AB1362" s="8">
        <f t="shared" si="227"/>
        <v>17</v>
      </c>
      <c r="AC1362" s="8" t="str">
        <f t="shared" si="228"/>
        <v/>
      </c>
      <c r="AD1362" s="32" t="str">
        <f t="shared" si="229"/>
        <v/>
      </c>
      <c r="AE1362" s="32" t="str">
        <f>IF(J1362&lt;900,IF(AND(VLOOKUP(C1362,marv2012_trees!$A$2:$O$2023,11,FALSE)&lt;21,OR(Q1362=21,Q1362=22,Q1362=23)),1,""),"")</f>
        <v/>
      </c>
      <c r="AF1362" s="32" t="str">
        <f t="shared" si="230"/>
        <v/>
      </c>
      <c r="AG1362" s="32">
        <f t="shared" si="231"/>
        <v>96</v>
      </c>
      <c r="AH1362" s="32">
        <f t="shared" si="232"/>
        <v>113</v>
      </c>
      <c r="AI1362" s="32">
        <f t="shared" si="233"/>
        <v>17</v>
      </c>
      <c r="AJ1362" s="32" t="str">
        <f t="shared" si="234"/>
        <v/>
      </c>
    </row>
    <row r="1363" spans="1:36">
      <c r="A1363">
        <v>132</v>
      </c>
      <c r="B1363" s="1" t="str">
        <f t="shared" si="226"/>
        <v>132B_42</v>
      </c>
      <c r="C1363" t="str">
        <f t="shared" si="235"/>
        <v>132B_42</v>
      </c>
      <c r="D1363" t="str">
        <f>IF(ISNA(VLOOKUP(C1363,omissio_vanha_vs_uusi!$A$2:$T$107,20,FALSE)),"",IF(VLOOKUP(C1363,omissio_vanha_vs_uusi!$A$2:$T$107,20,FALSE)="OK",VLOOKUP(C1363,omissio_vanha_vs_uusi!$A$2:$T$107,11,FALSE),""))</f>
        <v/>
      </c>
      <c r="E1363">
        <f>VLOOKUP($C1363,marv2012_trees!$A$2:$O$2023,5,FALSE)</f>
        <v>2516524.0699999998</v>
      </c>
      <c r="F1363">
        <f>VLOOKUP($C1363,marv2012_trees!$A$2:$O$2023,6,FALSE)</f>
        <v>6860105.0800000001</v>
      </c>
      <c r="G1363" t="str">
        <f>IF(ISNA(VLOOKUP($C1363,results!$A$2:$CJ$107,10,FALSE)),"",VLOOKUP($C1363,results!$A$2:$CJ$107,10,FALSE))</f>
        <v/>
      </c>
      <c r="H1363" t="str">
        <f>IF(ISNA(VLOOKUP($C1363,results!$A$2:$CJ$107,11,FALSE)),"",VLOOKUP($C1363,results!$A$2:$CJ$107,11,FALSE))</f>
        <v/>
      </c>
      <c r="I1363" t="s">
        <v>207</v>
      </c>
      <c r="J1363">
        <v>42</v>
      </c>
      <c r="K1363">
        <v>3</v>
      </c>
      <c r="L1363">
        <v>104</v>
      </c>
      <c r="M1363">
        <v>16.296008544921801</v>
      </c>
      <c r="N1363">
        <v>2</v>
      </c>
      <c r="O1363" s="7">
        <v>1</v>
      </c>
      <c r="P1363" s="7">
        <v>3</v>
      </c>
      <c r="Q1363" s="7">
        <v>11</v>
      </c>
      <c r="R1363" s="7">
        <v>114</v>
      </c>
      <c r="S1363" s="7">
        <v>1</v>
      </c>
      <c r="T1363" s="7">
        <v>7</v>
      </c>
      <c r="U1363" s="7">
        <v>17.5</v>
      </c>
      <c r="V1363" s="7">
        <v>10</v>
      </c>
      <c r="Z1363" s="7">
        <v>28</v>
      </c>
      <c r="AB1363" s="8">
        <f t="shared" si="227"/>
        <v>10</v>
      </c>
      <c r="AC1363" s="8" t="str">
        <f t="shared" si="228"/>
        <v/>
      </c>
      <c r="AD1363" s="32" t="str">
        <f t="shared" si="229"/>
        <v/>
      </c>
      <c r="AE1363" s="32" t="str">
        <f>IF(J1363&lt;900,IF(AND(VLOOKUP(C1363,marv2012_trees!$A$2:$O$2023,11,FALSE)&lt;21,OR(Q1363=21,Q1363=22,Q1363=23)),1,""),"")</f>
        <v/>
      </c>
      <c r="AF1363" s="32" t="str">
        <f t="shared" si="230"/>
        <v/>
      </c>
      <c r="AG1363" s="32">
        <f t="shared" si="231"/>
        <v>104</v>
      </c>
      <c r="AH1363" s="32">
        <f t="shared" si="232"/>
        <v>114</v>
      </c>
      <c r="AI1363" s="32">
        <f t="shared" si="233"/>
        <v>10</v>
      </c>
      <c r="AJ1363" s="32" t="str">
        <f t="shared" si="234"/>
        <v/>
      </c>
    </row>
    <row r="1364" spans="1:36">
      <c r="A1364">
        <v>132</v>
      </c>
      <c r="B1364" s="1" t="str">
        <f t="shared" si="226"/>
        <v>132B_23</v>
      </c>
      <c r="C1364" t="str">
        <f t="shared" si="235"/>
        <v>132B_23</v>
      </c>
      <c r="D1364" t="str">
        <f>IF(ISNA(VLOOKUP(C1364,omissio_vanha_vs_uusi!$A$2:$T$107,20,FALSE)),"",IF(VLOOKUP(C1364,omissio_vanha_vs_uusi!$A$2:$T$107,20,FALSE)="OK",VLOOKUP(C1364,omissio_vanha_vs_uusi!$A$2:$T$107,11,FALSE),""))</f>
        <v/>
      </c>
      <c r="E1364">
        <f>VLOOKUP($C1364,marv2012_trees!$A$2:$O$2023,5,FALSE)</f>
        <v>2516519.27</v>
      </c>
      <c r="F1364">
        <f>VLOOKUP($C1364,marv2012_trees!$A$2:$O$2023,6,FALSE)</f>
        <v>6860103</v>
      </c>
      <c r="G1364" t="str">
        <f>IF(ISNA(VLOOKUP($C1364,results!$A$2:$CJ$107,10,FALSE)),"",VLOOKUP($C1364,results!$A$2:$CJ$107,10,FALSE))</f>
        <v/>
      </c>
      <c r="H1364" t="str">
        <f>IF(ISNA(VLOOKUP($C1364,results!$A$2:$CJ$107,11,FALSE)),"",VLOOKUP($C1364,results!$A$2:$CJ$107,11,FALSE))</f>
        <v/>
      </c>
      <c r="I1364" t="s">
        <v>207</v>
      </c>
      <c r="J1364">
        <v>23</v>
      </c>
      <c r="K1364">
        <v>3</v>
      </c>
      <c r="L1364">
        <v>122</v>
      </c>
      <c r="M1364">
        <v>17.733010375976502</v>
      </c>
      <c r="N1364">
        <v>2</v>
      </c>
      <c r="O1364" s="7">
        <v>1</v>
      </c>
      <c r="P1364" s="7">
        <v>3</v>
      </c>
      <c r="Q1364" s="7">
        <v>11</v>
      </c>
      <c r="R1364" s="7">
        <v>148</v>
      </c>
      <c r="AB1364" s="8">
        <f t="shared" si="227"/>
        <v>26</v>
      </c>
      <c r="AC1364" s="8" t="str">
        <f t="shared" si="228"/>
        <v/>
      </c>
      <c r="AD1364" s="32" t="str">
        <f t="shared" si="229"/>
        <v/>
      </c>
      <c r="AE1364" s="32" t="str">
        <f>IF(J1364&lt;900,IF(AND(VLOOKUP(C1364,marv2012_trees!$A$2:$O$2023,11,FALSE)&lt;21,OR(Q1364=21,Q1364=22,Q1364=23)),1,""),"")</f>
        <v/>
      </c>
      <c r="AF1364" s="32" t="str">
        <f t="shared" si="230"/>
        <v/>
      </c>
      <c r="AG1364" s="32">
        <f t="shared" si="231"/>
        <v>122</v>
      </c>
      <c r="AH1364" s="32">
        <f t="shared" si="232"/>
        <v>148</v>
      </c>
      <c r="AI1364" s="32">
        <f t="shared" si="233"/>
        <v>26</v>
      </c>
      <c r="AJ1364" s="32" t="str">
        <f t="shared" si="234"/>
        <v/>
      </c>
    </row>
    <row r="1365" spans="1:36">
      <c r="A1365">
        <v>132</v>
      </c>
      <c r="B1365" s="1" t="str">
        <f t="shared" si="226"/>
        <v>132B_32</v>
      </c>
      <c r="C1365" t="str">
        <f t="shared" si="235"/>
        <v>132B_32</v>
      </c>
      <c r="D1365" t="str">
        <f>IF(ISNA(VLOOKUP(C1365,omissio_vanha_vs_uusi!$A$2:$T$107,20,FALSE)),"",IF(VLOOKUP(C1365,omissio_vanha_vs_uusi!$A$2:$T$107,20,FALSE)="OK",VLOOKUP(C1365,omissio_vanha_vs_uusi!$A$2:$T$107,11,FALSE),""))</f>
        <v/>
      </c>
      <c r="E1365">
        <f>VLOOKUP($C1365,marv2012_trees!$A$2:$O$2023,5,FALSE)</f>
        <v>2516521.6</v>
      </c>
      <c r="F1365">
        <f>VLOOKUP($C1365,marv2012_trees!$A$2:$O$2023,6,FALSE)</f>
        <v>6860104.5</v>
      </c>
      <c r="G1365" t="str">
        <f>IF(ISNA(VLOOKUP($C1365,results!$A$2:$CJ$107,10,FALSE)),"",VLOOKUP($C1365,results!$A$2:$CJ$107,10,FALSE))</f>
        <v/>
      </c>
      <c r="H1365" t="str">
        <f>IF(ISNA(VLOOKUP($C1365,results!$A$2:$CJ$107,11,FALSE)),"",VLOOKUP($C1365,results!$A$2:$CJ$107,11,FALSE))</f>
        <v/>
      </c>
      <c r="I1365" t="s">
        <v>207</v>
      </c>
      <c r="J1365">
        <v>32</v>
      </c>
      <c r="K1365">
        <v>3</v>
      </c>
      <c r="L1365">
        <v>84</v>
      </c>
      <c r="M1365">
        <v>13.466008544921801</v>
      </c>
      <c r="N1365">
        <v>2</v>
      </c>
      <c r="O1365" s="7">
        <v>1</v>
      </c>
      <c r="P1365" s="7">
        <v>3</v>
      </c>
      <c r="Q1365" s="7">
        <v>11</v>
      </c>
      <c r="R1365" s="7">
        <v>95</v>
      </c>
      <c r="AB1365" s="8">
        <f t="shared" si="227"/>
        <v>11</v>
      </c>
      <c r="AC1365" s="8" t="str">
        <f t="shared" si="228"/>
        <v/>
      </c>
      <c r="AD1365" s="32" t="str">
        <f t="shared" si="229"/>
        <v/>
      </c>
      <c r="AE1365" s="32" t="str">
        <f>IF(J1365&lt;900,IF(AND(VLOOKUP(C1365,marv2012_trees!$A$2:$O$2023,11,FALSE)&lt;21,OR(Q1365=21,Q1365=22,Q1365=23)),1,""),"")</f>
        <v/>
      </c>
      <c r="AF1365" s="32" t="str">
        <f t="shared" si="230"/>
        <v/>
      </c>
      <c r="AG1365" s="32">
        <f t="shared" si="231"/>
        <v>84</v>
      </c>
      <c r="AH1365" s="32">
        <f t="shared" si="232"/>
        <v>95</v>
      </c>
      <c r="AI1365" s="32">
        <f t="shared" si="233"/>
        <v>11</v>
      </c>
      <c r="AJ1365" s="32" t="str">
        <f t="shared" si="234"/>
        <v/>
      </c>
    </row>
    <row r="1366" spans="1:36">
      <c r="A1366">
        <v>132</v>
      </c>
      <c r="B1366" s="1" t="str">
        <f t="shared" si="226"/>
        <v>132B_5</v>
      </c>
      <c r="C1366" t="str">
        <f t="shared" si="235"/>
        <v>132B_5</v>
      </c>
      <c r="D1366" t="str">
        <f>IF(ISNA(VLOOKUP(C1366,omissio_vanha_vs_uusi!$A$2:$T$107,20,FALSE)),"",IF(VLOOKUP(C1366,omissio_vanha_vs_uusi!$A$2:$T$107,20,FALSE)="OK",VLOOKUP(C1366,omissio_vanha_vs_uusi!$A$2:$T$107,11,FALSE),""))</f>
        <v/>
      </c>
      <c r="E1366">
        <f>VLOOKUP($C1366,marv2012_trees!$A$2:$O$2023,5,FALSE)</f>
        <v>2516515.54</v>
      </c>
      <c r="F1366">
        <f>VLOOKUP($C1366,marv2012_trees!$A$2:$O$2023,6,FALSE)</f>
        <v>6860101.0700000003</v>
      </c>
      <c r="G1366" t="str">
        <f>IF(ISNA(VLOOKUP($C1366,results!$A$2:$CJ$107,10,FALSE)),"",VLOOKUP($C1366,results!$A$2:$CJ$107,10,FALSE))</f>
        <v/>
      </c>
      <c r="H1366" t="str">
        <f>IF(ISNA(VLOOKUP($C1366,results!$A$2:$CJ$107,11,FALSE)),"",VLOOKUP($C1366,results!$A$2:$CJ$107,11,FALSE))</f>
        <v/>
      </c>
      <c r="I1366" t="s">
        <v>207</v>
      </c>
      <c r="J1366">
        <v>5</v>
      </c>
      <c r="K1366">
        <v>3</v>
      </c>
      <c r="L1366">
        <v>87</v>
      </c>
      <c r="M1366">
        <v>14.396005493163999</v>
      </c>
      <c r="N1366">
        <v>2</v>
      </c>
      <c r="O1366" s="7">
        <v>1</v>
      </c>
      <c r="P1366" s="7">
        <v>3</v>
      </c>
      <c r="Q1366" s="7">
        <v>11</v>
      </c>
      <c r="R1366" s="7">
        <v>94</v>
      </c>
      <c r="AB1366" s="8">
        <f t="shared" si="227"/>
        <v>7</v>
      </c>
      <c r="AC1366" s="8" t="str">
        <f t="shared" si="228"/>
        <v/>
      </c>
      <c r="AD1366" s="32" t="str">
        <f t="shared" si="229"/>
        <v/>
      </c>
      <c r="AE1366" s="32" t="str">
        <f>IF(J1366&lt;900,IF(AND(VLOOKUP(C1366,marv2012_trees!$A$2:$O$2023,11,FALSE)&lt;21,OR(Q1366=21,Q1366=22,Q1366=23)),1,""),"")</f>
        <v/>
      </c>
      <c r="AF1366" s="32" t="str">
        <f t="shared" si="230"/>
        <v/>
      </c>
      <c r="AG1366" s="32">
        <f t="shared" si="231"/>
        <v>87</v>
      </c>
      <c r="AH1366" s="32">
        <f t="shared" si="232"/>
        <v>94</v>
      </c>
      <c r="AI1366" s="32">
        <f t="shared" si="233"/>
        <v>7</v>
      </c>
      <c r="AJ1366" s="32" t="str">
        <f t="shared" si="234"/>
        <v/>
      </c>
    </row>
    <row r="1367" spans="1:36">
      <c r="A1367">
        <v>132</v>
      </c>
      <c r="B1367" s="1" t="str">
        <f t="shared" si="226"/>
        <v>132B_12</v>
      </c>
      <c r="C1367" t="str">
        <f t="shared" si="235"/>
        <v>132B_12</v>
      </c>
      <c r="D1367" t="str">
        <f>IF(ISNA(VLOOKUP(C1367,omissio_vanha_vs_uusi!$A$2:$T$107,20,FALSE)),"",IF(VLOOKUP(C1367,omissio_vanha_vs_uusi!$A$2:$T$107,20,FALSE)="OK",VLOOKUP(C1367,omissio_vanha_vs_uusi!$A$2:$T$107,11,FALSE),""))</f>
        <v/>
      </c>
      <c r="E1367">
        <f>VLOOKUP($C1367,marv2012_trees!$A$2:$O$2023,5,FALSE)</f>
        <v>2516517.11</v>
      </c>
      <c r="F1367">
        <f>VLOOKUP($C1367,marv2012_trees!$A$2:$O$2023,6,FALSE)</f>
        <v>6860102.1799999997</v>
      </c>
      <c r="G1367" t="str">
        <f>IF(ISNA(VLOOKUP($C1367,results!$A$2:$CJ$107,10,FALSE)),"",VLOOKUP($C1367,results!$A$2:$CJ$107,10,FALSE))</f>
        <v/>
      </c>
      <c r="H1367" t="str">
        <f>IF(ISNA(VLOOKUP($C1367,results!$A$2:$CJ$107,11,FALSE)),"",VLOOKUP($C1367,results!$A$2:$CJ$107,11,FALSE))</f>
        <v/>
      </c>
      <c r="I1367" t="s">
        <v>207</v>
      </c>
      <c r="J1367">
        <v>12</v>
      </c>
      <c r="K1367">
        <v>3</v>
      </c>
      <c r="L1367">
        <v>111</v>
      </c>
      <c r="M1367">
        <v>15.090000610351501</v>
      </c>
      <c r="N1367">
        <v>2</v>
      </c>
      <c r="O1367" s="7">
        <v>1</v>
      </c>
      <c r="P1367" s="7">
        <v>3</v>
      </c>
      <c r="Q1367" s="7">
        <v>11</v>
      </c>
      <c r="R1367" s="7">
        <v>123</v>
      </c>
      <c r="AB1367" s="8">
        <f t="shared" si="227"/>
        <v>12</v>
      </c>
      <c r="AC1367" s="8" t="str">
        <f t="shared" si="228"/>
        <v/>
      </c>
      <c r="AD1367" s="32" t="str">
        <f t="shared" si="229"/>
        <v/>
      </c>
      <c r="AE1367" s="32" t="str">
        <f>IF(J1367&lt;900,IF(AND(VLOOKUP(C1367,marv2012_trees!$A$2:$O$2023,11,FALSE)&lt;21,OR(Q1367=21,Q1367=22,Q1367=23)),1,""),"")</f>
        <v/>
      </c>
      <c r="AF1367" s="32" t="str">
        <f t="shared" si="230"/>
        <v/>
      </c>
      <c r="AG1367" s="32">
        <f t="shared" si="231"/>
        <v>111</v>
      </c>
      <c r="AH1367" s="32">
        <f t="shared" si="232"/>
        <v>123</v>
      </c>
      <c r="AI1367" s="32">
        <f t="shared" si="233"/>
        <v>12</v>
      </c>
      <c r="AJ1367" s="32" t="str">
        <f t="shared" si="234"/>
        <v/>
      </c>
    </row>
    <row r="1368" spans="1:36">
      <c r="A1368">
        <v>132</v>
      </c>
      <c r="B1368" s="1" t="str">
        <f t="shared" si="226"/>
        <v>132B_33</v>
      </c>
      <c r="C1368" t="str">
        <f t="shared" si="235"/>
        <v>132B_33</v>
      </c>
      <c r="D1368" t="str">
        <f>IF(ISNA(VLOOKUP(C1368,omissio_vanha_vs_uusi!$A$2:$T$107,20,FALSE)),"",IF(VLOOKUP(C1368,omissio_vanha_vs_uusi!$A$2:$T$107,20,FALSE)="OK",VLOOKUP(C1368,omissio_vanha_vs_uusi!$A$2:$T$107,11,FALSE),""))</f>
        <v/>
      </c>
      <c r="E1368">
        <f>VLOOKUP($C1368,marv2012_trees!$A$2:$O$2023,5,FALSE)</f>
        <v>2516522.7599999998</v>
      </c>
      <c r="F1368">
        <f>VLOOKUP($C1368,marv2012_trees!$A$2:$O$2023,6,FALSE)</f>
        <v>6860106.71</v>
      </c>
      <c r="G1368" t="str">
        <f>IF(ISNA(VLOOKUP($C1368,results!$A$2:$CJ$107,10,FALSE)),"",VLOOKUP($C1368,results!$A$2:$CJ$107,10,FALSE))</f>
        <v/>
      </c>
      <c r="H1368" t="str">
        <f>IF(ISNA(VLOOKUP($C1368,results!$A$2:$CJ$107,11,FALSE)),"",VLOOKUP($C1368,results!$A$2:$CJ$107,11,FALSE))</f>
        <v/>
      </c>
      <c r="I1368" t="s">
        <v>207</v>
      </c>
      <c r="J1368">
        <v>33</v>
      </c>
      <c r="K1368">
        <v>3</v>
      </c>
      <c r="L1368">
        <v>107</v>
      </c>
      <c r="M1368">
        <v>15.898008544921799</v>
      </c>
      <c r="N1368">
        <v>2</v>
      </c>
      <c r="O1368" s="7">
        <v>1</v>
      </c>
      <c r="P1368" s="7">
        <v>3</v>
      </c>
      <c r="Q1368" s="7">
        <v>11</v>
      </c>
      <c r="R1368" s="7">
        <v>116</v>
      </c>
      <c r="S1368" s="7">
        <v>1</v>
      </c>
      <c r="T1368" s="7">
        <v>7</v>
      </c>
      <c r="U1368" s="7">
        <v>17.5</v>
      </c>
      <c r="V1368" s="7">
        <v>10.5</v>
      </c>
      <c r="X1368" s="7">
        <v>8</v>
      </c>
      <c r="Z1368" s="7">
        <v>28</v>
      </c>
      <c r="AB1368" s="8">
        <f t="shared" si="227"/>
        <v>9</v>
      </c>
      <c r="AC1368" s="8" t="str">
        <f t="shared" si="228"/>
        <v/>
      </c>
      <c r="AD1368" s="32" t="str">
        <f t="shared" si="229"/>
        <v/>
      </c>
      <c r="AE1368" s="32" t="str">
        <f>IF(J1368&lt;900,IF(AND(VLOOKUP(C1368,marv2012_trees!$A$2:$O$2023,11,FALSE)&lt;21,OR(Q1368=21,Q1368=22,Q1368=23)),1,""),"")</f>
        <v/>
      </c>
      <c r="AF1368" s="32" t="str">
        <f t="shared" si="230"/>
        <v/>
      </c>
      <c r="AG1368" s="32">
        <f t="shared" si="231"/>
        <v>107</v>
      </c>
      <c r="AH1368" s="32">
        <f t="shared" si="232"/>
        <v>116</v>
      </c>
      <c r="AI1368" s="32">
        <f t="shared" si="233"/>
        <v>9</v>
      </c>
      <c r="AJ1368" s="32" t="str">
        <f t="shared" si="234"/>
        <v/>
      </c>
    </row>
    <row r="1369" spans="1:36">
      <c r="A1369">
        <v>132</v>
      </c>
      <c r="B1369" s="1" t="str">
        <f t="shared" si="226"/>
        <v>132B_20</v>
      </c>
      <c r="C1369" t="str">
        <f t="shared" si="235"/>
        <v>132B_20</v>
      </c>
      <c r="D1369" t="str">
        <f>IF(ISNA(VLOOKUP(C1369,omissio_vanha_vs_uusi!$A$2:$T$107,20,FALSE)),"",IF(VLOOKUP(C1369,omissio_vanha_vs_uusi!$A$2:$T$107,20,FALSE)="OK",VLOOKUP(C1369,omissio_vanha_vs_uusi!$A$2:$T$107,11,FALSE),""))</f>
        <v/>
      </c>
      <c r="E1369">
        <f>VLOOKUP($C1369,marv2012_trees!$A$2:$O$2023,5,FALSE)</f>
        <v>2516519.11</v>
      </c>
      <c r="F1369">
        <f>VLOOKUP($C1369,marv2012_trees!$A$2:$O$2023,6,FALSE)</f>
        <v>6860104.7400000002</v>
      </c>
      <c r="G1369" t="str">
        <f>IF(ISNA(VLOOKUP($C1369,results!$A$2:$CJ$107,10,FALSE)),"",VLOOKUP($C1369,results!$A$2:$CJ$107,10,FALSE))</f>
        <v/>
      </c>
      <c r="H1369" t="str">
        <f>IF(ISNA(VLOOKUP($C1369,results!$A$2:$CJ$107,11,FALSE)),"",VLOOKUP($C1369,results!$A$2:$CJ$107,11,FALSE))</f>
        <v/>
      </c>
      <c r="I1369" t="s">
        <v>207</v>
      </c>
      <c r="J1369">
        <v>20</v>
      </c>
      <c r="K1369">
        <v>3</v>
      </c>
      <c r="L1369">
        <v>86</v>
      </c>
      <c r="M1369">
        <v>14.372997558593701</v>
      </c>
      <c r="N1369">
        <v>2</v>
      </c>
      <c r="O1369" s="7">
        <v>1</v>
      </c>
      <c r="P1369" s="7">
        <v>3</v>
      </c>
      <c r="Q1369" s="7">
        <v>11</v>
      </c>
      <c r="R1369" s="7">
        <v>89</v>
      </c>
      <c r="AB1369" s="8">
        <f t="shared" si="227"/>
        <v>3</v>
      </c>
      <c r="AC1369" s="8" t="str">
        <f t="shared" si="228"/>
        <v/>
      </c>
      <c r="AD1369" s="32" t="str">
        <f t="shared" si="229"/>
        <v/>
      </c>
      <c r="AE1369" s="32" t="str">
        <f>IF(J1369&lt;900,IF(AND(VLOOKUP(C1369,marv2012_trees!$A$2:$O$2023,11,FALSE)&lt;21,OR(Q1369=21,Q1369=22,Q1369=23)),1,""),"")</f>
        <v/>
      </c>
      <c r="AF1369" s="32" t="str">
        <f t="shared" si="230"/>
        <v/>
      </c>
      <c r="AG1369" s="32">
        <f t="shared" si="231"/>
        <v>86</v>
      </c>
      <c r="AH1369" s="32">
        <f t="shared" si="232"/>
        <v>89</v>
      </c>
      <c r="AI1369" s="32">
        <f t="shared" si="233"/>
        <v>3</v>
      </c>
      <c r="AJ1369" s="32" t="str">
        <f t="shared" si="234"/>
        <v/>
      </c>
    </row>
    <row r="1370" spans="1:36">
      <c r="A1370">
        <v>132</v>
      </c>
      <c r="B1370" s="1" t="str">
        <f t="shared" si="226"/>
        <v>132B_24</v>
      </c>
      <c r="C1370" t="str">
        <f t="shared" si="235"/>
        <v>132B_24</v>
      </c>
      <c r="D1370" t="str">
        <f>IF(ISNA(VLOOKUP(C1370,omissio_vanha_vs_uusi!$A$2:$T$107,20,FALSE)),"",IF(VLOOKUP(C1370,omissio_vanha_vs_uusi!$A$2:$T$107,20,FALSE)="OK",VLOOKUP(C1370,omissio_vanha_vs_uusi!$A$2:$T$107,11,FALSE),""))</f>
        <v/>
      </c>
      <c r="E1370">
        <f>VLOOKUP($C1370,marv2012_trees!$A$2:$O$2023,5,FALSE)</f>
        <v>2516520.89</v>
      </c>
      <c r="F1370">
        <f>VLOOKUP($C1370,marv2012_trees!$A$2:$O$2023,6,FALSE)</f>
        <v>6860106.4699999997</v>
      </c>
      <c r="G1370" t="str">
        <f>IF(ISNA(VLOOKUP($C1370,results!$A$2:$CJ$107,10,FALSE)),"",VLOOKUP($C1370,results!$A$2:$CJ$107,10,FALSE))</f>
        <v/>
      </c>
      <c r="H1370" t="str">
        <f>IF(ISNA(VLOOKUP($C1370,results!$A$2:$CJ$107,11,FALSE)),"",VLOOKUP($C1370,results!$A$2:$CJ$107,11,FALSE))</f>
        <v/>
      </c>
      <c r="I1370" t="s">
        <v>207</v>
      </c>
      <c r="J1370">
        <v>24</v>
      </c>
      <c r="K1370">
        <v>3</v>
      </c>
      <c r="L1370">
        <v>89</v>
      </c>
      <c r="M1370">
        <v>14.874010986328001</v>
      </c>
      <c r="N1370">
        <v>2</v>
      </c>
      <c r="O1370" s="7">
        <v>1</v>
      </c>
      <c r="P1370" s="7">
        <v>3</v>
      </c>
      <c r="Q1370" s="7">
        <v>11</v>
      </c>
      <c r="R1370" s="7">
        <v>95</v>
      </c>
      <c r="AB1370" s="8">
        <f t="shared" si="227"/>
        <v>6</v>
      </c>
      <c r="AC1370" s="8" t="str">
        <f t="shared" si="228"/>
        <v/>
      </c>
      <c r="AD1370" s="32" t="str">
        <f t="shared" si="229"/>
        <v/>
      </c>
      <c r="AE1370" s="32" t="str">
        <f>IF(J1370&lt;900,IF(AND(VLOOKUP(C1370,marv2012_trees!$A$2:$O$2023,11,FALSE)&lt;21,OR(Q1370=21,Q1370=22,Q1370=23)),1,""),"")</f>
        <v/>
      </c>
      <c r="AF1370" s="32" t="str">
        <f t="shared" si="230"/>
        <v/>
      </c>
      <c r="AG1370" s="32">
        <f t="shared" si="231"/>
        <v>89</v>
      </c>
      <c r="AH1370" s="32">
        <f t="shared" si="232"/>
        <v>95</v>
      </c>
      <c r="AI1370" s="32">
        <f t="shared" si="233"/>
        <v>6</v>
      </c>
      <c r="AJ1370" s="32" t="str">
        <f t="shared" si="234"/>
        <v/>
      </c>
    </row>
    <row r="1371" spans="1:36">
      <c r="A1371">
        <v>132</v>
      </c>
      <c r="B1371" s="1" t="str">
        <f t="shared" si="226"/>
        <v>132B_9</v>
      </c>
      <c r="C1371" t="str">
        <f t="shared" si="235"/>
        <v>132B_9</v>
      </c>
      <c r="D1371" t="str">
        <f>IF(ISNA(VLOOKUP(C1371,omissio_vanha_vs_uusi!$A$2:$T$107,20,FALSE)),"",IF(VLOOKUP(C1371,omissio_vanha_vs_uusi!$A$2:$T$107,20,FALSE)="OK",VLOOKUP(C1371,omissio_vanha_vs_uusi!$A$2:$T$107,11,FALSE),""))</f>
        <v/>
      </c>
      <c r="E1371">
        <f>VLOOKUP($C1371,marv2012_trees!$A$2:$O$2023,5,FALSE)</f>
        <v>2516516.86</v>
      </c>
      <c r="F1371">
        <f>VLOOKUP($C1371,marv2012_trees!$A$2:$O$2023,6,FALSE)</f>
        <v>6860104.1799999997</v>
      </c>
      <c r="G1371" t="str">
        <f>IF(ISNA(VLOOKUP($C1371,results!$A$2:$CJ$107,10,FALSE)),"",VLOOKUP($C1371,results!$A$2:$CJ$107,10,FALSE))</f>
        <v/>
      </c>
      <c r="H1371" t="str">
        <f>IF(ISNA(VLOOKUP($C1371,results!$A$2:$CJ$107,11,FALSE)),"",VLOOKUP($C1371,results!$A$2:$CJ$107,11,FALSE))</f>
        <v/>
      </c>
      <c r="I1371" t="s">
        <v>207</v>
      </c>
      <c r="J1371">
        <v>9</v>
      </c>
      <c r="K1371">
        <v>3</v>
      </c>
      <c r="L1371">
        <v>125</v>
      </c>
      <c r="M1371">
        <v>15.205999389648399</v>
      </c>
      <c r="N1371">
        <v>2</v>
      </c>
      <c r="O1371" s="7">
        <v>1</v>
      </c>
      <c r="P1371" s="7">
        <v>3</v>
      </c>
      <c r="Q1371" s="7">
        <v>11</v>
      </c>
      <c r="R1371" s="7">
        <v>134</v>
      </c>
      <c r="AB1371" s="8">
        <f t="shared" si="227"/>
        <v>9</v>
      </c>
      <c r="AC1371" s="8" t="str">
        <f t="shared" si="228"/>
        <v/>
      </c>
      <c r="AD1371" s="32" t="str">
        <f t="shared" si="229"/>
        <v/>
      </c>
      <c r="AE1371" s="32" t="str">
        <f>IF(J1371&lt;900,IF(AND(VLOOKUP(C1371,marv2012_trees!$A$2:$O$2023,11,FALSE)&lt;21,OR(Q1371=21,Q1371=22,Q1371=23)),1,""),"")</f>
        <v/>
      </c>
      <c r="AF1371" s="32" t="str">
        <f t="shared" si="230"/>
        <v/>
      </c>
      <c r="AG1371" s="32">
        <f t="shared" si="231"/>
        <v>125</v>
      </c>
      <c r="AH1371" s="32">
        <f t="shared" si="232"/>
        <v>134</v>
      </c>
      <c r="AI1371" s="32">
        <f t="shared" si="233"/>
        <v>9</v>
      </c>
      <c r="AJ1371" s="32" t="str">
        <f t="shared" si="234"/>
        <v/>
      </c>
    </row>
    <row r="1372" spans="1:36">
      <c r="A1372">
        <v>132</v>
      </c>
      <c r="B1372" s="1" t="str">
        <f t="shared" si="226"/>
        <v>132B_11</v>
      </c>
      <c r="C1372" t="str">
        <f t="shared" si="235"/>
        <v>132B_11</v>
      </c>
      <c r="D1372" t="str">
        <f>IF(ISNA(VLOOKUP(C1372,omissio_vanha_vs_uusi!$A$2:$T$107,20,FALSE)),"",IF(VLOOKUP(C1372,omissio_vanha_vs_uusi!$A$2:$T$107,20,FALSE)="OK",VLOOKUP(C1372,omissio_vanha_vs_uusi!$A$2:$T$107,11,FALSE),""))</f>
        <v/>
      </c>
      <c r="E1372">
        <f>VLOOKUP($C1372,marv2012_trees!$A$2:$O$2023,5,FALSE)</f>
        <v>2516518.02</v>
      </c>
      <c r="F1372">
        <f>VLOOKUP($C1372,marv2012_trees!$A$2:$O$2023,6,FALSE)</f>
        <v>6860106.4699999997</v>
      </c>
      <c r="G1372" t="str">
        <f>IF(ISNA(VLOOKUP($C1372,results!$A$2:$CJ$107,10,FALSE)),"",VLOOKUP($C1372,results!$A$2:$CJ$107,10,FALSE))</f>
        <v/>
      </c>
      <c r="H1372" t="str">
        <f>IF(ISNA(VLOOKUP($C1372,results!$A$2:$CJ$107,11,FALSE)),"",VLOOKUP($C1372,results!$A$2:$CJ$107,11,FALSE))</f>
        <v/>
      </c>
      <c r="I1372" t="s">
        <v>207</v>
      </c>
      <c r="J1372">
        <v>11</v>
      </c>
      <c r="K1372">
        <v>3</v>
      </c>
      <c r="L1372">
        <v>92</v>
      </c>
      <c r="M1372">
        <v>13.9630006103515</v>
      </c>
      <c r="N1372">
        <v>2</v>
      </c>
      <c r="O1372" s="7">
        <v>1</v>
      </c>
      <c r="P1372" s="7">
        <v>3</v>
      </c>
      <c r="Q1372" s="7">
        <v>11</v>
      </c>
      <c r="R1372" s="7">
        <v>102</v>
      </c>
      <c r="AB1372" s="8">
        <f t="shared" si="227"/>
        <v>10</v>
      </c>
      <c r="AC1372" s="8" t="str">
        <f t="shared" si="228"/>
        <v/>
      </c>
      <c r="AD1372" s="32" t="str">
        <f t="shared" si="229"/>
        <v/>
      </c>
      <c r="AE1372" s="32" t="str">
        <f>IF(J1372&lt;900,IF(AND(VLOOKUP(C1372,marv2012_trees!$A$2:$O$2023,11,FALSE)&lt;21,OR(Q1372=21,Q1372=22,Q1372=23)),1,""),"")</f>
        <v/>
      </c>
      <c r="AF1372" s="32" t="str">
        <f t="shared" si="230"/>
        <v/>
      </c>
      <c r="AG1372" s="32">
        <f t="shared" si="231"/>
        <v>92</v>
      </c>
      <c r="AH1372" s="32">
        <f t="shared" si="232"/>
        <v>102</v>
      </c>
      <c r="AI1372" s="32">
        <f t="shared" si="233"/>
        <v>10</v>
      </c>
      <c r="AJ1372" s="32" t="str">
        <f t="shared" si="234"/>
        <v/>
      </c>
    </row>
    <row r="1373" spans="1:36">
      <c r="A1373">
        <v>132</v>
      </c>
      <c r="B1373" s="1" t="str">
        <f t="shared" si="226"/>
        <v>132B_3</v>
      </c>
      <c r="C1373" t="str">
        <f t="shared" si="235"/>
        <v>132B_3</v>
      </c>
      <c r="D1373" t="str">
        <f>IF(ISNA(VLOOKUP(C1373,omissio_vanha_vs_uusi!$A$2:$T$107,20,FALSE)),"",IF(VLOOKUP(C1373,omissio_vanha_vs_uusi!$A$2:$T$107,20,FALSE)="OK",VLOOKUP(C1373,omissio_vanha_vs_uusi!$A$2:$T$107,11,FALSE),""))</f>
        <v/>
      </c>
      <c r="E1373">
        <f>VLOOKUP($C1373,marv2012_trees!$A$2:$O$2023,5,FALSE)</f>
        <v>2516515.9900000002</v>
      </c>
      <c r="F1373">
        <f>VLOOKUP($C1373,marv2012_trees!$A$2:$O$2023,6,FALSE)</f>
        <v>6860106.2000000002</v>
      </c>
      <c r="G1373" t="str">
        <f>IF(ISNA(VLOOKUP($C1373,results!$A$2:$CJ$107,10,FALSE)),"",VLOOKUP($C1373,results!$A$2:$CJ$107,10,FALSE))</f>
        <v/>
      </c>
      <c r="H1373" t="str">
        <f>IF(ISNA(VLOOKUP($C1373,results!$A$2:$CJ$107,11,FALSE)),"",VLOOKUP($C1373,results!$A$2:$CJ$107,11,FALSE))</f>
        <v/>
      </c>
      <c r="I1373" t="s">
        <v>207</v>
      </c>
      <c r="J1373">
        <v>3</v>
      </c>
      <c r="K1373">
        <v>3</v>
      </c>
      <c r="L1373">
        <v>89</v>
      </c>
      <c r="M1373">
        <v>11.7860036621093</v>
      </c>
      <c r="N1373">
        <v>2</v>
      </c>
      <c r="O1373" s="7">
        <v>1</v>
      </c>
      <c r="P1373" s="7">
        <v>3</v>
      </c>
      <c r="Q1373" s="7">
        <v>11</v>
      </c>
      <c r="R1373" s="7">
        <v>93</v>
      </c>
      <c r="AB1373" s="8">
        <f t="shared" si="227"/>
        <v>4</v>
      </c>
      <c r="AC1373" s="8" t="str">
        <f t="shared" si="228"/>
        <v/>
      </c>
      <c r="AD1373" s="32" t="str">
        <f t="shared" si="229"/>
        <v/>
      </c>
      <c r="AE1373" s="32" t="str">
        <f>IF(J1373&lt;900,IF(AND(VLOOKUP(C1373,marv2012_trees!$A$2:$O$2023,11,FALSE)&lt;21,OR(Q1373=21,Q1373=22,Q1373=23)),1,""),"")</f>
        <v/>
      </c>
      <c r="AF1373" s="32" t="str">
        <f t="shared" si="230"/>
        <v/>
      </c>
      <c r="AG1373" s="32">
        <f t="shared" si="231"/>
        <v>89</v>
      </c>
      <c r="AH1373" s="32">
        <f t="shared" si="232"/>
        <v>93</v>
      </c>
      <c r="AI1373" s="32">
        <f t="shared" si="233"/>
        <v>4</v>
      </c>
      <c r="AJ1373" s="32" t="str">
        <f t="shared" si="234"/>
        <v/>
      </c>
    </row>
    <row r="1374" spans="1:36">
      <c r="A1374">
        <v>132</v>
      </c>
      <c r="B1374" s="1" t="str">
        <f t="shared" si="226"/>
        <v>132B_14</v>
      </c>
      <c r="C1374" t="str">
        <f t="shared" si="235"/>
        <v>132B_14</v>
      </c>
      <c r="D1374" t="str">
        <f>IF(ISNA(VLOOKUP(C1374,omissio_vanha_vs_uusi!$A$2:$T$107,20,FALSE)),"",IF(VLOOKUP(C1374,omissio_vanha_vs_uusi!$A$2:$T$107,20,FALSE)="OK",VLOOKUP(C1374,omissio_vanha_vs_uusi!$A$2:$T$107,11,FALSE),""))</f>
        <v/>
      </c>
      <c r="E1374">
        <f>VLOOKUP($C1374,marv2012_trees!$A$2:$O$2023,5,FALSE)</f>
        <v>2516518.85</v>
      </c>
      <c r="F1374">
        <f>VLOOKUP($C1374,marv2012_trees!$A$2:$O$2023,6,FALSE)</f>
        <v>6860108.3700000001</v>
      </c>
      <c r="G1374" t="str">
        <f>IF(ISNA(VLOOKUP($C1374,results!$A$2:$CJ$107,10,FALSE)),"",VLOOKUP($C1374,results!$A$2:$CJ$107,10,FALSE))</f>
        <v/>
      </c>
      <c r="H1374" t="str">
        <f>IF(ISNA(VLOOKUP($C1374,results!$A$2:$CJ$107,11,FALSE)),"",VLOOKUP($C1374,results!$A$2:$CJ$107,11,FALSE))</f>
        <v/>
      </c>
      <c r="I1374" t="s">
        <v>207</v>
      </c>
      <c r="J1374">
        <v>14</v>
      </c>
      <c r="K1374">
        <v>3</v>
      </c>
      <c r="L1374">
        <v>115</v>
      </c>
      <c r="M1374">
        <v>14.998005493163999</v>
      </c>
      <c r="N1374">
        <v>2</v>
      </c>
      <c r="O1374" s="7">
        <v>1</v>
      </c>
      <c r="P1374" s="7">
        <v>3</v>
      </c>
      <c r="Q1374" s="7">
        <v>11</v>
      </c>
      <c r="R1374" s="7">
        <v>126</v>
      </c>
      <c r="S1374" s="7">
        <v>1</v>
      </c>
      <c r="T1374" s="7">
        <v>10</v>
      </c>
      <c r="U1374" s="7">
        <v>18</v>
      </c>
      <c r="V1374" s="7">
        <v>9.75</v>
      </c>
      <c r="Z1374" s="7">
        <v>28</v>
      </c>
      <c r="AB1374" s="8">
        <f t="shared" si="227"/>
        <v>11</v>
      </c>
      <c r="AC1374" s="8" t="str">
        <f t="shared" si="228"/>
        <v/>
      </c>
      <c r="AD1374" s="32" t="str">
        <f t="shared" si="229"/>
        <v/>
      </c>
      <c r="AE1374" s="32" t="str">
        <f>IF(J1374&lt;900,IF(AND(VLOOKUP(C1374,marv2012_trees!$A$2:$O$2023,11,FALSE)&lt;21,OR(Q1374=21,Q1374=22,Q1374=23)),1,""),"")</f>
        <v/>
      </c>
      <c r="AF1374" s="32" t="str">
        <f t="shared" si="230"/>
        <v/>
      </c>
      <c r="AG1374" s="32">
        <f t="shared" si="231"/>
        <v>115</v>
      </c>
      <c r="AH1374" s="32">
        <f t="shared" si="232"/>
        <v>126</v>
      </c>
      <c r="AI1374" s="32">
        <f t="shared" si="233"/>
        <v>11</v>
      </c>
      <c r="AJ1374" s="32" t="str">
        <f t="shared" si="234"/>
        <v/>
      </c>
    </row>
    <row r="1375" spans="1:36">
      <c r="A1375">
        <v>132</v>
      </c>
      <c r="B1375" s="1" t="str">
        <f t="shared" si="226"/>
        <v>132B_295</v>
      </c>
      <c r="C1375" t="str">
        <f t="shared" si="235"/>
        <v>132B_295</v>
      </c>
      <c r="D1375" t="str">
        <f>IF(ISNA(VLOOKUP(C1375,omissio_vanha_vs_uusi!$A$2:$T$107,20,FALSE)),"",IF(VLOOKUP(C1375,omissio_vanha_vs_uusi!$A$2:$T$107,20,FALSE)="OK",VLOOKUP(C1375,omissio_vanha_vs_uusi!$A$2:$T$107,11,FALSE),""))</f>
        <v/>
      </c>
      <c r="E1375">
        <f>VLOOKUP($C1375,marv2012_trees!$A$2:$O$2023,5,FALSE)</f>
        <v>2516514.9300000002</v>
      </c>
      <c r="F1375">
        <f>VLOOKUP($C1375,marv2012_trees!$A$2:$O$2023,6,FALSE)</f>
        <v>6860108.1799999997</v>
      </c>
      <c r="G1375" t="str">
        <f>IF(ISNA(VLOOKUP($C1375,results!$A$2:$CJ$107,10,FALSE)),"",VLOOKUP($C1375,results!$A$2:$CJ$107,10,FALSE))</f>
        <v/>
      </c>
      <c r="H1375" t="str">
        <f>IF(ISNA(VLOOKUP($C1375,results!$A$2:$CJ$107,11,FALSE)),"",VLOOKUP($C1375,results!$A$2:$CJ$107,11,FALSE))</f>
        <v/>
      </c>
      <c r="I1375" t="s">
        <v>207</v>
      </c>
      <c r="J1375">
        <v>295</v>
      </c>
      <c r="K1375">
        <v>3</v>
      </c>
      <c r="L1375">
        <v>228</v>
      </c>
      <c r="M1375">
        <v>17.517007934570302</v>
      </c>
      <c r="N1375">
        <v>2</v>
      </c>
      <c r="O1375" s="7">
        <v>1</v>
      </c>
      <c r="P1375" s="7">
        <v>3</v>
      </c>
      <c r="Q1375" s="7">
        <v>11</v>
      </c>
      <c r="R1375" s="7">
        <v>246</v>
      </c>
      <c r="AB1375" s="8">
        <f t="shared" si="227"/>
        <v>18</v>
      </c>
      <c r="AC1375" s="8" t="str">
        <f t="shared" si="228"/>
        <v/>
      </c>
      <c r="AD1375" s="32" t="str">
        <f t="shared" si="229"/>
        <v/>
      </c>
      <c r="AE1375" s="32" t="str">
        <f>IF(J1375&lt;900,IF(AND(VLOOKUP(C1375,marv2012_trees!$A$2:$O$2023,11,FALSE)&lt;21,OR(Q1375=21,Q1375=22,Q1375=23)),1,""),"")</f>
        <v/>
      </c>
      <c r="AF1375" s="32" t="str">
        <f t="shared" si="230"/>
        <v/>
      </c>
      <c r="AG1375" s="32">
        <f t="shared" si="231"/>
        <v>228</v>
      </c>
      <c r="AH1375" s="32">
        <f t="shared" si="232"/>
        <v>246</v>
      </c>
      <c r="AI1375" s="32">
        <f t="shared" si="233"/>
        <v>18</v>
      </c>
      <c r="AJ1375" s="32" t="str">
        <f t="shared" si="234"/>
        <v/>
      </c>
    </row>
    <row r="1376" spans="1:36">
      <c r="A1376">
        <v>132</v>
      </c>
      <c r="B1376" s="1" t="str">
        <f t="shared" si="226"/>
        <v>132B_289</v>
      </c>
      <c r="C1376" t="str">
        <f t="shared" si="235"/>
        <v>132B_289</v>
      </c>
      <c r="D1376" t="str">
        <f>IF(ISNA(VLOOKUP(C1376,omissio_vanha_vs_uusi!$A$2:$T$107,20,FALSE)),"",IF(VLOOKUP(C1376,omissio_vanha_vs_uusi!$A$2:$T$107,20,FALSE)="OK",VLOOKUP(C1376,omissio_vanha_vs_uusi!$A$2:$T$107,11,FALSE),""))</f>
        <v/>
      </c>
      <c r="E1376">
        <f>VLOOKUP($C1376,marv2012_trees!$A$2:$O$2023,5,FALSE)</f>
        <v>2516512.48</v>
      </c>
      <c r="F1376">
        <f>VLOOKUP($C1376,marv2012_trees!$A$2:$O$2023,6,FALSE)</f>
        <v>6860107.4800000004</v>
      </c>
      <c r="G1376" t="str">
        <f>IF(ISNA(VLOOKUP($C1376,results!$A$2:$CJ$107,10,FALSE)),"",VLOOKUP($C1376,results!$A$2:$CJ$107,10,FALSE))</f>
        <v/>
      </c>
      <c r="H1376" t="str">
        <f>IF(ISNA(VLOOKUP($C1376,results!$A$2:$CJ$107,11,FALSE)),"",VLOOKUP($C1376,results!$A$2:$CJ$107,11,FALSE))</f>
        <v/>
      </c>
      <c r="I1376" t="s">
        <v>207</v>
      </c>
      <c r="J1376">
        <v>289</v>
      </c>
      <c r="K1376">
        <v>3</v>
      </c>
      <c r="L1376">
        <v>96</v>
      </c>
      <c r="M1376">
        <v>14.501010986328</v>
      </c>
      <c r="N1376">
        <v>2</v>
      </c>
      <c r="O1376" s="7">
        <v>1</v>
      </c>
      <c r="P1376" s="7">
        <v>3</v>
      </c>
      <c r="Q1376" s="7">
        <v>11</v>
      </c>
      <c r="R1376" s="7">
        <v>106</v>
      </c>
      <c r="S1376" s="7">
        <v>1</v>
      </c>
      <c r="T1376" s="7">
        <v>8</v>
      </c>
      <c r="U1376" s="7">
        <v>16</v>
      </c>
      <c r="V1376" s="7">
        <v>9.25</v>
      </c>
      <c r="Z1376" s="7">
        <v>28</v>
      </c>
      <c r="AB1376" s="8">
        <f t="shared" si="227"/>
        <v>10</v>
      </c>
      <c r="AC1376" s="8" t="str">
        <f t="shared" si="228"/>
        <v/>
      </c>
      <c r="AD1376" s="32" t="str">
        <f t="shared" si="229"/>
        <v/>
      </c>
      <c r="AE1376" s="32" t="str">
        <f>IF(J1376&lt;900,IF(AND(VLOOKUP(C1376,marv2012_trees!$A$2:$O$2023,11,FALSE)&lt;21,OR(Q1376=21,Q1376=22,Q1376=23)),1,""),"")</f>
        <v/>
      </c>
      <c r="AF1376" s="32" t="str">
        <f t="shared" si="230"/>
        <v/>
      </c>
      <c r="AG1376" s="32">
        <f t="shared" si="231"/>
        <v>96</v>
      </c>
      <c r="AH1376" s="32">
        <f t="shared" si="232"/>
        <v>106</v>
      </c>
      <c r="AI1376" s="32">
        <f t="shared" si="233"/>
        <v>10</v>
      </c>
      <c r="AJ1376" s="32" t="str">
        <f t="shared" si="234"/>
        <v/>
      </c>
    </row>
    <row r="1377" spans="1:36">
      <c r="A1377">
        <v>132</v>
      </c>
      <c r="B1377" s="1" t="str">
        <f t="shared" si="226"/>
        <v>132B_15</v>
      </c>
      <c r="C1377" t="str">
        <f t="shared" si="235"/>
        <v>132B_15</v>
      </c>
      <c r="D1377" t="str">
        <f>IF(ISNA(VLOOKUP(C1377,omissio_vanha_vs_uusi!$A$2:$T$107,20,FALSE)),"",IF(VLOOKUP(C1377,omissio_vanha_vs_uusi!$A$2:$T$107,20,FALSE)="OK",VLOOKUP(C1377,omissio_vanha_vs_uusi!$A$2:$T$107,11,FALSE),""))</f>
        <v/>
      </c>
      <c r="E1377">
        <f>VLOOKUP($C1377,marv2012_trees!$A$2:$O$2023,5,FALSE)</f>
        <v>2516519.7000000002</v>
      </c>
      <c r="F1377">
        <f>VLOOKUP($C1377,marv2012_trees!$A$2:$O$2023,6,FALSE)</f>
        <v>6860111.7699999996</v>
      </c>
      <c r="G1377" t="str">
        <f>IF(ISNA(VLOOKUP($C1377,results!$A$2:$CJ$107,10,FALSE)),"",VLOOKUP($C1377,results!$A$2:$CJ$107,10,FALSE))</f>
        <v/>
      </c>
      <c r="H1377" t="str">
        <f>IF(ISNA(VLOOKUP($C1377,results!$A$2:$CJ$107,11,FALSE)),"",VLOOKUP($C1377,results!$A$2:$CJ$107,11,FALSE))</f>
        <v/>
      </c>
      <c r="I1377" t="s">
        <v>207</v>
      </c>
      <c r="J1377">
        <v>15</v>
      </c>
      <c r="K1377">
        <v>3</v>
      </c>
      <c r="L1377">
        <v>131</v>
      </c>
      <c r="M1377">
        <v>13.238997558593701</v>
      </c>
      <c r="N1377">
        <v>2</v>
      </c>
      <c r="O1377" s="7">
        <v>1</v>
      </c>
      <c r="P1377" s="7">
        <v>3</v>
      </c>
      <c r="Q1377" s="7">
        <v>11</v>
      </c>
      <c r="R1377" s="7">
        <v>126</v>
      </c>
      <c r="AB1377" s="8">
        <f t="shared" si="227"/>
        <v>-5</v>
      </c>
      <c r="AC1377" s="8" t="str">
        <f t="shared" si="228"/>
        <v/>
      </c>
      <c r="AD1377" s="32" t="str">
        <f t="shared" si="229"/>
        <v/>
      </c>
      <c r="AE1377" s="32" t="str">
        <f>IF(J1377&lt;900,IF(AND(VLOOKUP(C1377,marv2012_trees!$A$2:$O$2023,11,FALSE)&lt;21,OR(Q1377=21,Q1377=22,Q1377=23)),1,""),"")</f>
        <v/>
      </c>
      <c r="AF1377" s="32" t="str">
        <f t="shared" si="230"/>
        <v/>
      </c>
      <c r="AG1377" s="32">
        <f t="shared" si="231"/>
        <v>131</v>
      </c>
      <c r="AH1377" s="32">
        <f t="shared" si="232"/>
        <v>126</v>
      </c>
      <c r="AI1377" s="32">
        <f t="shared" si="233"/>
        <v>-5</v>
      </c>
      <c r="AJ1377" s="32" t="str">
        <f t="shared" si="234"/>
        <v/>
      </c>
    </row>
    <row r="1378" spans="1:36">
      <c r="A1378">
        <v>132</v>
      </c>
      <c r="B1378" s="1" t="str">
        <f t="shared" si="226"/>
        <v>132B_1</v>
      </c>
      <c r="C1378" t="str">
        <f t="shared" si="235"/>
        <v>132B_1</v>
      </c>
      <c r="D1378" t="str">
        <f>IF(ISNA(VLOOKUP(C1378,omissio_vanha_vs_uusi!$A$2:$T$107,20,FALSE)),"",IF(VLOOKUP(C1378,omissio_vanha_vs_uusi!$A$2:$T$107,20,FALSE)="OK",VLOOKUP(C1378,omissio_vanha_vs_uusi!$A$2:$T$107,11,FALSE),""))</f>
        <v/>
      </c>
      <c r="E1378">
        <f>VLOOKUP($C1378,marv2012_trees!$A$2:$O$2023,5,FALSE)</f>
        <v>2516516.12</v>
      </c>
      <c r="F1378">
        <f>VLOOKUP($C1378,marv2012_trees!$A$2:$O$2023,6,FALSE)</f>
        <v>6860111.2999999998</v>
      </c>
      <c r="G1378" t="str">
        <f>IF(ISNA(VLOOKUP($C1378,results!$A$2:$CJ$107,10,FALSE)),"",VLOOKUP($C1378,results!$A$2:$CJ$107,10,FALSE))</f>
        <v/>
      </c>
      <c r="H1378" t="str">
        <f>IF(ISNA(VLOOKUP($C1378,results!$A$2:$CJ$107,11,FALSE)),"",VLOOKUP($C1378,results!$A$2:$CJ$107,11,FALSE))</f>
        <v/>
      </c>
      <c r="I1378" t="s">
        <v>207</v>
      </c>
      <c r="J1378">
        <v>1</v>
      </c>
      <c r="K1378">
        <v>3</v>
      </c>
      <c r="L1378">
        <v>117</v>
      </c>
      <c r="M1378">
        <v>15.9160042724608</v>
      </c>
      <c r="N1378">
        <v>2</v>
      </c>
      <c r="O1378" s="7">
        <v>1</v>
      </c>
      <c r="P1378" s="7">
        <v>3</v>
      </c>
      <c r="Q1378" s="7">
        <v>11</v>
      </c>
      <c r="R1378" s="7">
        <v>137</v>
      </c>
      <c r="AB1378" s="8">
        <f t="shared" si="227"/>
        <v>20</v>
      </c>
      <c r="AC1378" s="8" t="str">
        <f t="shared" si="228"/>
        <v/>
      </c>
      <c r="AD1378" s="32" t="str">
        <f t="shared" si="229"/>
        <v/>
      </c>
      <c r="AE1378" s="32" t="str">
        <f>IF(J1378&lt;900,IF(AND(VLOOKUP(C1378,marv2012_trees!$A$2:$O$2023,11,FALSE)&lt;21,OR(Q1378=21,Q1378=22,Q1378=23)),1,""),"")</f>
        <v/>
      </c>
      <c r="AF1378" s="32" t="str">
        <f t="shared" si="230"/>
        <v/>
      </c>
      <c r="AG1378" s="32">
        <f t="shared" si="231"/>
        <v>117</v>
      </c>
      <c r="AH1378" s="32">
        <f t="shared" si="232"/>
        <v>137</v>
      </c>
      <c r="AI1378" s="32">
        <f t="shared" si="233"/>
        <v>20</v>
      </c>
      <c r="AJ1378" s="32" t="str">
        <f t="shared" si="234"/>
        <v/>
      </c>
    </row>
    <row r="1379" spans="1:36">
      <c r="A1379">
        <v>132</v>
      </c>
      <c r="B1379" s="1" t="str">
        <f t="shared" si="226"/>
        <v>132B_294</v>
      </c>
      <c r="C1379" t="str">
        <f t="shared" si="235"/>
        <v>132B_294</v>
      </c>
      <c r="D1379" t="str">
        <f>IF(ISNA(VLOOKUP(C1379,omissio_vanha_vs_uusi!$A$2:$T$107,20,FALSE)),"",IF(VLOOKUP(C1379,omissio_vanha_vs_uusi!$A$2:$T$107,20,FALSE)="OK",VLOOKUP(C1379,omissio_vanha_vs_uusi!$A$2:$T$107,11,FALSE),""))</f>
        <v/>
      </c>
      <c r="E1379">
        <f>VLOOKUP($C1379,marv2012_trees!$A$2:$O$2023,5,FALSE)</f>
        <v>2516513.58</v>
      </c>
      <c r="F1379">
        <f>VLOOKUP($C1379,marv2012_trees!$A$2:$O$2023,6,FALSE)</f>
        <v>6860110.9100000001</v>
      </c>
      <c r="G1379" t="str">
        <f>IF(ISNA(VLOOKUP($C1379,results!$A$2:$CJ$107,10,FALSE)),"",VLOOKUP($C1379,results!$A$2:$CJ$107,10,FALSE))</f>
        <v/>
      </c>
      <c r="H1379" t="str">
        <f>IF(ISNA(VLOOKUP($C1379,results!$A$2:$CJ$107,11,FALSE)),"",VLOOKUP($C1379,results!$A$2:$CJ$107,11,FALSE))</f>
        <v/>
      </c>
      <c r="I1379" t="s">
        <v>207</v>
      </c>
      <c r="J1379">
        <v>294</v>
      </c>
      <c r="K1379">
        <v>3</v>
      </c>
      <c r="L1379">
        <v>93</v>
      </c>
      <c r="M1379">
        <v>12.753996948242101</v>
      </c>
      <c r="N1379">
        <v>2</v>
      </c>
      <c r="O1379" s="7">
        <v>1</v>
      </c>
      <c r="P1379" s="7">
        <v>3</v>
      </c>
      <c r="Q1379" s="7">
        <v>11</v>
      </c>
      <c r="R1379" s="7">
        <v>103</v>
      </c>
      <c r="S1379" s="7">
        <v>1</v>
      </c>
      <c r="T1379" s="7">
        <v>6</v>
      </c>
      <c r="U1379" s="7">
        <v>14.25</v>
      </c>
      <c r="V1379" s="7">
        <v>8.25</v>
      </c>
      <c r="X1379" s="7">
        <v>5</v>
      </c>
      <c r="Z1379" s="7">
        <v>28</v>
      </c>
      <c r="AB1379" s="8">
        <f t="shared" si="227"/>
        <v>10</v>
      </c>
      <c r="AC1379" s="8" t="str">
        <f t="shared" si="228"/>
        <v/>
      </c>
      <c r="AD1379" s="32" t="str">
        <f t="shared" si="229"/>
        <v/>
      </c>
      <c r="AE1379" s="32" t="str">
        <f>IF(J1379&lt;900,IF(AND(VLOOKUP(C1379,marv2012_trees!$A$2:$O$2023,11,FALSE)&lt;21,OR(Q1379=21,Q1379=22,Q1379=23)),1,""),"")</f>
        <v/>
      </c>
      <c r="AF1379" s="32" t="str">
        <f t="shared" si="230"/>
        <v/>
      </c>
      <c r="AG1379" s="32">
        <f t="shared" si="231"/>
        <v>93</v>
      </c>
      <c r="AH1379" s="32">
        <f t="shared" si="232"/>
        <v>103</v>
      </c>
      <c r="AI1379" s="32">
        <f t="shared" si="233"/>
        <v>10</v>
      </c>
      <c r="AJ1379" s="32" t="str">
        <f t="shared" si="234"/>
        <v/>
      </c>
    </row>
    <row r="1380" spans="1:36">
      <c r="A1380">
        <v>132</v>
      </c>
      <c r="B1380" s="1" t="str">
        <f t="shared" si="226"/>
        <v>132B_83</v>
      </c>
      <c r="C1380" t="str">
        <f t="shared" si="235"/>
        <v>132B_83</v>
      </c>
      <c r="D1380" t="str">
        <f>IF(ISNA(VLOOKUP(C1380,omissio_vanha_vs_uusi!$A$2:$T$107,20,FALSE)),"",IF(VLOOKUP(C1380,omissio_vanha_vs_uusi!$A$2:$T$107,20,FALSE)="OK",VLOOKUP(C1380,omissio_vanha_vs_uusi!$A$2:$T$107,11,FALSE),""))</f>
        <v/>
      </c>
      <c r="E1380">
        <f>VLOOKUP($C1380,marv2012_trees!$A$2:$O$2023,5,FALSE)</f>
        <v>2516531.27</v>
      </c>
      <c r="F1380">
        <f>VLOOKUP($C1380,marv2012_trees!$A$2:$O$2023,6,FALSE)</f>
        <v>6860094.7599999998</v>
      </c>
      <c r="G1380" t="str">
        <f>IF(ISNA(VLOOKUP($C1380,results!$A$2:$CJ$107,10,FALSE)),"",VLOOKUP($C1380,results!$A$2:$CJ$107,10,FALSE))</f>
        <v/>
      </c>
      <c r="H1380" t="str">
        <f>IF(ISNA(VLOOKUP($C1380,results!$A$2:$CJ$107,11,FALSE)),"",VLOOKUP($C1380,results!$A$2:$CJ$107,11,FALSE))</f>
        <v/>
      </c>
      <c r="I1380" t="s">
        <v>207</v>
      </c>
      <c r="J1380">
        <v>83</v>
      </c>
      <c r="K1380">
        <v>3</v>
      </c>
      <c r="L1380">
        <v>168</v>
      </c>
      <c r="M1380">
        <v>14.7689993896484</v>
      </c>
      <c r="N1380">
        <v>2</v>
      </c>
      <c r="O1380" s="7">
        <v>1</v>
      </c>
      <c r="P1380" s="7">
        <v>3</v>
      </c>
      <c r="Q1380" s="7">
        <v>11</v>
      </c>
      <c r="R1380" s="7">
        <v>187</v>
      </c>
      <c r="AB1380" s="8">
        <f t="shared" si="227"/>
        <v>19</v>
      </c>
      <c r="AC1380" s="8" t="str">
        <f t="shared" si="228"/>
        <v/>
      </c>
      <c r="AD1380" s="32" t="str">
        <f t="shared" si="229"/>
        <v/>
      </c>
      <c r="AE1380" s="32" t="str">
        <f>IF(J1380&lt;900,IF(AND(VLOOKUP(C1380,marv2012_trees!$A$2:$O$2023,11,FALSE)&lt;21,OR(Q1380=21,Q1380=22,Q1380=23)),1,""),"")</f>
        <v/>
      </c>
      <c r="AF1380" s="32" t="str">
        <f t="shared" si="230"/>
        <v/>
      </c>
      <c r="AG1380" s="32">
        <f t="shared" si="231"/>
        <v>168</v>
      </c>
      <c r="AH1380" s="32">
        <f t="shared" si="232"/>
        <v>187</v>
      </c>
      <c r="AI1380" s="32">
        <f t="shared" si="233"/>
        <v>19</v>
      </c>
      <c r="AJ1380" s="32" t="str">
        <f t="shared" si="234"/>
        <v/>
      </c>
    </row>
    <row r="1381" spans="1:36">
      <c r="A1381">
        <v>132</v>
      </c>
      <c r="B1381" s="1" t="str">
        <f t="shared" si="226"/>
        <v>132B_64</v>
      </c>
      <c r="C1381" t="str">
        <f t="shared" si="235"/>
        <v>132B_64</v>
      </c>
      <c r="D1381" t="str">
        <f>IF(ISNA(VLOOKUP(C1381,omissio_vanha_vs_uusi!$A$2:$T$107,20,FALSE)),"",IF(VLOOKUP(C1381,omissio_vanha_vs_uusi!$A$2:$T$107,20,FALSE)="OK",VLOOKUP(C1381,omissio_vanha_vs_uusi!$A$2:$T$107,11,FALSE),""))</f>
        <v/>
      </c>
      <c r="E1381">
        <f>VLOOKUP($C1381,marv2012_trees!$A$2:$O$2023,5,FALSE)</f>
        <v>2516527.2599999998</v>
      </c>
      <c r="F1381">
        <f>VLOOKUP($C1381,marv2012_trees!$A$2:$O$2023,6,FALSE)</f>
        <v>6860101.0099999998</v>
      </c>
      <c r="G1381" t="str">
        <f>IF(ISNA(VLOOKUP($C1381,results!$A$2:$CJ$107,10,FALSE)),"",VLOOKUP($C1381,results!$A$2:$CJ$107,10,FALSE))</f>
        <v/>
      </c>
      <c r="H1381" t="str">
        <f>IF(ISNA(VLOOKUP($C1381,results!$A$2:$CJ$107,11,FALSE)),"",VLOOKUP($C1381,results!$A$2:$CJ$107,11,FALSE))</f>
        <v/>
      </c>
      <c r="I1381" t="s">
        <v>207</v>
      </c>
      <c r="J1381">
        <v>64</v>
      </c>
      <c r="K1381">
        <v>3</v>
      </c>
      <c r="L1381">
        <v>118</v>
      </c>
      <c r="M1381">
        <v>16.522009765624901</v>
      </c>
      <c r="N1381">
        <v>2</v>
      </c>
      <c r="O1381" s="7">
        <v>1</v>
      </c>
      <c r="P1381" s="7">
        <v>3</v>
      </c>
      <c r="Q1381" s="7">
        <v>11</v>
      </c>
      <c r="R1381" s="7">
        <v>130</v>
      </c>
      <c r="AB1381" s="8">
        <f t="shared" si="227"/>
        <v>12</v>
      </c>
      <c r="AC1381" s="8" t="str">
        <f t="shared" si="228"/>
        <v/>
      </c>
      <c r="AD1381" s="32" t="str">
        <f t="shared" si="229"/>
        <v/>
      </c>
      <c r="AE1381" s="32" t="str">
        <f>IF(J1381&lt;900,IF(AND(VLOOKUP(C1381,marv2012_trees!$A$2:$O$2023,11,FALSE)&lt;21,OR(Q1381=21,Q1381=22,Q1381=23)),1,""),"")</f>
        <v/>
      </c>
      <c r="AF1381" s="32" t="str">
        <f t="shared" si="230"/>
        <v/>
      </c>
      <c r="AG1381" s="32">
        <f t="shared" si="231"/>
        <v>118</v>
      </c>
      <c r="AH1381" s="32">
        <f t="shared" si="232"/>
        <v>130</v>
      </c>
      <c r="AI1381" s="32">
        <f t="shared" si="233"/>
        <v>12</v>
      </c>
      <c r="AJ1381" s="32" t="str">
        <f t="shared" si="234"/>
        <v/>
      </c>
    </row>
    <row r="1382" spans="1:36">
      <c r="A1382">
        <v>132</v>
      </c>
      <c r="B1382" s="1" t="str">
        <f t="shared" si="226"/>
        <v>132B_56</v>
      </c>
      <c r="C1382" t="str">
        <f t="shared" si="235"/>
        <v>132B_56</v>
      </c>
      <c r="D1382" t="str">
        <f>IF(ISNA(VLOOKUP(C1382,omissio_vanha_vs_uusi!$A$2:$T$107,20,FALSE)),"",IF(VLOOKUP(C1382,omissio_vanha_vs_uusi!$A$2:$T$107,20,FALSE)="OK",VLOOKUP(C1382,omissio_vanha_vs_uusi!$A$2:$T$107,11,FALSE),""))</f>
        <v/>
      </c>
      <c r="E1382">
        <f>VLOOKUP($C1382,marv2012_trees!$A$2:$O$2023,5,FALSE)</f>
        <v>2516526.46</v>
      </c>
      <c r="F1382">
        <f>VLOOKUP($C1382,marv2012_trees!$A$2:$O$2023,6,FALSE)</f>
        <v>6860104.21</v>
      </c>
      <c r="G1382" t="str">
        <f>IF(ISNA(VLOOKUP($C1382,results!$A$2:$CJ$107,10,FALSE)),"",VLOOKUP($C1382,results!$A$2:$CJ$107,10,FALSE))</f>
        <v/>
      </c>
      <c r="H1382" t="str">
        <f>IF(ISNA(VLOOKUP($C1382,results!$A$2:$CJ$107,11,FALSE)),"",VLOOKUP($C1382,results!$A$2:$CJ$107,11,FALSE))</f>
        <v/>
      </c>
      <c r="I1382" t="s">
        <v>207</v>
      </c>
      <c r="J1382">
        <v>56</v>
      </c>
      <c r="K1382">
        <v>3</v>
      </c>
      <c r="L1382">
        <v>147</v>
      </c>
      <c r="M1382">
        <v>18.6099981689452</v>
      </c>
      <c r="N1382">
        <v>2</v>
      </c>
      <c r="O1382" s="7">
        <v>1</v>
      </c>
      <c r="P1382" s="7">
        <v>3</v>
      </c>
      <c r="Q1382" s="7">
        <v>11</v>
      </c>
      <c r="R1382" s="7">
        <v>168</v>
      </c>
      <c r="S1382" s="7">
        <v>1</v>
      </c>
      <c r="T1382" s="7">
        <v>12</v>
      </c>
      <c r="U1382" s="7">
        <v>21</v>
      </c>
      <c r="V1382" s="7">
        <v>8</v>
      </c>
      <c r="Z1382" s="7">
        <v>28</v>
      </c>
      <c r="AB1382" s="8">
        <f t="shared" si="227"/>
        <v>21</v>
      </c>
      <c r="AC1382" s="8" t="str">
        <f t="shared" si="228"/>
        <v/>
      </c>
      <c r="AD1382" s="32" t="str">
        <f t="shared" si="229"/>
        <v/>
      </c>
      <c r="AE1382" s="32" t="str">
        <f>IF(J1382&lt;900,IF(AND(VLOOKUP(C1382,marv2012_trees!$A$2:$O$2023,11,FALSE)&lt;21,OR(Q1382=21,Q1382=22,Q1382=23)),1,""),"")</f>
        <v/>
      </c>
      <c r="AF1382" s="32" t="str">
        <f t="shared" si="230"/>
        <v/>
      </c>
      <c r="AG1382" s="32">
        <f t="shared" si="231"/>
        <v>147</v>
      </c>
      <c r="AH1382" s="32">
        <f t="shared" si="232"/>
        <v>168</v>
      </c>
      <c r="AI1382" s="32">
        <f t="shared" si="233"/>
        <v>21</v>
      </c>
      <c r="AJ1382" s="32" t="str">
        <f t="shared" si="234"/>
        <v/>
      </c>
    </row>
    <row r="1383" spans="1:36">
      <c r="A1383">
        <v>132</v>
      </c>
      <c r="B1383" s="1" t="str">
        <f t="shared" si="226"/>
        <v>132B_21</v>
      </c>
      <c r="C1383" t="str">
        <f t="shared" si="235"/>
        <v>132B_21</v>
      </c>
      <c r="D1383" t="str">
        <f>IF(ISNA(VLOOKUP(C1383,omissio_vanha_vs_uusi!$A$2:$T$107,20,FALSE)),"",IF(VLOOKUP(C1383,omissio_vanha_vs_uusi!$A$2:$T$107,20,FALSE)="OK",VLOOKUP(C1383,omissio_vanha_vs_uusi!$A$2:$T$107,11,FALSE),""))</f>
        <v/>
      </c>
      <c r="E1383">
        <f>VLOOKUP($C1383,marv2012_trees!$A$2:$O$2023,5,FALSE)</f>
        <v>2516521.2400000002</v>
      </c>
      <c r="F1383">
        <f>VLOOKUP($C1383,marv2012_trees!$A$2:$O$2023,6,FALSE)</f>
        <v>6860110.79</v>
      </c>
      <c r="G1383" t="str">
        <f>IF(ISNA(VLOOKUP($C1383,results!$A$2:$CJ$107,10,FALSE)),"",VLOOKUP($C1383,results!$A$2:$CJ$107,10,FALSE))</f>
        <v/>
      </c>
      <c r="H1383" t="str">
        <f>IF(ISNA(VLOOKUP($C1383,results!$A$2:$CJ$107,11,FALSE)),"",VLOOKUP($C1383,results!$A$2:$CJ$107,11,FALSE))</f>
        <v/>
      </c>
      <c r="I1383" t="s">
        <v>207</v>
      </c>
      <c r="J1383">
        <v>21</v>
      </c>
      <c r="K1383">
        <v>3</v>
      </c>
      <c r="L1383">
        <v>124</v>
      </c>
      <c r="M1383">
        <v>16.251003662109301</v>
      </c>
      <c r="N1383">
        <v>2</v>
      </c>
      <c r="O1383" s="7">
        <v>1</v>
      </c>
      <c r="P1383" s="7">
        <v>3</v>
      </c>
      <c r="Q1383" s="7">
        <v>11</v>
      </c>
      <c r="R1383" s="7">
        <v>142</v>
      </c>
      <c r="AB1383" s="8">
        <f t="shared" si="227"/>
        <v>18</v>
      </c>
      <c r="AC1383" s="8" t="str">
        <f t="shared" si="228"/>
        <v/>
      </c>
      <c r="AD1383" s="32" t="str">
        <f t="shared" si="229"/>
        <v/>
      </c>
      <c r="AE1383" s="32" t="str">
        <f>IF(J1383&lt;900,IF(AND(VLOOKUP(C1383,marv2012_trees!$A$2:$O$2023,11,FALSE)&lt;21,OR(Q1383=21,Q1383=22,Q1383=23)),1,""),"")</f>
        <v/>
      </c>
      <c r="AF1383" s="32" t="str">
        <f t="shared" si="230"/>
        <v/>
      </c>
      <c r="AG1383" s="32">
        <f t="shared" si="231"/>
        <v>124</v>
      </c>
      <c r="AH1383" s="32">
        <f t="shared" si="232"/>
        <v>142</v>
      </c>
      <c r="AI1383" s="32">
        <f t="shared" si="233"/>
        <v>18</v>
      </c>
      <c r="AJ1383" s="32" t="str">
        <f t="shared" si="234"/>
        <v/>
      </c>
    </row>
    <row r="1384" spans="1:36">
      <c r="A1384">
        <v>132</v>
      </c>
      <c r="B1384" s="1" t="str">
        <f t="shared" si="226"/>
        <v>132B_22</v>
      </c>
      <c r="C1384" t="str">
        <f t="shared" si="235"/>
        <v>132B_22</v>
      </c>
      <c r="D1384" t="str">
        <f>IF(ISNA(VLOOKUP(C1384,omissio_vanha_vs_uusi!$A$2:$T$107,20,FALSE)),"",IF(VLOOKUP(C1384,omissio_vanha_vs_uusi!$A$2:$T$107,20,FALSE)="OK",VLOOKUP(C1384,omissio_vanha_vs_uusi!$A$2:$T$107,11,FALSE),""))</f>
        <v/>
      </c>
      <c r="E1384">
        <f>VLOOKUP($C1384,marv2012_trees!$A$2:$O$2023,5,FALSE)</f>
        <v>2516522.1</v>
      </c>
      <c r="F1384">
        <f>VLOOKUP($C1384,marv2012_trees!$A$2:$O$2023,6,FALSE)</f>
        <v>6860112.0499999998</v>
      </c>
      <c r="G1384" t="str">
        <f>IF(ISNA(VLOOKUP($C1384,results!$A$2:$CJ$107,10,FALSE)),"",VLOOKUP($C1384,results!$A$2:$CJ$107,10,FALSE))</f>
        <v/>
      </c>
      <c r="H1384" t="str">
        <f>IF(ISNA(VLOOKUP($C1384,results!$A$2:$CJ$107,11,FALSE)),"",VLOOKUP($C1384,results!$A$2:$CJ$107,11,FALSE))</f>
        <v/>
      </c>
      <c r="I1384" t="s">
        <v>207</v>
      </c>
      <c r="J1384">
        <v>22</v>
      </c>
      <c r="K1384">
        <v>3</v>
      </c>
      <c r="L1384">
        <v>118</v>
      </c>
      <c r="M1384">
        <v>16.241009765624899</v>
      </c>
      <c r="N1384">
        <v>2</v>
      </c>
      <c r="O1384" s="7">
        <v>1</v>
      </c>
      <c r="P1384" s="7">
        <v>3</v>
      </c>
      <c r="Q1384" s="7">
        <v>11</v>
      </c>
      <c r="R1384" s="7">
        <v>128</v>
      </c>
      <c r="AB1384" s="8">
        <f t="shared" si="227"/>
        <v>10</v>
      </c>
      <c r="AC1384" s="8" t="str">
        <f t="shared" si="228"/>
        <v/>
      </c>
      <c r="AD1384" s="32" t="str">
        <f t="shared" si="229"/>
        <v/>
      </c>
      <c r="AE1384" s="32" t="str">
        <f>IF(J1384&lt;900,IF(AND(VLOOKUP(C1384,marv2012_trees!$A$2:$O$2023,11,FALSE)&lt;21,OR(Q1384=21,Q1384=22,Q1384=23)),1,""),"")</f>
        <v/>
      </c>
      <c r="AF1384" s="32" t="str">
        <f t="shared" si="230"/>
        <v/>
      </c>
      <c r="AG1384" s="32">
        <f t="shared" si="231"/>
        <v>118</v>
      </c>
      <c r="AH1384" s="32">
        <f t="shared" si="232"/>
        <v>128</v>
      </c>
      <c r="AI1384" s="32">
        <f t="shared" si="233"/>
        <v>10</v>
      </c>
      <c r="AJ1384" s="32" t="str">
        <f t="shared" si="234"/>
        <v/>
      </c>
    </row>
    <row r="1385" spans="1:36">
      <c r="A1385">
        <v>132</v>
      </c>
      <c r="B1385" s="1" t="str">
        <f t="shared" si="226"/>
        <v>132B_545</v>
      </c>
      <c r="C1385" t="str">
        <f t="shared" si="235"/>
        <v>132B_545</v>
      </c>
      <c r="D1385" t="str">
        <f>IF(ISNA(VLOOKUP(C1385,omissio_vanha_vs_uusi!$A$2:$T$107,20,FALSE)),"",IF(VLOOKUP(C1385,omissio_vanha_vs_uusi!$A$2:$T$107,20,FALSE)="OK",VLOOKUP(C1385,omissio_vanha_vs_uusi!$A$2:$T$107,11,FALSE),""))</f>
        <v/>
      </c>
      <c r="E1385">
        <f>VLOOKUP($C1385,marv2012_trees!$A$2:$O$2023,5,FALSE)</f>
        <v>2516519.84</v>
      </c>
      <c r="F1385">
        <f>VLOOKUP($C1385,marv2012_trees!$A$2:$O$2023,6,FALSE)</f>
        <v>6860080.9500000002</v>
      </c>
      <c r="G1385" t="str">
        <f>IF(ISNA(VLOOKUP($C1385,results!$A$2:$CJ$107,10,FALSE)),"",VLOOKUP($C1385,results!$A$2:$CJ$107,10,FALSE))</f>
        <v/>
      </c>
      <c r="H1385" t="str">
        <f>IF(ISNA(VLOOKUP($C1385,results!$A$2:$CJ$107,11,FALSE)),"",VLOOKUP($C1385,results!$A$2:$CJ$107,11,FALSE))</f>
        <v/>
      </c>
      <c r="I1385" t="s">
        <v>207</v>
      </c>
      <c r="J1385">
        <v>545</v>
      </c>
      <c r="K1385">
        <v>3</v>
      </c>
      <c r="L1385">
        <v>109</v>
      </c>
      <c r="N1385">
        <v>3</v>
      </c>
      <c r="O1385" s="7">
        <v>1</v>
      </c>
      <c r="P1385" s="7">
        <v>3</v>
      </c>
      <c r="Q1385" s="7">
        <v>11</v>
      </c>
      <c r="R1385" s="7">
        <v>113</v>
      </c>
      <c r="S1385" s="7">
        <v>1</v>
      </c>
      <c r="T1385" s="7">
        <v>7</v>
      </c>
      <c r="U1385" s="7">
        <v>17</v>
      </c>
      <c r="V1385" s="7">
        <v>10</v>
      </c>
      <c r="Z1385" s="7">
        <v>28</v>
      </c>
      <c r="AB1385" s="8">
        <f t="shared" si="227"/>
        <v>4</v>
      </c>
      <c r="AC1385" s="8" t="str">
        <f t="shared" si="228"/>
        <v/>
      </c>
      <c r="AD1385" s="32" t="str">
        <f t="shared" si="229"/>
        <v/>
      </c>
      <c r="AE1385" s="32" t="str">
        <f>IF(J1385&lt;900,IF(AND(VLOOKUP(C1385,marv2012_trees!$A$2:$O$2023,11,FALSE)&lt;21,OR(Q1385=21,Q1385=22,Q1385=23)),1,""),"")</f>
        <v/>
      </c>
      <c r="AF1385" s="32" t="str">
        <f t="shared" si="230"/>
        <v/>
      </c>
      <c r="AG1385" s="32">
        <f t="shared" si="231"/>
        <v>109</v>
      </c>
      <c r="AH1385" s="32">
        <f t="shared" si="232"/>
        <v>113</v>
      </c>
      <c r="AI1385" s="32">
        <f t="shared" si="233"/>
        <v>4</v>
      </c>
      <c r="AJ1385" s="32" t="str">
        <f t="shared" si="234"/>
        <v/>
      </c>
    </row>
    <row r="1386" spans="1:36">
      <c r="A1386">
        <v>132</v>
      </c>
      <c r="B1386" s="1" t="str">
        <f t="shared" si="226"/>
        <v>132B_542</v>
      </c>
      <c r="C1386" t="str">
        <f t="shared" si="235"/>
        <v>132B_542</v>
      </c>
      <c r="D1386" t="str">
        <f>IF(ISNA(VLOOKUP(C1386,omissio_vanha_vs_uusi!$A$2:$T$107,20,FALSE)),"",IF(VLOOKUP(C1386,omissio_vanha_vs_uusi!$A$2:$T$107,20,FALSE)="OK",VLOOKUP(C1386,omissio_vanha_vs_uusi!$A$2:$T$107,11,FALSE),""))</f>
        <v/>
      </c>
      <c r="E1386">
        <f>VLOOKUP($C1386,marv2012_trees!$A$2:$O$2023,5,FALSE)</f>
        <v>2516522.7200000002</v>
      </c>
      <c r="F1386">
        <f>VLOOKUP($C1386,marv2012_trees!$A$2:$O$2023,6,FALSE)</f>
        <v>6860082.8899999997</v>
      </c>
      <c r="G1386" t="str">
        <f>IF(ISNA(VLOOKUP($C1386,results!$A$2:$CJ$107,10,FALSE)),"",VLOOKUP($C1386,results!$A$2:$CJ$107,10,FALSE))</f>
        <v/>
      </c>
      <c r="H1386" t="str">
        <f>IF(ISNA(VLOOKUP($C1386,results!$A$2:$CJ$107,11,FALSE)),"",VLOOKUP($C1386,results!$A$2:$CJ$107,11,FALSE))</f>
        <v/>
      </c>
      <c r="I1386" t="s">
        <v>207</v>
      </c>
      <c r="J1386">
        <v>542</v>
      </c>
      <c r="K1386">
        <v>2</v>
      </c>
      <c r="L1386">
        <v>82</v>
      </c>
      <c r="N1386">
        <v>3</v>
      </c>
      <c r="O1386" s="7">
        <v>2</v>
      </c>
      <c r="P1386" s="7">
        <v>2</v>
      </c>
      <c r="Q1386" s="7">
        <v>11</v>
      </c>
      <c r="R1386" s="7">
        <v>112</v>
      </c>
      <c r="AB1386" s="8">
        <f t="shared" si="227"/>
        <v>30</v>
      </c>
      <c r="AC1386" s="8" t="str">
        <f t="shared" si="228"/>
        <v/>
      </c>
      <c r="AD1386" s="32" t="str">
        <f t="shared" si="229"/>
        <v/>
      </c>
      <c r="AE1386" s="32" t="str">
        <f>IF(J1386&lt;900,IF(AND(VLOOKUP(C1386,marv2012_trees!$A$2:$O$2023,11,FALSE)&lt;21,OR(Q1386=21,Q1386=22,Q1386=23)),1,""),"")</f>
        <v/>
      </c>
      <c r="AF1386" s="32" t="str">
        <f t="shared" si="230"/>
        <v/>
      </c>
      <c r="AG1386" s="32">
        <f t="shared" si="231"/>
        <v>82</v>
      </c>
      <c r="AH1386" s="32">
        <f t="shared" si="232"/>
        <v>112</v>
      </c>
      <c r="AI1386" s="32">
        <f t="shared" si="233"/>
        <v>30</v>
      </c>
      <c r="AJ1386" s="32" t="str">
        <f t="shared" si="234"/>
        <v/>
      </c>
    </row>
    <row r="1387" spans="1:36">
      <c r="A1387">
        <v>132</v>
      </c>
      <c r="B1387" s="1" t="str">
        <f t="shared" si="226"/>
        <v>132B_544</v>
      </c>
      <c r="C1387" t="str">
        <f t="shared" si="235"/>
        <v>132B_544</v>
      </c>
      <c r="D1387" t="str">
        <f>IF(ISNA(VLOOKUP(C1387,omissio_vanha_vs_uusi!$A$2:$T$107,20,FALSE)),"",IF(VLOOKUP(C1387,omissio_vanha_vs_uusi!$A$2:$T$107,20,FALSE)="OK",VLOOKUP(C1387,omissio_vanha_vs_uusi!$A$2:$T$107,11,FALSE),""))</f>
        <v/>
      </c>
      <c r="E1387">
        <f>VLOOKUP($C1387,marv2012_trees!$A$2:$O$2023,5,FALSE)</f>
        <v>2516517.87</v>
      </c>
      <c r="F1387">
        <f>VLOOKUP($C1387,marv2012_trees!$A$2:$O$2023,6,FALSE)</f>
        <v>6860084.4900000002</v>
      </c>
      <c r="G1387" t="str">
        <f>IF(ISNA(VLOOKUP($C1387,results!$A$2:$CJ$107,10,FALSE)),"",VLOOKUP($C1387,results!$A$2:$CJ$107,10,FALSE))</f>
        <v/>
      </c>
      <c r="H1387" t="str">
        <f>IF(ISNA(VLOOKUP($C1387,results!$A$2:$CJ$107,11,FALSE)),"",VLOOKUP($C1387,results!$A$2:$CJ$107,11,FALSE))</f>
        <v/>
      </c>
      <c r="I1387" t="s">
        <v>207</v>
      </c>
      <c r="J1387">
        <v>544</v>
      </c>
      <c r="K1387">
        <v>3</v>
      </c>
      <c r="L1387">
        <v>79</v>
      </c>
      <c r="M1387">
        <v>13.7970030517577</v>
      </c>
      <c r="N1387">
        <v>3</v>
      </c>
      <c r="O1387" s="7">
        <v>1</v>
      </c>
      <c r="P1387" s="7">
        <v>3</v>
      </c>
      <c r="Q1387" s="7">
        <v>11</v>
      </c>
      <c r="R1387" s="7">
        <v>85</v>
      </c>
      <c r="AB1387" s="8">
        <f t="shared" si="227"/>
        <v>6</v>
      </c>
      <c r="AC1387" s="8" t="str">
        <f t="shared" si="228"/>
        <v/>
      </c>
      <c r="AD1387" s="32" t="str">
        <f t="shared" si="229"/>
        <v/>
      </c>
      <c r="AE1387" s="32" t="str">
        <f>IF(J1387&lt;900,IF(AND(VLOOKUP(C1387,marv2012_trees!$A$2:$O$2023,11,FALSE)&lt;21,OR(Q1387=21,Q1387=22,Q1387=23)),1,""),"")</f>
        <v/>
      </c>
      <c r="AF1387" s="32" t="str">
        <f t="shared" si="230"/>
        <v/>
      </c>
      <c r="AG1387" s="32">
        <f t="shared" si="231"/>
        <v>79</v>
      </c>
      <c r="AH1387" s="32">
        <f t="shared" si="232"/>
        <v>85</v>
      </c>
      <c r="AI1387" s="32">
        <f t="shared" si="233"/>
        <v>6</v>
      </c>
      <c r="AJ1387" s="32" t="str">
        <f t="shared" si="234"/>
        <v/>
      </c>
    </row>
    <row r="1388" spans="1:36">
      <c r="A1388">
        <v>132</v>
      </c>
      <c r="B1388" s="1" t="str">
        <f t="shared" si="226"/>
        <v>132B_539</v>
      </c>
      <c r="C1388" t="str">
        <f t="shared" si="235"/>
        <v>132B_539</v>
      </c>
      <c r="D1388" t="str">
        <f>IF(ISNA(VLOOKUP(C1388,omissio_vanha_vs_uusi!$A$2:$T$107,20,FALSE)),"",IF(VLOOKUP(C1388,omissio_vanha_vs_uusi!$A$2:$T$107,20,FALSE)="OK",VLOOKUP(C1388,omissio_vanha_vs_uusi!$A$2:$T$107,11,FALSE),""))</f>
        <v/>
      </c>
      <c r="E1388">
        <f>VLOOKUP($C1388,marv2012_trees!$A$2:$O$2023,5,FALSE)</f>
        <v>2516519.02</v>
      </c>
      <c r="F1388">
        <f>VLOOKUP($C1388,marv2012_trees!$A$2:$O$2023,6,FALSE)</f>
        <v>6860087.2000000002</v>
      </c>
      <c r="G1388" t="str">
        <f>IF(ISNA(VLOOKUP($C1388,results!$A$2:$CJ$107,10,FALSE)),"",VLOOKUP($C1388,results!$A$2:$CJ$107,10,FALSE))</f>
        <v/>
      </c>
      <c r="H1388" t="str">
        <f>IF(ISNA(VLOOKUP($C1388,results!$A$2:$CJ$107,11,FALSE)),"",VLOOKUP($C1388,results!$A$2:$CJ$107,11,FALSE))</f>
        <v/>
      </c>
      <c r="I1388" t="s">
        <v>207</v>
      </c>
      <c r="J1388">
        <v>539</v>
      </c>
      <c r="K1388">
        <v>2</v>
      </c>
      <c r="L1388">
        <v>124</v>
      </c>
      <c r="N1388">
        <v>3</v>
      </c>
      <c r="O1388" s="7">
        <v>2</v>
      </c>
      <c r="P1388" s="7">
        <v>2</v>
      </c>
      <c r="Q1388" s="7">
        <v>12</v>
      </c>
      <c r="R1388" s="7">
        <v>151</v>
      </c>
      <c r="AB1388" s="8">
        <f t="shared" si="227"/>
        <v>27</v>
      </c>
      <c r="AC1388" s="8" t="str">
        <f t="shared" si="228"/>
        <v/>
      </c>
      <c r="AD1388" s="32" t="str">
        <f t="shared" si="229"/>
        <v/>
      </c>
      <c r="AE1388" s="32" t="str">
        <f>IF(J1388&lt;900,IF(AND(VLOOKUP(C1388,marv2012_trees!$A$2:$O$2023,11,FALSE)&lt;21,OR(Q1388=21,Q1388=22,Q1388=23)),1,""),"")</f>
        <v/>
      </c>
      <c r="AF1388" s="32" t="str">
        <f t="shared" si="230"/>
        <v/>
      </c>
      <c r="AG1388" s="32">
        <f t="shared" si="231"/>
        <v>124</v>
      </c>
      <c r="AH1388" s="32">
        <f t="shared" si="232"/>
        <v>151</v>
      </c>
      <c r="AI1388" s="32">
        <f t="shared" si="233"/>
        <v>27</v>
      </c>
      <c r="AJ1388" s="32" t="str">
        <f t="shared" si="234"/>
        <v/>
      </c>
    </row>
    <row r="1389" spans="1:36">
      <c r="A1389">
        <v>132</v>
      </c>
      <c r="B1389" s="1" t="str">
        <f t="shared" si="226"/>
        <v>132B_508</v>
      </c>
      <c r="C1389" t="str">
        <f t="shared" si="235"/>
        <v>132B_508</v>
      </c>
      <c r="D1389" t="str">
        <f>IF(ISNA(VLOOKUP(C1389,omissio_vanha_vs_uusi!$A$2:$T$107,20,FALSE)),"",IF(VLOOKUP(C1389,omissio_vanha_vs_uusi!$A$2:$T$107,20,FALSE)="OK",VLOOKUP(C1389,omissio_vanha_vs_uusi!$A$2:$T$107,11,FALSE),""))</f>
        <v/>
      </c>
      <c r="E1389">
        <f>VLOOKUP($C1389,marv2012_trees!$A$2:$O$2023,5,FALSE)</f>
        <v>2516510.15</v>
      </c>
      <c r="F1389">
        <f>VLOOKUP($C1389,marv2012_trees!$A$2:$O$2023,6,FALSE)</f>
        <v>6860093.5999999996</v>
      </c>
      <c r="G1389" t="str">
        <f>IF(ISNA(VLOOKUP($C1389,results!$A$2:$CJ$107,10,FALSE)),"",VLOOKUP($C1389,results!$A$2:$CJ$107,10,FALSE))</f>
        <v/>
      </c>
      <c r="H1389" t="str">
        <f>IF(ISNA(VLOOKUP($C1389,results!$A$2:$CJ$107,11,FALSE)),"",VLOOKUP($C1389,results!$A$2:$CJ$107,11,FALSE))</f>
        <v/>
      </c>
      <c r="I1389" t="s">
        <v>207</v>
      </c>
      <c r="J1389">
        <v>508</v>
      </c>
      <c r="K1389">
        <v>3</v>
      </c>
      <c r="L1389">
        <v>63</v>
      </c>
      <c r="N1389">
        <v>3</v>
      </c>
      <c r="O1389" s="7">
        <v>1</v>
      </c>
      <c r="P1389" s="7">
        <v>3</v>
      </c>
      <c r="Q1389" s="7">
        <v>11</v>
      </c>
      <c r="R1389" s="7">
        <v>69</v>
      </c>
      <c r="AB1389" s="8">
        <f t="shared" si="227"/>
        <v>6</v>
      </c>
      <c r="AC1389" s="8" t="str">
        <f t="shared" si="228"/>
        <v/>
      </c>
      <c r="AD1389" s="32" t="str">
        <f t="shared" si="229"/>
        <v/>
      </c>
      <c r="AE1389" s="32" t="str">
        <f>IF(J1389&lt;900,IF(AND(VLOOKUP(C1389,marv2012_trees!$A$2:$O$2023,11,FALSE)&lt;21,OR(Q1389=21,Q1389=22,Q1389=23)),1,""),"")</f>
        <v/>
      </c>
      <c r="AF1389" s="32" t="str">
        <f t="shared" si="230"/>
        <v/>
      </c>
      <c r="AG1389" s="32">
        <f t="shared" si="231"/>
        <v>63</v>
      </c>
      <c r="AH1389" s="32">
        <f t="shared" si="232"/>
        <v>69</v>
      </c>
      <c r="AI1389" s="32">
        <f t="shared" si="233"/>
        <v>6</v>
      </c>
      <c r="AJ1389" s="32" t="str">
        <f t="shared" si="234"/>
        <v/>
      </c>
    </row>
    <row r="1390" spans="1:36">
      <c r="A1390">
        <v>132</v>
      </c>
      <c r="B1390" s="1" t="str">
        <f t="shared" si="226"/>
        <v>132B_509</v>
      </c>
      <c r="C1390" t="str">
        <f t="shared" si="235"/>
        <v>132B_509</v>
      </c>
      <c r="D1390" t="str">
        <f>IF(ISNA(VLOOKUP(C1390,omissio_vanha_vs_uusi!$A$2:$T$107,20,FALSE)),"",IF(VLOOKUP(C1390,omissio_vanha_vs_uusi!$A$2:$T$107,20,FALSE)="OK",VLOOKUP(C1390,omissio_vanha_vs_uusi!$A$2:$T$107,11,FALSE),""))</f>
        <v/>
      </c>
      <c r="E1390">
        <f>VLOOKUP($C1390,marv2012_trees!$A$2:$O$2023,5,FALSE)</f>
        <v>2516512.73</v>
      </c>
      <c r="F1390">
        <f>VLOOKUP($C1390,marv2012_trees!$A$2:$O$2023,6,FALSE)</f>
        <v>6860095.29</v>
      </c>
      <c r="G1390" t="str">
        <f>IF(ISNA(VLOOKUP($C1390,results!$A$2:$CJ$107,10,FALSE)),"",VLOOKUP($C1390,results!$A$2:$CJ$107,10,FALSE))</f>
        <v/>
      </c>
      <c r="H1390" t="str">
        <f>IF(ISNA(VLOOKUP($C1390,results!$A$2:$CJ$107,11,FALSE)),"",VLOOKUP($C1390,results!$A$2:$CJ$107,11,FALSE))</f>
        <v/>
      </c>
      <c r="I1390" t="s">
        <v>207</v>
      </c>
      <c r="J1390">
        <v>509</v>
      </c>
      <c r="K1390">
        <v>3</v>
      </c>
      <c r="L1390">
        <v>118</v>
      </c>
      <c r="M1390">
        <v>17.4380030517577</v>
      </c>
      <c r="N1390">
        <v>3</v>
      </c>
      <c r="O1390" s="7">
        <v>1</v>
      </c>
      <c r="P1390" s="7">
        <v>3</v>
      </c>
      <c r="Q1390" s="7">
        <v>11</v>
      </c>
      <c r="R1390" s="7">
        <v>124</v>
      </c>
      <c r="AB1390" s="8">
        <f t="shared" si="227"/>
        <v>6</v>
      </c>
      <c r="AC1390" s="8" t="str">
        <f t="shared" si="228"/>
        <v/>
      </c>
      <c r="AD1390" s="32" t="str">
        <f t="shared" si="229"/>
        <v/>
      </c>
      <c r="AE1390" s="32" t="str">
        <f>IF(J1390&lt;900,IF(AND(VLOOKUP(C1390,marv2012_trees!$A$2:$O$2023,11,FALSE)&lt;21,OR(Q1390=21,Q1390=22,Q1390=23)),1,""),"")</f>
        <v/>
      </c>
      <c r="AF1390" s="32" t="str">
        <f t="shared" si="230"/>
        <v/>
      </c>
      <c r="AG1390" s="32">
        <f t="shared" si="231"/>
        <v>118</v>
      </c>
      <c r="AH1390" s="32">
        <f t="shared" si="232"/>
        <v>124</v>
      </c>
      <c r="AI1390" s="32">
        <f t="shared" si="233"/>
        <v>6</v>
      </c>
      <c r="AJ1390" s="32" t="str">
        <f t="shared" si="234"/>
        <v/>
      </c>
    </row>
    <row r="1391" spans="1:36">
      <c r="A1391">
        <v>132</v>
      </c>
      <c r="B1391" s="1" t="str">
        <f t="shared" si="226"/>
        <v>132B_507</v>
      </c>
      <c r="C1391" t="str">
        <f t="shared" si="235"/>
        <v>132B_507</v>
      </c>
      <c r="D1391" t="str">
        <f>IF(ISNA(VLOOKUP(C1391,omissio_vanha_vs_uusi!$A$2:$T$107,20,FALSE)),"",IF(VLOOKUP(C1391,omissio_vanha_vs_uusi!$A$2:$T$107,20,FALSE)="OK",VLOOKUP(C1391,omissio_vanha_vs_uusi!$A$2:$T$107,11,FALSE),""))</f>
        <v/>
      </c>
      <c r="E1391">
        <f>VLOOKUP($C1391,marv2012_trees!$A$2:$O$2023,5,FALSE)</f>
        <v>2516509.1800000002</v>
      </c>
      <c r="F1391">
        <f>VLOOKUP($C1391,marv2012_trees!$A$2:$O$2023,6,FALSE)</f>
        <v>6860095.5999999996</v>
      </c>
      <c r="G1391" t="str">
        <f>IF(ISNA(VLOOKUP($C1391,results!$A$2:$CJ$107,10,FALSE)),"",VLOOKUP($C1391,results!$A$2:$CJ$107,10,FALSE))</f>
        <v/>
      </c>
      <c r="H1391" t="str">
        <f>IF(ISNA(VLOOKUP($C1391,results!$A$2:$CJ$107,11,FALSE)),"",VLOOKUP($C1391,results!$A$2:$CJ$107,11,FALSE))</f>
        <v/>
      </c>
      <c r="I1391" t="s">
        <v>207</v>
      </c>
      <c r="J1391">
        <v>507</v>
      </c>
      <c r="K1391">
        <v>3</v>
      </c>
      <c r="L1391">
        <v>80</v>
      </c>
      <c r="N1391">
        <v>3</v>
      </c>
      <c r="O1391" s="7">
        <v>1</v>
      </c>
      <c r="P1391" s="7">
        <v>3</v>
      </c>
      <c r="Q1391" s="7">
        <v>14</v>
      </c>
      <c r="R1391" s="7">
        <v>75</v>
      </c>
      <c r="AA1391" t="s">
        <v>216</v>
      </c>
      <c r="AB1391" s="8">
        <f t="shared" si="227"/>
        <v>-5</v>
      </c>
      <c r="AC1391" s="8" t="str">
        <f t="shared" si="228"/>
        <v/>
      </c>
      <c r="AD1391" s="32" t="str">
        <f t="shared" si="229"/>
        <v/>
      </c>
      <c r="AE1391" s="32" t="str">
        <f>IF(J1391&lt;900,IF(AND(VLOOKUP(C1391,marv2012_trees!$A$2:$O$2023,11,FALSE)&lt;21,OR(Q1391=21,Q1391=22,Q1391=23)),1,""),"")</f>
        <v/>
      </c>
      <c r="AF1391" s="32" t="str">
        <f t="shared" si="230"/>
        <v/>
      </c>
      <c r="AG1391" s="32">
        <f t="shared" si="231"/>
        <v>80</v>
      </c>
      <c r="AH1391" s="32">
        <f t="shared" si="232"/>
        <v>75</v>
      </c>
      <c r="AI1391" s="32">
        <f t="shared" si="233"/>
        <v>-5</v>
      </c>
      <c r="AJ1391" s="32" t="str">
        <f t="shared" si="234"/>
        <v/>
      </c>
    </row>
    <row r="1392" spans="1:36">
      <c r="A1392">
        <v>132</v>
      </c>
      <c r="B1392" s="1" t="str">
        <f t="shared" si="226"/>
        <v>132B_600</v>
      </c>
      <c r="C1392" t="str">
        <f t="shared" si="235"/>
        <v>132B_600</v>
      </c>
      <c r="D1392" t="str">
        <f>IF(ISNA(VLOOKUP(C1392,omissio_vanha_vs_uusi!$A$2:$T$107,20,FALSE)),"",IF(VLOOKUP(C1392,omissio_vanha_vs_uusi!$A$2:$T$107,20,FALSE)="OK",VLOOKUP(C1392,omissio_vanha_vs_uusi!$A$2:$T$107,11,FALSE),""))</f>
        <v/>
      </c>
      <c r="E1392">
        <f>VLOOKUP($C1392,marv2012_trees!$A$2:$O$2023,5,FALSE)</f>
        <v>2516507.46</v>
      </c>
      <c r="F1392">
        <f>VLOOKUP($C1392,marv2012_trees!$A$2:$O$2023,6,FALSE)</f>
        <v>6860097.6200000001</v>
      </c>
      <c r="G1392" t="str">
        <f>IF(ISNA(VLOOKUP($C1392,results!$A$2:$CJ$107,10,FALSE)),"",VLOOKUP($C1392,results!$A$2:$CJ$107,10,FALSE))</f>
        <v/>
      </c>
      <c r="H1392" t="str">
        <f>IF(ISNA(VLOOKUP($C1392,results!$A$2:$CJ$107,11,FALSE)),"",VLOOKUP($C1392,results!$A$2:$CJ$107,11,FALSE))</f>
        <v/>
      </c>
      <c r="I1392" t="s">
        <v>207</v>
      </c>
      <c r="J1392">
        <v>600</v>
      </c>
      <c r="K1392">
        <v>3</v>
      </c>
      <c r="L1392">
        <v>86</v>
      </c>
      <c r="M1392">
        <v>12.0950006103515</v>
      </c>
      <c r="N1392">
        <v>3</v>
      </c>
      <c r="O1392" s="7">
        <v>1</v>
      </c>
      <c r="P1392" s="7">
        <v>3</v>
      </c>
      <c r="Q1392" s="7">
        <v>11</v>
      </c>
      <c r="R1392" s="7">
        <v>83</v>
      </c>
      <c r="AB1392" s="8">
        <f t="shared" si="227"/>
        <v>-3</v>
      </c>
      <c r="AC1392" s="8" t="str">
        <f t="shared" si="228"/>
        <v/>
      </c>
      <c r="AD1392" s="32" t="str">
        <f t="shared" si="229"/>
        <v/>
      </c>
      <c r="AE1392" s="32" t="str">
        <f>IF(J1392&lt;900,IF(AND(VLOOKUP(C1392,marv2012_trees!$A$2:$O$2023,11,FALSE)&lt;21,OR(Q1392=21,Q1392=22,Q1392=23)),1,""),"")</f>
        <v/>
      </c>
      <c r="AF1392" s="32" t="str">
        <f t="shared" si="230"/>
        <v/>
      </c>
      <c r="AG1392" s="32">
        <f t="shared" si="231"/>
        <v>86</v>
      </c>
      <c r="AH1392" s="32">
        <f t="shared" si="232"/>
        <v>83</v>
      </c>
      <c r="AI1392" s="32">
        <f t="shared" si="233"/>
        <v>-3</v>
      </c>
      <c r="AJ1392" s="32" t="str">
        <f t="shared" si="234"/>
        <v/>
      </c>
    </row>
    <row r="1393" spans="1:36">
      <c r="A1393">
        <v>132</v>
      </c>
      <c r="B1393" s="1" t="str">
        <f t="shared" si="226"/>
        <v>132B_506</v>
      </c>
      <c r="C1393" t="str">
        <f t="shared" si="235"/>
        <v>132B_506</v>
      </c>
      <c r="D1393" t="str">
        <f>IF(ISNA(VLOOKUP(C1393,omissio_vanha_vs_uusi!$A$2:$T$107,20,FALSE)),"",IF(VLOOKUP(C1393,omissio_vanha_vs_uusi!$A$2:$T$107,20,FALSE)="OK",VLOOKUP(C1393,omissio_vanha_vs_uusi!$A$2:$T$107,11,FALSE),""))</f>
        <v/>
      </c>
      <c r="E1393">
        <f>VLOOKUP($C1393,marv2012_trees!$A$2:$O$2023,5,FALSE)</f>
        <v>2516512.0699999998</v>
      </c>
      <c r="F1393">
        <f>VLOOKUP($C1393,marv2012_trees!$A$2:$O$2023,6,FALSE)</f>
        <v>6860100.9800000004</v>
      </c>
      <c r="G1393" t="str">
        <f>IF(ISNA(VLOOKUP($C1393,results!$A$2:$CJ$107,10,FALSE)),"",VLOOKUP($C1393,results!$A$2:$CJ$107,10,FALSE))</f>
        <v/>
      </c>
      <c r="H1393" t="str">
        <f>IF(ISNA(VLOOKUP($C1393,results!$A$2:$CJ$107,11,FALSE)),"",VLOOKUP($C1393,results!$A$2:$CJ$107,11,FALSE))</f>
        <v/>
      </c>
      <c r="I1393" t="s">
        <v>207</v>
      </c>
      <c r="J1393">
        <v>506</v>
      </c>
      <c r="K1393">
        <v>3</v>
      </c>
      <c r="L1393">
        <v>63</v>
      </c>
      <c r="N1393">
        <v>3</v>
      </c>
      <c r="O1393" s="7">
        <v>1</v>
      </c>
      <c r="P1393" s="7">
        <v>3</v>
      </c>
      <c r="Q1393" s="7">
        <v>21</v>
      </c>
      <c r="R1393" s="7">
        <v>62</v>
      </c>
      <c r="AB1393" s="8" t="str">
        <f t="shared" si="227"/>
        <v/>
      </c>
      <c r="AC1393" s="8" t="str">
        <f t="shared" si="228"/>
        <v/>
      </c>
      <c r="AD1393" s="32" t="str">
        <f t="shared" si="229"/>
        <v/>
      </c>
      <c r="AE1393" s="32">
        <f>IF(J1393&lt;900,IF(AND(VLOOKUP(C1393,marv2012_trees!$A$2:$O$2023,11,FALSE)&lt;21,OR(Q1393=21,Q1393=22,Q1393=23)),1,""),"")</f>
        <v>1</v>
      </c>
      <c r="AF1393" s="32" t="str">
        <f t="shared" si="230"/>
        <v/>
      </c>
      <c r="AG1393" s="32">
        <f t="shared" si="231"/>
        <v>0</v>
      </c>
      <c r="AH1393" s="32">
        <f t="shared" si="232"/>
        <v>0</v>
      </c>
      <c r="AI1393" s="32" t="str">
        <f t="shared" si="233"/>
        <v/>
      </c>
      <c r="AJ1393" s="32" t="str">
        <f t="shared" si="234"/>
        <v/>
      </c>
    </row>
    <row r="1394" spans="1:36">
      <c r="A1394">
        <v>132</v>
      </c>
      <c r="B1394" s="1" t="str">
        <f t="shared" si="226"/>
        <v>132B_601</v>
      </c>
      <c r="C1394" t="str">
        <f t="shared" si="235"/>
        <v>132B_601</v>
      </c>
      <c r="D1394" t="str">
        <f>IF(ISNA(VLOOKUP(C1394,omissio_vanha_vs_uusi!$A$2:$T$107,20,FALSE)),"",IF(VLOOKUP(C1394,omissio_vanha_vs_uusi!$A$2:$T$107,20,FALSE)="OK",VLOOKUP(C1394,omissio_vanha_vs_uusi!$A$2:$T$107,11,FALSE),""))</f>
        <v/>
      </c>
      <c r="E1394">
        <f>VLOOKUP($C1394,marv2012_trees!$A$2:$O$2023,5,FALSE)</f>
        <v>2516507.13</v>
      </c>
      <c r="F1394">
        <f>VLOOKUP($C1394,marv2012_trees!$A$2:$O$2023,6,FALSE)</f>
        <v>6860100.9699999997</v>
      </c>
      <c r="G1394" t="str">
        <f>IF(ISNA(VLOOKUP($C1394,results!$A$2:$CJ$107,10,FALSE)),"",VLOOKUP($C1394,results!$A$2:$CJ$107,10,FALSE))</f>
        <v/>
      </c>
      <c r="H1394" t="str">
        <f>IF(ISNA(VLOOKUP($C1394,results!$A$2:$CJ$107,11,FALSE)),"",VLOOKUP($C1394,results!$A$2:$CJ$107,11,FALSE))</f>
        <v/>
      </c>
      <c r="I1394" t="s">
        <v>207</v>
      </c>
      <c r="J1394">
        <v>601</v>
      </c>
      <c r="K1394">
        <v>3</v>
      </c>
      <c r="L1394">
        <v>111</v>
      </c>
      <c r="M1394">
        <v>15.588004882812401</v>
      </c>
      <c r="N1394">
        <v>3</v>
      </c>
      <c r="O1394" s="7">
        <v>1</v>
      </c>
      <c r="P1394" s="7">
        <v>3</v>
      </c>
      <c r="Q1394" s="7">
        <v>11</v>
      </c>
      <c r="R1394" s="7">
        <v>118</v>
      </c>
      <c r="AB1394" s="8">
        <f t="shared" si="227"/>
        <v>7</v>
      </c>
      <c r="AC1394" s="8" t="str">
        <f t="shared" si="228"/>
        <v/>
      </c>
      <c r="AD1394" s="32" t="str">
        <f t="shared" si="229"/>
        <v/>
      </c>
      <c r="AE1394" s="32" t="str">
        <f>IF(J1394&lt;900,IF(AND(VLOOKUP(C1394,marv2012_trees!$A$2:$O$2023,11,FALSE)&lt;21,OR(Q1394=21,Q1394=22,Q1394=23)),1,""),"")</f>
        <v/>
      </c>
      <c r="AF1394" s="32" t="str">
        <f t="shared" si="230"/>
        <v/>
      </c>
      <c r="AG1394" s="32">
        <f t="shared" si="231"/>
        <v>111</v>
      </c>
      <c r="AH1394" s="32">
        <f t="shared" si="232"/>
        <v>118</v>
      </c>
      <c r="AI1394" s="32">
        <f t="shared" si="233"/>
        <v>7</v>
      </c>
      <c r="AJ1394" s="32" t="str">
        <f t="shared" si="234"/>
        <v/>
      </c>
    </row>
    <row r="1395" spans="1:36">
      <c r="A1395">
        <v>132</v>
      </c>
      <c r="B1395" s="1" t="str">
        <f t="shared" si="226"/>
        <v>132B_504</v>
      </c>
      <c r="C1395" t="str">
        <f t="shared" si="235"/>
        <v>132B_504</v>
      </c>
      <c r="D1395" t="str">
        <f>IF(ISNA(VLOOKUP(C1395,omissio_vanha_vs_uusi!$A$2:$T$107,20,FALSE)),"",IF(VLOOKUP(C1395,omissio_vanha_vs_uusi!$A$2:$T$107,20,FALSE)="OK",VLOOKUP(C1395,omissio_vanha_vs_uusi!$A$2:$T$107,11,FALSE),""))</f>
        <v/>
      </c>
      <c r="E1395">
        <f>VLOOKUP($C1395,marv2012_trees!$A$2:$O$2023,5,FALSE)</f>
        <v>2516511.73</v>
      </c>
      <c r="F1395">
        <f>VLOOKUP($C1395,marv2012_trees!$A$2:$O$2023,6,FALSE)</f>
        <v>6860104.8399999999</v>
      </c>
      <c r="G1395" t="str">
        <f>IF(ISNA(VLOOKUP($C1395,results!$A$2:$CJ$107,10,FALSE)),"",VLOOKUP($C1395,results!$A$2:$CJ$107,10,FALSE))</f>
        <v/>
      </c>
      <c r="H1395" t="str">
        <f>IF(ISNA(VLOOKUP($C1395,results!$A$2:$CJ$107,11,FALSE)),"",VLOOKUP($C1395,results!$A$2:$CJ$107,11,FALSE))</f>
        <v/>
      </c>
      <c r="I1395" t="s">
        <v>207</v>
      </c>
      <c r="J1395">
        <v>504</v>
      </c>
      <c r="K1395">
        <v>3</v>
      </c>
      <c r="L1395">
        <v>140</v>
      </c>
      <c r="M1395">
        <v>16.551011596679601</v>
      </c>
      <c r="N1395">
        <v>3</v>
      </c>
      <c r="O1395" s="7">
        <v>1</v>
      </c>
      <c r="P1395" s="7">
        <v>3</v>
      </c>
      <c r="Q1395" s="7">
        <v>12</v>
      </c>
      <c r="R1395" s="7">
        <v>160</v>
      </c>
      <c r="AA1395" t="s">
        <v>217</v>
      </c>
      <c r="AB1395" s="8">
        <f t="shared" si="227"/>
        <v>20</v>
      </c>
      <c r="AC1395" s="8" t="str">
        <f t="shared" si="228"/>
        <v/>
      </c>
      <c r="AD1395" s="32" t="str">
        <f t="shared" si="229"/>
        <v/>
      </c>
      <c r="AE1395" s="32" t="str">
        <f>IF(J1395&lt;900,IF(AND(VLOOKUP(C1395,marv2012_trees!$A$2:$O$2023,11,FALSE)&lt;21,OR(Q1395=21,Q1395=22,Q1395=23)),1,""),"")</f>
        <v/>
      </c>
      <c r="AF1395" s="32" t="str">
        <f t="shared" si="230"/>
        <v/>
      </c>
      <c r="AG1395" s="32">
        <f t="shared" si="231"/>
        <v>140</v>
      </c>
      <c r="AH1395" s="32">
        <f t="shared" si="232"/>
        <v>160</v>
      </c>
      <c r="AI1395" s="32">
        <f t="shared" si="233"/>
        <v>20</v>
      </c>
      <c r="AJ1395" s="32" t="str">
        <f t="shared" si="234"/>
        <v/>
      </c>
    </row>
    <row r="1396" spans="1:36">
      <c r="A1396">
        <v>132</v>
      </c>
      <c r="B1396" s="1" t="str">
        <f t="shared" si="226"/>
        <v>132B_603</v>
      </c>
      <c r="C1396" t="str">
        <f t="shared" si="235"/>
        <v>132B_603</v>
      </c>
      <c r="D1396" t="str">
        <f>IF(ISNA(VLOOKUP(C1396,omissio_vanha_vs_uusi!$A$2:$T$107,20,FALSE)),"",IF(VLOOKUP(C1396,omissio_vanha_vs_uusi!$A$2:$T$107,20,FALSE)="OK",VLOOKUP(C1396,omissio_vanha_vs_uusi!$A$2:$T$107,11,FALSE),""))</f>
        <v/>
      </c>
      <c r="E1396">
        <f>VLOOKUP($C1396,marv2012_trees!$A$2:$O$2023,5,FALSE)</f>
        <v>2516506.21</v>
      </c>
      <c r="F1396">
        <f>VLOOKUP($C1396,marv2012_trees!$A$2:$O$2023,6,FALSE)</f>
        <v>6860106.1299999999</v>
      </c>
      <c r="G1396" t="str">
        <f>IF(ISNA(VLOOKUP($C1396,results!$A$2:$CJ$107,10,FALSE)),"",VLOOKUP($C1396,results!$A$2:$CJ$107,10,FALSE))</f>
        <v/>
      </c>
      <c r="H1396" t="str">
        <f>IF(ISNA(VLOOKUP($C1396,results!$A$2:$CJ$107,11,FALSE)),"",VLOOKUP($C1396,results!$A$2:$CJ$107,11,FALSE))</f>
        <v/>
      </c>
      <c r="I1396" t="s">
        <v>207</v>
      </c>
      <c r="J1396">
        <v>603</v>
      </c>
      <c r="K1396">
        <v>16</v>
      </c>
      <c r="L1396">
        <v>77</v>
      </c>
      <c r="N1396">
        <v>3</v>
      </c>
      <c r="O1396" s="7">
        <v>2</v>
      </c>
      <c r="P1396" s="7">
        <v>16</v>
      </c>
      <c r="Q1396" s="7">
        <v>14</v>
      </c>
      <c r="R1396" s="7">
        <v>83</v>
      </c>
      <c r="AA1396" t="s">
        <v>218</v>
      </c>
      <c r="AB1396" s="8">
        <f t="shared" si="227"/>
        <v>6</v>
      </c>
      <c r="AC1396" s="8" t="str">
        <f t="shared" si="228"/>
        <v/>
      </c>
      <c r="AD1396" s="32" t="str">
        <f t="shared" si="229"/>
        <v/>
      </c>
      <c r="AE1396" s="32" t="str">
        <f>IF(J1396&lt;900,IF(AND(VLOOKUP(C1396,marv2012_trees!$A$2:$O$2023,11,FALSE)&lt;21,OR(Q1396=21,Q1396=22,Q1396=23)),1,""),"")</f>
        <v/>
      </c>
      <c r="AF1396" s="32" t="str">
        <f t="shared" si="230"/>
        <v/>
      </c>
      <c r="AG1396" s="32">
        <f t="shared" si="231"/>
        <v>77</v>
      </c>
      <c r="AH1396" s="32">
        <f t="shared" si="232"/>
        <v>83</v>
      </c>
      <c r="AI1396" s="32">
        <f t="shared" si="233"/>
        <v>6</v>
      </c>
      <c r="AJ1396" s="32" t="str">
        <f t="shared" si="234"/>
        <v/>
      </c>
    </row>
    <row r="1397" spans="1:36">
      <c r="A1397">
        <v>132</v>
      </c>
      <c r="B1397" s="1" t="str">
        <f t="shared" si="226"/>
        <v>132B_540</v>
      </c>
      <c r="C1397" t="str">
        <f t="shared" si="235"/>
        <v>132B_540</v>
      </c>
      <c r="D1397" t="str">
        <f>IF(ISNA(VLOOKUP(C1397,omissio_vanha_vs_uusi!$A$2:$T$107,20,FALSE)),"",IF(VLOOKUP(C1397,omissio_vanha_vs_uusi!$A$2:$T$107,20,FALSE)="OK",VLOOKUP(C1397,omissio_vanha_vs_uusi!$A$2:$T$107,11,FALSE),""))</f>
        <v/>
      </c>
      <c r="E1397">
        <f>VLOOKUP($C1397,marv2012_trees!$A$2:$O$2023,5,FALSE)</f>
        <v>2516524.2799999998</v>
      </c>
      <c r="F1397">
        <f>VLOOKUP($C1397,marv2012_trees!$A$2:$O$2023,6,FALSE)</f>
        <v>6860087.7699999996</v>
      </c>
      <c r="G1397" t="str">
        <f>IF(ISNA(VLOOKUP($C1397,results!$A$2:$CJ$107,10,FALSE)),"",VLOOKUP($C1397,results!$A$2:$CJ$107,10,FALSE))</f>
        <v/>
      </c>
      <c r="H1397" t="str">
        <f>IF(ISNA(VLOOKUP($C1397,results!$A$2:$CJ$107,11,FALSE)),"",VLOOKUP($C1397,results!$A$2:$CJ$107,11,FALSE))</f>
        <v/>
      </c>
      <c r="I1397" t="s">
        <v>207</v>
      </c>
      <c r="J1397">
        <v>540</v>
      </c>
      <c r="K1397">
        <v>6</v>
      </c>
      <c r="L1397">
        <v>92</v>
      </c>
      <c r="N1397">
        <v>3</v>
      </c>
      <c r="O1397" s="7">
        <v>2</v>
      </c>
      <c r="P1397" s="7">
        <v>6</v>
      </c>
      <c r="Q1397" s="7">
        <v>13</v>
      </c>
      <c r="R1397" s="7">
        <v>108</v>
      </c>
      <c r="AB1397" s="8">
        <f t="shared" si="227"/>
        <v>16</v>
      </c>
      <c r="AC1397" s="8" t="str">
        <f t="shared" si="228"/>
        <v/>
      </c>
      <c r="AD1397" s="32" t="str">
        <f t="shared" si="229"/>
        <v/>
      </c>
      <c r="AE1397" s="32" t="str">
        <f>IF(J1397&lt;900,IF(AND(VLOOKUP(C1397,marv2012_trees!$A$2:$O$2023,11,FALSE)&lt;21,OR(Q1397=21,Q1397=22,Q1397=23)),1,""),"")</f>
        <v/>
      </c>
      <c r="AF1397" s="32" t="str">
        <f t="shared" si="230"/>
        <v/>
      </c>
      <c r="AG1397" s="32">
        <f t="shared" si="231"/>
        <v>92</v>
      </c>
      <c r="AH1397" s="32">
        <f t="shared" si="232"/>
        <v>108</v>
      </c>
      <c r="AI1397" s="32">
        <f t="shared" si="233"/>
        <v>16</v>
      </c>
      <c r="AJ1397" s="32" t="str">
        <f t="shared" si="234"/>
        <v/>
      </c>
    </row>
    <row r="1398" spans="1:36">
      <c r="A1398">
        <v>132</v>
      </c>
      <c r="B1398" s="1" t="str">
        <f t="shared" si="226"/>
        <v>132B_527</v>
      </c>
      <c r="C1398" t="str">
        <f t="shared" si="235"/>
        <v>132B_527</v>
      </c>
      <c r="D1398" t="str">
        <f>IF(ISNA(VLOOKUP(C1398,omissio_vanha_vs_uusi!$A$2:$T$107,20,FALSE)),"",IF(VLOOKUP(C1398,omissio_vanha_vs_uusi!$A$2:$T$107,20,FALSE)="OK",VLOOKUP(C1398,omissio_vanha_vs_uusi!$A$2:$T$107,11,FALSE),""))</f>
        <v/>
      </c>
      <c r="E1398">
        <f>VLOOKUP($C1398,marv2012_trees!$A$2:$O$2023,5,FALSE)</f>
        <v>2516526.46</v>
      </c>
      <c r="F1398">
        <f>VLOOKUP($C1398,marv2012_trees!$A$2:$O$2023,6,FALSE)</f>
        <v>6860090.7199999997</v>
      </c>
      <c r="G1398" t="str">
        <f>IF(ISNA(VLOOKUP($C1398,results!$A$2:$CJ$107,10,FALSE)),"",VLOOKUP($C1398,results!$A$2:$CJ$107,10,FALSE))</f>
        <v/>
      </c>
      <c r="H1398" t="str">
        <f>IF(ISNA(VLOOKUP($C1398,results!$A$2:$CJ$107,11,FALSE)),"",VLOOKUP($C1398,results!$A$2:$CJ$107,11,FALSE))</f>
        <v/>
      </c>
      <c r="I1398" t="s">
        <v>207</v>
      </c>
      <c r="J1398">
        <v>527</v>
      </c>
      <c r="K1398">
        <v>3</v>
      </c>
      <c r="L1398">
        <v>83</v>
      </c>
      <c r="M1398">
        <v>12.0910103759765</v>
      </c>
      <c r="N1398">
        <v>3</v>
      </c>
      <c r="O1398" s="7">
        <v>1</v>
      </c>
      <c r="P1398" s="7">
        <v>3</v>
      </c>
      <c r="Q1398" s="7">
        <v>11</v>
      </c>
      <c r="R1398" s="7">
        <v>86</v>
      </c>
      <c r="S1398" s="7">
        <v>1</v>
      </c>
      <c r="T1398" s="7">
        <v>6</v>
      </c>
      <c r="U1398" s="7">
        <v>13</v>
      </c>
      <c r="V1398" s="7">
        <v>9.25</v>
      </c>
      <c r="X1398" s="7">
        <v>4</v>
      </c>
      <c r="Z1398" s="7">
        <v>28</v>
      </c>
      <c r="AB1398" s="8">
        <f t="shared" si="227"/>
        <v>3</v>
      </c>
      <c r="AC1398" s="8" t="str">
        <f t="shared" si="228"/>
        <v/>
      </c>
      <c r="AD1398" s="32" t="str">
        <f t="shared" si="229"/>
        <v/>
      </c>
      <c r="AE1398" s="32" t="str">
        <f>IF(J1398&lt;900,IF(AND(VLOOKUP(C1398,marv2012_trees!$A$2:$O$2023,11,FALSE)&lt;21,OR(Q1398=21,Q1398=22,Q1398=23)),1,""),"")</f>
        <v/>
      </c>
      <c r="AF1398" s="32" t="str">
        <f t="shared" si="230"/>
        <v/>
      </c>
      <c r="AG1398" s="32">
        <f t="shared" si="231"/>
        <v>83</v>
      </c>
      <c r="AH1398" s="32">
        <f t="shared" si="232"/>
        <v>86</v>
      </c>
      <c r="AI1398" s="32">
        <f t="shared" si="233"/>
        <v>3</v>
      </c>
      <c r="AJ1398" s="32" t="str">
        <f t="shared" si="234"/>
        <v/>
      </c>
    </row>
    <row r="1399" spans="1:36">
      <c r="A1399">
        <v>132</v>
      </c>
      <c r="B1399" s="1" t="str">
        <f t="shared" si="226"/>
        <v>132B_528</v>
      </c>
      <c r="C1399" t="str">
        <f t="shared" si="235"/>
        <v>132B_528</v>
      </c>
      <c r="D1399" t="str">
        <f>IF(ISNA(VLOOKUP(C1399,omissio_vanha_vs_uusi!$A$2:$T$107,20,FALSE)),"",IF(VLOOKUP(C1399,omissio_vanha_vs_uusi!$A$2:$T$107,20,FALSE)="OK",VLOOKUP(C1399,omissio_vanha_vs_uusi!$A$2:$T$107,11,FALSE),""))</f>
        <v/>
      </c>
      <c r="E1399">
        <f>VLOOKUP($C1399,marv2012_trees!$A$2:$O$2023,5,FALSE)</f>
        <v>2516528.4500000002</v>
      </c>
      <c r="F1399">
        <f>VLOOKUP($C1399,marv2012_trees!$A$2:$O$2023,6,FALSE)</f>
        <v>6860092.0199999996</v>
      </c>
      <c r="G1399" t="str">
        <f>IF(ISNA(VLOOKUP($C1399,results!$A$2:$CJ$107,10,FALSE)),"",VLOOKUP($C1399,results!$A$2:$CJ$107,10,FALSE))</f>
        <v/>
      </c>
      <c r="H1399" t="str">
        <f>IF(ISNA(VLOOKUP($C1399,results!$A$2:$CJ$107,11,FALSE)),"",VLOOKUP($C1399,results!$A$2:$CJ$107,11,FALSE))</f>
        <v/>
      </c>
      <c r="I1399" t="s">
        <v>207</v>
      </c>
      <c r="J1399">
        <v>528</v>
      </c>
      <c r="K1399">
        <v>3</v>
      </c>
      <c r="L1399">
        <v>99</v>
      </c>
      <c r="N1399">
        <v>3</v>
      </c>
      <c r="O1399" s="7">
        <v>1</v>
      </c>
      <c r="P1399" s="7">
        <v>3</v>
      </c>
      <c r="Q1399" s="7">
        <v>14</v>
      </c>
      <c r="R1399" s="7">
        <v>105</v>
      </c>
      <c r="AA1399" t="s">
        <v>219</v>
      </c>
      <c r="AB1399" s="8">
        <f t="shared" si="227"/>
        <v>6</v>
      </c>
      <c r="AC1399" s="8" t="str">
        <f t="shared" si="228"/>
        <v/>
      </c>
      <c r="AD1399" s="32" t="str">
        <f t="shared" si="229"/>
        <v/>
      </c>
      <c r="AE1399" s="32" t="str">
        <f>IF(J1399&lt;900,IF(AND(VLOOKUP(C1399,marv2012_trees!$A$2:$O$2023,11,FALSE)&lt;21,OR(Q1399=21,Q1399=22,Q1399=23)),1,""),"")</f>
        <v/>
      </c>
      <c r="AF1399" s="32" t="str">
        <f t="shared" si="230"/>
        <v/>
      </c>
      <c r="AG1399" s="32">
        <f t="shared" si="231"/>
        <v>99</v>
      </c>
      <c r="AH1399" s="32">
        <f t="shared" si="232"/>
        <v>105</v>
      </c>
      <c r="AI1399" s="32">
        <f t="shared" si="233"/>
        <v>6</v>
      </c>
      <c r="AJ1399" s="32" t="str">
        <f t="shared" si="234"/>
        <v/>
      </c>
    </row>
    <row r="1400" spans="1:36">
      <c r="A1400">
        <v>132</v>
      </c>
      <c r="B1400" s="1" t="str">
        <f t="shared" si="226"/>
        <v>132B_534</v>
      </c>
      <c r="C1400" t="str">
        <f t="shared" si="235"/>
        <v>132B_534</v>
      </c>
      <c r="D1400" t="str">
        <f>IF(ISNA(VLOOKUP(C1400,omissio_vanha_vs_uusi!$A$2:$T$107,20,FALSE)),"",IF(VLOOKUP(C1400,omissio_vanha_vs_uusi!$A$2:$T$107,20,FALSE)="OK",VLOOKUP(C1400,omissio_vanha_vs_uusi!$A$2:$T$107,11,FALSE),""))</f>
        <v/>
      </c>
      <c r="E1400">
        <f>VLOOKUP($C1400,marv2012_trees!$A$2:$O$2023,5,FALSE)</f>
        <v>2516523</v>
      </c>
      <c r="F1400">
        <f>VLOOKUP($C1400,marv2012_trees!$A$2:$O$2023,6,FALSE)</f>
        <v>6860089.8499999996</v>
      </c>
      <c r="G1400" t="str">
        <f>IF(ISNA(VLOOKUP($C1400,results!$A$2:$CJ$107,10,FALSE)),"",VLOOKUP($C1400,results!$A$2:$CJ$107,10,FALSE))</f>
        <v/>
      </c>
      <c r="H1400" t="str">
        <f>IF(ISNA(VLOOKUP($C1400,results!$A$2:$CJ$107,11,FALSE)),"",VLOOKUP($C1400,results!$A$2:$CJ$107,11,FALSE))</f>
        <v/>
      </c>
      <c r="I1400" t="s">
        <v>207</v>
      </c>
      <c r="J1400">
        <v>534</v>
      </c>
      <c r="K1400">
        <v>16</v>
      </c>
      <c r="L1400">
        <v>70</v>
      </c>
      <c r="N1400">
        <v>3</v>
      </c>
      <c r="O1400" s="7">
        <v>2</v>
      </c>
      <c r="P1400" s="7">
        <v>16</v>
      </c>
      <c r="Q1400" s="7">
        <v>11</v>
      </c>
      <c r="R1400" s="7">
        <v>77</v>
      </c>
      <c r="AB1400" s="8">
        <f t="shared" si="227"/>
        <v>7</v>
      </c>
      <c r="AC1400" s="8" t="str">
        <f t="shared" si="228"/>
        <v/>
      </c>
      <c r="AD1400" s="32" t="str">
        <f t="shared" si="229"/>
        <v/>
      </c>
      <c r="AE1400" s="32" t="str">
        <f>IF(J1400&lt;900,IF(AND(VLOOKUP(C1400,marv2012_trees!$A$2:$O$2023,11,FALSE)&lt;21,OR(Q1400=21,Q1400=22,Q1400=23)),1,""),"")</f>
        <v/>
      </c>
      <c r="AF1400" s="32" t="str">
        <f t="shared" si="230"/>
        <v/>
      </c>
      <c r="AG1400" s="32">
        <f t="shared" si="231"/>
        <v>70</v>
      </c>
      <c r="AH1400" s="32">
        <f t="shared" si="232"/>
        <v>77</v>
      </c>
      <c r="AI1400" s="32">
        <f t="shared" si="233"/>
        <v>7</v>
      </c>
      <c r="AJ1400" s="32" t="str">
        <f t="shared" si="234"/>
        <v/>
      </c>
    </row>
    <row r="1401" spans="1:36">
      <c r="A1401">
        <v>132</v>
      </c>
      <c r="B1401" s="1" t="str">
        <f t="shared" si="226"/>
        <v>132B_524</v>
      </c>
      <c r="C1401" t="str">
        <f t="shared" si="235"/>
        <v>132B_524</v>
      </c>
      <c r="D1401" t="str">
        <f>IF(ISNA(VLOOKUP(C1401,omissio_vanha_vs_uusi!$A$2:$T$107,20,FALSE)),"",IF(VLOOKUP(C1401,omissio_vanha_vs_uusi!$A$2:$T$107,20,FALSE)="OK",VLOOKUP(C1401,omissio_vanha_vs_uusi!$A$2:$T$107,11,FALSE),""))</f>
        <v/>
      </c>
      <c r="E1401">
        <f>VLOOKUP($C1401,marv2012_trees!$A$2:$O$2023,5,FALSE)</f>
        <v>2516527.59</v>
      </c>
      <c r="F1401">
        <f>VLOOKUP($C1401,marv2012_trees!$A$2:$O$2023,6,FALSE)</f>
        <v>6860093.3300000001</v>
      </c>
      <c r="G1401" t="str">
        <f>IF(ISNA(VLOOKUP($C1401,results!$A$2:$CJ$107,10,FALSE)),"",VLOOKUP($C1401,results!$A$2:$CJ$107,10,FALSE))</f>
        <v/>
      </c>
      <c r="H1401" t="str">
        <f>IF(ISNA(VLOOKUP($C1401,results!$A$2:$CJ$107,11,FALSE)),"",VLOOKUP($C1401,results!$A$2:$CJ$107,11,FALSE))</f>
        <v/>
      </c>
      <c r="I1401" t="s">
        <v>207</v>
      </c>
      <c r="J1401">
        <v>524</v>
      </c>
      <c r="K1401">
        <v>3</v>
      </c>
      <c r="L1401">
        <v>57</v>
      </c>
      <c r="N1401">
        <v>3</v>
      </c>
      <c r="O1401" s="7">
        <v>1</v>
      </c>
      <c r="P1401" s="7">
        <v>3</v>
      </c>
      <c r="Q1401" s="7">
        <v>23</v>
      </c>
      <c r="R1401" s="7">
        <v>60</v>
      </c>
      <c r="AB1401" s="8" t="str">
        <f t="shared" si="227"/>
        <v/>
      </c>
      <c r="AC1401" s="8" t="str">
        <f t="shared" si="228"/>
        <v/>
      </c>
      <c r="AD1401" s="32" t="str">
        <f t="shared" si="229"/>
        <v/>
      </c>
      <c r="AE1401" s="32">
        <f>IF(J1401&lt;900,IF(AND(VLOOKUP(C1401,marv2012_trees!$A$2:$O$2023,11,FALSE)&lt;21,OR(Q1401=21,Q1401=22,Q1401=23)),1,""),"")</f>
        <v>1</v>
      </c>
      <c r="AF1401" s="32" t="str">
        <f t="shared" si="230"/>
        <v/>
      </c>
      <c r="AG1401" s="32">
        <f t="shared" si="231"/>
        <v>0</v>
      </c>
      <c r="AH1401" s="32">
        <f t="shared" si="232"/>
        <v>0</v>
      </c>
      <c r="AI1401" s="32" t="str">
        <f t="shared" si="233"/>
        <v/>
      </c>
      <c r="AJ1401" s="32" t="str">
        <f t="shared" si="234"/>
        <v/>
      </c>
    </row>
    <row r="1402" spans="1:36">
      <c r="A1402">
        <v>132</v>
      </c>
      <c r="B1402" s="1" t="str">
        <f t="shared" si="226"/>
        <v>132B_525</v>
      </c>
      <c r="C1402" t="str">
        <f t="shared" si="235"/>
        <v>132B_525</v>
      </c>
      <c r="D1402" t="str">
        <f>IF(ISNA(VLOOKUP(C1402,omissio_vanha_vs_uusi!$A$2:$T$107,20,FALSE)),"",IF(VLOOKUP(C1402,omissio_vanha_vs_uusi!$A$2:$T$107,20,FALSE)="OK",VLOOKUP(C1402,omissio_vanha_vs_uusi!$A$2:$T$107,11,FALSE),""))</f>
        <v/>
      </c>
      <c r="E1402">
        <f>VLOOKUP($C1402,marv2012_trees!$A$2:$O$2023,5,FALSE)</f>
        <v>2516525.71</v>
      </c>
      <c r="F1402">
        <f>VLOOKUP($C1402,marv2012_trees!$A$2:$O$2023,6,FALSE)</f>
        <v>6860093.8300000001</v>
      </c>
      <c r="G1402" t="str">
        <f>IF(ISNA(VLOOKUP($C1402,results!$A$2:$CJ$107,10,FALSE)),"",VLOOKUP($C1402,results!$A$2:$CJ$107,10,FALSE))</f>
        <v/>
      </c>
      <c r="H1402" t="str">
        <f>IF(ISNA(VLOOKUP($C1402,results!$A$2:$CJ$107,11,FALSE)),"",VLOOKUP($C1402,results!$A$2:$CJ$107,11,FALSE))</f>
        <v/>
      </c>
      <c r="I1402" t="s">
        <v>207</v>
      </c>
      <c r="J1402">
        <v>525</v>
      </c>
      <c r="K1402">
        <v>16</v>
      </c>
      <c r="L1402">
        <v>62</v>
      </c>
      <c r="N1402">
        <v>3</v>
      </c>
      <c r="O1402" s="7">
        <v>2</v>
      </c>
      <c r="P1402" s="7">
        <v>16</v>
      </c>
      <c r="Q1402" s="7">
        <v>11</v>
      </c>
      <c r="R1402" s="7">
        <v>70</v>
      </c>
      <c r="AB1402" s="8">
        <f t="shared" si="227"/>
        <v>8</v>
      </c>
      <c r="AC1402" s="8" t="str">
        <f t="shared" si="228"/>
        <v/>
      </c>
      <c r="AD1402" s="32" t="str">
        <f t="shared" si="229"/>
        <v/>
      </c>
      <c r="AE1402" s="32" t="str">
        <f>IF(J1402&lt;900,IF(AND(VLOOKUP(C1402,marv2012_trees!$A$2:$O$2023,11,FALSE)&lt;21,OR(Q1402=21,Q1402=22,Q1402=23)),1,""),"")</f>
        <v/>
      </c>
      <c r="AF1402" s="32" t="str">
        <f t="shared" si="230"/>
        <v/>
      </c>
      <c r="AG1402" s="32">
        <f t="shared" si="231"/>
        <v>62</v>
      </c>
      <c r="AH1402" s="32">
        <f t="shared" si="232"/>
        <v>70</v>
      </c>
      <c r="AI1402" s="32">
        <f t="shared" si="233"/>
        <v>8</v>
      </c>
      <c r="AJ1402" s="32" t="str">
        <f t="shared" si="234"/>
        <v/>
      </c>
    </row>
    <row r="1403" spans="1:36">
      <c r="A1403">
        <v>132</v>
      </c>
      <c r="B1403" s="1" t="str">
        <f t="shared" si="226"/>
        <v>132B_517</v>
      </c>
      <c r="C1403" t="str">
        <f t="shared" si="235"/>
        <v>132B_517</v>
      </c>
      <c r="D1403" t="str">
        <f>IF(ISNA(VLOOKUP(C1403,omissio_vanha_vs_uusi!$A$2:$T$107,20,FALSE)),"",IF(VLOOKUP(C1403,omissio_vanha_vs_uusi!$A$2:$T$107,20,FALSE)="OK",VLOOKUP(C1403,omissio_vanha_vs_uusi!$A$2:$T$107,11,FALSE),""))</f>
        <v/>
      </c>
      <c r="E1403">
        <f>VLOOKUP($C1403,marv2012_trees!$A$2:$O$2023,5,FALSE)</f>
        <v>2516521.48</v>
      </c>
      <c r="F1403">
        <f>VLOOKUP($C1403,marv2012_trees!$A$2:$O$2023,6,FALSE)</f>
        <v>6860102.29</v>
      </c>
      <c r="G1403" t="str">
        <f>IF(ISNA(VLOOKUP($C1403,results!$A$2:$CJ$107,10,FALSE)),"",VLOOKUP($C1403,results!$A$2:$CJ$107,10,FALSE))</f>
        <v/>
      </c>
      <c r="H1403" t="str">
        <f>IF(ISNA(VLOOKUP($C1403,results!$A$2:$CJ$107,11,FALSE)),"",VLOOKUP($C1403,results!$A$2:$CJ$107,11,FALSE))</f>
        <v/>
      </c>
      <c r="I1403" t="s">
        <v>207</v>
      </c>
      <c r="J1403">
        <v>517</v>
      </c>
      <c r="K1403">
        <v>16</v>
      </c>
      <c r="L1403">
        <v>61</v>
      </c>
      <c r="N1403">
        <v>3</v>
      </c>
      <c r="O1403" s="7">
        <v>2</v>
      </c>
      <c r="P1403" s="7">
        <v>16</v>
      </c>
      <c r="Q1403" s="7">
        <v>11</v>
      </c>
      <c r="R1403" s="7">
        <v>69</v>
      </c>
      <c r="AB1403" s="8">
        <f t="shared" si="227"/>
        <v>8</v>
      </c>
      <c r="AC1403" s="8" t="str">
        <f t="shared" si="228"/>
        <v/>
      </c>
      <c r="AD1403" s="32" t="str">
        <f t="shared" si="229"/>
        <v/>
      </c>
      <c r="AE1403" s="32" t="str">
        <f>IF(J1403&lt;900,IF(AND(VLOOKUP(C1403,marv2012_trees!$A$2:$O$2023,11,FALSE)&lt;21,OR(Q1403=21,Q1403=22,Q1403=23)),1,""),"")</f>
        <v/>
      </c>
      <c r="AF1403" s="32" t="str">
        <f t="shared" si="230"/>
        <v/>
      </c>
      <c r="AG1403" s="32">
        <f t="shared" si="231"/>
        <v>61</v>
      </c>
      <c r="AH1403" s="32">
        <f t="shared" si="232"/>
        <v>69</v>
      </c>
      <c r="AI1403" s="32">
        <f t="shared" si="233"/>
        <v>8</v>
      </c>
      <c r="AJ1403" s="32" t="str">
        <f t="shared" si="234"/>
        <v/>
      </c>
    </row>
    <row r="1404" spans="1:36">
      <c r="A1404">
        <v>132</v>
      </c>
      <c r="B1404" s="1" t="str">
        <f t="shared" si="226"/>
        <v>132B_516</v>
      </c>
      <c r="C1404" t="str">
        <f t="shared" si="235"/>
        <v>132B_516</v>
      </c>
      <c r="D1404" t="str">
        <f>IF(ISNA(VLOOKUP(C1404,omissio_vanha_vs_uusi!$A$2:$T$107,20,FALSE)),"",IF(VLOOKUP(C1404,omissio_vanha_vs_uusi!$A$2:$T$107,20,FALSE)="OK",VLOOKUP(C1404,omissio_vanha_vs_uusi!$A$2:$T$107,11,FALSE),""))</f>
        <v/>
      </c>
      <c r="E1404">
        <f>VLOOKUP($C1404,marv2012_trees!$A$2:$O$2023,5,FALSE)</f>
        <v>2516519.7200000002</v>
      </c>
      <c r="F1404">
        <f>VLOOKUP($C1404,marv2012_trees!$A$2:$O$2023,6,FALSE)</f>
        <v>6860103.2400000002</v>
      </c>
      <c r="G1404" t="str">
        <f>IF(ISNA(VLOOKUP($C1404,results!$A$2:$CJ$107,10,FALSE)),"",VLOOKUP($C1404,results!$A$2:$CJ$107,10,FALSE))</f>
        <v/>
      </c>
      <c r="H1404" t="str">
        <f>IF(ISNA(VLOOKUP($C1404,results!$A$2:$CJ$107,11,FALSE)),"",VLOOKUP($C1404,results!$A$2:$CJ$107,11,FALSE))</f>
        <v/>
      </c>
      <c r="I1404" t="s">
        <v>207</v>
      </c>
      <c r="J1404">
        <v>516</v>
      </c>
      <c r="K1404">
        <v>3</v>
      </c>
      <c r="L1404">
        <v>80</v>
      </c>
      <c r="N1404">
        <v>3</v>
      </c>
      <c r="O1404" s="7">
        <v>1</v>
      </c>
      <c r="P1404" s="7">
        <v>3</v>
      </c>
      <c r="Q1404" s="7">
        <v>11</v>
      </c>
      <c r="R1404" s="7">
        <v>82</v>
      </c>
      <c r="AB1404" s="8">
        <f t="shared" si="227"/>
        <v>2</v>
      </c>
      <c r="AC1404" s="8" t="str">
        <f t="shared" si="228"/>
        <v/>
      </c>
      <c r="AD1404" s="32" t="str">
        <f t="shared" si="229"/>
        <v/>
      </c>
      <c r="AE1404" s="32" t="str">
        <f>IF(J1404&lt;900,IF(AND(VLOOKUP(C1404,marv2012_trees!$A$2:$O$2023,11,FALSE)&lt;21,OR(Q1404=21,Q1404=22,Q1404=23)),1,""),"")</f>
        <v/>
      </c>
      <c r="AF1404" s="32" t="str">
        <f t="shared" si="230"/>
        <v/>
      </c>
      <c r="AG1404" s="32">
        <f t="shared" si="231"/>
        <v>80</v>
      </c>
      <c r="AH1404" s="32">
        <f t="shared" si="232"/>
        <v>82</v>
      </c>
      <c r="AI1404" s="32">
        <f t="shared" si="233"/>
        <v>2</v>
      </c>
      <c r="AJ1404" s="32" t="str">
        <f t="shared" si="234"/>
        <v/>
      </c>
    </row>
    <row r="1405" spans="1:36">
      <c r="A1405">
        <v>132</v>
      </c>
      <c r="B1405" s="1" t="str">
        <f t="shared" si="226"/>
        <v>132B_513</v>
      </c>
      <c r="C1405" t="str">
        <f t="shared" si="235"/>
        <v>132B_513</v>
      </c>
      <c r="D1405" t="str">
        <f>IF(ISNA(VLOOKUP(C1405,omissio_vanha_vs_uusi!$A$2:$T$107,20,FALSE)),"",IF(VLOOKUP(C1405,omissio_vanha_vs_uusi!$A$2:$T$107,20,FALSE)="OK",VLOOKUP(C1405,omissio_vanha_vs_uusi!$A$2:$T$107,11,FALSE),""))</f>
        <v/>
      </c>
      <c r="E1405">
        <f>VLOOKUP($C1405,marv2012_trees!$A$2:$O$2023,5,FALSE)</f>
        <v>2516521.75</v>
      </c>
      <c r="F1405">
        <f>VLOOKUP($C1405,marv2012_trees!$A$2:$O$2023,6,FALSE)</f>
        <v>6860107.4800000004</v>
      </c>
      <c r="G1405" t="str">
        <f>IF(ISNA(VLOOKUP($C1405,results!$A$2:$CJ$107,10,FALSE)),"",VLOOKUP($C1405,results!$A$2:$CJ$107,10,FALSE))</f>
        <v/>
      </c>
      <c r="H1405" t="str">
        <f>IF(ISNA(VLOOKUP($C1405,results!$A$2:$CJ$107,11,FALSE)),"",VLOOKUP($C1405,results!$A$2:$CJ$107,11,FALSE))</f>
        <v/>
      </c>
      <c r="I1405" t="s">
        <v>207</v>
      </c>
      <c r="J1405">
        <v>513</v>
      </c>
      <c r="K1405">
        <v>2</v>
      </c>
      <c r="L1405">
        <v>90</v>
      </c>
      <c r="N1405">
        <v>3</v>
      </c>
      <c r="O1405" s="7">
        <v>2</v>
      </c>
      <c r="P1405" s="7">
        <v>2</v>
      </c>
      <c r="Q1405" s="7">
        <v>11</v>
      </c>
      <c r="R1405" s="7">
        <v>108</v>
      </c>
      <c r="AB1405" s="8">
        <f t="shared" si="227"/>
        <v>18</v>
      </c>
      <c r="AC1405" s="8" t="str">
        <f t="shared" si="228"/>
        <v/>
      </c>
      <c r="AD1405" s="32" t="str">
        <f t="shared" si="229"/>
        <v/>
      </c>
      <c r="AE1405" s="32" t="str">
        <f>IF(J1405&lt;900,IF(AND(VLOOKUP(C1405,marv2012_trees!$A$2:$O$2023,11,FALSE)&lt;21,OR(Q1405=21,Q1405=22,Q1405=23)),1,""),"")</f>
        <v/>
      </c>
      <c r="AF1405" s="32" t="str">
        <f t="shared" si="230"/>
        <v/>
      </c>
      <c r="AG1405" s="32">
        <f t="shared" si="231"/>
        <v>90</v>
      </c>
      <c r="AH1405" s="32">
        <f t="shared" si="232"/>
        <v>108</v>
      </c>
      <c r="AI1405" s="32">
        <f t="shared" si="233"/>
        <v>18</v>
      </c>
      <c r="AJ1405" s="32" t="str">
        <f t="shared" si="234"/>
        <v/>
      </c>
    </row>
    <row r="1406" spans="1:36">
      <c r="A1406">
        <v>132</v>
      </c>
      <c r="B1406" s="1" t="str">
        <f t="shared" si="226"/>
        <v>132B_514</v>
      </c>
      <c r="C1406" t="str">
        <f t="shared" si="235"/>
        <v>132B_514</v>
      </c>
      <c r="D1406" t="str">
        <f>IF(ISNA(VLOOKUP(C1406,omissio_vanha_vs_uusi!$A$2:$T$107,20,FALSE)),"",IF(VLOOKUP(C1406,omissio_vanha_vs_uusi!$A$2:$T$107,20,FALSE)="OK",VLOOKUP(C1406,omissio_vanha_vs_uusi!$A$2:$T$107,11,FALSE),""))</f>
        <v/>
      </c>
      <c r="E1406">
        <f>VLOOKUP($C1406,marv2012_trees!$A$2:$O$2023,5,FALSE)</f>
        <v>2516519.54</v>
      </c>
      <c r="F1406">
        <f>VLOOKUP($C1406,marv2012_trees!$A$2:$O$2023,6,FALSE)</f>
        <v>6860107.7699999996</v>
      </c>
      <c r="G1406" t="str">
        <f>IF(ISNA(VLOOKUP($C1406,results!$A$2:$CJ$107,10,FALSE)),"",VLOOKUP($C1406,results!$A$2:$CJ$107,10,FALSE))</f>
        <v/>
      </c>
      <c r="H1406" t="str">
        <f>IF(ISNA(VLOOKUP($C1406,results!$A$2:$CJ$107,11,FALSE)),"",VLOOKUP($C1406,results!$A$2:$CJ$107,11,FALSE))</f>
        <v/>
      </c>
      <c r="I1406" t="s">
        <v>207</v>
      </c>
      <c r="J1406">
        <v>514</v>
      </c>
      <c r="K1406">
        <v>2</v>
      </c>
      <c r="L1406">
        <v>100</v>
      </c>
      <c r="N1406">
        <v>3</v>
      </c>
      <c r="O1406" s="7">
        <v>2</v>
      </c>
      <c r="P1406" s="7">
        <v>2</v>
      </c>
      <c r="Q1406" s="7">
        <v>11</v>
      </c>
      <c r="R1406" s="7">
        <v>113</v>
      </c>
      <c r="S1406" s="7">
        <v>1</v>
      </c>
      <c r="T1406" s="7">
        <v>9</v>
      </c>
      <c r="U1406" s="7">
        <v>11.25</v>
      </c>
      <c r="V1406" s="7">
        <v>0.5</v>
      </c>
      <c r="AA1406" t="s">
        <v>220</v>
      </c>
      <c r="AB1406" s="8">
        <f t="shared" si="227"/>
        <v>13</v>
      </c>
      <c r="AC1406" s="8" t="str">
        <f t="shared" si="228"/>
        <v/>
      </c>
      <c r="AD1406" s="32" t="str">
        <f t="shared" si="229"/>
        <v/>
      </c>
      <c r="AE1406" s="32" t="str">
        <f>IF(J1406&lt;900,IF(AND(VLOOKUP(C1406,marv2012_trees!$A$2:$O$2023,11,FALSE)&lt;21,OR(Q1406=21,Q1406=22,Q1406=23)),1,""),"")</f>
        <v/>
      </c>
      <c r="AF1406" s="32" t="str">
        <f t="shared" si="230"/>
        <v/>
      </c>
      <c r="AG1406" s="32">
        <f t="shared" si="231"/>
        <v>100</v>
      </c>
      <c r="AH1406" s="32">
        <f t="shared" si="232"/>
        <v>113</v>
      </c>
      <c r="AI1406" s="32">
        <f t="shared" si="233"/>
        <v>13</v>
      </c>
      <c r="AJ1406" s="32" t="str">
        <f t="shared" si="234"/>
        <v/>
      </c>
    </row>
    <row r="1407" spans="1:36">
      <c r="A1407">
        <v>132</v>
      </c>
      <c r="B1407" s="1" t="str">
        <f t="shared" si="226"/>
        <v>132B_503</v>
      </c>
      <c r="C1407" t="str">
        <f t="shared" si="235"/>
        <v>132B_503</v>
      </c>
      <c r="D1407" t="str">
        <f>IF(ISNA(VLOOKUP(C1407,omissio_vanha_vs_uusi!$A$2:$T$107,20,FALSE)),"",IF(VLOOKUP(C1407,omissio_vanha_vs_uusi!$A$2:$T$107,20,FALSE)="OK",VLOOKUP(C1407,omissio_vanha_vs_uusi!$A$2:$T$107,11,FALSE),""))</f>
        <v/>
      </c>
      <c r="E1407">
        <f>VLOOKUP($C1407,marv2012_trees!$A$2:$O$2023,5,FALSE)</f>
        <v>2516513</v>
      </c>
      <c r="F1407">
        <f>VLOOKUP($C1407,marv2012_trees!$A$2:$O$2023,6,FALSE)</f>
        <v>6860105.4400000004</v>
      </c>
      <c r="G1407" t="str">
        <f>IF(ISNA(VLOOKUP($C1407,results!$A$2:$CJ$107,10,FALSE)),"",VLOOKUP($C1407,results!$A$2:$CJ$107,10,FALSE))</f>
        <v/>
      </c>
      <c r="H1407" t="str">
        <f>IF(ISNA(VLOOKUP($C1407,results!$A$2:$CJ$107,11,FALSE)),"",VLOOKUP($C1407,results!$A$2:$CJ$107,11,FALSE))</f>
        <v/>
      </c>
      <c r="I1407" t="s">
        <v>207</v>
      </c>
      <c r="J1407">
        <v>503</v>
      </c>
      <c r="K1407">
        <v>16</v>
      </c>
      <c r="L1407">
        <v>57</v>
      </c>
      <c r="N1407">
        <v>3</v>
      </c>
      <c r="O1407" s="7">
        <v>2</v>
      </c>
      <c r="P1407" s="7">
        <v>16</v>
      </c>
      <c r="Q1407" s="7">
        <v>14</v>
      </c>
      <c r="R1407" s="7">
        <v>65</v>
      </c>
      <c r="AB1407" s="8">
        <f t="shared" si="227"/>
        <v>8</v>
      </c>
      <c r="AC1407" s="8" t="str">
        <f t="shared" si="228"/>
        <v/>
      </c>
      <c r="AD1407" s="32" t="str">
        <f t="shared" si="229"/>
        <v/>
      </c>
      <c r="AE1407" s="32" t="str">
        <f>IF(J1407&lt;900,IF(AND(VLOOKUP(C1407,marv2012_trees!$A$2:$O$2023,11,FALSE)&lt;21,OR(Q1407=21,Q1407=22,Q1407=23)),1,""),"")</f>
        <v/>
      </c>
      <c r="AF1407" s="32" t="str">
        <f t="shared" si="230"/>
        <v/>
      </c>
      <c r="AG1407" s="32">
        <f t="shared" si="231"/>
        <v>57</v>
      </c>
      <c r="AH1407" s="32">
        <f t="shared" si="232"/>
        <v>65</v>
      </c>
      <c r="AI1407" s="32">
        <f t="shared" si="233"/>
        <v>8</v>
      </c>
      <c r="AJ1407" s="32" t="str">
        <f t="shared" si="234"/>
        <v/>
      </c>
    </row>
    <row r="1408" spans="1:36">
      <c r="A1408">
        <v>132</v>
      </c>
      <c r="B1408" s="1" t="str">
        <f t="shared" si="226"/>
        <v>132B_531</v>
      </c>
      <c r="C1408" t="str">
        <f t="shared" si="235"/>
        <v>132B_531</v>
      </c>
      <c r="D1408" t="str">
        <f>IF(ISNA(VLOOKUP(C1408,omissio_vanha_vs_uusi!$A$2:$T$107,20,FALSE)),"",IF(VLOOKUP(C1408,omissio_vanha_vs_uusi!$A$2:$T$107,20,FALSE)="OK",VLOOKUP(C1408,omissio_vanha_vs_uusi!$A$2:$T$107,11,FALSE),""))</f>
        <v/>
      </c>
      <c r="E1408">
        <f>VLOOKUP($C1408,marv2012_trees!$A$2:$O$2023,5,FALSE)</f>
        <v>2516533.5499999998</v>
      </c>
      <c r="F1408">
        <f>VLOOKUP($C1408,marv2012_trees!$A$2:$O$2023,6,FALSE)</f>
        <v>6860089.8600000003</v>
      </c>
      <c r="G1408" t="str">
        <f>IF(ISNA(VLOOKUP($C1408,results!$A$2:$CJ$107,10,FALSE)),"",VLOOKUP($C1408,results!$A$2:$CJ$107,10,FALSE))</f>
        <v/>
      </c>
      <c r="H1408" t="str">
        <f>IF(ISNA(VLOOKUP($C1408,results!$A$2:$CJ$107,11,FALSE)),"",VLOOKUP($C1408,results!$A$2:$CJ$107,11,FALSE))</f>
        <v/>
      </c>
      <c r="I1408" t="s">
        <v>207</v>
      </c>
      <c r="J1408">
        <v>531</v>
      </c>
      <c r="K1408">
        <v>3</v>
      </c>
      <c r="L1408">
        <v>100</v>
      </c>
      <c r="M1408">
        <v>17.5500024414062</v>
      </c>
      <c r="N1408">
        <v>3</v>
      </c>
      <c r="O1408" s="7">
        <v>1</v>
      </c>
      <c r="P1408" s="7">
        <v>3</v>
      </c>
      <c r="Q1408" s="7">
        <v>11</v>
      </c>
      <c r="R1408" s="7">
        <v>119</v>
      </c>
      <c r="AB1408" s="8">
        <f t="shared" si="227"/>
        <v>19</v>
      </c>
      <c r="AC1408" s="8" t="str">
        <f t="shared" si="228"/>
        <v/>
      </c>
      <c r="AD1408" s="32" t="str">
        <f t="shared" si="229"/>
        <v/>
      </c>
      <c r="AE1408" s="32" t="str">
        <f>IF(J1408&lt;900,IF(AND(VLOOKUP(C1408,marv2012_trees!$A$2:$O$2023,11,FALSE)&lt;21,OR(Q1408=21,Q1408=22,Q1408=23)),1,""),"")</f>
        <v/>
      </c>
      <c r="AF1408" s="32" t="str">
        <f t="shared" si="230"/>
        <v/>
      </c>
      <c r="AG1408" s="32">
        <f t="shared" si="231"/>
        <v>100</v>
      </c>
      <c r="AH1408" s="32">
        <f t="shared" si="232"/>
        <v>119</v>
      </c>
      <c r="AI1408" s="32">
        <f t="shared" si="233"/>
        <v>19</v>
      </c>
      <c r="AJ1408" s="32" t="str">
        <f t="shared" si="234"/>
        <v/>
      </c>
    </row>
    <row r="1409" spans="1:36">
      <c r="A1409">
        <v>132</v>
      </c>
      <c r="B1409" s="1" t="str">
        <f t="shared" si="226"/>
        <v>132B_522</v>
      </c>
      <c r="C1409" t="str">
        <f t="shared" si="235"/>
        <v>132B_522</v>
      </c>
      <c r="D1409" t="str">
        <f>IF(ISNA(VLOOKUP(C1409,omissio_vanha_vs_uusi!$A$2:$T$107,20,FALSE)),"",IF(VLOOKUP(C1409,omissio_vanha_vs_uusi!$A$2:$T$107,20,FALSE)="OK",VLOOKUP(C1409,omissio_vanha_vs_uusi!$A$2:$T$107,11,FALSE),""))</f>
        <v/>
      </c>
      <c r="E1409">
        <f>VLOOKUP($C1409,marv2012_trees!$A$2:$O$2023,5,FALSE)</f>
        <v>2516528.5299999998</v>
      </c>
      <c r="F1409">
        <f>VLOOKUP($C1409,marv2012_trees!$A$2:$O$2023,6,FALSE)</f>
        <v>6860099.3700000001</v>
      </c>
      <c r="G1409" t="str">
        <f>IF(ISNA(VLOOKUP($C1409,results!$A$2:$CJ$107,10,FALSE)),"",VLOOKUP($C1409,results!$A$2:$CJ$107,10,FALSE))</f>
        <v/>
      </c>
      <c r="H1409" t="str">
        <f>IF(ISNA(VLOOKUP($C1409,results!$A$2:$CJ$107,11,FALSE)),"",VLOOKUP($C1409,results!$A$2:$CJ$107,11,FALSE))</f>
        <v/>
      </c>
      <c r="I1409" t="s">
        <v>207</v>
      </c>
      <c r="J1409">
        <v>522</v>
      </c>
      <c r="K1409">
        <v>2</v>
      </c>
      <c r="L1409">
        <v>113</v>
      </c>
      <c r="N1409">
        <v>3</v>
      </c>
      <c r="O1409" s="7">
        <v>2</v>
      </c>
      <c r="P1409" s="7">
        <v>2</v>
      </c>
      <c r="Q1409" s="7">
        <v>11</v>
      </c>
      <c r="R1409" s="7">
        <v>136</v>
      </c>
      <c r="AB1409" s="8">
        <f t="shared" si="227"/>
        <v>23</v>
      </c>
      <c r="AC1409" s="8" t="str">
        <f t="shared" si="228"/>
        <v/>
      </c>
      <c r="AD1409" s="32" t="str">
        <f t="shared" si="229"/>
        <v/>
      </c>
      <c r="AE1409" s="32" t="str">
        <f>IF(J1409&lt;900,IF(AND(VLOOKUP(C1409,marv2012_trees!$A$2:$O$2023,11,FALSE)&lt;21,OR(Q1409=21,Q1409=22,Q1409=23)),1,""),"")</f>
        <v/>
      </c>
      <c r="AF1409" s="32" t="str">
        <f t="shared" si="230"/>
        <v/>
      </c>
      <c r="AG1409" s="32">
        <f t="shared" si="231"/>
        <v>113</v>
      </c>
      <c r="AH1409" s="32">
        <f t="shared" si="232"/>
        <v>136</v>
      </c>
      <c r="AI1409" s="32">
        <f t="shared" si="233"/>
        <v>23</v>
      </c>
      <c r="AJ1409" s="32" t="str">
        <f t="shared" si="234"/>
        <v/>
      </c>
    </row>
    <row r="1410" spans="1:36">
      <c r="A1410">
        <v>132</v>
      </c>
      <c r="B1410" s="1" t="str">
        <f t="shared" si="226"/>
        <v>132B_512</v>
      </c>
      <c r="C1410" t="str">
        <f t="shared" si="235"/>
        <v>132B_512</v>
      </c>
      <c r="D1410" t="str">
        <f>IF(ISNA(VLOOKUP(C1410,omissio_vanha_vs_uusi!$A$2:$T$107,20,FALSE)),"",IF(VLOOKUP(C1410,omissio_vanha_vs_uusi!$A$2:$T$107,20,FALSE)="OK",VLOOKUP(C1410,omissio_vanha_vs_uusi!$A$2:$T$107,11,FALSE),""))</f>
        <v/>
      </c>
      <c r="E1410">
        <f>VLOOKUP($C1410,marv2012_trees!$A$2:$O$2023,5,FALSE)</f>
        <v>2516523.1800000002</v>
      </c>
      <c r="F1410">
        <f>VLOOKUP($C1410,marv2012_trees!$A$2:$O$2023,6,FALSE)</f>
        <v>6860110.0499999998</v>
      </c>
      <c r="G1410" t="str">
        <f>IF(ISNA(VLOOKUP($C1410,results!$A$2:$CJ$107,10,FALSE)),"",VLOOKUP($C1410,results!$A$2:$CJ$107,10,FALSE))</f>
        <v/>
      </c>
      <c r="H1410" t="str">
        <f>IF(ISNA(VLOOKUP($C1410,results!$A$2:$CJ$107,11,FALSE)),"",VLOOKUP($C1410,results!$A$2:$CJ$107,11,FALSE))</f>
        <v/>
      </c>
      <c r="I1410" t="s">
        <v>207</v>
      </c>
      <c r="J1410">
        <v>512</v>
      </c>
      <c r="K1410">
        <v>3</v>
      </c>
      <c r="L1410">
        <v>69</v>
      </c>
      <c r="N1410">
        <v>3</v>
      </c>
      <c r="O1410" s="7">
        <v>1</v>
      </c>
      <c r="P1410" s="7">
        <v>3</v>
      </c>
      <c r="Q1410" s="7">
        <v>11</v>
      </c>
      <c r="R1410" s="7">
        <v>66</v>
      </c>
      <c r="AB1410" s="8">
        <f t="shared" si="227"/>
        <v>-3</v>
      </c>
      <c r="AC1410" s="8" t="str">
        <f t="shared" si="228"/>
        <v/>
      </c>
      <c r="AD1410" s="32" t="str">
        <f t="shared" si="229"/>
        <v/>
      </c>
      <c r="AE1410" s="32" t="str">
        <f>IF(J1410&lt;900,IF(AND(VLOOKUP(C1410,marv2012_trees!$A$2:$O$2023,11,FALSE)&lt;21,OR(Q1410=21,Q1410=22,Q1410=23)),1,""),"")</f>
        <v/>
      </c>
      <c r="AF1410" s="32" t="str">
        <f t="shared" si="230"/>
        <v/>
      </c>
      <c r="AG1410" s="32">
        <f t="shared" si="231"/>
        <v>69</v>
      </c>
      <c r="AH1410" s="32">
        <f t="shared" si="232"/>
        <v>66</v>
      </c>
      <c r="AI1410" s="32">
        <f t="shared" si="233"/>
        <v>-3</v>
      </c>
      <c r="AJ1410" s="32" t="str">
        <f t="shared" si="234"/>
        <v/>
      </c>
    </row>
    <row r="1411" spans="1:36">
      <c r="A1411">
        <v>132</v>
      </c>
      <c r="B1411" s="1" t="str">
        <f t="shared" ref="B1411:B1427" si="236">IF(D1411&lt;&gt;"",CONCATENATE(I1411,"_",D1411),C1411)</f>
        <v>132B_511</v>
      </c>
      <c r="C1411" t="str">
        <f t="shared" si="235"/>
        <v>132B_511</v>
      </c>
      <c r="D1411" t="str">
        <f>IF(ISNA(VLOOKUP(C1411,omissio_vanha_vs_uusi!$A$2:$T$107,20,FALSE)),"",IF(VLOOKUP(C1411,omissio_vanha_vs_uusi!$A$2:$T$107,20,FALSE)="OK",VLOOKUP(C1411,omissio_vanha_vs_uusi!$A$2:$T$107,11,FALSE),""))</f>
        <v/>
      </c>
      <c r="E1411">
        <f>VLOOKUP($C1411,marv2012_trees!$A$2:$O$2023,5,FALSE)</f>
        <v>2516521.06</v>
      </c>
      <c r="F1411">
        <f>VLOOKUP($C1411,marv2012_trees!$A$2:$O$2023,6,FALSE)</f>
        <v>6860112.4900000002</v>
      </c>
      <c r="G1411" t="str">
        <f>IF(ISNA(VLOOKUP($C1411,results!$A$2:$CJ$107,10,FALSE)),"",VLOOKUP($C1411,results!$A$2:$CJ$107,10,FALSE))</f>
        <v/>
      </c>
      <c r="H1411" t="str">
        <f>IF(ISNA(VLOOKUP($C1411,results!$A$2:$CJ$107,11,FALSE)),"",VLOOKUP($C1411,results!$A$2:$CJ$107,11,FALSE))</f>
        <v/>
      </c>
      <c r="I1411" t="s">
        <v>207</v>
      </c>
      <c r="J1411">
        <v>511</v>
      </c>
      <c r="K1411">
        <v>2</v>
      </c>
      <c r="L1411">
        <v>124</v>
      </c>
      <c r="N1411">
        <v>3</v>
      </c>
      <c r="O1411" s="7">
        <v>2</v>
      </c>
      <c r="P1411" s="7">
        <v>2</v>
      </c>
      <c r="Q1411" s="7">
        <v>11</v>
      </c>
      <c r="R1411" s="7">
        <v>147</v>
      </c>
      <c r="AB1411" s="8">
        <f t="shared" ref="AB1411:AB1427" si="237">IF(OR(L1411=0,Q1411&gt;14,ABS(R1411-L1411)&gt;50),"",R1411-L1411)</f>
        <v>23</v>
      </c>
      <c r="AC1411" s="8" t="str">
        <f t="shared" ref="AC1411:AC1427" si="238">IF(P1411-K1411&lt;&gt;0,IF(OR(Q1411&gt;14,Q1411&lt;11),"",IF(OR(AND(K1411=3,P1411=4),AND(K1411=4,P1411=3)),"",IF(J1411&gt;899,"",1))),"")</f>
        <v/>
      </c>
      <c r="AD1411" s="32" t="str">
        <f t="shared" ref="AD1411:AD1427" si="239">IF(Q1411=41,1,"")</f>
        <v/>
      </c>
      <c r="AE1411" s="32" t="str">
        <f>IF(J1411&lt;900,IF(AND(VLOOKUP(C1411,marv2012_trees!$A$2:$O$2023,11,FALSE)&lt;21,OR(Q1411=21,Q1411=22,Q1411=23)),1,""),"")</f>
        <v/>
      </c>
      <c r="AF1411" s="32" t="str">
        <f t="shared" ref="AF1411:AF1427" si="240">IF(Q1411=31,1,"")</f>
        <v/>
      </c>
      <c r="AG1411" s="32">
        <f t="shared" ref="AG1411:AG1427" si="241">IF(AND(Q1411&lt;21,Q1411&lt;&gt;0,J1411&lt;900),L1411,0)</f>
        <v>124</v>
      </c>
      <c r="AH1411" s="32">
        <f t="shared" ref="AH1411:AH1427" si="242">IF(AND(Q1411&lt;21,Q1411&lt;&gt;0,J1411&lt;900),R1411,0)</f>
        <v>147</v>
      </c>
      <c r="AI1411" s="32">
        <f t="shared" ref="AI1411:AI1427" si="243">IF(AND(Q1411&lt;21,J1411&lt;900),AH1411-AG1411,"")</f>
        <v>23</v>
      </c>
      <c r="AJ1411" s="32" t="str">
        <f t="shared" ref="AJ1411:AJ1427" si="244">IF(AI1411&lt;&gt;"",IF(ABS(AI1411&gt;50),1,""),"")</f>
        <v/>
      </c>
    </row>
    <row r="1412" spans="1:36">
      <c r="A1412">
        <v>132</v>
      </c>
      <c r="B1412" s="1" t="str">
        <f t="shared" si="236"/>
        <v>132B_953</v>
      </c>
      <c r="C1412" t="str">
        <f t="shared" si="235"/>
        <v>132B_953</v>
      </c>
      <c r="D1412" t="str">
        <f>IF(ISNA(VLOOKUP(C1412,omissio_vanha_vs_uusi!$A$2:$T$107,20,FALSE)),"",IF(VLOOKUP(C1412,omissio_vanha_vs_uusi!$A$2:$T$107,20,FALSE)="OK",VLOOKUP(C1412,omissio_vanha_vs_uusi!$A$2:$T$107,11,FALSE),""))</f>
        <v/>
      </c>
      <c r="G1412">
        <f>IF(ISNA(VLOOKUP($C1412,results!$A$2:$CJ$107,10,FALSE)),"",VLOOKUP($C1412,results!$A$2:$CJ$107,10,FALSE))</f>
        <v>2516516.96</v>
      </c>
      <c r="H1412">
        <f>IF(ISNA(VLOOKUP($C1412,results!$A$2:$CJ$107,11,FALSE)),"",VLOOKUP($C1412,results!$A$2:$CJ$107,11,FALSE))</f>
        <v>6860078.6100000003</v>
      </c>
      <c r="I1412" t="s">
        <v>207</v>
      </c>
      <c r="J1412">
        <v>953</v>
      </c>
      <c r="N1412">
        <v>4</v>
      </c>
      <c r="O1412" s="7">
        <v>2</v>
      </c>
      <c r="P1412" s="7">
        <v>2</v>
      </c>
      <c r="Q1412" s="7">
        <v>11</v>
      </c>
      <c r="R1412" s="7">
        <v>86</v>
      </c>
      <c r="AB1412" s="8" t="str">
        <f t="shared" si="237"/>
        <v/>
      </c>
      <c r="AC1412" s="8" t="str">
        <f t="shared" si="238"/>
        <v/>
      </c>
      <c r="AD1412" s="32" t="str">
        <f t="shared" si="239"/>
        <v/>
      </c>
      <c r="AE1412" s="32" t="str">
        <f>IF(J1412&lt;900,IF(AND(VLOOKUP(C1412,marv2012_trees!$A$2:$O$2023,11,FALSE)&lt;21,OR(Q1412=21,Q1412=22,Q1412=23)),1,""),"")</f>
        <v/>
      </c>
      <c r="AF1412" s="32" t="str">
        <f t="shared" si="240"/>
        <v/>
      </c>
      <c r="AG1412" s="32">
        <f t="shared" si="241"/>
        <v>0</v>
      </c>
      <c r="AH1412" s="32">
        <f t="shared" si="242"/>
        <v>0</v>
      </c>
      <c r="AI1412" s="32" t="str">
        <f t="shared" si="243"/>
        <v/>
      </c>
      <c r="AJ1412" s="32" t="str">
        <f t="shared" si="244"/>
        <v/>
      </c>
    </row>
    <row r="1413" spans="1:36">
      <c r="A1413">
        <v>132</v>
      </c>
      <c r="B1413" s="1" t="str">
        <f t="shared" si="236"/>
        <v>132B_950</v>
      </c>
      <c r="C1413" t="str">
        <f t="shared" si="235"/>
        <v>132B_950</v>
      </c>
      <c r="D1413" t="str">
        <f>IF(ISNA(VLOOKUP(C1413,omissio_vanha_vs_uusi!$A$2:$T$107,20,FALSE)),"",IF(VLOOKUP(C1413,omissio_vanha_vs_uusi!$A$2:$T$107,20,FALSE)="OK",VLOOKUP(C1413,omissio_vanha_vs_uusi!$A$2:$T$107,11,FALSE),""))</f>
        <v/>
      </c>
      <c r="G1413">
        <f>IF(ISNA(VLOOKUP($C1413,results!$A$2:$CJ$107,10,FALSE)),"",VLOOKUP($C1413,results!$A$2:$CJ$107,10,FALSE))</f>
        <v>2516514.96</v>
      </c>
      <c r="H1413">
        <f>IF(ISNA(VLOOKUP($C1413,results!$A$2:$CJ$107,11,FALSE)),"",VLOOKUP($C1413,results!$A$2:$CJ$107,11,FALSE))</f>
        <v>6860083.7599999998</v>
      </c>
      <c r="I1413" t="s">
        <v>207</v>
      </c>
      <c r="J1413">
        <v>950</v>
      </c>
      <c r="N1413">
        <v>4</v>
      </c>
      <c r="O1413" s="7">
        <v>2</v>
      </c>
      <c r="P1413" s="7">
        <v>2</v>
      </c>
      <c r="Q1413" s="7">
        <v>11</v>
      </c>
      <c r="R1413" s="7">
        <v>76</v>
      </c>
      <c r="AB1413" s="8" t="str">
        <f t="shared" si="237"/>
        <v/>
      </c>
      <c r="AC1413" s="8" t="str">
        <f t="shared" si="238"/>
        <v/>
      </c>
      <c r="AD1413" s="32" t="str">
        <f t="shared" si="239"/>
        <v/>
      </c>
      <c r="AE1413" s="32" t="str">
        <f>IF(J1413&lt;900,IF(AND(VLOOKUP(C1413,marv2012_trees!$A$2:$O$2023,11,FALSE)&lt;21,OR(Q1413=21,Q1413=22,Q1413=23)),1,""),"")</f>
        <v/>
      </c>
      <c r="AF1413" s="32" t="str">
        <f t="shared" si="240"/>
        <v/>
      </c>
      <c r="AG1413" s="32">
        <f t="shared" si="241"/>
        <v>0</v>
      </c>
      <c r="AH1413" s="32">
        <f t="shared" si="242"/>
        <v>0</v>
      </c>
      <c r="AI1413" s="32" t="str">
        <f t="shared" si="243"/>
        <v/>
      </c>
      <c r="AJ1413" s="32" t="str">
        <f t="shared" si="244"/>
        <v/>
      </c>
    </row>
    <row r="1414" spans="1:36">
      <c r="A1414">
        <v>132</v>
      </c>
      <c r="B1414" s="1" t="str">
        <f t="shared" si="236"/>
        <v>132B_520</v>
      </c>
      <c r="C1414" t="str">
        <f t="shared" si="235"/>
        <v>132B_954</v>
      </c>
      <c r="D1414">
        <f>IF(ISNA(VLOOKUP(C1414,omissio_vanha_vs_uusi!$A$2:$T$107,20,FALSE)),"",IF(VLOOKUP(C1414,omissio_vanha_vs_uusi!$A$2:$T$107,20,FALSE)="OK",VLOOKUP(C1414,omissio_vanha_vs_uusi!$A$2:$T$107,11,FALSE),""))</f>
        <v>520</v>
      </c>
      <c r="G1414">
        <f>IF(ISNA(VLOOKUP($C1414,results!$A$2:$CJ$107,10,FALSE)),"",VLOOKUP($C1414,results!$A$2:$CJ$107,10,FALSE))</f>
        <v>2516516.19</v>
      </c>
      <c r="H1414">
        <f>IF(ISNA(VLOOKUP($C1414,results!$A$2:$CJ$107,11,FALSE)),"",VLOOKUP($C1414,results!$A$2:$CJ$107,11,FALSE))</f>
        <v>6860092.7400000002</v>
      </c>
      <c r="I1414" t="s">
        <v>207</v>
      </c>
      <c r="J1414">
        <v>954</v>
      </c>
      <c r="N1414">
        <v>4</v>
      </c>
      <c r="O1414" s="7">
        <v>1</v>
      </c>
      <c r="P1414" s="7">
        <v>3</v>
      </c>
      <c r="Q1414" s="7">
        <v>11</v>
      </c>
      <c r="R1414" s="7">
        <v>80</v>
      </c>
      <c r="AB1414" s="8" t="str">
        <f t="shared" si="237"/>
        <v/>
      </c>
      <c r="AC1414" s="8" t="str">
        <f t="shared" si="238"/>
        <v/>
      </c>
      <c r="AD1414" s="32" t="str">
        <f t="shared" si="239"/>
        <v/>
      </c>
      <c r="AE1414" s="32" t="str">
        <f>IF(J1414&lt;900,IF(AND(VLOOKUP(C1414,marv2012_trees!$A$2:$O$2023,11,FALSE)&lt;21,OR(Q1414=21,Q1414=22,Q1414=23)),1,""),"")</f>
        <v/>
      </c>
      <c r="AF1414" s="32" t="str">
        <f t="shared" si="240"/>
        <v/>
      </c>
      <c r="AG1414" s="32">
        <f t="shared" si="241"/>
        <v>0</v>
      </c>
      <c r="AH1414" s="32">
        <f t="shared" si="242"/>
        <v>0</v>
      </c>
      <c r="AI1414" s="32" t="str">
        <f t="shared" si="243"/>
        <v/>
      </c>
      <c r="AJ1414" s="32" t="str">
        <f t="shared" si="244"/>
        <v/>
      </c>
    </row>
    <row r="1415" spans="1:36">
      <c r="A1415">
        <v>132</v>
      </c>
      <c r="B1415" s="1" t="str">
        <f t="shared" si="236"/>
        <v>132B_519</v>
      </c>
      <c r="C1415" t="str">
        <f t="shared" si="235"/>
        <v>132B_955</v>
      </c>
      <c r="D1415">
        <f>IF(ISNA(VLOOKUP(C1415,omissio_vanha_vs_uusi!$A$2:$T$107,20,FALSE)),"",IF(VLOOKUP(C1415,omissio_vanha_vs_uusi!$A$2:$T$107,20,FALSE)="OK",VLOOKUP(C1415,omissio_vanha_vs_uusi!$A$2:$T$107,11,FALSE),""))</f>
        <v>519</v>
      </c>
      <c r="G1415">
        <f>IF(ISNA(VLOOKUP($C1415,results!$A$2:$CJ$107,10,FALSE)),"",VLOOKUP($C1415,results!$A$2:$CJ$107,10,FALSE))</f>
        <v>2516517.2200000002</v>
      </c>
      <c r="H1415">
        <f>IF(ISNA(VLOOKUP($C1415,results!$A$2:$CJ$107,11,FALSE)),"",VLOOKUP($C1415,results!$A$2:$CJ$107,11,FALSE))</f>
        <v>6860093.8499999996</v>
      </c>
      <c r="I1415" t="s">
        <v>207</v>
      </c>
      <c r="J1415">
        <v>955</v>
      </c>
      <c r="N1415">
        <v>4</v>
      </c>
      <c r="O1415" s="7">
        <v>2</v>
      </c>
      <c r="P1415" s="7">
        <v>16</v>
      </c>
      <c r="Q1415" s="7">
        <v>11</v>
      </c>
      <c r="R1415" s="7">
        <v>72</v>
      </c>
      <c r="AB1415" s="8" t="str">
        <f t="shared" si="237"/>
        <v/>
      </c>
      <c r="AC1415" s="8" t="str">
        <f t="shared" si="238"/>
        <v/>
      </c>
      <c r="AD1415" s="32" t="str">
        <f t="shared" si="239"/>
        <v/>
      </c>
      <c r="AE1415" s="32" t="str">
        <f>IF(J1415&lt;900,IF(AND(VLOOKUP(C1415,marv2012_trees!$A$2:$O$2023,11,FALSE)&lt;21,OR(Q1415=21,Q1415=22,Q1415=23)),1,""),"")</f>
        <v/>
      </c>
      <c r="AF1415" s="32" t="str">
        <f t="shared" si="240"/>
        <v/>
      </c>
      <c r="AG1415" s="32">
        <f t="shared" si="241"/>
        <v>0</v>
      </c>
      <c r="AH1415" s="32">
        <f t="shared" si="242"/>
        <v>0</v>
      </c>
      <c r="AI1415" s="32" t="str">
        <f t="shared" si="243"/>
        <v/>
      </c>
      <c r="AJ1415" s="32" t="str">
        <f t="shared" si="244"/>
        <v/>
      </c>
    </row>
    <row r="1416" spans="1:36">
      <c r="A1416">
        <v>132</v>
      </c>
      <c r="B1416" s="1" t="str">
        <f t="shared" si="236"/>
        <v>132B_956</v>
      </c>
      <c r="C1416" t="str">
        <f t="shared" si="235"/>
        <v>132B_956</v>
      </c>
      <c r="D1416" t="str">
        <f>IF(ISNA(VLOOKUP(C1416,omissio_vanha_vs_uusi!$A$2:$T$107,20,FALSE)),"",IF(VLOOKUP(C1416,omissio_vanha_vs_uusi!$A$2:$T$107,20,FALSE)="OK",VLOOKUP(C1416,omissio_vanha_vs_uusi!$A$2:$T$107,11,FALSE),""))</f>
        <v/>
      </c>
      <c r="G1416">
        <f>IF(ISNA(VLOOKUP($C1416,results!$A$2:$CJ$107,10,FALSE)),"",VLOOKUP($C1416,results!$A$2:$CJ$107,10,FALSE))</f>
        <v>2516516.67</v>
      </c>
      <c r="H1416">
        <f>IF(ISNA(VLOOKUP($C1416,results!$A$2:$CJ$107,11,FALSE)),"",VLOOKUP($C1416,results!$A$2:$CJ$107,11,FALSE))</f>
        <v>6860095.1299999999</v>
      </c>
      <c r="I1416" t="s">
        <v>207</v>
      </c>
      <c r="J1416">
        <v>956</v>
      </c>
      <c r="N1416">
        <v>4</v>
      </c>
      <c r="O1416" s="7">
        <v>2</v>
      </c>
      <c r="P1416" s="7">
        <v>2</v>
      </c>
      <c r="Q1416" s="7">
        <v>11</v>
      </c>
      <c r="R1416" s="7">
        <v>62</v>
      </c>
      <c r="S1416" s="7">
        <v>1</v>
      </c>
      <c r="U1416" s="7">
        <v>5.75</v>
      </c>
      <c r="V1416" s="7">
        <v>0.2</v>
      </c>
      <c r="X1416" s="7">
        <v>7</v>
      </c>
      <c r="AA1416" t="s">
        <v>220</v>
      </c>
      <c r="AB1416" s="8" t="str">
        <f t="shared" si="237"/>
        <v/>
      </c>
      <c r="AC1416" s="8" t="str">
        <f t="shared" si="238"/>
        <v/>
      </c>
      <c r="AD1416" s="32" t="str">
        <f t="shared" si="239"/>
        <v/>
      </c>
      <c r="AE1416" s="32" t="str">
        <f>IF(J1416&lt;900,IF(AND(VLOOKUP(C1416,marv2012_trees!$A$2:$O$2023,11,FALSE)&lt;21,OR(Q1416=21,Q1416=22,Q1416=23)),1,""),"")</f>
        <v/>
      </c>
      <c r="AF1416" s="32" t="str">
        <f t="shared" si="240"/>
        <v/>
      </c>
      <c r="AG1416" s="32">
        <f t="shared" si="241"/>
        <v>0</v>
      </c>
      <c r="AH1416" s="32">
        <f t="shared" si="242"/>
        <v>0</v>
      </c>
      <c r="AI1416" s="32" t="str">
        <f t="shared" si="243"/>
        <v/>
      </c>
      <c r="AJ1416" s="32" t="str">
        <f t="shared" si="244"/>
        <v/>
      </c>
    </row>
    <row r="1417" spans="1:36">
      <c r="A1417">
        <v>132</v>
      </c>
      <c r="B1417" s="1" t="str">
        <f t="shared" si="236"/>
        <v>132B_510</v>
      </c>
      <c r="C1417" t="str">
        <f t="shared" si="235"/>
        <v>132B_951</v>
      </c>
      <c r="D1417">
        <f>IF(ISNA(VLOOKUP(C1417,omissio_vanha_vs_uusi!$A$2:$T$107,20,FALSE)),"",IF(VLOOKUP(C1417,omissio_vanha_vs_uusi!$A$2:$T$107,20,FALSE)="OK",VLOOKUP(C1417,omissio_vanha_vs_uusi!$A$2:$T$107,11,FALSE),""))</f>
        <v>510</v>
      </c>
      <c r="G1417">
        <f>IF(ISNA(VLOOKUP($C1417,results!$A$2:$CJ$107,10,FALSE)),"",VLOOKUP($C1417,results!$A$2:$CJ$107,10,FALSE))</f>
        <v>2516514.1</v>
      </c>
      <c r="H1417">
        <f>IF(ISNA(VLOOKUP($C1417,results!$A$2:$CJ$107,11,FALSE)),"",VLOOKUP($C1417,results!$A$2:$CJ$107,11,FALSE))</f>
        <v>6860107.2599999998</v>
      </c>
      <c r="I1417" t="s">
        <v>207</v>
      </c>
      <c r="J1417">
        <v>951</v>
      </c>
      <c r="N1417">
        <v>4</v>
      </c>
      <c r="O1417" s="7">
        <v>2</v>
      </c>
      <c r="P1417" s="7">
        <v>2</v>
      </c>
      <c r="Q1417" s="7">
        <v>11</v>
      </c>
      <c r="R1417" s="7">
        <v>86</v>
      </c>
      <c r="AB1417" s="8" t="str">
        <f t="shared" si="237"/>
        <v/>
      </c>
      <c r="AC1417" s="8" t="str">
        <f t="shared" si="238"/>
        <v/>
      </c>
      <c r="AD1417" s="32" t="str">
        <f t="shared" si="239"/>
        <v/>
      </c>
      <c r="AE1417" s="32" t="str">
        <f>IF(J1417&lt;900,IF(AND(VLOOKUP(C1417,marv2012_trees!$A$2:$O$2023,11,FALSE)&lt;21,OR(Q1417=21,Q1417=22,Q1417=23)),1,""),"")</f>
        <v/>
      </c>
      <c r="AF1417" s="32" t="str">
        <f t="shared" si="240"/>
        <v/>
      </c>
      <c r="AG1417" s="32">
        <f t="shared" si="241"/>
        <v>0</v>
      </c>
      <c r="AH1417" s="32">
        <f t="shared" si="242"/>
        <v>0</v>
      </c>
      <c r="AI1417" s="32" t="str">
        <f t="shared" si="243"/>
        <v/>
      </c>
      <c r="AJ1417" s="32" t="str">
        <f t="shared" si="244"/>
        <v/>
      </c>
    </row>
    <row r="1418" spans="1:36">
      <c r="A1418">
        <v>132</v>
      </c>
      <c r="B1418" s="1" t="str">
        <f t="shared" si="236"/>
        <v>132B_957</v>
      </c>
      <c r="C1418" t="str">
        <f t="shared" si="235"/>
        <v>132B_957</v>
      </c>
      <c r="D1418" t="str">
        <f>IF(ISNA(VLOOKUP(C1418,omissio_vanha_vs_uusi!$A$2:$T$107,20,FALSE)),"",IF(VLOOKUP(C1418,omissio_vanha_vs_uusi!$A$2:$T$107,20,FALSE)="OK",VLOOKUP(C1418,omissio_vanha_vs_uusi!$A$2:$T$107,11,FALSE),""))</f>
        <v/>
      </c>
      <c r="G1418">
        <f>IF(ISNA(VLOOKUP($C1418,results!$A$2:$CJ$107,10,FALSE)),"",VLOOKUP($C1418,results!$A$2:$CJ$107,10,FALSE))</f>
        <v>2516513.4900000002</v>
      </c>
      <c r="H1418">
        <f>IF(ISNA(VLOOKUP($C1418,results!$A$2:$CJ$107,11,FALSE)),"",VLOOKUP($C1418,results!$A$2:$CJ$107,11,FALSE))</f>
        <v>6860109.1399999997</v>
      </c>
      <c r="I1418" t="s">
        <v>207</v>
      </c>
      <c r="J1418">
        <v>957</v>
      </c>
      <c r="N1418">
        <v>4</v>
      </c>
      <c r="O1418" s="7">
        <v>2</v>
      </c>
      <c r="P1418" s="7">
        <v>2</v>
      </c>
      <c r="Q1418" s="7">
        <v>11</v>
      </c>
      <c r="R1418" s="7">
        <v>62</v>
      </c>
      <c r="AB1418" s="8" t="str">
        <f t="shared" si="237"/>
        <v/>
      </c>
      <c r="AC1418" s="8" t="str">
        <f t="shared" si="238"/>
        <v/>
      </c>
      <c r="AD1418" s="32" t="str">
        <f t="shared" si="239"/>
        <v/>
      </c>
      <c r="AE1418" s="32" t="str">
        <f>IF(J1418&lt;900,IF(AND(VLOOKUP(C1418,marv2012_trees!$A$2:$O$2023,11,FALSE)&lt;21,OR(Q1418=21,Q1418=22,Q1418=23)),1,""),"")</f>
        <v/>
      </c>
      <c r="AF1418" s="32" t="str">
        <f t="shared" si="240"/>
        <v/>
      </c>
      <c r="AG1418" s="32">
        <f t="shared" si="241"/>
        <v>0</v>
      </c>
      <c r="AH1418" s="32">
        <f t="shared" si="242"/>
        <v>0</v>
      </c>
      <c r="AI1418" s="32" t="str">
        <f t="shared" si="243"/>
        <v/>
      </c>
      <c r="AJ1418" s="32" t="str">
        <f t="shared" si="244"/>
        <v/>
      </c>
    </row>
    <row r="1419" spans="1:36">
      <c r="A1419">
        <v>132</v>
      </c>
      <c r="B1419" s="1" t="str">
        <f t="shared" si="236"/>
        <v>132B_952</v>
      </c>
      <c r="C1419" t="str">
        <f t="shared" ref="C1419:C1426" si="245">CONCATENATE(I1419,"_",J1419)</f>
        <v>132B_952</v>
      </c>
      <c r="D1419" t="str">
        <f>IF(ISNA(VLOOKUP(C1419,omissio_vanha_vs_uusi!$A$2:$T$107,20,FALSE)),"",IF(VLOOKUP(C1419,omissio_vanha_vs_uusi!$A$2:$T$107,20,FALSE)="OK",VLOOKUP(C1419,omissio_vanha_vs_uusi!$A$2:$T$107,11,FALSE),""))</f>
        <v/>
      </c>
      <c r="G1419">
        <f>IF(ISNA(VLOOKUP($C1419,results!$A$2:$CJ$107,10,FALSE)),"",VLOOKUP($C1419,results!$A$2:$CJ$107,10,FALSE))</f>
        <v>2516516.23</v>
      </c>
      <c r="H1419">
        <f>IF(ISNA(VLOOKUP($C1419,results!$A$2:$CJ$107,11,FALSE)),"",VLOOKUP($C1419,results!$A$2:$CJ$107,11,FALSE))</f>
        <v>6860109.6399999997</v>
      </c>
      <c r="I1419" t="s">
        <v>207</v>
      </c>
      <c r="J1419">
        <v>952</v>
      </c>
      <c r="N1419">
        <v>4</v>
      </c>
      <c r="O1419" s="7">
        <v>2</v>
      </c>
      <c r="P1419" s="7">
        <v>2</v>
      </c>
      <c r="Q1419" s="7">
        <v>12</v>
      </c>
      <c r="R1419" s="7">
        <v>65</v>
      </c>
      <c r="AB1419" s="8" t="str">
        <f t="shared" si="237"/>
        <v/>
      </c>
      <c r="AC1419" s="8" t="str">
        <f t="shared" si="238"/>
        <v/>
      </c>
      <c r="AD1419" s="32" t="str">
        <f t="shared" si="239"/>
        <v/>
      </c>
      <c r="AE1419" s="32" t="str">
        <f>IF(J1419&lt;900,IF(AND(VLOOKUP(C1419,marv2012_trees!$A$2:$O$2023,11,FALSE)&lt;21,OR(Q1419=21,Q1419=22,Q1419=23)),1,""),"")</f>
        <v/>
      </c>
      <c r="AF1419" s="32" t="str">
        <f t="shared" si="240"/>
        <v/>
      </c>
      <c r="AG1419" s="32">
        <f t="shared" si="241"/>
        <v>0</v>
      </c>
      <c r="AH1419" s="32">
        <f t="shared" si="242"/>
        <v>0</v>
      </c>
      <c r="AI1419" s="32" t="str">
        <f t="shared" si="243"/>
        <v/>
      </c>
      <c r="AJ1419" s="32" t="str">
        <f t="shared" si="244"/>
        <v/>
      </c>
    </row>
    <row r="1420" spans="1:36">
      <c r="A1420">
        <v>132</v>
      </c>
      <c r="B1420" s="1" t="str">
        <f t="shared" si="236"/>
        <v>132B_521</v>
      </c>
      <c r="C1420" t="str">
        <f t="shared" si="245"/>
        <v>132B_958</v>
      </c>
      <c r="D1420">
        <f>IF(ISNA(VLOOKUP(C1420,omissio_vanha_vs_uusi!$A$2:$T$107,20,FALSE)),"",IF(VLOOKUP(C1420,omissio_vanha_vs_uusi!$A$2:$T$107,20,FALSE)="OK",VLOOKUP(C1420,omissio_vanha_vs_uusi!$A$2:$T$107,11,FALSE),""))</f>
        <v>521</v>
      </c>
      <c r="G1420">
        <f>IF(ISNA(VLOOKUP($C1420,results!$A$2:$CJ$107,10,FALSE)),"",VLOOKUP($C1420,results!$A$2:$CJ$107,10,FALSE))</f>
        <v>2516526.8199999998</v>
      </c>
      <c r="H1420">
        <f>IF(ISNA(VLOOKUP($C1420,results!$A$2:$CJ$107,11,FALSE)),"",VLOOKUP($C1420,results!$A$2:$CJ$107,11,FALSE))</f>
        <v>6860099.25</v>
      </c>
      <c r="I1420" t="s">
        <v>207</v>
      </c>
      <c r="J1420">
        <v>958</v>
      </c>
      <c r="N1420">
        <v>4</v>
      </c>
      <c r="O1420" s="7">
        <v>2</v>
      </c>
      <c r="P1420" s="7">
        <v>2</v>
      </c>
      <c r="Q1420" s="7">
        <v>11</v>
      </c>
      <c r="R1420" s="7">
        <v>80</v>
      </c>
      <c r="AB1420" s="8" t="str">
        <f t="shared" si="237"/>
        <v/>
      </c>
      <c r="AC1420" s="8" t="str">
        <f t="shared" si="238"/>
        <v/>
      </c>
      <c r="AD1420" s="32" t="str">
        <f t="shared" si="239"/>
        <v/>
      </c>
      <c r="AE1420" s="32" t="str">
        <f>IF(J1420&lt;900,IF(AND(VLOOKUP(C1420,marv2012_trees!$A$2:$O$2023,11,FALSE)&lt;21,OR(Q1420=21,Q1420=22,Q1420=23)),1,""),"")</f>
        <v/>
      </c>
      <c r="AF1420" s="32" t="str">
        <f t="shared" si="240"/>
        <v/>
      </c>
      <c r="AG1420" s="32">
        <f t="shared" si="241"/>
        <v>0</v>
      </c>
      <c r="AH1420" s="32">
        <f t="shared" si="242"/>
        <v>0</v>
      </c>
      <c r="AI1420" s="32" t="str">
        <f t="shared" si="243"/>
        <v/>
      </c>
      <c r="AJ1420" s="32" t="str">
        <f t="shared" si="244"/>
        <v/>
      </c>
    </row>
    <row r="1421" spans="1:36">
      <c r="A1421">
        <v>132</v>
      </c>
      <c r="B1421" s="1" t="str">
        <f t="shared" si="236"/>
        <v>132B_963</v>
      </c>
      <c r="C1421" t="str">
        <f t="shared" si="245"/>
        <v>132B_963</v>
      </c>
      <c r="D1421" t="str">
        <f>IF(ISNA(VLOOKUP(C1421,omissio_vanha_vs_uusi!$A$2:$T$107,20,FALSE)),"",IF(VLOOKUP(C1421,omissio_vanha_vs_uusi!$A$2:$T$107,20,FALSE)="OK",VLOOKUP(C1421,omissio_vanha_vs_uusi!$A$2:$T$107,11,FALSE),""))</f>
        <v/>
      </c>
      <c r="G1421">
        <f>IF(ISNA(VLOOKUP($C1421,results!$A$2:$CJ$107,10,FALSE)),"",VLOOKUP($C1421,results!$A$2:$CJ$107,10,FALSE))</f>
        <v>2516522.75</v>
      </c>
      <c r="H1421">
        <f>IF(ISNA(VLOOKUP($C1421,results!$A$2:$CJ$107,11,FALSE)),"",VLOOKUP($C1421,results!$A$2:$CJ$107,11,FALSE))</f>
        <v>6860093.4000000004</v>
      </c>
      <c r="I1421" t="s">
        <v>207</v>
      </c>
      <c r="J1421">
        <v>963</v>
      </c>
      <c r="N1421">
        <v>4</v>
      </c>
      <c r="O1421" s="7">
        <v>2</v>
      </c>
      <c r="P1421" s="7">
        <v>2</v>
      </c>
      <c r="Q1421" s="7">
        <v>11</v>
      </c>
      <c r="R1421" s="7">
        <v>67</v>
      </c>
      <c r="AB1421" s="8" t="str">
        <f t="shared" si="237"/>
        <v/>
      </c>
      <c r="AC1421" s="8" t="str">
        <f t="shared" si="238"/>
        <v/>
      </c>
      <c r="AD1421" s="32" t="str">
        <f t="shared" si="239"/>
        <v/>
      </c>
      <c r="AE1421" s="32" t="str">
        <f>IF(J1421&lt;900,IF(AND(VLOOKUP(C1421,marv2012_trees!$A$2:$O$2023,11,FALSE)&lt;21,OR(Q1421=21,Q1421=22,Q1421=23)),1,""),"")</f>
        <v/>
      </c>
      <c r="AF1421" s="32" t="str">
        <f t="shared" si="240"/>
        <v/>
      </c>
      <c r="AG1421" s="32">
        <f t="shared" si="241"/>
        <v>0</v>
      </c>
      <c r="AH1421" s="32">
        <f t="shared" si="242"/>
        <v>0</v>
      </c>
      <c r="AI1421" s="32" t="str">
        <f t="shared" si="243"/>
        <v/>
      </c>
      <c r="AJ1421" s="32" t="str">
        <f t="shared" si="244"/>
        <v/>
      </c>
    </row>
    <row r="1422" spans="1:36">
      <c r="A1422">
        <v>132</v>
      </c>
      <c r="B1422" s="1" t="str">
        <f t="shared" si="236"/>
        <v>132B_962</v>
      </c>
      <c r="C1422" t="str">
        <f t="shared" si="245"/>
        <v>132B_962</v>
      </c>
      <c r="D1422" t="str">
        <f>IF(ISNA(VLOOKUP(C1422,omissio_vanha_vs_uusi!$A$2:$T$107,20,FALSE)),"",IF(VLOOKUP(C1422,omissio_vanha_vs_uusi!$A$2:$T$107,20,FALSE)="OK",VLOOKUP(C1422,omissio_vanha_vs_uusi!$A$2:$T$107,11,FALSE),""))</f>
        <v/>
      </c>
      <c r="G1422">
        <f>IF(ISNA(VLOOKUP($C1422,results!$A$2:$CJ$107,10,FALSE)),"",VLOOKUP($C1422,results!$A$2:$CJ$107,10,FALSE))</f>
        <v>2516521.64</v>
      </c>
      <c r="H1422">
        <f>IF(ISNA(VLOOKUP($C1422,results!$A$2:$CJ$107,11,FALSE)),"",VLOOKUP($C1422,results!$A$2:$CJ$107,11,FALSE))</f>
        <v>6860090.2599999998</v>
      </c>
      <c r="I1422" t="s">
        <v>207</v>
      </c>
      <c r="J1422">
        <v>962</v>
      </c>
      <c r="N1422">
        <v>4</v>
      </c>
      <c r="O1422" s="7">
        <v>2</v>
      </c>
      <c r="P1422" s="7">
        <v>2</v>
      </c>
      <c r="Q1422" s="7">
        <v>11</v>
      </c>
      <c r="R1422" s="7">
        <v>56</v>
      </c>
      <c r="AB1422" s="8" t="str">
        <f t="shared" si="237"/>
        <v/>
      </c>
      <c r="AC1422" s="8" t="str">
        <f t="shared" si="238"/>
        <v/>
      </c>
      <c r="AD1422" s="32" t="str">
        <f t="shared" si="239"/>
        <v/>
      </c>
      <c r="AE1422" s="32" t="str">
        <f>IF(J1422&lt;900,IF(AND(VLOOKUP(C1422,marv2012_trees!$A$2:$O$2023,11,FALSE)&lt;21,OR(Q1422=21,Q1422=22,Q1422=23)),1,""),"")</f>
        <v/>
      </c>
      <c r="AF1422" s="32" t="str">
        <f t="shared" si="240"/>
        <v/>
      </c>
      <c r="AG1422" s="32">
        <f t="shared" si="241"/>
        <v>0</v>
      </c>
      <c r="AH1422" s="32">
        <f t="shared" si="242"/>
        <v>0</v>
      </c>
      <c r="AI1422" s="32" t="str">
        <f t="shared" si="243"/>
        <v/>
      </c>
      <c r="AJ1422" s="32" t="str">
        <f t="shared" si="244"/>
        <v/>
      </c>
    </row>
    <row r="1423" spans="1:36">
      <c r="A1423">
        <v>132</v>
      </c>
      <c r="B1423" s="1" t="str">
        <f t="shared" si="236"/>
        <v>132B_960</v>
      </c>
      <c r="C1423" t="str">
        <f t="shared" si="245"/>
        <v>132B_960</v>
      </c>
      <c r="D1423" t="str">
        <f>IF(ISNA(VLOOKUP(C1423,omissio_vanha_vs_uusi!$A$2:$T$107,20,FALSE)),"",IF(VLOOKUP(C1423,omissio_vanha_vs_uusi!$A$2:$T$107,20,FALSE)="OK",VLOOKUP(C1423,omissio_vanha_vs_uusi!$A$2:$T$107,11,FALSE),""))</f>
        <v/>
      </c>
      <c r="G1423">
        <f>IF(ISNA(VLOOKUP($C1423,results!$A$2:$CJ$107,10,FALSE)),"",VLOOKUP($C1423,results!$A$2:$CJ$107,10,FALSE))</f>
        <v>2516530.62</v>
      </c>
      <c r="H1423">
        <f>IF(ISNA(VLOOKUP($C1423,results!$A$2:$CJ$107,11,FALSE)),"",VLOOKUP($C1423,results!$A$2:$CJ$107,11,FALSE))</f>
        <v>6860095.8099999996</v>
      </c>
      <c r="I1423" t="s">
        <v>207</v>
      </c>
      <c r="J1423">
        <v>960</v>
      </c>
      <c r="N1423">
        <v>4</v>
      </c>
      <c r="O1423" s="7">
        <v>2</v>
      </c>
      <c r="P1423" s="7">
        <v>2</v>
      </c>
      <c r="Q1423" s="7">
        <v>11</v>
      </c>
      <c r="R1423" s="7">
        <v>101</v>
      </c>
      <c r="AB1423" s="8" t="str">
        <f t="shared" si="237"/>
        <v/>
      </c>
      <c r="AC1423" s="8" t="str">
        <f t="shared" si="238"/>
        <v/>
      </c>
      <c r="AD1423" s="32" t="str">
        <f t="shared" si="239"/>
        <v/>
      </c>
      <c r="AE1423" s="32" t="str">
        <f>IF(J1423&lt;900,IF(AND(VLOOKUP(C1423,marv2012_trees!$A$2:$O$2023,11,FALSE)&lt;21,OR(Q1423=21,Q1423=22,Q1423=23)),1,""),"")</f>
        <v/>
      </c>
      <c r="AF1423" s="32" t="str">
        <f t="shared" si="240"/>
        <v/>
      </c>
      <c r="AG1423" s="32">
        <f t="shared" si="241"/>
        <v>0</v>
      </c>
      <c r="AH1423" s="32">
        <f t="shared" si="242"/>
        <v>0</v>
      </c>
      <c r="AI1423" s="32" t="str">
        <f t="shared" si="243"/>
        <v/>
      </c>
      <c r="AJ1423" s="32" t="str">
        <f t="shared" si="244"/>
        <v/>
      </c>
    </row>
    <row r="1424" spans="1:36">
      <c r="A1424">
        <v>132</v>
      </c>
      <c r="B1424" s="1" t="str">
        <f t="shared" si="236"/>
        <v>132B_959</v>
      </c>
      <c r="C1424" t="str">
        <f t="shared" si="245"/>
        <v>132B_959</v>
      </c>
      <c r="D1424" t="str">
        <f>IF(ISNA(VLOOKUP(C1424,omissio_vanha_vs_uusi!$A$2:$T$107,20,FALSE)),"",IF(VLOOKUP(C1424,omissio_vanha_vs_uusi!$A$2:$T$107,20,FALSE)="OK",VLOOKUP(C1424,omissio_vanha_vs_uusi!$A$2:$T$107,11,FALSE),""))</f>
        <v/>
      </c>
      <c r="G1424">
        <f>IF(ISNA(VLOOKUP($C1424,results!$A$2:$CJ$107,10,FALSE)),"",VLOOKUP($C1424,results!$A$2:$CJ$107,10,FALSE))</f>
        <v>2516530.4700000002</v>
      </c>
      <c r="H1424">
        <f>IF(ISNA(VLOOKUP($C1424,results!$A$2:$CJ$107,11,FALSE)),"",VLOOKUP($C1424,results!$A$2:$CJ$107,11,FALSE))</f>
        <v>6860094.9699999997</v>
      </c>
      <c r="I1424" t="s">
        <v>207</v>
      </c>
      <c r="J1424">
        <v>959</v>
      </c>
      <c r="N1424">
        <v>4</v>
      </c>
      <c r="O1424" s="7">
        <v>1</v>
      </c>
      <c r="P1424" s="7">
        <v>3</v>
      </c>
      <c r="Q1424" s="7">
        <v>11</v>
      </c>
      <c r="R1424" s="7">
        <v>125</v>
      </c>
      <c r="AB1424" s="8" t="str">
        <f t="shared" si="237"/>
        <v/>
      </c>
      <c r="AC1424" s="8" t="str">
        <f t="shared" si="238"/>
        <v/>
      </c>
      <c r="AD1424" s="32" t="str">
        <f t="shared" si="239"/>
        <v/>
      </c>
      <c r="AE1424" s="32" t="str">
        <f>IF(J1424&lt;900,IF(AND(VLOOKUP(C1424,marv2012_trees!$A$2:$O$2023,11,FALSE)&lt;21,OR(Q1424=21,Q1424=22,Q1424=23)),1,""),"")</f>
        <v/>
      </c>
      <c r="AF1424" s="32" t="str">
        <f t="shared" si="240"/>
        <v/>
      </c>
      <c r="AG1424" s="32">
        <f t="shared" si="241"/>
        <v>0</v>
      </c>
      <c r="AH1424" s="32">
        <f t="shared" si="242"/>
        <v>0</v>
      </c>
      <c r="AI1424" s="32" t="str">
        <f t="shared" si="243"/>
        <v/>
      </c>
      <c r="AJ1424" s="32" t="str">
        <f t="shared" si="244"/>
        <v/>
      </c>
    </row>
    <row r="1425" spans="1:36">
      <c r="A1425">
        <v>132</v>
      </c>
      <c r="B1425" s="1" t="str">
        <f t="shared" si="236"/>
        <v>132B_961</v>
      </c>
      <c r="C1425" t="str">
        <f t="shared" si="245"/>
        <v>132B_961</v>
      </c>
      <c r="D1425" t="str">
        <f>IF(ISNA(VLOOKUP(C1425,omissio_vanha_vs_uusi!$A$2:$T$107,20,FALSE)),"",IF(VLOOKUP(C1425,omissio_vanha_vs_uusi!$A$2:$T$107,20,FALSE)="OK",VLOOKUP(C1425,omissio_vanha_vs_uusi!$A$2:$T$107,11,FALSE),""))</f>
        <v/>
      </c>
      <c r="G1425">
        <f>IF(ISNA(VLOOKUP($C1425,results!$A$2:$CJ$107,10,FALSE)),"",VLOOKUP($C1425,results!$A$2:$CJ$107,10,FALSE))</f>
        <v>2516529.4300000002</v>
      </c>
      <c r="H1425">
        <f>IF(ISNA(VLOOKUP($C1425,results!$A$2:$CJ$107,11,FALSE)),"",VLOOKUP($C1425,results!$A$2:$CJ$107,11,FALSE))</f>
        <v>6860092.4100000001</v>
      </c>
      <c r="I1425" t="s">
        <v>207</v>
      </c>
      <c r="J1425">
        <v>961</v>
      </c>
      <c r="N1425">
        <v>4</v>
      </c>
      <c r="O1425" s="7">
        <v>2</v>
      </c>
      <c r="P1425" s="7">
        <v>2</v>
      </c>
      <c r="Q1425" s="7">
        <v>11</v>
      </c>
      <c r="R1425" s="7">
        <v>75</v>
      </c>
      <c r="AB1425" s="8" t="str">
        <f t="shared" si="237"/>
        <v/>
      </c>
      <c r="AC1425" s="8" t="str">
        <f t="shared" si="238"/>
        <v/>
      </c>
      <c r="AD1425" s="32" t="str">
        <f t="shared" si="239"/>
        <v/>
      </c>
      <c r="AE1425" s="32" t="str">
        <f>IF(J1425&lt;900,IF(AND(VLOOKUP(C1425,marv2012_trees!$A$2:$O$2023,11,FALSE)&lt;21,OR(Q1425=21,Q1425=22,Q1425=23)),1,""),"")</f>
        <v/>
      </c>
      <c r="AF1425" s="32" t="str">
        <f t="shared" si="240"/>
        <v/>
      </c>
      <c r="AG1425" s="32">
        <f t="shared" si="241"/>
        <v>0</v>
      </c>
      <c r="AH1425" s="32">
        <f t="shared" si="242"/>
        <v>0</v>
      </c>
      <c r="AI1425" s="32" t="str">
        <f t="shared" si="243"/>
        <v/>
      </c>
      <c r="AJ1425" s="32" t="str">
        <f t="shared" si="244"/>
        <v/>
      </c>
    </row>
    <row r="1426" spans="1:36">
      <c r="A1426">
        <v>132</v>
      </c>
      <c r="B1426" s="1" t="str">
        <f t="shared" si="236"/>
        <v>132B_541</v>
      </c>
      <c r="C1426" t="str">
        <f t="shared" si="245"/>
        <v>132B_964</v>
      </c>
      <c r="D1426">
        <f>IF(ISNA(VLOOKUP(C1426,omissio_vanha_vs_uusi!$A$2:$T$107,20,FALSE)),"",IF(VLOOKUP(C1426,omissio_vanha_vs_uusi!$A$2:$T$107,20,FALSE)="OK",VLOOKUP(C1426,omissio_vanha_vs_uusi!$A$2:$T$107,11,FALSE),""))</f>
        <v>541</v>
      </c>
      <c r="G1426">
        <f>IF(ISNA(VLOOKUP($C1426,results!$A$2:$CJ$107,10,FALSE)),"",VLOOKUP($C1426,results!$A$2:$CJ$107,10,FALSE))</f>
        <v>2516532.25</v>
      </c>
      <c r="H1426">
        <f>IF(ISNA(VLOOKUP($C1426,results!$A$2:$CJ$107,11,FALSE)),"",VLOOKUP($C1426,results!$A$2:$CJ$107,11,FALSE))</f>
        <v>6860086.71</v>
      </c>
      <c r="I1426" t="s">
        <v>207</v>
      </c>
      <c r="J1426">
        <v>964</v>
      </c>
      <c r="N1426">
        <v>4</v>
      </c>
      <c r="O1426" s="7">
        <v>1</v>
      </c>
      <c r="P1426" s="7">
        <v>3</v>
      </c>
      <c r="Q1426" s="7">
        <v>11</v>
      </c>
      <c r="R1426" s="7">
        <v>92</v>
      </c>
      <c r="AB1426" s="8" t="str">
        <f t="shared" si="237"/>
        <v/>
      </c>
      <c r="AC1426" s="8" t="str">
        <f t="shared" si="238"/>
        <v/>
      </c>
      <c r="AD1426" s="32" t="str">
        <f t="shared" si="239"/>
        <v/>
      </c>
      <c r="AE1426" s="32" t="str">
        <f>IF(J1426&lt;900,IF(AND(VLOOKUP(C1426,marv2012_trees!$A$2:$O$2023,11,FALSE)&lt;21,OR(Q1426=21,Q1426=22,Q1426=23)),1,""),"")</f>
        <v/>
      </c>
      <c r="AF1426" s="32" t="str">
        <f t="shared" si="240"/>
        <v/>
      </c>
      <c r="AG1426" s="32">
        <f t="shared" si="241"/>
        <v>0</v>
      </c>
      <c r="AH1426" s="32">
        <f t="shared" si="242"/>
        <v>0</v>
      </c>
      <c r="AI1426" s="32" t="str">
        <f t="shared" si="243"/>
        <v/>
      </c>
      <c r="AJ1426" s="32" t="str">
        <f t="shared" si="244"/>
        <v/>
      </c>
    </row>
    <row r="1427" spans="1:36">
      <c r="A1427">
        <v>132</v>
      </c>
      <c r="B1427" s="1" t="str">
        <f t="shared" si="236"/>
        <v>132B_965</v>
      </c>
      <c r="C1427" t="str">
        <f>CONCATENATE(I1427,"_",J1427)</f>
        <v>132B_965</v>
      </c>
      <c r="D1427" t="str">
        <f>IF(ISNA(VLOOKUP(C1427,omissio_vanha_vs_uusi!$A$2:$T$107,20,FALSE)),"",IF(VLOOKUP(C1427,omissio_vanha_vs_uusi!$A$2:$T$107,20,FALSE)="OK",VLOOKUP(C1427,omissio_vanha_vs_uusi!$A$2:$T$107,11,FALSE),""))</f>
        <v/>
      </c>
      <c r="G1427">
        <f>IF(ISNA(VLOOKUP($C1427,results!$A$2:$CJ$107,10,FALSE)),"",VLOOKUP($C1427,results!$A$2:$CJ$107,10,FALSE))</f>
        <v>2516534.2599999998</v>
      </c>
      <c r="H1427">
        <f>IF(ISNA(VLOOKUP($C1427,results!$A$2:$CJ$107,11,FALSE)),"",VLOOKUP($C1427,results!$A$2:$CJ$107,11,FALSE))</f>
        <v>6860087.6699999999</v>
      </c>
      <c r="I1427" t="s">
        <v>207</v>
      </c>
      <c r="J1427">
        <v>965</v>
      </c>
      <c r="N1427">
        <v>4</v>
      </c>
      <c r="O1427" s="7">
        <v>1</v>
      </c>
      <c r="P1427" s="7">
        <v>3</v>
      </c>
      <c r="Q1427" s="7">
        <v>11</v>
      </c>
      <c r="R1427" s="7">
        <v>116</v>
      </c>
      <c r="S1427" s="7">
        <v>1</v>
      </c>
      <c r="T1427" s="7">
        <v>7</v>
      </c>
      <c r="U1427" s="7">
        <v>15</v>
      </c>
      <c r="V1427" s="7">
        <v>7</v>
      </c>
      <c r="X1427" s="7">
        <v>8</v>
      </c>
      <c r="Z1427" s="7">
        <v>28</v>
      </c>
      <c r="AB1427" s="8" t="str">
        <f t="shared" si="237"/>
        <v/>
      </c>
      <c r="AC1427" s="8" t="str">
        <f t="shared" si="238"/>
        <v/>
      </c>
      <c r="AD1427" s="32" t="str">
        <f t="shared" si="239"/>
        <v/>
      </c>
      <c r="AE1427" s="32" t="str">
        <f>IF(J1427&lt;900,IF(AND(VLOOKUP(C1427,marv2012_trees!$A$2:$O$2023,11,FALSE)&lt;21,OR(Q1427=21,Q1427=22,Q1427=23)),1,""),"")</f>
        <v/>
      </c>
      <c r="AF1427" s="32" t="str">
        <f t="shared" si="240"/>
        <v/>
      </c>
      <c r="AG1427" s="32">
        <f t="shared" si="241"/>
        <v>0</v>
      </c>
      <c r="AH1427" s="32">
        <f t="shared" si="242"/>
        <v>0</v>
      </c>
      <c r="AI1427" s="32" t="str">
        <f t="shared" si="243"/>
        <v/>
      </c>
      <c r="AJ1427" s="32" t="str">
        <f t="shared" si="244"/>
        <v/>
      </c>
    </row>
    <row r="1428" spans="1:36">
      <c r="AB1428"/>
    </row>
    <row r="1429" spans="1:36">
      <c r="AB1429"/>
    </row>
    <row r="1430" spans="1:36">
      <c r="AB1430"/>
    </row>
    <row r="1431" spans="1:36">
      <c r="AB1431"/>
    </row>
    <row r="1432" spans="1:36">
      <c r="AB1432"/>
    </row>
    <row r="1433" spans="1:36">
      <c r="AB1433"/>
    </row>
    <row r="1434" spans="1:36">
      <c r="AB1434"/>
    </row>
    <row r="1435" spans="1:36">
      <c r="AB1435"/>
    </row>
    <row r="1436" spans="1:36">
      <c r="AB1436" s="8" t="str">
        <f t="shared" ref="AB1436:AB1487" si="246">IF(OR(L1436=0,Q1436&gt;14,ABS(R1436-L1436)&gt;50),"",R1436-L1436)</f>
        <v/>
      </c>
    </row>
    <row r="1437" spans="1:36">
      <c r="AB1437" s="8" t="str">
        <f t="shared" si="246"/>
        <v/>
      </c>
    </row>
    <row r="1438" spans="1:36">
      <c r="AB1438" s="8" t="str">
        <f t="shared" si="246"/>
        <v/>
      </c>
    </row>
    <row r="1439" spans="1:36">
      <c r="AB1439" s="8" t="str">
        <f t="shared" si="246"/>
        <v/>
      </c>
    </row>
    <row r="1440" spans="1:36">
      <c r="AB1440" s="8" t="str">
        <f t="shared" si="246"/>
        <v/>
      </c>
    </row>
    <row r="1441" spans="28:28">
      <c r="AB1441" s="8" t="str">
        <f t="shared" si="246"/>
        <v/>
      </c>
    </row>
    <row r="1442" spans="28:28">
      <c r="AB1442" s="8" t="str">
        <f t="shared" si="246"/>
        <v/>
      </c>
    </row>
    <row r="1443" spans="28:28">
      <c r="AB1443" s="8" t="str">
        <f t="shared" si="246"/>
        <v/>
      </c>
    </row>
    <row r="1444" spans="28:28">
      <c r="AB1444" s="8" t="str">
        <f t="shared" si="246"/>
        <v/>
      </c>
    </row>
    <row r="1445" spans="28:28">
      <c r="AB1445" s="8" t="str">
        <f t="shared" si="246"/>
        <v/>
      </c>
    </row>
    <row r="1446" spans="28:28">
      <c r="AB1446" s="8" t="str">
        <f t="shared" si="246"/>
        <v/>
      </c>
    </row>
    <row r="1447" spans="28:28">
      <c r="AB1447" s="8" t="str">
        <f t="shared" si="246"/>
        <v/>
      </c>
    </row>
    <row r="1448" spans="28:28">
      <c r="AB1448" s="8" t="str">
        <f t="shared" si="246"/>
        <v/>
      </c>
    </row>
    <row r="1449" spans="28:28">
      <c r="AB1449" s="8" t="str">
        <f t="shared" si="246"/>
        <v/>
      </c>
    </row>
    <row r="1450" spans="28:28">
      <c r="AB1450" s="8" t="str">
        <f t="shared" si="246"/>
        <v/>
      </c>
    </row>
    <row r="1451" spans="28:28">
      <c r="AB1451" s="8" t="str">
        <f t="shared" si="246"/>
        <v/>
      </c>
    </row>
    <row r="1452" spans="28:28">
      <c r="AB1452" s="8" t="str">
        <f t="shared" si="246"/>
        <v/>
      </c>
    </row>
    <row r="1453" spans="28:28">
      <c r="AB1453" s="8" t="str">
        <f t="shared" si="246"/>
        <v/>
      </c>
    </row>
    <row r="1454" spans="28:28">
      <c r="AB1454" s="8" t="str">
        <f t="shared" si="246"/>
        <v/>
      </c>
    </row>
    <row r="1455" spans="28:28">
      <c r="AB1455" s="8" t="str">
        <f t="shared" si="246"/>
        <v/>
      </c>
    </row>
    <row r="1456" spans="28:28">
      <c r="AB1456" s="8" t="str">
        <f t="shared" si="246"/>
        <v/>
      </c>
    </row>
    <row r="1457" spans="28:28">
      <c r="AB1457" s="8" t="str">
        <f t="shared" si="246"/>
        <v/>
      </c>
    </row>
    <row r="1458" spans="28:28">
      <c r="AB1458" s="8" t="str">
        <f t="shared" si="246"/>
        <v/>
      </c>
    </row>
    <row r="1459" spans="28:28">
      <c r="AB1459" s="8" t="str">
        <f t="shared" si="246"/>
        <v/>
      </c>
    </row>
    <row r="1460" spans="28:28">
      <c r="AB1460" s="8" t="str">
        <f t="shared" si="246"/>
        <v/>
      </c>
    </row>
    <row r="1461" spans="28:28">
      <c r="AB1461" s="8" t="str">
        <f t="shared" si="246"/>
        <v/>
      </c>
    </row>
    <row r="1462" spans="28:28">
      <c r="AB1462" s="8" t="str">
        <f t="shared" si="246"/>
        <v/>
      </c>
    </row>
    <row r="1463" spans="28:28">
      <c r="AB1463" s="8" t="str">
        <f t="shared" si="246"/>
        <v/>
      </c>
    </row>
    <row r="1464" spans="28:28">
      <c r="AB1464" s="8" t="str">
        <f t="shared" si="246"/>
        <v/>
      </c>
    </row>
    <row r="1465" spans="28:28">
      <c r="AB1465" s="8" t="str">
        <f t="shared" si="246"/>
        <v/>
      </c>
    </row>
    <row r="1466" spans="28:28">
      <c r="AB1466" s="8" t="str">
        <f t="shared" si="246"/>
        <v/>
      </c>
    </row>
    <row r="1467" spans="28:28">
      <c r="AB1467" s="8" t="str">
        <f t="shared" si="246"/>
        <v/>
      </c>
    </row>
    <row r="1468" spans="28:28">
      <c r="AB1468" s="8" t="str">
        <f t="shared" si="246"/>
        <v/>
      </c>
    </row>
    <row r="1469" spans="28:28">
      <c r="AB1469" s="8" t="str">
        <f t="shared" si="246"/>
        <v/>
      </c>
    </row>
    <row r="1470" spans="28:28">
      <c r="AB1470" s="8" t="str">
        <f t="shared" si="246"/>
        <v/>
      </c>
    </row>
    <row r="1471" spans="28:28">
      <c r="AB1471" s="8" t="str">
        <f t="shared" si="246"/>
        <v/>
      </c>
    </row>
    <row r="1472" spans="28:28">
      <c r="AB1472" s="8" t="str">
        <f t="shared" si="246"/>
        <v/>
      </c>
    </row>
    <row r="1473" spans="28:28">
      <c r="AB1473" s="8" t="str">
        <f t="shared" si="246"/>
        <v/>
      </c>
    </row>
    <row r="1474" spans="28:28">
      <c r="AB1474" s="8" t="str">
        <f t="shared" si="246"/>
        <v/>
      </c>
    </row>
    <row r="1475" spans="28:28">
      <c r="AB1475" s="8" t="str">
        <f t="shared" si="246"/>
        <v/>
      </c>
    </row>
    <row r="1476" spans="28:28">
      <c r="AB1476" s="8" t="str">
        <f t="shared" si="246"/>
        <v/>
      </c>
    </row>
    <row r="1477" spans="28:28">
      <c r="AB1477" s="8" t="str">
        <f t="shared" si="246"/>
        <v/>
      </c>
    </row>
    <row r="1478" spans="28:28">
      <c r="AB1478" s="8" t="str">
        <f t="shared" si="246"/>
        <v/>
      </c>
    </row>
    <row r="1479" spans="28:28">
      <c r="AB1479" s="8" t="str">
        <f t="shared" si="246"/>
        <v/>
      </c>
    </row>
    <row r="1480" spans="28:28">
      <c r="AB1480" s="8" t="str">
        <f t="shared" si="246"/>
        <v/>
      </c>
    </row>
    <row r="1481" spans="28:28">
      <c r="AB1481" s="8" t="str">
        <f t="shared" si="246"/>
        <v/>
      </c>
    </row>
    <row r="1482" spans="28:28">
      <c r="AB1482" s="8" t="str">
        <f t="shared" si="246"/>
        <v/>
      </c>
    </row>
    <row r="1483" spans="28:28">
      <c r="AB1483" s="8" t="str">
        <f t="shared" si="246"/>
        <v/>
      </c>
    </row>
    <row r="1484" spans="28:28">
      <c r="AB1484" s="8" t="str">
        <f t="shared" si="246"/>
        <v/>
      </c>
    </row>
    <row r="1485" spans="28:28">
      <c r="AB1485" s="8" t="str">
        <f t="shared" si="246"/>
        <v/>
      </c>
    </row>
    <row r="1486" spans="28:28">
      <c r="AB1486" s="8" t="str">
        <f t="shared" si="246"/>
        <v/>
      </c>
    </row>
    <row r="1487" spans="28:28">
      <c r="AB1487" s="8" t="str">
        <f t="shared" si="246"/>
        <v/>
      </c>
    </row>
    <row r="1488" spans="28:28">
      <c r="AB1488" s="8" t="str">
        <f t="shared" ref="AB1488:AB1551" si="247">IF(OR(L1488=0,Q1488&gt;14,ABS(R1488-L1488)&gt;50),"",R1488-L1488)</f>
        <v/>
      </c>
    </row>
    <row r="1489" spans="28:28">
      <c r="AB1489" s="8" t="str">
        <f t="shared" si="247"/>
        <v/>
      </c>
    </row>
    <row r="1490" spans="28:28">
      <c r="AB1490" s="8" t="str">
        <f t="shared" si="247"/>
        <v/>
      </c>
    </row>
    <row r="1491" spans="28:28">
      <c r="AB1491" s="8" t="str">
        <f t="shared" si="247"/>
        <v/>
      </c>
    </row>
    <row r="1492" spans="28:28">
      <c r="AB1492" s="8" t="str">
        <f t="shared" si="247"/>
        <v/>
      </c>
    </row>
    <row r="1493" spans="28:28">
      <c r="AB1493" s="8" t="str">
        <f t="shared" si="247"/>
        <v/>
      </c>
    </row>
    <row r="1494" spans="28:28">
      <c r="AB1494" s="8" t="str">
        <f t="shared" si="247"/>
        <v/>
      </c>
    </row>
    <row r="1495" spans="28:28">
      <c r="AB1495" s="8" t="str">
        <f t="shared" si="247"/>
        <v/>
      </c>
    </row>
    <row r="1496" spans="28:28">
      <c r="AB1496" s="8" t="str">
        <f t="shared" si="247"/>
        <v/>
      </c>
    </row>
    <row r="1497" spans="28:28">
      <c r="AB1497" s="8" t="str">
        <f t="shared" si="247"/>
        <v/>
      </c>
    </row>
    <row r="1498" spans="28:28">
      <c r="AB1498" s="8" t="str">
        <f t="shared" si="247"/>
        <v/>
      </c>
    </row>
    <row r="1499" spans="28:28">
      <c r="AB1499" s="8" t="str">
        <f t="shared" si="247"/>
        <v/>
      </c>
    </row>
    <row r="1500" spans="28:28">
      <c r="AB1500" s="8" t="str">
        <f t="shared" si="247"/>
        <v/>
      </c>
    </row>
    <row r="1501" spans="28:28">
      <c r="AB1501" s="8" t="str">
        <f t="shared" si="247"/>
        <v/>
      </c>
    </row>
    <row r="1502" spans="28:28">
      <c r="AB1502" s="8" t="str">
        <f t="shared" si="247"/>
        <v/>
      </c>
    </row>
    <row r="1503" spans="28:28">
      <c r="AB1503" s="8" t="str">
        <f t="shared" si="247"/>
        <v/>
      </c>
    </row>
    <row r="1504" spans="28:28">
      <c r="AB1504" s="8" t="str">
        <f t="shared" si="247"/>
        <v/>
      </c>
    </row>
    <row r="1505" spans="28:28">
      <c r="AB1505" s="8" t="str">
        <f t="shared" si="247"/>
        <v/>
      </c>
    </row>
    <row r="1506" spans="28:28">
      <c r="AB1506" s="8" t="str">
        <f t="shared" si="247"/>
        <v/>
      </c>
    </row>
    <row r="1507" spans="28:28">
      <c r="AB1507" s="8" t="str">
        <f t="shared" si="247"/>
        <v/>
      </c>
    </row>
    <row r="1508" spans="28:28">
      <c r="AB1508" s="8" t="str">
        <f t="shared" si="247"/>
        <v/>
      </c>
    </row>
    <row r="1509" spans="28:28">
      <c r="AB1509" s="8" t="str">
        <f t="shared" si="247"/>
        <v/>
      </c>
    </row>
    <row r="1510" spans="28:28">
      <c r="AB1510" s="8" t="str">
        <f t="shared" si="247"/>
        <v/>
      </c>
    </row>
    <row r="1511" spans="28:28">
      <c r="AB1511" s="8" t="str">
        <f t="shared" si="247"/>
        <v/>
      </c>
    </row>
    <row r="1512" spans="28:28">
      <c r="AB1512" s="8" t="str">
        <f t="shared" si="247"/>
        <v/>
      </c>
    </row>
    <row r="1513" spans="28:28">
      <c r="AB1513" s="8" t="str">
        <f t="shared" si="247"/>
        <v/>
      </c>
    </row>
    <row r="1514" spans="28:28">
      <c r="AB1514" s="8" t="str">
        <f t="shared" si="247"/>
        <v/>
      </c>
    </row>
    <row r="1515" spans="28:28">
      <c r="AB1515" s="8" t="str">
        <f t="shared" si="247"/>
        <v/>
      </c>
    </row>
    <row r="1516" spans="28:28">
      <c r="AB1516" s="8" t="str">
        <f t="shared" si="247"/>
        <v/>
      </c>
    </row>
    <row r="1517" spans="28:28">
      <c r="AB1517" s="8" t="str">
        <f t="shared" si="247"/>
        <v/>
      </c>
    </row>
    <row r="1518" spans="28:28">
      <c r="AB1518" s="8" t="str">
        <f t="shared" si="247"/>
        <v/>
      </c>
    </row>
    <row r="1519" spans="28:28">
      <c r="AB1519" s="8" t="str">
        <f t="shared" si="247"/>
        <v/>
      </c>
    </row>
    <row r="1520" spans="28:28">
      <c r="AB1520" s="8" t="str">
        <f t="shared" si="247"/>
        <v/>
      </c>
    </row>
    <row r="1521" spans="28:28">
      <c r="AB1521" s="8" t="str">
        <f t="shared" si="247"/>
        <v/>
      </c>
    </row>
    <row r="1522" spans="28:28">
      <c r="AB1522" s="8" t="str">
        <f t="shared" si="247"/>
        <v/>
      </c>
    </row>
    <row r="1523" spans="28:28">
      <c r="AB1523" s="8" t="str">
        <f t="shared" si="247"/>
        <v/>
      </c>
    </row>
    <row r="1524" spans="28:28">
      <c r="AB1524" s="8" t="str">
        <f t="shared" si="247"/>
        <v/>
      </c>
    </row>
    <row r="1525" spans="28:28">
      <c r="AB1525" s="8" t="str">
        <f t="shared" si="247"/>
        <v/>
      </c>
    </row>
    <row r="1526" spans="28:28">
      <c r="AB1526" s="8" t="str">
        <f t="shared" si="247"/>
        <v/>
      </c>
    </row>
    <row r="1527" spans="28:28">
      <c r="AB1527" s="8" t="str">
        <f t="shared" si="247"/>
        <v/>
      </c>
    </row>
    <row r="1528" spans="28:28">
      <c r="AB1528" s="8" t="str">
        <f t="shared" si="247"/>
        <v/>
      </c>
    </row>
    <row r="1529" spans="28:28">
      <c r="AB1529" s="8" t="str">
        <f t="shared" si="247"/>
        <v/>
      </c>
    </row>
    <row r="1530" spans="28:28">
      <c r="AB1530" s="8" t="str">
        <f t="shared" si="247"/>
        <v/>
      </c>
    </row>
    <row r="1531" spans="28:28">
      <c r="AB1531" s="8" t="str">
        <f t="shared" si="247"/>
        <v/>
      </c>
    </row>
    <row r="1532" spans="28:28">
      <c r="AB1532" s="8" t="str">
        <f t="shared" si="247"/>
        <v/>
      </c>
    </row>
    <row r="1533" spans="28:28">
      <c r="AB1533" s="8" t="str">
        <f t="shared" si="247"/>
        <v/>
      </c>
    </row>
    <row r="1534" spans="28:28">
      <c r="AB1534" s="8" t="str">
        <f t="shared" si="247"/>
        <v/>
      </c>
    </row>
    <row r="1535" spans="28:28">
      <c r="AB1535" s="8" t="str">
        <f t="shared" si="247"/>
        <v/>
      </c>
    </row>
    <row r="1536" spans="28:28">
      <c r="AB1536" s="8" t="str">
        <f t="shared" si="247"/>
        <v/>
      </c>
    </row>
    <row r="1537" spans="28:28">
      <c r="AB1537" s="8" t="str">
        <f t="shared" si="247"/>
        <v/>
      </c>
    </row>
    <row r="1538" spans="28:28">
      <c r="AB1538" s="8" t="str">
        <f t="shared" si="247"/>
        <v/>
      </c>
    </row>
    <row r="1539" spans="28:28">
      <c r="AB1539" s="8" t="str">
        <f t="shared" si="247"/>
        <v/>
      </c>
    </row>
    <row r="1540" spans="28:28">
      <c r="AB1540" s="8" t="str">
        <f t="shared" si="247"/>
        <v/>
      </c>
    </row>
    <row r="1541" spans="28:28">
      <c r="AB1541" s="8" t="str">
        <f t="shared" si="247"/>
        <v/>
      </c>
    </row>
    <row r="1542" spans="28:28">
      <c r="AB1542" s="8" t="str">
        <f t="shared" si="247"/>
        <v/>
      </c>
    </row>
    <row r="1543" spans="28:28">
      <c r="AB1543" s="8" t="str">
        <f t="shared" si="247"/>
        <v/>
      </c>
    </row>
    <row r="1544" spans="28:28">
      <c r="AB1544" s="8" t="str">
        <f t="shared" si="247"/>
        <v/>
      </c>
    </row>
    <row r="1545" spans="28:28">
      <c r="AB1545" s="8" t="str">
        <f t="shared" si="247"/>
        <v/>
      </c>
    </row>
    <row r="1546" spans="28:28">
      <c r="AB1546" s="8" t="str">
        <f t="shared" si="247"/>
        <v/>
      </c>
    </row>
    <row r="1547" spans="28:28">
      <c r="AB1547" s="8" t="str">
        <f t="shared" si="247"/>
        <v/>
      </c>
    </row>
    <row r="1548" spans="28:28">
      <c r="AB1548" s="8" t="str">
        <f t="shared" si="247"/>
        <v/>
      </c>
    </row>
    <row r="1549" spans="28:28">
      <c r="AB1549" s="8" t="str">
        <f t="shared" si="247"/>
        <v/>
      </c>
    </row>
    <row r="1550" spans="28:28">
      <c r="AB1550" s="8" t="str">
        <f t="shared" si="247"/>
        <v/>
      </c>
    </row>
    <row r="1551" spans="28:28">
      <c r="AB1551" s="8" t="str">
        <f t="shared" si="247"/>
        <v/>
      </c>
    </row>
    <row r="1552" spans="28:28">
      <c r="AB1552" s="8" t="str">
        <f t="shared" ref="AB1552:AB1615" si="248">IF(OR(L1552=0,Q1552&gt;14,ABS(R1552-L1552)&gt;50),"",R1552-L1552)</f>
        <v/>
      </c>
    </row>
    <row r="1553" spans="28:28">
      <c r="AB1553" s="8" t="str">
        <f t="shared" si="248"/>
        <v/>
      </c>
    </row>
    <row r="1554" spans="28:28">
      <c r="AB1554" s="8" t="str">
        <f t="shared" si="248"/>
        <v/>
      </c>
    </row>
    <row r="1555" spans="28:28">
      <c r="AB1555" s="8" t="str">
        <f t="shared" si="248"/>
        <v/>
      </c>
    </row>
    <row r="1556" spans="28:28">
      <c r="AB1556" s="8" t="str">
        <f t="shared" si="248"/>
        <v/>
      </c>
    </row>
    <row r="1557" spans="28:28">
      <c r="AB1557" s="8" t="str">
        <f t="shared" si="248"/>
        <v/>
      </c>
    </row>
    <row r="1558" spans="28:28">
      <c r="AB1558" s="8" t="str">
        <f t="shared" si="248"/>
        <v/>
      </c>
    </row>
    <row r="1559" spans="28:28">
      <c r="AB1559" s="8" t="str">
        <f t="shared" si="248"/>
        <v/>
      </c>
    </row>
    <row r="1560" spans="28:28">
      <c r="AB1560" s="8" t="str">
        <f t="shared" si="248"/>
        <v/>
      </c>
    </row>
    <row r="1561" spans="28:28">
      <c r="AB1561" s="8" t="str">
        <f t="shared" si="248"/>
        <v/>
      </c>
    </row>
    <row r="1562" spans="28:28">
      <c r="AB1562" s="8" t="str">
        <f t="shared" si="248"/>
        <v/>
      </c>
    </row>
    <row r="1563" spans="28:28">
      <c r="AB1563" s="8" t="str">
        <f t="shared" si="248"/>
        <v/>
      </c>
    </row>
    <row r="1564" spans="28:28">
      <c r="AB1564" s="8" t="str">
        <f t="shared" si="248"/>
        <v/>
      </c>
    </row>
    <row r="1565" spans="28:28">
      <c r="AB1565" s="8" t="str">
        <f t="shared" si="248"/>
        <v/>
      </c>
    </row>
    <row r="1566" spans="28:28">
      <c r="AB1566" s="8" t="str">
        <f t="shared" si="248"/>
        <v/>
      </c>
    </row>
    <row r="1567" spans="28:28">
      <c r="AB1567" s="8" t="str">
        <f t="shared" si="248"/>
        <v/>
      </c>
    </row>
    <row r="1568" spans="28:28">
      <c r="AB1568" s="8" t="str">
        <f t="shared" si="248"/>
        <v/>
      </c>
    </row>
    <row r="1569" spans="28:28">
      <c r="AB1569" s="8" t="str">
        <f t="shared" si="248"/>
        <v/>
      </c>
    </row>
    <row r="1570" spans="28:28">
      <c r="AB1570" s="8" t="str">
        <f t="shared" si="248"/>
        <v/>
      </c>
    </row>
    <row r="1571" spans="28:28">
      <c r="AB1571" s="8" t="str">
        <f t="shared" si="248"/>
        <v/>
      </c>
    </row>
    <row r="1572" spans="28:28">
      <c r="AB1572" s="8" t="str">
        <f t="shared" si="248"/>
        <v/>
      </c>
    </row>
    <row r="1573" spans="28:28">
      <c r="AB1573" s="8" t="str">
        <f t="shared" si="248"/>
        <v/>
      </c>
    </row>
    <row r="1574" spans="28:28">
      <c r="AB1574" s="8" t="str">
        <f t="shared" si="248"/>
        <v/>
      </c>
    </row>
    <row r="1575" spans="28:28">
      <c r="AB1575" s="8" t="str">
        <f t="shared" si="248"/>
        <v/>
      </c>
    </row>
    <row r="1576" spans="28:28">
      <c r="AB1576" s="8" t="str">
        <f t="shared" si="248"/>
        <v/>
      </c>
    </row>
    <row r="1577" spans="28:28">
      <c r="AB1577" s="8" t="str">
        <f t="shared" si="248"/>
        <v/>
      </c>
    </row>
    <row r="1578" spans="28:28">
      <c r="AB1578" s="8" t="str">
        <f t="shared" si="248"/>
        <v/>
      </c>
    </row>
    <row r="1579" spans="28:28">
      <c r="AB1579" s="8" t="str">
        <f t="shared" si="248"/>
        <v/>
      </c>
    </row>
    <row r="1580" spans="28:28">
      <c r="AB1580" s="8" t="str">
        <f t="shared" si="248"/>
        <v/>
      </c>
    </row>
    <row r="1581" spans="28:28">
      <c r="AB1581" s="8" t="str">
        <f t="shared" si="248"/>
        <v/>
      </c>
    </row>
    <row r="1582" spans="28:28">
      <c r="AB1582" s="8" t="str">
        <f t="shared" si="248"/>
        <v/>
      </c>
    </row>
    <row r="1583" spans="28:28">
      <c r="AB1583" s="8" t="str">
        <f t="shared" si="248"/>
        <v/>
      </c>
    </row>
    <row r="1584" spans="28:28">
      <c r="AB1584" s="8" t="str">
        <f t="shared" si="248"/>
        <v/>
      </c>
    </row>
    <row r="1585" spans="28:28">
      <c r="AB1585" s="8" t="str">
        <f t="shared" si="248"/>
        <v/>
      </c>
    </row>
    <row r="1586" spans="28:28">
      <c r="AB1586" s="8" t="str">
        <f t="shared" si="248"/>
        <v/>
      </c>
    </row>
    <row r="1587" spans="28:28">
      <c r="AB1587" s="8" t="str">
        <f t="shared" si="248"/>
        <v/>
      </c>
    </row>
    <row r="1588" spans="28:28">
      <c r="AB1588" s="8" t="str">
        <f t="shared" si="248"/>
        <v/>
      </c>
    </row>
    <row r="1589" spans="28:28">
      <c r="AB1589" s="8" t="str">
        <f t="shared" si="248"/>
        <v/>
      </c>
    </row>
    <row r="1590" spans="28:28">
      <c r="AB1590" s="8" t="str">
        <f t="shared" si="248"/>
        <v/>
      </c>
    </row>
    <row r="1591" spans="28:28">
      <c r="AB1591" s="8" t="str">
        <f t="shared" si="248"/>
        <v/>
      </c>
    </row>
    <row r="1592" spans="28:28">
      <c r="AB1592" s="8" t="str">
        <f t="shared" si="248"/>
        <v/>
      </c>
    </row>
    <row r="1593" spans="28:28">
      <c r="AB1593" s="8" t="str">
        <f t="shared" si="248"/>
        <v/>
      </c>
    </row>
    <row r="1594" spans="28:28">
      <c r="AB1594" s="8" t="str">
        <f t="shared" si="248"/>
        <v/>
      </c>
    </row>
    <row r="1595" spans="28:28">
      <c r="AB1595" s="8" t="str">
        <f t="shared" si="248"/>
        <v/>
      </c>
    </row>
    <row r="1596" spans="28:28">
      <c r="AB1596" s="8" t="str">
        <f t="shared" si="248"/>
        <v/>
      </c>
    </row>
    <row r="1597" spans="28:28">
      <c r="AB1597" s="8" t="str">
        <f t="shared" si="248"/>
        <v/>
      </c>
    </row>
    <row r="1598" spans="28:28">
      <c r="AB1598" s="8" t="str">
        <f t="shared" si="248"/>
        <v/>
      </c>
    </row>
    <row r="1599" spans="28:28">
      <c r="AB1599" s="8" t="str">
        <f t="shared" si="248"/>
        <v/>
      </c>
    </row>
    <row r="1600" spans="28:28">
      <c r="AB1600" s="8" t="str">
        <f t="shared" si="248"/>
        <v/>
      </c>
    </row>
    <row r="1601" spans="28:28">
      <c r="AB1601" s="8" t="str">
        <f t="shared" si="248"/>
        <v/>
      </c>
    </row>
    <row r="1602" spans="28:28">
      <c r="AB1602" s="8" t="str">
        <f t="shared" si="248"/>
        <v/>
      </c>
    </row>
    <row r="1603" spans="28:28">
      <c r="AB1603" s="8" t="str">
        <f t="shared" si="248"/>
        <v/>
      </c>
    </row>
    <row r="1604" spans="28:28">
      <c r="AB1604" s="8" t="str">
        <f t="shared" si="248"/>
        <v/>
      </c>
    </row>
    <row r="1605" spans="28:28">
      <c r="AB1605" s="8" t="str">
        <f t="shared" si="248"/>
        <v/>
      </c>
    </row>
    <row r="1606" spans="28:28">
      <c r="AB1606" s="8" t="str">
        <f t="shared" si="248"/>
        <v/>
      </c>
    </row>
    <row r="1607" spans="28:28">
      <c r="AB1607" s="8" t="str">
        <f t="shared" si="248"/>
        <v/>
      </c>
    </row>
    <row r="1608" spans="28:28">
      <c r="AB1608" s="8" t="str">
        <f t="shared" si="248"/>
        <v/>
      </c>
    </row>
    <row r="1609" spans="28:28">
      <c r="AB1609" s="8" t="str">
        <f t="shared" si="248"/>
        <v/>
      </c>
    </row>
    <row r="1610" spans="28:28">
      <c r="AB1610" s="8" t="str">
        <f t="shared" si="248"/>
        <v/>
      </c>
    </row>
    <row r="1611" spans="28:28">
      <c r="AB1611" s="8" t="str">
        <f t="shared" si="248"/>
        <v/>
      </c>
    </row>
    <row r="1612" spans="28:28">
      <c r="AB1612" s="8" t="str">
        <f t="shared" si="248"/>
        <v/>
      </c>
    </row>
    <row r="1613" spans="28:28">
      <c r="AB1613" s="8" t="str">
        <f t="shared" si="248"/>
        <v/>
      </c>
    </row>
    <row r="1614" spans="28:28">
      <c r="AB1614" s="8" t="str">
        <f t="shared" si="248"/>
        <v/>
      </c>
    </row>
    <row r="1615" spans="28:28">
      <c r="AB1615" s="8" t="str">
        <f t="shared" si="248"/>
        <v/>
      </c>
    </row>
    <row r="1616" spans="28:28">
      <c r="AB1616" s="8" t="str">
        <f t="shared" ref="AB1616:AB1679" si="249">IF(OR(L1616=0,Q1616&gt;14,ABS(R1616-L1616)&gt;50),"",R1616-L1616)</f>
        <v/>
      </c>
    </row>
    <row r="1617" spans="28:28">
      <c r="AB1617" s="8" t="str">
        <f t="shared" si="249"/>
        <v/>
      </c>
    </row>
    <row r="1618" spans="28:28">
      <c r="AB1618" s="8" t="str">
        <f t="shared" si="249"/>
        <v/>
      </c>
    </row>
    <row r="1619" spans="28:28">
      <c r="AB1619" s="8" t="str">
        <f t="shared" si="249"/>
        <v/>
      </c>
    </row>
    <row r="1620" spans="28:28">
      <c r="AB1620" s="8" t="str">
        <f t="shared" si="249"/>
        <v/>
      </c>
    </row>
    <row r="1621" spans="28:28">
      <c r="AB1621" s="8" t="str">
        <f t="shared" si="249"/>
        <v/>
      </c>
    </row>
    <row r="1622" spans="28:28">
      <c r="AB1622" s="8" t="str">
        <f t="shared" si="249"/>
        <v/>
      </c>
    </row>
    <row r="1623" spans="28:28">
      <c r="AB1623" s="8" t="str">
        <f t="shared" si="249"/>
        <v/>
      </c>
    </row>
    <row r="1624" spans="28:28">
      <c r="AB1624" s="8" t="str">
        <f t="shared" si="249"/>
        <v/>
      </c>
    </row>
    <row r="1625" spans="28:28">
      <c r="AB1625" s="8" t="str">
        <f t="shared" si="249"/>
        <v/>
      </c>
    </row>
    <row r="1626" spans="28:28">
      <c r="AB1626" s="8" t="str">
        <f t="shared" si="249"/>
        <v/>
      </c>
    </row>
    <row r="1627" spans="28:28">
      <c r="AB1627" s="8" t="str">
        <f t="shared" si="249"/>
        <v/>
      </c>
    </row>
    <row r="1628" spans="28:28">
      <c r="AB1628" s="8" t="str">
        <f t="shared" si="249"/>
        <v/>
      </c>
    </row>
    <row r="1629" spans="28:28">
      <c r="AB1629" s="8" t="str">
        <f t="shared" si="249"/>
        <v/>
      </c>
    </row>
    <row r="1630" spans="28:28">
      <c r="AB1630" s="8" t="str">
        <f t="shared" si="249"/>
        <v/>
      </c>
    </row>
    <row r="1631" spans="28:28">
      <c r="AB1631" s="8" t="str">
        <f t="shared" si="249"/>
        <v/>
      </c>
    </row>
    <row r="1632" spans="28:28">
      <c r="AB1632" s="8" t="str">
        <f t="shared" si="249"/>
        <v/>
      </c>
    </row>
    <row r="1633" spans="28:28">
      <c r="AB1633" s="8" t="str">
        <f t="shared" si="249"/>
        <v/>
      </c>
    </row>
    <row r="1634" spans="28:28">
      <c r="AB1634" s="8" t="str">
        <f t="shared" si="249"/>
        <v/>
      </c>
    </row>
    <row r="1635" spans="28:28">
      <c r="AB1635" s="8" t="str">
        <f t="shared" si="249"/>
        <v/>
      </c>
    </row>
    <row r="1636" spans="28:28">
      <c r="AB1636" s="8" t="str">
        <f t="shared" si="249"/>
        <v/>
      </c>
    </row>
    <row r="1637" spans="28:28">
      <c r="AB1637" s="8" t="str">
        <f t="shared" si="249"/>
        <v/>
      </c>
    </row>
    <row r="1638" spans="28:28">
      <c r="AB1638" s="8" t="str">
        <f t="shared" si="249"/>
        <v/>
      </c>
    </row>
    <row r="1639" spans="28:28">
      <c r="AB1639" s="8" t="str">
        <f t="shared" si="249"/>
        <v/>
      </c>
    </row>
    <row r="1640" spans="28:28">
      <c r="AB1640" s="8" t="str">
        <f t="shared" si="249"/>
        <v/>
      </c>
    </row>
    <row r="1641" spans="28:28">
      <c r="AB1641" s="8" t="str">
        <f t="shared" si="249"/>
        <v/>
      </c>
    </row>
    <row r="1642" spans="28:28">
      <c r="AB1642" s="8" t="str">
        <f t="shared" si="249"/>
        <v/>
      </c>
    </row>
    <row r="1643" spans="28:28">
      <c r="AB1643" s="8" t="str">
        <f t="shared" si="249"/>
        <v/>
      </c>
    </row>
    <row r="1644" spans="28:28">
      <c r="AB1644" s="8" t="str">
        <f t="shared" si="249"/>
        <v/>
      </c>
    </row>
    <row r="1645" spans="28:28">
      <c r="AB1645" s="8" t="str">
        <f t="shared" si="249"/>
        <v/>
      </c>
    </row>
    <row r="1646" spans="28:28">
      <c r="AB1646" s="8" t="str">
        <f t="shared" si="249"/>
        <v/>
      </c>
    </row>
    <row r="1647" spans="28:28">
      <c r="AB1647" s="8" t="str">
        <f t="shared" si="249"/>
        <v/>
      </c>
    </row>
    <row r="1648" spans="28:28">
      <c r="AB1648" s="8" t="str">
        <f t="shared" si="249"/>
        <v/>
      </c>
    </row>
    <row r="1649" spans="28:28">
      <c r="AB1649" s="8" t="str">
        <f t="shared" si="249"/>
        <v/>
      </c>
    </row>
    <row r="1650" spans="28:28">
      <c r="AB1650" s="8" t="str">
        <f t="shared" si="249"/>
        <v/>
      </c>
    </row>
    <row r="1651" spans="28:28">
      <c r="AB1651" s="8" t="str">
        <f t="shared" si="249"/>
        <v/>
      </c>
    </row>
    <row r="1652" spans="28:28">
      <c r="AB1652" s="8" t="str">
        <f t="shared" si="249"/>
        <v/>
      </c>
    </row>
    <row r="1653" spans="28:28">
      <c r="AB1653" s="8" t="str">
        <f t="shared" si="249"/>
        <v/>
      </c>
    </row>
    <row r="1654" spans="28:28">
      <c r="AB1654" s="8" t="str">
        <f t="shared" si="249"/>
        <v/>
      </c>
    </row>
    <row r="1655" spans="28:28">
      <c r="AB1655" s="8" t="str">
        <f t="shared" si="249"/>
        <v/>
      </c>
    </row>
    <row r="1656" spans="28:28">
      <c r="AB1656" s="8" t="str">
        <f t="shared" si="249"/>
        <v/>
      </c>
    </row>
    <row r="1657" spans="28:28">
      <c r="AB1657" s="8" t="str">
        <f t="shared" si="249"/>
        <v/>
      </c>
    </row>
    <row r="1658" spans="28:28">
      <c r="AB1658" s="8" t="str">
        <f t="shared" si="249"/>
        <v/>
      </c>
    </row>
    <row r="1659" spans="28:28">
      <c r="AB1659" s="8" t="str">
        <f t="shared" si="249"/>
        <v/>
      </c>
    </row>
    <row r="1660" spans="28:28">
      <c r="AB1660" s="8" t="str">
        <f t="shared" si="249"/>
        <v/>
      </c>
    </row>
    <row r="1661" spans="28:28">
      <c r="AB1661" s="8" t="str">
        <f t="shared" si="249"/>
        <v/>
      </c>
    </row>
    <row r="1662" spans="28:28">
      <c r="AB1662" s="8" t="str">
        <f t="shared" si="249"/>
        <v/>
      </c>
    </row>
    <row r="1663" spans="28:28">
      <c r="AB1663" s="8" t="str">
        <f t="shared" si="249"/>
        <v/>
      </c>
    </row>
    <row r="1664" spans="28:28">
      <c r="AB1664" s="8" t="str">
        <f t="shared" si="249"/>
        <v/>
      </c>
    </row>
    <row r="1665" spans="28:28">
      <c r="AB1665" s="8" t="str">
        <f t="shared" si="249"/>
        <v/>
      </c>
    </row>
    <row r="1666" spans="28:28">
      <c r="AB1666" s="8" t="str">
        <f t="shared" si="249"/>
        <v/>
      </c>
    </row>
    <row r="1667" spans="28:28">
      <c r="AB1667" s="8" t="str">
        <f t="shared" si="249"/>
        <v/>
      </c>
    </row>
    <row r="1668" spans="28:28">
      <c r="AB1668" s="8" t="str">
        <f t="shared" si="249"/>
        <v/>
      </c>
    </row>
    <row r="1669" spans="28:28">
      <c r="AB1669" s="8" t="str">
        <f t="shared" si="249"/>
        <v/>
      </c>
    </row>
    <row r="1670" spans="28:28">
      <c r="AB1670" s="8" t="str">
        <f t="shared" si="249"/>
        <v/>
      </c>
    </row>
    <row r="1671" spans="28:28">
      <c r="AB1671" s="8" t="str">
        <f t="shared" si="249"/>
        <v/>
      </c>
    </row>
    <row r="1672" spans="28:28">
      <c r="AB1672" s="8" t="str">
        <f t="shared" si="249"/>
        <v/>
      </c>
    </row>
    <row r="1673" spans="28:28">
      <c r="AB1673" s="8" t="str">
        <f t="shared" si="249"/>
        <v/>
      </c>
    </row>
    <row r="1674" spans="28:28">
      <c r="AB1674" s="8" t="str">
        <f t="shared" si="249"/>
        <v/>
      </c>
    </row>
    <row r="1675" spans="28:28">
      <c r="AB1675" s="8" t="str">
        <f t="shared" si="249"/>
        <v/>
      </c>
    </row>
    <row r="1676" spans="28:28">
      <c r="AB1676" s="8" t="str">
        <f t="shared" si="249"/>
        <v/>
      </c>
    </row>
    <row r="1677" spans="28:28">
      <c r="AB1677" s="8" t="str">
        <f t="shared" si="249"/>
        <v/>
      </c>
    </row>
    <row r="1678" spans="28:28">
      <c r="AB1678" s="8" t="str">
        <f t="shared" si="249"/>
        <v/>
      </c>
    </row>
    <row r="1679" spans="28:28">
      <c r="AB1679" s="8" t="str">
        <f t="shared" si="249"/>
        <v/>
      </c>
    </row>
    <row r="1680" spans="28:28">
      <c r="AB1680" s="8" t="str">
        <f t="shared" ref="AB1680:AB1743" si="250">IF(OR(L1680=0,Q1680&gt;14,ABS(R1680-L1680)&gt;50),"",R1680-L1680)</f>
        <v/>
      </c>
    </row>
    <row r="1681" spans="28:28">
      <c r="AB1681" s="8" t="str">
        <f t="shared" si="250"/>
        <v/>
      </c>
    </row>
    <row r="1682" spans="28:28">
      <c r="AB1682" s="8" t="str">
        <f t="shared" si="250"/>
        <v/>
      </c>
    </row>
    <row r="1683" spans="28:28">
      <c r="AB1683" s="8" t="str">
        <f t="shared" si="250"/>
        <v/>
      </c>
    </row>
    <row r="1684" spans="28:28">
      <c r="AB1684" s="8" t="str">
        <f t="shared" si="250"/>
        <v/>
      </c>
    </row>
    <row r="1685" spans="28:28">
      <c r="AB1685" s="8" t="str">
        <f t="shared" si="250"/>
        <v/>
      </c>
    </row>
    <row r="1686" spans="28:28">
      <c r="AB1686" s="8" t="str">
        <f t="shared" si="250"/>
        <v/>
      </c>
    </row>
    <row r="1687" spans="28:28">
      <c r="AB1687" s="8" t="str">
        <f t="shared" si="250"/>
        <v/>
      </c>
    </row>
    <row r="1688" spans="28:28">
      <c r="AB1688" s="8" t="str">
        <f t="shared" si="250"/>
        <v/>
      </c>
    </row>
    <row r="1689" spans="28:28">
      <c r="AB1689" s="8" t="str">
        <f t="shared" si="250"/>
        <v/>
      </c>
    </row>
    <row r="1690" spans="28:28">
      <c r="AB1690" s="8" t="str">
        <f t="shared" si="250"/>
        <v/>
      </c>
    </row>
    <row r="1691" spans="28:28">
      <c r="AB1691" s="8" t="str">
        <f t="shared" si="250"/>
        <v/>
      </c>
    </row>
    <row r="1692" spans="28:28">
      <c r="AB1692" s="8" t="str">
        <f t="shared" si="250"/>
        <v/>
      </c>
    </row>
    <row r="1693" spans="28:28">
      <c r="AB1693" s="8" t="str">
        <f t="shared" si="250"/>
        <v/>
      </c>
    </row>
    <row r="1694" spans="28:28">
      <c r="AB1694" s="8" t="str">
        <f t="shared" si="250"/>
        <v/>
      </c>
    </row>
    <row r="1695" spans="28:28">
      <c r="AB1695" s="8" t="str">
        <f t="shared" si="250"/>
        <v/>
      </c>
    </row>
    <row r="1696" spans="28:28">
      <c r="AB1696" s="8" t="str">
        <f t="shared" si="250"/>
        <v/>
      </c>
    </row>
    <row r="1697" spans="28:28">
      <c r="AB1697" s="8" t="str">
        <f t="shared" si="250"/>
        <v/>
      </c>
    </row>
    <row r="1698" spans="28:28">
      <c r="AB1698" s="8" t="str">
        <f t="shared" si="250"/>
        <v/>
      </c>
    </row>
    <row r="1699" spans="28:28">
      <c r="AB1699" s="8" t="str">
        <f t="shared" si="250"/>
        <v/>
      </c>
    </row>
    <row r="1700" spans="28:28">
      <c r="AB1700" s="8" t="str">
        <f t="shared" si="250"/>
        <v/>
      </c>
    </row>
    <row r="1701" spans="28:28">
      <c r="AB1701" s="8" t="str">
        <f t="shared" si="250"/>
        <v/>
      </c>
    </row>
    <row r="1702" spans="28:28">
      <c r="AB1702" s="8" t="str">
        <f t="shared" si="250"/>
        <v/>
      </c>
    </row>
    <row r="1703" spans="28:28">
      <c r="AB1703" s="8" t="str">
        <f t="shared" si="250"/>
        <v/>
      </c>
    </row>
    <row r="1704" spans="28:28">
      <c r="AB1704" s="8" t="str">
        <f t="shared" si="250"/>
        <v/>
      </c>
    </row>
    <row r="1705" spans="28:28">
      <c r="AB1705" s="8" t="str">
        <f t="shared" si="250"/>
        <v/>
      </c>
    </row>
    <row r="1706" spans="28:28">
      <c r="AB1706" s="8" t="str">
        <f t="shared" si="250"/>
        <v/>
      </c>
    </row>
    <row r="1707" spans="28:28">
      <c r="AB1707" s="8" t="str">
        <f t="shared" si="250"/>
        <v/>
      </c>
    </row>
    <row r="1708" spans="28:28">
      <c r="AB1708" s="8" t="str">
        <f t="shared" si="250"/>
        <v/>
      </c>
    </row>
    <row r="1709" spans="28:28">
      <c r="AB1709" s="8" t="str">
        <f t="shared" si="250"/>
        <v/>
      </c>
    </row>
    <row r="1710" spans="28:28">
      <c r="AB1710" s="8" t="str">
        <f t="shared" si="250"/>
        <v/>
      </c>
    </row>
    <row r="1711" spans="28:28">
      <c r="AB1711" s="8" t="str">
        <f t="shared" si="250"/>
        <v/>
      </c>
    </row>
    <row r="1712" spans="28:28">
      <c r="AB1712" s="8" t="str">
        <f t="shared" si="250"/>
        <v/>
      </c>
    </row>
    <row r="1713" spans="28:28">
      <c r="AB1713" s="8" t="str">
        <f t="shared" si="250"/>
        <v/>
      </c>
    </row>
    <row r="1714" spans="28:28">
      <c r="AB1714" s="8" t="str">
        <f t="shared" si="250"/>
        <v/>
      </c>
    </row>
    <row r="1715" spans="28:28">
      <c r="AB1715" s="8" t="str">
        <f t="shared" si="250"/>
        <v/>
      </c>
    </row>
    <row r="1716" spans="28:28">
      <c r="AB1716" s="8" t="str">
        <f t="shared" si="250"/>
        <v/>
      </c>
    </row>
    <row r="1717" spans="28:28">
      <c r="AB1717" s="8" t="str">
        <f t="shared" si="250"/>
        <v/>
      </c>
    </row>
    <row r="1718" spans="28:28">
      <c r="AB1718" s="8" t="str">
        <f t="shared" si="250"/>
        <v/>
      </c>
    </row>
    <row r="1719" spans="28:28">
      <c r="AB1719" s="8" t="str">
        <f t="shared" si="250"/>
        <v/>
      </c>
    </row>
    <row r="1720" spans="28:28">
      <c r="AB1720" s="8" t="str">
        <f t="shared" si="250"/>
        <v/>
      </c>
    </row>
    <row r="1721" spans="28:28">
      <c r="AB1721" s="8" t="str">
        <f t="shared" si="250"/>
        <v/>
      </c>
    </row>
    <row r="1722" spans="28:28">
      <c r="AB1722" s="8" t="str">
        <f t="shared" si="250"/>
        <v/>
      </c>
    </row>
    <row r="1723" spans="28:28">
      <c r="AB1723" s="8" t="str">
        <f t="shared" si="250"/>
        <v/>
      </c>
    </row>
    <row r="1724" spans="28:28">
      <c r="AB1724" s="8" t="str">
        <f t="shared" si="250"/>
        <v/>
      </c>
    </row>
    <row r="1725" spans="28:28">
      <c r="AB1725" s="8" t="str">
        <f t="shared" si="250"/>
        <v/>
      </c>
    </row>
    <row r="1726" spans="28:28">
      <c r="AB1726" s="8" t="str">
        <f t="shared" si="250"/>
        <v/>
      </c>
    </row>
    <row r="1727" spans="28:28">
      <c r="AB1727" s="8" t="str">
        <f t="shared" si="250"/>
        <v/>
      </c>
    </row>
    <row r="1728" spans="28:28">
      <c r="AB1728" s="8" t="str">
        <f t="shared" si="250"/>
        <v/>
      </c>
    </row>
    <row r="1729" spans="28:28">
      <c r="AB1729" s="8" t="str">
        <f t="shared" si="250"/>
        <v/>
      </c>
    </row>
    <row r="1730" spans="28:28">
      <c r="AB1730" s="8" t="str">
        <f t="shared" si="250"/>
        <v/>
      </c>
    </row>
    <row r="1731" spans="28:28">
      <c r="AB1731" s="8" t="str">
        <f t="shared" si="250"/>
        <v/>
      </c>
    </row>
    <row r="1732" spans="28:28">
      <c r="AB1732" s="8" t="str">
        <f t="shared" si="250"/>
        <v/>
      </c>
    </row>
    <row r="1733" spans="28:28">
      <c r="AB1733" s="8" t="str">
        <f t="shared" si="250"/>
        <v/>
      </c>
    </row>
    <row r="1734" spans="28:28">
      <c r="AB1734" s="8" t="str">
        <f t="shared" si="250"/>
        <v/>
      </c>
    </row>
    <row r="1735" spans="28:28">
      <c r="AB1735" s="8" t="str">
        <f t="shared" si="250"/>
        <v/>
      </c>
    </row>
    <row r="1736" spans="28:28">
      <c r="AB1736" s="8" t="str">
        <f t="shared" si="250"/>
        <v/>
      </c>
    </row>
    <row r="1737" spans="28:28">
      <c r="AB1737" s="8" t="str">
        <f t="shared" si="250"/>
        <v/>
      </c>
    </row>
    <row r="1738" spans="28:28">
      <c r="AB1738" s="8" t="str">
        <f t="shared" si="250"/>
        <v/>
      </c>
    </row>
    <row r="1739" spans="28:28">
      <c r="AB1739" s="8" t="str">
        <f t="shared" si="250"/>
        <v/>
      </c>
    </row>
    <row r="1740" spans="28:28">
      <c r="AB1740" s="8" t="str">
        <f t="shared" si="250"/>
        <v/>
      </c>
    </row>
    <row r="1741" spans="28:28">
      <c r="AB1741" s="8" t="str">
        <f t="shared" si="250"/>
        <v/>
      </c>
    </row>
    <row r="1742" spans="28:28">
      <c r="AB1742" s="8" t="str">
        <f t="shared" si="250"/>
        <v/>
      </c>
    </row>
    <row r="1743" spans="28:28">
      <c r="AB1743" s="8" t="str">
        <f t="shared" si="250"/>
        <v/>
      </c>
    </row>
    <row r="1744" spans="28:28">
      <c r="AB1744" s="8" t="str">
        <f t="shared" ref="AB1744:AB1807" si="251">IF(OR(L1744=0,Q1744&gt;14,ABS(R1744-L1744)&gt;50),"",R1744-L1744)</f>
        <v/>
      </c>
    </row>
    <row r="1745" spans="28:28">
      <c r="AB1745" s="8" t="str">
        <f t="shared" si="251"/>
        <v/>
      </c>
    </row>
    <row r="1746" spans="28:28">
      <c r="AB1746" s="8" t="str">
        <f t="shared" si="251"/>
        <v/>
      </c>
    </row>
    <row r="1747" spans="28:28">
      <c r="AB1747" s="8" t="str">
        <f t="shared" si="251"/>
        <v/>
      </c>
    </row>
    <row r="1748" spans="28:28">
      <c r="AB1748" s="8" t="str">
        <f t="shared" si="251"/>
        <v/>
      </c>
    </row>
    <row r="1749" spans="28:28">
      <c r="AB1749" s="8" t="str">
        <f t="shared" si="251"/>
        <v/>
      </c>
    </row>
    <row r="1750" spans="28:28">
      <c r="AB1750" s="8" t="str">
        <f t="shared" si="251"/>
        <v/>
      </c>
    </row>
    <row r="1751" spans="28:28">
      <c r="AB1751" s="8" t="str">
        <f t="shared" si="251"/>
        <v/>
      </c>
    </row>
    <row r="1752" spans="28:28">
      <c r="AB1752" s="8" t="str">
        <f t="shared" si="251"/>
        <v/>
      </c>
    </row>
    <row r="1753" spans="28:28">
      <c r="AB1753" s="8" t="str">
        <f t="shared" si="251"/>
        <v/>
      </c>
    </row>
    <row r="1754" spans="28:28">
      <c r="AB1754" s="8" t="str">
        <f t="shared" si="251"/>
        <v/>
      </c>
    </row>
    <row r="1755" spans="28:28">
      <c r="AB1755" s="8" t="str">
        <f t="shared" si="251"/>
        <v/>
      </c>
    </row>
    <row r="1756" spans="28:28">
      <c r="AB1756" s="8" t="str">
        <f t="shared" si="251"/>
        <v/>
      </c>
    </row>
    <row r="1757" spans="28:28">
      <c r="AB1757" s="8" t="str">
        <f t="shared" si="251"/>
        <v/>
      </c>
    </row>
    <row r="1758" spans="28:28">
      <c r="AB1758" s="8" t="str">
        <f t="shared" si="251"/>
        <v/>
      </c>
    </row>
    <row r="1759" spans="28:28">
      <c r="AB1759" s="8" t="str">
        <f t="shared" si="251"/>
        <v/>
      </c>
    </row>
    <row r="1760" spans="28:28">
      <c r="AB1760" s="8" t="str">
        <f t="shared" si="251"/>
        <v/>
      </c>
    </row>
    <row r="1761" spans="28:28">
      <c r="AB1761" s="8" t="str">
        <f t="shared" si="251"/>
        <v/>
      </c>
    </row>
    <row r="1762" spans="28:28">
      <c r="AB1762" s="8" t="str">
        <f t="shared" si="251"/>
        <v/>
      </c>
    </row>
    <row r="1763" spans="28:28">
      <c r="AB1763" s="8" t="str">
        <f t="shared" si="251"/>
        <v/>
      </c>
    </row>
    <row r="1764" spans="28:28">
      <c r="AB1764" s="8" t="str">
        <f t="shared" si="251"/>
        <v/>
      </c>
    </row>
    <row r="1765" spans="28:28">
      <c r="AB1765" s="8" t="str">
        <f t="shared" si="251"/>
        <v/>
      </c>
    </row>
    <row r="1766" spans="28:28">
      <c r="AB1766" s="8" t="str">
        <f t="shared" si="251"/>
        <v/>
      </c>
    </row>
    <row r="1767" spans="28:28">
      <c r="AB1767" s="8" t="str">
        <f t="shared" si="251"/>
        <v/>
      </c>
    </row>
    <row r="1768" spans="28:28">
      <c r="AB1768" s="8" t="str">
        <f t="shared" si="251"/>
        <v/>
      </c>
    </row>
    <row r="1769" spans="28:28">
      <c r="AB1769" s="8" t="str">
        <f t="shared" si="251"/>
        <v/>
      </c>
    </row>
    <row r="1770" spans="28:28">
      <c r="AB1770" s="8" t="str">
        <f t="shared" si="251"/>
        <v/>
      </c>
    </row>
    <row r="1771" spans="28:28">
      <c r="AB1771" s="8" t="str">
        <f t="shared" si="251"/>
        <v/>
      </c>
    </row>
    <row r="1772" spans="28:28">
      <c r="AB1772" s="8" t="str">
        <f t="shared" si="251"/>
        <v/>
      </c>
    </row>
    <row r="1773" spans="28:28">
      <c r="AB1773" s="8" t="str">
        <f t="shared" si="251"/>
        <v/>
      </c>
    </row>
    <row r="1774" spans="28:28">
      <c r="AB1774" s="8" t="str">
        <f t="shared" si="251"/>
        <v/>
      </c>
    </row>
    <row r="1775" spans="28:28">
      <c r="AB1775" s="8" t="str">
        <f t="shared" si="251"/>
        <v/>
      </c>
    </row>
    <row r="1776" spans="28:28">
      <c r="AB1776" s="8" t="str">
        <f t="shared" si="251"/>
        <v/>
      </c>
    </row>
    <row r="1777" spans="28:28">
      <c r="AB1777" s="8" t="str">
        <f t="shared" si="251"/>
        <v/>
      </c>
    </row>
    <row r="1778" spans="28:28">
      <c r="AB1778" s="8" t="str">
        <f t="shared" si="251"/>
        <v/>
      </c>
    </row>
    <row r="1779" spans="28:28">
      <c r="AB1779" s="8" t="str">
        <f t="shared" si="251"/>
        <v/>
      </c>
    </row>
    <row r="1780" spans="28:28">
      <c r="AB1780" s="8" t="str">
        <f t="shared" si="251"/>
        <v/>
      </c>
    </row>
    <row r="1781" spans="28:28">
      <c r="AB1781" s="8" t="str">
        <f t="shared" si="251"/>
        <v/>
      </c>
    </row>
    <row r="1782" spans="28:28">
      <c r="AB1782" s="8" t="str">
        <f t="shared" si="251"/>
        <v/>
      </c>
    </row>
    <row r="1783" spans="28:28">
      <c r="AB1783" s="8" t="str">
        <f t="shared" si="251"/>
        <v/>
      </c>
    </row>
    <row r="1784" spans="28:28">
      <c r="AB1784" s="8" t="str">
        <f t="shared" si="251"/>
        <v/>
      </c>
    </row>
    <row r="1785" spans="28:28">
      <c r="AB1785" s="8" t="str">
        <f t="shared" si="251"/>
        <v/>
      </c>
    </row>
    <row r="1786" spans="28:28">
      <c r="AB1786" s="8" t="str">
        <f t="shared" si="251"/>
        <v/>
      </c>
    </row>
    <row r="1787" spans="28:28">
      <c r="AB1787" s="8" t="str">
        <f t="shared" si="251"/>
        <v/>
      </c>
    </row>
    <row r="1788" spans="28:28">
      <c r="AB1788" s="8" t="str">
        <f t="shared" si="251"/>
        <v/>
      </c>
    </row>
    <row r="1789" spans="28:28">
      <c r="AB1789" s="8" t="str">
        <f t="shared" si="251"/>
        <v/>
      </c>
    </row>
    <row r="1790" spans="28:28">
      <c r="AB1790" s="8" t="str">
        <f t="shared" si="251"/>
        <v/>
      </c>
    </row>
    <row r="1791" spans="28:28">
      <c r="AB1791" s="8" t="str">
        <f t="shared" si="251"/>
        <v/>
      </c>
    </row>
    <row r="1792" spans="28:28">
      <c r="AB1792" s="8" t="str">
        <f t="shared" si="251"/>
        <v/>
      </c>
    </row>
    <row r="1793" spans="28:28">
      <c r="AB1793" s="8" t="str">
        <f t="shared" si="251"/>
        <v/>
      </c>
    </row>
    <row r="1794" spans="28:28">
      <c r="AB1794" s="8" t="str">
        <f t="shared" si="251"/>
        <v/>
      </c>
    </row>
    <row r="1795" spans="28:28">
      <c r="AB1795" s="8" t="str">
        <f t="shared" si="251"/>
        <v/>
      </c>
    </row>
    <row r="1796" spans="28:28">
      <c r="AB1796" s="8" t="str">
        <f t="shared" si="251"/>
        <v/>
      </c>
    </row>
    <row r="1797" spans="28:28">
      <c r="AB1797" s="8" t="str">
        <f t="shared" si="251"/>
        <v/>
      </c>
    </row>
    <row r="1798" spans="28:28">
      <c r="AB1798" s="8" t="str">
        <f t="shared" si="251"/>
        <v/>
      </c>
    </row>
    <row r="1799" spans="28:28">
      <c r="AB1799" s="8" t="str">
        <f t="shared" si="251"/>
        <v/>
      </c>
    </row>
    <row r="1800" spans="28:28">
      <c r="AB1800" s="8" t="str">
        <f t="shared" si="251"/>
        <v/>
      </c>
    </row>
    <row r="1801" spans="28:28">
      <c r="AB1801" s="8" t="str">
        <f t="shared" si="251"/>
        <v/>
      </c>
    </row>
    <row r="1802" spans="28:28">
      <c r="AB1802" s="8" t="str">
        <f t="shared" si="251"/>
        <v/>
      </c>
    </row>
    <row r="1803" spans="28:28">
      <c r="AB1803" s="8" t="str">
        <f t="shared" si="251"/>
        <v/>
      </c>
    </row>
    <row r="1804" spans="28:28">
      <c r="AB1804" s="8" t="str">
        <f t="shared" si="251"/>
        <v/>
      </c>
    </row>
    <row r="1805" spans="28:28">
      <c r="AB1805" s="8" t="str">
        <f t="shared" si="251"/>
        <v/>
      </c>
    </row>
    <row r="1806" spans="28:28">
      <c r="AB1806" s="8" t="str">
        <f t="shared" si="251"/>
        <v/>
      </c>
    </row>
    <row r="1807" spans="28:28">
      <c r="AB1807" s="8" t="str">
        <f t="shared" si="251"/>
        <v/>
      </c>
    </row>
    <row r="1808" spans="28:28">
      <c r="AB1808" s="8" t="str">
        <f t="shared" ref="AB1808:AB1871" si="252">IF(OR(L1808=0,Q1808&gt;14,ABS(R1808-L1808)&gt;50),"",R1808-L1808)</f>
        <v/>
      </c>
    </row>
    <row r="1809" spans="28:28">
      <c r="AB1809" s="8" t="str">
        <f t="shared" si="252"/>
        <v/>
      </c>
    </row>
    <row r="1810" spans="28:28">
      <c r="AB1810" s="8" t="str">
        <f t="shared" si="252"/>
        <v/>
      </c>
    </row>
    <row r="1811" spans="28:28">
      <c r="AB1811" s="8" t="str">
        <f t="shared" si="252"/>
        <v/>
      </c>
    </row>
    <row r="1812" spans="28:28">
      <c r="AB1812" s="8" t="str">
        <f t="shared" si="252"/>
        <v/>
      </c>
    </row>
    <row r="1813" spans="28:28">
      <c r="AB1813" s="8" t="str">
        <f t="shared" si="252"/>
        <v/>
      </c>
    </row>
    <row r="1814" spans="28:28">
      <c r="AB1814" s="8" t="str">
        <f t="shared" si="252"/>
        <v/>
      </c>
    </row>
    <row r="1815" spans="28:28">
      <c r="AB1815" s="8" t="str">
        <f t="shared" si="252"/>
        <v/>
      </c>
    </row>
    <row r="1816" spans="28:28">
      <c r="AB1816" s="8" t="str">
        <f t="shared" si="252"/>
        <v/>
      </c>
    </row>
    <row r="1817" spans="28:28">
      <c r="AB1817" s="8" t="str">
        <f t="shared" si="252"/>
        <v/>
      </c>
    </row>
    <row r="1818" spans="28:28">
      <c r="AB1818" s="8" t="str">
        <f t="shared" si="252"/>
        <v/>
      </c>
    </row>
    <row r="1819" spans="28:28">
      <c r="AB1819" s="8" t="str">
        <f t="shared" si="252"/>
        <v/>
      </c>
    </row>
    <row r="1820" spans="28:28">
      <c r="AB1820" s="8" t="str">
        <f t="shared" si="252"/>
        <v/>
      </c>
    </row>
    <row r="1821" spans="28:28">
      <c r="AB1821" s="8" t="str">
        <f t="shared" si="252"/>
        <v/>
      </c>
    </row>
    <row r="1822" spans="28:28">
      <c r="AB1822" s="8" t="str">
        <f t="shared" si="252"/>
        <v/>
      </c>
    </row>
    <row r="1823" spans="28:28">
      <c r="AB1823" s="8" t="str">
        <f t="shared" si="252"/>
        <v/>
      </c>
    </row>
    <row r="1824" spans="28:28">
      <c r="AB1824" s="8" t="str">
        <f t="shared" si="252"/>
        <v/>
      </c>
    </row>
    <row r="1825" spans="28:28">
      <c r="AB1825" s="8" t="str">
        <f t="shared" si="252"/>
        <v/>
      </c>
    </row>
    <row r="1826" spans="28:28">
      <c r="AB1826" s="8" t="str">
        <f t="shared" si="252"/>
        <v/>
      </c>
    </row>
    <row r="1827" spans="28:28">
      <c r="AB1827" s="8" t="str">
        <f t="shared" si="252"/>
        <v/>
      </c>
    </row>
    <row r="1828" spans="28:28">
      <c r="AB1828" s="8" t="str">
        <f t="shared" si="252"/>
        <v/>
      </c>
    </row>
    <row r="1829" spans="28:28">
      <c r="AB1829" s="8" t="str">
        <f t="shared" si="252"/>
        <v/>
      </c>
    </row>
    <row r="1830" spans="28:28">
      <c r="AB1830" s="8" t="str">
        <f t="shared" si="252"/>
        <v/>
      </c>
    </row>
    <row r="1831" spans="28:28">
      <c r="AB1831" s="8" t="str">
        <f t="shared" si="252"/>
        <v/>
      </c>
    </row>
    <row r="1832" spans="28:28">
      <c r="AB1832" s="8" t="str">
        <f t="shared" si="252"/>
        <v/>
      </c>
    </row>
    <row r="1833" spans="28:28">
      <c r="AB1833" s="8" t="str">
        <f t="shared" si="252"/>
        <v/>
      </c>
    </row>
    <row r="1834" spans="28:28">
      <c r="AB1834" s="8" t="str">
        <f t="shared" si="252"/>
        <v/>
      </c>
    </row>
    <row r="1835" spans="28:28">
      <c r="AB1835" s="8" t="str">
        <f t="shared" si="252"/>
        <v/>
      </c>
    </row>
    <row r="1836" spans="28:28">
      <c r="AB1836" s="8" t="str">
        <f t="shared" si="252"/>
        <v/>
      </c>
    </row>
    <row r="1837" spans="28:28">
      <c r="AB1837" s="8" t="str">
        <f t="shared" si="252"/>
        <v/>
      </c>
    </row>
    <row r="1838" spans="28:28">
      <c r="AB1838" s="8" t="str">
        <f t="shared" si="252"/>
        <v/>
      </c>
    </row>
    <row r="1839" spans="28:28">
      <c r="AB1839" s="8" t="str">
        <f t="shared" si="252"/>
        <v/>
      </c>
    </row>
    <row r="1840" spans="28:28">
      <c r="AB1840" s="8" t="str">
        <f t="shared" si="252"/>
        <v/>
      </c>
    </row>
    <row r="1841" spans="28:28">
      <c r="AB1841" s="8" t="str">
        <f t="shared" si="252"/>
        <v/>
      </c>
    </row>
    <row r="1842" spans="28:28">
      <c r="AB1842" s="8" t="str">
        <f t="shared" si="252"/>
        <v/>
      </c>
    </row>
    <row r="1843" spans="28:28">
      <c r="AB1843" s="8" t="str">
        <f t="shared" si="252"/>
        <v/>
      </c>
    </row>
    <row r="1844" spans="28:28">
      <c r="AB1844" s="8" t="str">
        <f t="shared" si="252"/>
        <v/>
      </c>
    </row>
    <row r="1845" spans="28:28">
      <c r="AB1845" s="8" t="str">
        <f t="shared" si="252"/>
        <v/>
      </c>
    </row>
    <row r="1846" spans="28:28">
      <c r="AB1846" s="8" t="str">
        <f t="shared" si="252"/>
        <v/>
      </c>
    </row>
    <row r="1847" spans="28:28">
      <c r="AB1847" s="8" t="str">
        <f t="shared" si="252"/>
        <v/>
      </c>
    </row>
    <row r="1848" spans="28:28">
      <c r="AB1848" s="8" t="str">
        <f t="shared" si="252"/>
        <v/>
      </c>
    </row>
    <row r="1849" spans="28:28">
      <c r="AB1849" s="8" t="str">
        <f t="shared" si="252"/>
        <v/>
      </c>
    </row>
    <row r="1850" spans="28:28">
      <c r="AB1850" s="8" t="str">
        <f t="shared" si="252"/>
        <v/>
      </c>
    </row>
    <row r="1851" spans="28:28">
      <c r="AB1851" s="8" t="str">
        <f t="shared" si="252"/>
        <v/>
      </c>
    </row>
    <row r="1852" spans="28:28">
      <c r="AB1852" s="8" t="str">
        <f t="shared" si="252"/>
        <v/>
      </c>
    </row>
    <row r="1853" spans="28:28">
      <c r="AB1853" s="8" t="str">
        <f t="shared" si="252"/>
        <v/>
      </c>
    </row>
    <row r="1854" spans="28:28">
      <c r="AB1854" s="8" t="str">
        <f t="shared" si="252"/>
        <v/>
      </c>
    </row>
    <row r="1855" spans="28:28">
      <c r="AB1855" s="8" t="str">
        <f t="shared" si="252"/>
        <v/>
      </c>
    </row>
    <row r="1856" spans="28:28">
      <c r="AB1856" s="8" t="str">
        <f t="shared" si="252"/>
        <v/>
      </c>
    </row>
    <row r="1857" spans="28:28">
      <c r="AB1857" s="8" t="str">
        <f t="shared" si="252"/>
        <v/>
      </c>
    </row>
    <row r="1858" spans="28:28">
      <c r="AB1858" s="8" t="str">
        <f t="shared" si="252"/>
        <v/>
      </c>
    </row>
    <row r="1859" spans="28:28">
      <c r="AB1859" s="8" t="str">
        <f t="shared" si="252"/>
        <v/>
      </c>
    </row>
    <row r="1860" spans="28:28">
      <c r="AB1860" s="8" t="str">
        <f t="shared" si="252"/>
        <v/>
      </c>
    </row>
    <row r="1861" spans="28:28">
      <c r="AB1861" s="8" t="str">
        <f t="shared" si="252"/>
        <v/>
      </c>
    </row>
    <row r="1862" spans="28:28">
      <c r="AB1862" s="8" t="str">
        <f t="shared" si="252"/>
        <v/>
      </c>
    </row>
    <row r="1863" spans="28:28">
      <c r="AB1863" s="8" t="str">
        <f t="shared" si="252"/>
        <v/>
      </c>
    </row>
    <row r="1864" spans="28:28">
      <c r="AB1864" s="8" t="str">
        <f t="shared" si="252"/>
        <v/>
      </c>
    </row>
    <row r="1865" spans="28:28">
      <c r="AB1865" s="8" t="str">
        <f t="shared" si="252"/>
        <v/>
      </c>
    </row>
    <row r="1866" spans="28:28">
      <c r="AB1866" s="8" t="str">
        <f t="shared" si="252"/>
        <v/>
      </c>
    </row>
    <row r="1867" spans="28:28">
      <c r="AB1867" s="8" t="str">
        <f t="shared" si="252"/>
        <v/>
      </c>
    </row>
    <row r="1868" spans="28:28">
      <c r="AB1868" s="8" t="str">
        <f t="shared" si="252"/>
        <v/>
      </c>
    </row>
    <row r="1869" spans="28:28">
      <c r="AB1869" s="8" t="str">
        <f t="shared" si="252"/>
        <v/>
      </c>
    </row>
    <row r="1870" spans="28:28">
      <c r="AB1870" s="8" t="str">
        <f t="shared" si="252"/>
        <v/>
      </c>
    </row>
    <row r="1871" spans="28:28">
      <c r="AB1871" s="8" t="str">
        <f t="shared" si="252"/>
        <v/>
      </c>
    </row>
    <row r="1872" spans="28:28">
      <c r="AB1872" s="8" t="str">
        <f t="shared" ref="AB1872:AB1935" si="253">IF(OR(L1872=0,Q1872&gt;14,ABS(R1872-L1872)&gt;50),"",R1872-L1872)</f>
        <v/>
      </c>
    </row>
    <row r="1873" spans="28:28">
      <c r="AB1873" s="8" t="str">
        <f t="shared" si="253"/>
        <v/>
      </c>
    </row>
    <row r="1874" spans="28:28">
      <c r="AB1874" s="8" t="str">
        <f t="shared" si="253"/>
        <v/>
      </c>
    </row>
    <row r="1875" spans="28:28">
      <c r="AB1875" s="8" t="str">
        <f t="shared" si="253"/>
        <v/>
      </c>
    </row>
    <row r="1876" spans="28:28">
      <c r="AB1876" s="8" t="str">
        <f t="shared" si="253"/>
        <v/>
      </c>
    </row>
    <row r="1877" spans="28:28">
      <c r="AB1877" s="8" t="str">
        <f t="shared" si="253"/>
        <v/>
      </c>
    </row>
    <row r="1878" spans="28:28">
      <c r="AB1878" s="8" t="str">
        <f t="shared" si="253"/>
        <v/>
      </c>
    </row>
    <row r="1879" spans="28:28">
      <c r="AB1879" s="8" t="str">
        <f t="shared" si="253"/>
        <v/>
      </c>
    </row>
    <row r="1880" spans="28:28">
      <c r="AB1880" s="8" t="str">
        <f t="shared" si="253"/>
        <v/>
      </c>
    </row>
    <row r="1881" spans="28:28">
      <c r="AB1881" s="8" t="str">
        <f t="shared" si="253"/>
        <v/>
      </c>
    </row>
    <row r="1882" spans="28:28">
      <c r="AB1882" s="8" t="str">
        <f t="shared" si="253"/>
        <v/>
      </c>
    </row>
    <row r="1883" spans="28:28">
      <c r="AB1883" s="8" t="str">
        <f t="shared" si="253"/>
        <v/>
      </c>
    </row>
    <row r="1884" spans="28:28">
      <c r="AB1884" s="8" t="str">
        <f t="shared" si="253"/>
        <v/>
      </c>
    </row>
    <row r="1885" spans="28:28">
      <c r="AB1885" s="8" t="str">
        <f t="shared" si="253"/>
        <v/>
      </c>
    </row>
    <row r="1886" spans="28:28">
      <c r="AB1886" s="8" t="str">
        <f t="shared" si="253"/>
        <v/>
      </c>
    </row>
    <row r="1887" spans="28:28">
      <c r="AB1887" s="8" t="str">
        <f t="shared" si="253"/>
        <v/>
      </c>
    </row>
    <row r="1888" spans="28:28">
      <c r="AB1888" s="8" t="str">
        <f t="shared" si="253"/>
        <v/>
      </c>
    </row>
    <row r="1889" spans="28:28">
      <c r="AB1889" s="8" t="str">
        <f t="shared" si="253"/>
        <v/>
      </c>
    </row>
    <row r="1890" spans="28:28">
      <c r="AB1890" s="8" t="str">
        <f t="shared" si="253"/>
        <v/>
      </c>
    </row>
    <row r="1891" spans="28:28">
      <c r="AB1891" s="8" t="str">
        <f t="shared" si="253"/>
        <v/>
      </c>
    </row>
    <row r="1892" spans="28:28">
      <c r="AB1892" s="8" t="str">
        <f t="shared" si="253"/>
        <v/>
      </c>
    </row>
    <row r="1893" spans="28:28">
      <c r="AB1893" s="8" t="str">
        <f t="shared" si="253"/>
        <v/>
      </c>
    </row>
    <row r="1894" spans="28:28">
      <c r="AB1894" s="8" t="str">
        <f t="shared" si="253"/>
        <v/>
      </c>
    </row>
    <row r="1895" spans="28:28">
      <c r="AB1895" s="8" t="str">
        <f t="shared" si="253"/>
        <v/>
      </c>
    </row>
    <row r="1896" spans="28:28">
      <c r="AB1896" s="8" t="str">
        <f t="shared" si="253"/>
        <v/>
      </c>
    </row>
    <row r="1897" spans="28:28">
      <c r="AB1897" s="8" t="str">
        <f t="shared" si="253"/>
        <v/>
      </c>
    </row>
    <row r="1898" spans="28:28">
      <c r="AB1898" s="8" t="str">
        <f t="shared" si="253"/>
        <v/>
      </c>
    </row>
    <row r="1899" spans="28:28">
      <c r="AB1899" s="8" t="str">
        <f t="shared" si="253"/>
        <v/>
      </c>
    </row>
    <row r="1900" spans="28:28">
      <c r="AB1900" s="8" t="str">
        <f t="shared" si="253"/>
        <v/>
      </c>
    </row>
    <row r="1901" spans="28:28">
      <c r="AB1901" s="8" t="str">
        <f t="shared" si="253"/>
        <v/>
      </c>
    </row>
    <row r="1902" spans="28:28">
      <c r="AB1902" s="8" t="str">
        <f t="shared" si="253"/>
        <v/>
      </c>
    </row>
    <row r="1903" spans="28:28">
      <c r="AB1903" s="8" t="str">
        <f t="shared" si="253"/>
        <v/>
      </c>
    </row>
    <row r="1904" spans="28:28">
      <c r="AB1904" s="8" t="str">
        <f t="shared" si="253"/>
        <v/>
      </c>
    </row>
    <row r="1905" spans="28:28">
      <c r="AB1905" s="8" t="str">
        <f t="shared" si="253"/>
        <v/>
      </c>
    </row>
    <row r="1906" spans="28:28">
      <c r="AB1906" s="8" t="str">
        <f t="shared" si="253"/>
        <v/>
      </c>
    </row>
    <row r="1907" spans="28:28">
      <c r="AB1907" s="8" t="str">
        <f t="shared" si="253"/>
        <v/>
      </c>
    </row>
    <row r="1908" spans="28:28">
      <c r="AB1908" s="8" t="str">
        <f t="shared" si="253"/>
        <v/>
      </c>
    </row>
    <row r="1909" spans="28:28">
      <c r="AB1909" s="8" t="str">
        <f t="shared" si="253"/>
        <v/>
      </c>
    </row>
    <row r="1910" spans="28:28">
      <c r="AB1910" s="8" t="str">
        <f t="shared" si="253"/>
        <v/>
      </c>
    </row>
    <row r="1911" spans="28:28">
      <c r="AB1911" s="8" t="str">
        <f t="shared" si="253"/>
        <v/>
      </c>
    </row>
    <row r="1912" spans="28:28">
      <c r="AB1912" s="8" t="str">
        <f t="shared" si="253"/>
        <v/>
      </c>
    </row>
    <row r="1913" spans="28:28">
      <c r="AB1913" s="8" t="str">
        <f t="shared" si="253"/>
        <v/>
      </c>
    </row>
    <row r="1914" spans="28:28">
      <c r="AB1914" s="8" t="str">
        <f t="shared" si="253"/>
        <v/>
      </c>
    </row>
    <row r="1915" spans="28:28">
      <c r="AB1915" s="8" t="str">
        <f t="shared" si="253"/>
        <v/>
      </c>
    </row>
    <row r="1916" spans="28:28">
      <c r="AB1916" s="8" t="str">
        <f t="shared" si="253"/>
        <v/>
      </c>
    </row>
    <row r="1917" spans="28:28">
      <c r="AB1917" s="8" t="str">
        <f t="shared" si="253"/>
        <v/>
      </c>
    </row>
    <row r="1918" spans="28:28">
      <c r="AB1918" s="8" t="str">
        <f t="shared" si="253"/>
        <v/>
      </c>
    </row>
    <row r="1919" spans="28:28">
      <c r="AB1919" s="8" t="str">
        <f t="shared" si="253"/>
        <v/>
      </c>
    </row>
    <row r="1920" spans="28:28">
      <c r="AB1920" s="8" t="str">
        <f t="shared" si="253"/>
        <v/>
      </c>
    </row>
    <row r="1921" spans="28:28">
      <c r="AB1921" s="8" t="str">
        <f t="shared" si="253"/>
        <v/>
      </c>
    </row>
    <row r="1922" spans="28:28">
      <c r="AB1922" s="8" t="str">
        <f t="shared" si="253"/>
        <v/>
      </c>
    </row>
    <row r="1923" spans="28:28">
      <c r="AB1923" s="8" t="str">
        <f t="shared" si="253"/>
        <v/>
      </c>
    </row>
    <row r="1924" spans="28:28">
      <c r="AB1924" s="8" t="str">
        <f t="shared" si="253"/>
        <v/>
      </c>
    </row>
    <row r="1925" spans="28:28">
      <c r="AB1925" s="8" t="str">
        <f t="shared" si="253"/>
        <v/>
      </c>
    </row>
    <row r="1926" spans="28:28">
      <c r="AB1926" s="8" t="str">
        <f t="shared" si="253"/>
        <v/>
      </c>
    </row>
    <row r="1927" spans="28:28">
      <c r="AB1927" s="8" t="str">
        <f t="shared" si="253"/>
        <v/>
      </c>
    </row>
    <row r="1928" spans="28:28">
      <c r="AB1928" s="8" t="str">
        <f t="shared" si="253"/>
        <v/>
      </c>
    </row>
    <row r="1929" spans="28:28">
      <c r="AB1929" s="8" t="str">
        <f t="shared" si="253"/>
        <v/>
      </c>
    </row>
    <row r="1930" spans="28:28">
      <c r="AB1930" s="8" t="str">
        <f t="shared" si="253"/>
        <v/>
      </c>
    </row>
    <row r="1931" spans="28:28">
      <c r="AB1931" s="8" t="str">
        <f t="shared" si="253"/>
        <v/>
      </c>
    </row>
    <row r="1932" spans="28:28">
      <c r="AB1932" s="8" t="str">
        <f t="shared" si="253"/>
        <v/>
      </c>
    </row>
    <row r="1933" spans="28:28">
      <c r="AB1933" s="8" t="str">
        <f t="shared" si="253"/>
        <v/>
      </c>
    </row>
    <row r="1934" spans="28:28">
      <c r="AB1934" s="8" t="str">
        <f t="shared" si="253"/>
        <v/>
      </c>
    </row>
    <row r="1935" spans="28:28">
      <c r="AB1935" s="8" t="str">
        <f t="shared" si="253"/>
        <v/>
      </c>
    </row>
    <row r="1936" spans="28:28">
      <c r="AB1936" s="8" t="str">
        <f t="shared" ref="AB1936:AB1999" si="254">IF(OR(L1936=0,Q1936&gt;14,ABS(R1936-L1936)&gt;50),"",R1936-L1936)</f>
        <v/>
      </c>
    </row>
    <row r="1937" spans="28:28">
      <c r="AB1937" s="8" t="str">
        <f t="shared" si="254"/>
        <v/>
      </c>
    </row>
    <row r="1938" spans="28:28">
      <c r="AB1938" s="8" t="str">
        <f t="shared" si="254"/>
        <v/>
      </c>
    </row>
    <row r="1939" spans="28:28">
      <c r="AB1939" s="8" t="str">
        <f t="shared" si="254"/>
        <v/>
      </c>
    </row>
    <row r="1940" spans="28:28">
      <c r="AB1940" s="8" t="str">
        <f t="shared" si="254"/>
        <v/>
      </c>
    </row>
    <row r="1941" spans="28:28">
      <c r="AB1941" s="8" t="str">
        <f t="shared" si="254"/>
        <v/>
      </c>
    </row>
    <row r="1942" spans="28:28">
      <c r="AB1942" s="8" t="str">
        <f t="shared" si="254"/>
        <v/>
      </c>
    </row>
    <row r="1943" spans="28:28">
      <c r="AB1943" s="8" t="str">
        <f t="shared" si="254"/>
        <v/>
      </c>
    </row>
    <row r="1944" spans="28:28">
      <c r="AB1944" s="8" t="str">
        <f t="shared" si="254"/>
        <v/>
      </c>
    </row>
    <row r="1945" spans="28:28">
      <c r="AB1945" s="8" t="str">
        <f t="shared" si="254"/>
        <v/>
      </c>
    </row>
    <row r="1946" spans="28:28">
      <c r="AB1946" s="8" t="str">
        <f t="shared" si="254"/>
        <v/>
      </c>
    </row>
    <row r="1947" spans="28:28">
      <c r="AB1947" s="8" t="str">
        <f t="shared" si="254"/>
        <v/>
      </c>
    </row>
    <row r="1948" spans="28:28">
      <c r="AB1948" s="8" t="str">
        <f t="shared" si="254"/>
        <v/>
      </c>
    </row>
    <row r="1949" spans="28:28">
      <c r="AB1949" s="8" t="str">
        <f t="shared" si="254"/>
        <v/>
      </c>
    </row>
    <row r="1950" spans="28:28">
      <c r="AB1950" s="8" t="str">
        <f t="shared" si="254"/>
        <v/>
      </c>
    </row>
    <row r="1951" spans="28:28">
      <c r="AB1951" s="8" t="str">
        <f t="shared" si="254"/>
        <v/>
      </c>
    </row>
    <row r="1952" spans="28:28">
      <c r="AB1952" s="8" t="str">
        <f t="shared" si="254"/>
        <v/>
      </c>
    </row>
    <row r="1953" spans="28:28">
      <c r="AB1953" s="8" t="str">
        <f t="shared" si="254"/>
        <v/>
      </c>
    </row>
    <row r="1954" spans="28:28">
      <c r="AB1954" s="8" t="str">
        <f t="shared" si="254"/>
        <v/>
      </c>
    </row>
    <row r="1955" spans="28:28">
      <c r="AB1955" s="8" t="str">
        <f t="shared" si="254"/>
        <v/>
      </c>
    </row>
    <row r="1956" spans="28:28">
      <c r="AB1956" s="8" t="str">
        <f t="shared" si="254"/>
        <v/>
      </c>
    </row>
    <row r="1957" spans="28:28">
      <c r="AB1957" s="8" t="str">
        <f t="shared" si="254"/>
        <v/>
      </c>
    </row>
    <row r="1958" spans="28:28">
      <c r="AB1958" s="8" t="str">
        <f t="shared" si="254"/>
        <v/>
      </c>
    </row>
    <row r="1959" spans="28:28">
      <c r="AB1959" s="8" t="str">
        <f t="shared" si="254"/>
        <v/>
      </c>
    </row>
    <row r="1960" spans="28:28">
      <c r="AB1960" s="8" t="str">
        <f t="shared" si="254"/>
        <v/>
      </c>
    </row>
    <row r="1961" spans="28:28">
      <c r="AB1961" s="8" t="str">
        <f t="shared" si="254"/>
        <v/>
      </c>
    </row>
    <row r="1962" spans="28:28">
      <c r="AB1962" s="8" t="str">
        <f t="shared" si="254"/>
        <v/>
      </c>
    </row>
    <row r="1963" spans="28:28">
      <c r="AB1963" s="8" t="str">
        <f t="shared" si="254"/>
        <v/>
      </c>
    </row>
    <row r="1964" spans="28:28">
      <c r="AB1964" s="8" t="str">
        <f t="shared" si="254"/>
        <v/>
      </c>
    </row>
    <row r="1965" spans="28:28">
      <c r="AB1965" s="8" t="str">
        <f t="shared" si="254"/>
        <v/>
      </c>
    </row>
    <row r="1966" spans="28:28">
      <c r="AB1966" s="8" t="str">
        <f t="shared" si="254"/>
        <v/>
      </c>
    </row>
    <row r="1967" spans="28:28">
      <c r="AB1967" s="8" t="str">
        <f t="shared" si="254"/>
        <v/>
      </c>
    </row>
    <row r="1968" spans="28:28">
      <c r="AB1968" s="8" t="str">
        <f t="shared" si="254"/>
        <v/>
      </c>
    </row>
    <row r="1969" spans="28:28">
      <c r="AB1969" s="8" t="str">
        <f t="shared" si="254"/>
        <v/>
      </c>
    </row>
    <row r="1970" spans="28:28">
      <c r="AB1970" s="8" t="str">
        <f t="shared" si="254"/>
        <v/>
      </c>
    </row>
    <row r="1971" spans="28:28">
      <c r="AB1971" s="8" t="str">
        <f t="shared" si="254"/>
        <v/>
      </c>
    </row>
    <row r="1972" spans="28:28">
      <c r="AB1972" s="8" t="str">
        <f t="shared" si="254"/>
        <v/>
      </c>
    </row>
    <row r="1973" spans="28:28">
      <c r="AB1973" s="8" t="str">
        <f t="shared" si="254"/>
        <v/>
      </c>
    </row>
    <row r="1974" spans="28:28">
      <c r="AB1974" s="8" t="str">
        <f t="shared" si="254"/>
        <v/>
      </c>
    </row>
    <row r="1975" spans="28:28">
      <c r="AB1975" s="8" t="str">
        <f t="shared" si="254"/>
        <v/>
      </c>
    </row>
    <row r="1976" spans="28:28">
      <c r="AB1976" s="8" t="str">
        <f t="shared" si="254"/>
        <v/>
      </c>
    </row>
    <row r="1977" spans="28:28">
      <c r="AB1977" s="8" t="str">
        <f t="shared" si="254"/>
        <v/>
      </c>
    </row>
    <row r="1978" spans="28:28">
      <c r="AB1978" s="8" t="str">
        <f t="shared" si="254"/>
        <v/>
      </c>
    </row>
    <row r="1979" spans="28:28">
      <c r="AB1979" s="8" t="str">
        <f t="shared" si="254"/>
        <v/>
      </c>
    </row>
    <row r="1980" spans="28:28">
      <c r="AB1980" s="8" t="str">
        <f t="shared" si="254"/>
        <v/>
      </c>
    </row>
    <row r="1981" spans="28:28">
      <c r="AB1981" s="8" t="str">
        <f t="shared" si="254"/>
        <v/>
      </c>
    </row>
    <row r="1982" spans="28:28">
      <c r="AB1982" s="8" t="str">
        <f t="shared" si="254"/>
        <v/>
      </c>
    </row>
    <row r="1983" spans="28:28">
      <c r="AB1983" s="8" t="str">
        <f t="shared" si="254"/>
        <v/>
      </c>
    </row>
    <row r="1984" spans="28:28">
      <c r="AB1984" s="8" t="str">
        <f t="shared" si="254"/>
        <v/>
      </c>
    </row>
    <row r="1985" spans="28:28">
      <c r="AB1985" s="8" t="str">
        <f t="shared" si="254"/>
        <v/>
      </c>
    </row>
    <row r="1986" spans="28:28">
      <c r="AB1986" s="8" t="str">
        <f t="shared" si="254"/>
        <v/>
      </c>
    </row>
    <row r="1987" spans="28:28">
      <c r="AB1987" s="8" t="str">
        <f t="shared" si="254"/>
        <v/>
      </c>
    </row>
    <row r="1988" spans="28:28">
      <c r="AB1988" s="8" t="str">
        <f t="shared" si="254"/>
        <v/>
      </c>
    </row>
    <row r="1989" spans="28:28">
      <c r="AB1989" s="8" t="str">
        <f t="shared" si="254"/>
        <v/>
      </c>
    </row>
    <row r="1990" spans="28:28">
      <c r="AB1990" s="8" t="str">
        <f t="shared" si="254"/>
        <v/>
      </c>
    </row>
    <row r="1991" spans="28:28">
      <c r="AB1991" s="8" t="str">
        <f t="shared" si="254"/>
        <v/>
      </c>
    </row>
    <row r="1992" spans="28:28">
      <c r="AB1992" s="8" t="str">
        <f t="shared" si="254"/>
        <v/>
      </c>
    </row>
    <row r="1993" spans="28:28">
      <c r="AB1993" s="8" t="str">
        <f t="shared" si="254"/>
        <v/>
      </c>
    </row>
    <row r="1994" spans="28:28">
      <c r="AB1994" s="8" t="str">
        <f t="shared" si="254"/>
        <v/>
      </c>
    </row>
    <row r="1995" spans="28:28">
      <c r="AB1995" s="8" t="str">
        <f t="shared" si="254"/>
        <v/>
      </c>
    </row>
    <row r="1996" spans="28:28">
      <c r="AB1996" s="8" t="str">
        <f t="shared" si="254"/>
        <v/>
      </c>
    </row>
    <row r="1997" spans="28:28">
      <c r="AB1997" s="8" t="str">
        <f t="shared" si="254"/>
        <v/>
      </c>
    </row>
    <row r="1998" spans="28:28">
      <c r="AB1998" s="8" t="str">
        <f t="shared" si="254"/>
        <v/>
      </c>
    </row>
    <row r="1999" spans="28:28">
      <c r="AB1999" s="8" t="str">
        <f t="shared" si="254"/>
        <v/>
      </c>
    </row>
    <row r="2000" spans="28:28">
      <c r="AB2000" s="8" t="str">
        <f t="shared" ref="AB2000:AB2063" si="255">IF(OR(L2000=0,Q2000&gt;14,ABS(R2000-L2000)&gt;50),"",R2000-L2000)</f>
        <v/>
      </c>
    </row>
    <row r="2001" spans="28:28">
      <c r="AB2001" s="8" t="str">
        <f t="shared" si="255"/>
        <v/>
      </c>
    </row>
    <row r="2002" spans="28:28">
      <c r="AB2002" s="8" t="str">
        <f t="shared" si="255"/>
        <v/>
      </c>
    </row>
    <row r="2003" spans="28:28">
      <c r="AB2003" s="8" t="str">
        <f t="shared" si="255"/>
        <v/>
      </c>
    </row>
    <row r="2004" spans="28:28">
      <c r="AB2004" s="8" t="str">
        <f t="shared" si="255"/>
        <v/>
      </c>
    </row>
    <row r="2005" spans="28:28">
      <c r="AB2005" s="8" t="str">
        <f t="shared" si="255"/>
        <v/>
      </c>
    </row>
    <row r="2006" spans="28:28">
      <c r="AB2006" s="8" t="str">
        <f t="shared" si="255"/>
        <v/>
      </c>
    </row>
    <row r="2007" spans="28:28">
      <c r="AB2007" s="8" t="str">
        <f t="shared" si="255"/>
        <v/>
      </c>
    </row>
    <row r="2008" spans="28:28">
      <c r="AB2008" s="8" t="str">
        <f t="shared" si="255"/>
        <v/>
      </c>
    </row>
    <row r="2009" spans="28:28">
      <c r="AB2009" s="8" t="str">
        <f t="shared" si="255"/>
        <v/>
      </c>
    </row>
    <row r="2010" spans="28:28">
      <c r="AB2010" s="8" t="str">
        <f t="shared" si="255"/>
        <v/>
      </c>
    </row>
    <row r="2011" spans="28:28">
      <c r="AB2011" s="8" t="str">
        <f t="shared" si="255"/>
        <v/>
      </c>
    </row>
    <row r="2012" spans="28:28">
      <c r="AB2012" s="8" t="str">
        <f t="shared" si="255"/>
        <v/>
      </c>
    </row>
    <row r="2013" spans="28:28">
      <c r="AB2013" s="8" t="str">
        <f t="shared" si="255"/>
        <v/>
      </c>
    </row>
    <row r="2014" spans="28:28">
      <c r="AB2014" s="8" t="str">
        <f t="shared" si="255"/>
        <v/>
      </c>
    </row>
    <row r="2015" spans="28:28">
      <c r="AB2015" s="8" t="str">
        <f t="shared" si="255"/>
        <v/>
      </c>
    </row>
    <row r="2016" spans="28:28">
      <c r="AB2016" s="8" t="str">
        <f t="shared" si="255"/>
        <v/>
      </c>
    </row>
    <row r="2017" spans="28:28">
      <c r="AB2017" s="8" t="str">
        <f t="shared" si="255"/>
        <v/>
      </c>
    </row>
    <row r="2018" spans="28:28">
      <c r="AB2018" s="8" t="str">
        <f t="shared" si="255"/>
        <v/>
      </c>
    </row>
    <row r="2019" spans="28:28">
      <c r="AB2019" s="8" t="str">
        <f t="shared" si="255"/>
        <v/>
      </c>
    </row>
    <row r="2020" spans="28:28">
      <c r="AB2020" s="8" t="str">
        <f t="shared" si="255"/>
        <v/>
      </c>
    </row>
    <row r="2021" spans="28:28">
      <c r="AB2021" s="8" t="str">
        <f t="shared" si="255"/>
        <v/>
      </c>
    </row>
    <row r="2022" spans="28:28">
      <c r="AB2022" s="8" t="str">
        <f t="shared" si="255"/>
        <v/>
      </c>
    </row>
    <row r="2023" spans="28:28">
      <c r="AB2023" s="8" t="str">
        <f t="shared" si="255"/>
        <v/>
      </c>
    </row>
    <row r="2024" spans="28:28">
      <c r="AB2024" s="8" t="str">
        <f t="shared" si="255"/>
        <v/>
      </c>
    </row>
    <row r="2025" spans="28:28">
      <c r="AB2025" s="8" t="str">
        <f t="shared" si="255"/>
        <v/>
      </c>
    </row>
    <row r="2026" spans="28:28">
      <c r="AB2026" s="8" t="str">
        <f t="shared" si="255"/>
        <v/>
      </c>
    </row>
    <row r="2027" spans="28:28">
      <c r="AB2027" s="8" t="str">
        <f t="shared" si="255"/>
        <v/>
      </c>
    </row>
    <row r="2028" spans="28:28">
      <c r="AB2028" s="8" t="str">
        <f t="shared" si="255"/>
        <v/>
      </c>
    </row>
    <row r="2029" spans="28:28">
      <c r="AB2029" s="8" t="str">
        <f t="shared" si="255"/>
        <v/>
      </c>
    </row>
    <row r="2030" spans="28:28">
      <c r="AB2030" s="8" t="str">
        <f t="shared" si="255"/>
        <v/>
      </c>
    </row>
    <row r="2031" spans="28:28">
      <c r="AB2031" s="8" t="str">
        <f t="shared" si="255"/>
        <v/>
      </c>
    </row>
    <row r="2032" spans="28:28">
      <c r="AB2032" s="8" t="str">
        <f t="shared" si="255"/>
        <v/>
      </c>
    </row>
    <row r="2033" spans="28:28">
      <c r="AB2033" s="8" t="str">
        <f t="shared" si="255"/>
        <v/>
      </c>
    </row>
    <row r="2034" spans="28:28">
      <c r="AB2034" s="8" t="str">
        <f t="shared" si="255"/>
        <v/>
      </c>
    </row>
    <row r="2035" spans="28:28">
      <c r="AB2035" s="8" t="str">
        <f t="shared" si="255"/>
        <v/>
      </c>
    </row>
    <row r="2036" spans="28:28">
      <c r="AB2036" s="8" t="str">
        <f t="shared" si="255"/>
        <v/>
      </c>
    </row>
    <row r="2037" spans="28:28">
      <c r="AB2037" s="8" t="str">
        <f t="shared" si="255"/>
        <v/>
      </c>
    </row>
    <row r="2038" spans="28:28">
      <c r="AB2038" s="8" t="str">
        <f t="shared" si="255"/>
        <v/>
      </c>
    </row>
    <row r="2039" spans="28:28">
      <c r="AB2039" s="8" t="str">
        <f t="shared" si="255"/>
        <v/>
      </c>
    </row>
    <row r="2040" spans="28:28">
      <c r="AB2040" s="8" t="str">
        <f t="shared" si="255"/>
        <v/>
      </c>
    </row>
    <row r="2041" spans="28:28">
      <c r="AB2041" s="8" t="str">
        <f t="shared" si="255"/>
        <v/>
      </c>
    </row>
    <row r="2042" spans="28:28">
      <c r="AB2042" s="8" t="str">
        <f t="shared" si="255"/>
        <v/>
      </c>
    </row>
    <row r="2043" spans="28:28">
      <c r="AB2043" s="8" t="str">
        <f t="shared" si="255"/>
        <v/>
      </c>
    </row>
    <row r="2044" spans="28:28">
      <c r="AB2044" s="8" t="str">
        <f t="shared" si="255"/>
        <v/>
      </c>
    </row>
    <row r="2045" spans="28:28">
      <c r="AB2045" s="8" t="str">
        <f t="shared" si="255"/>
        <v/>
      </c>
    </row>
    <row r="2046" spans="28:28">
      <c r="AB2046" s="8" t="str">
        <f t="shared" si="255"/>
        <v/>
      </c>
    </row>
    <row r="2047" spans="28:28">
      <c r="AB2047" s="8" t="str">
        <f t="shared" si="255"/>
        <v/>
      </c>
    </row>
    <row r="2048" spans="28:28">
      <c r="AB2048" s="8" t="str">
        <f t="shared" si="255"/>
        <v/>
      </c>
    </row>
    <row r="2049" spans="28:28">
      <c r="AB2049" s="8" t="str">
        <f t="shared" si="255"/>
        <v/>
      </c>
    </row>
    <row r="2050" spans="28:28">
      <c r="AB2050" s="8" t="str">
        <f t="shared" si="255"/>
        <v/>
      </c>
    </row>
    <row r="2051" spans="28:28">
      <c r="AB2051" s="8" t="str">
        <f t="shared" si="255"/>
        <v/>
      </c>
    </row>
    <row r="2052" spans="28:28">
      <c r="AB2052" s="8" t="str">
        <f t="shared" si="255"/>
        <v/>
      </c>
    </row>
    <row r="2053" spans="28:28">
      <c r="AB2053" s="8" t="str">
        <f t="shared" si="255"/>
        <v/>
      </c>
    </row>
    <row r="2054" spans="28:28">
      <c r="AB2054" s="8" t="str">
        <f t="shared" si="255"/>
        <v/>
      </c>
    </row>
    <row r="2055" spans="28:28">
      <c r="AB2055" s="8" t="str">
        <f t="shared" si="255"/>
        <v/>
      </c>
    </row>
    <row r="2056" spans="28:28">
      <c r="AB2056" s="8" t="str">
        <f t="shared" si="255"/>
        <v/>
      </c>
    </row>
    <row r="2057" spans="28:28">
      <c r="AB2057" s="8" t="str">
        <f t="shared" si="255"/>
        <v/>
      </c>
    </row>
    <row r="2058" spans="28:28">
      <c r="AB2058" s="8" t="str">
        <f t="shared" si="255"/>
        <v/>
      </c>
    </row>
    <row r="2059" spans="28:28">
      <c r="AB2059" s="8" t="str">
        <f t="shared" si="255"/>
        <v/>
      </c>
    </row>
    <row r="2060" spans="28:28">
      <c r="AB2060" s="8" t="str">
        <f t="shared" si="255"/>
        <v/>
      </c>
    </row>
    <row r="2061" spans="28:28">
      <c r="AB2061" s="8" t="str">
        <f t="shared" si="255"/>
        <v/>
      </c>
    </row>
    <row r="2062" spans="28:28">
      <c r="AB2062" s="8" t="str">
        <f t="shared" si="255"/>
        <v/>
      </c>
    </row>
    <row r="2063" spans="28:28">
      <c r="AB2063" s="8" t="str">
        <f t="shared" si="255"/>
        <v/>
      </c>
    </row>
    <row r="2064" spans="28:28">
      <c r="AB2064" s="8" t="str">
        <f t="shared" ref="AB2064:AB2127" si="256">IF(OR(L2064=0,Q2064&gt;14,ABS(R2064-L2064)&gt;50),"",R2064-L2064)</f>
        <v/>
      </c>
    </row>
    <row r="2065" spans="28:28">
      <c r="AB2065" s="8" t="str">
        <f t="shared" si="256"/>
        <v/>
      </c>
    </row>
    <row r="2066" spans="28:28">
      <c r="AB2066" s="8" t="str">
        <f t="shared" si="256"/>
        <v/>
      </c>
    </row>
    <row r="2067" spans="28:28">
      <c r="AB2067" s="8" t="str">
        <f t="shared" si="256"/>
        <v/>
      </c>
    </row>
    <row r="2068" spans="28:28">
      <c r="AB2068" s="8" t="str">
        <f t="shared" si="256"/>
        <v/>
      </c>
    </row>
    <row r="2069" spans="28:28">
      <c r="AB2069" s="8" t="str">
        <f t="shared" si="256"/>
        <v/>
      </c>
    </row>
    <row r="2070" spans="28:28">
      <c r="AB2070" s="8" t="str">
        <f t="shared" si="256"/>
        <v/>
      </c>
    </row>
    <row r="2071" spans="28:28">
      <c r="AB2071" s="8" t="str">
        <f t="shared" si="256"/>
        <v/>
      </c>
    </row>
    <row r="2072" spans="28:28">
      <c r="AB2072" s="8" t="str">
        <f t="shared" si="256"/>
        <v/>
      </c>
    </row>
    <row r="2073" spans="28:28">
      <c r="AB2073" s="8" t="str">
        <f t="shared" si="256"/>
        <v/>
      </c>
    </row>
    <row r="2074" spans="28:28">
      <c r="AB2074" s="8" t="str">
        <f t="shared" si="256"/>
        <v/>
      </c>
    </row>
    <row r="2075" spans="28:28">
      <c r="AB2075" s="8" t="str">
        <f t="shared" si="256"/>
        <v/>
      </c>
    </row>
    <row r="2076" spans="28:28">
      <c r="AB2076" s="8" t="str">
        <f t="shared" si="256"/>
        <v/>
      </c>
    </row>
    <row r="2077" spans="28:28">
      <c r="AB2077" s="8" t="str">
        <f t="shared" si="256"/>
        <v/>
      </c>
    </row>
    <row r="2078" spans="28:28">
      <c r="AB2078" s="8" t="str">
        <f t="shared" si="256"/>
        <v/>
      </c>
    </row>
    <row r="2079" spans="28:28">
      <c r="AB2079" s="8" t="str">
        <f t="shared" si="256"/>
        <v/>
      </c>
    </row>
    <row r="2080" spans="28:28">
      <c r="AB2080" s="8" t="str">
        <f t="shared" si="256"/>
        <v/>
      </c>
    </row>
    <row r="2081" spans="28:28">
      <c r="AB2081" s="8" t="str">
        <f t="shared" si="256"/>
        <v/>
      </c>
    </row>
    <row r="2082" spans="28:28">
      <c r="AB2082" s="8" t="str">
        <f t="shared" si="256"/>
        <v/>
      </c>
    </row>
    <row r="2083" spans="28:28">
      <c r="AB2083" s="8" t="str">
        <f t="shared" si="256"/>
        <v/>
      </c>
    </row>
    <row r="2084" spans="28:28">
      <c r="AB2084" s="8" t="str">
        <f t="shared" si="256"/>
        <v/>
      </c>
    </row>
    <row r="2085" spans="28:28">
      <c r="AB2085" s="8" t="str">
        <f t="shared" si="256"/>
        <v/>
      </c>
    </row>
    <row r="2086" spans="28:28">
      <c r="AB2086" s="8" t="str">
        <f t="shared" si="256"/>
        <v/>
      </c>
    </row>
    <row r="2087" spans="28:28">
      <c r="AB2087" s="8" t="str">
        <f t="shared" si="256"/>
        <v/>
      </c>
    </row>
    <row r="2088" spans="28:28">
      <c r="AB2088" s="8" t="str">
        <f t="shared" si="256"/>
        <v/>
      </c>
    </row>
    <row r="2089" spans="28:28">
      <c r="AB2089" s="8" t="str">
        <f t="shared" si="256"/>
        <v/>
      </c>
    </row>
    <row r="2090" spans="28:28">
      <c r="AB2090" s="8" t="str">
        <f t="shared" si="256"/>
        <v/>
      </c>
    </row>
    <row r="2091" spans="28:28">
      <c r="AB2091" s="8" t="str">
        <f t="shared" si="256"/>
        <v/>
      </c>
    </row>
    <row r="2092" spans="28:28">
      <c r="AB2092" s="8" t="str">
        <f t="shared" si="256"/>
        <v/>
      </c>
    </row>
    <row r="2093" spans="28:28">
      <c r="AB2093" s="8" t="str">
        <f t="shared" si="256"/>
        <v/>
      </c>
    </row>
    <row r="2094" spans="28:28">
      <c r="AB2094" s="8" t="str">
        <f t="shared" si="256"/>
        <v/>
      </c>
    </row>
    <row r="2095" spans="28:28">
      <c r="AB2095" s="8" t="str">
        <f t="shared" si="256"/>
        <v/>
      </c>
    </row>
    <row r="2096" spans="28:28">
      <c r="AB2096" s="8" t="str">
        <f t="shared" si="256"/>
        <v/>
      </c>
    </row>
    <row r="2097" spans="28:28">
      <c r="AB2097" s="8" t="str">
        <f t="shared" si="256"/>
        <v/>
      </c>
    </row>
    <row r="2098" spans="28:28">
      <c r="AB2098" s="8" t="str">
        <f t="shared" si="256"/>
        <v/>
      </c>
    </row>
    <row r="2099" spans="28:28">
      <c r="AB2099" s="8" t="str">
        <f t="shared" si="256"/>
        <v/>
      </c>
    </row>
    <row r="2100" spans="28:28">
      <c r="AB2100" s="8" t="str">
        <f t="shared" si="256"/>
        <v/>
      </c>
    </row>
    <row r="2101" spans="28:28">
      <c r="AB2101" s="8" t="str">
        <f t="shared" si="256"/>
        <v/>
      </c>
    </row>
    <row r="2102" spans="28:28">
      <c r="AB2102" s="8" t="str">
        <f t="shared" si="256"/>
        <v/>
      </c>
    </row>
    <row r="2103" spans="28:28">
      <c r="AB2103" s="8" t="str">
        <f t="shared" si="256"/>
        <v/>
      </c>
    </row>
    <row r="2104" spans="28:28">
      <c r="AB2104" s="8" t="str">
        <f t="shared" si="256"/>
        <v/>
      </c>
    </row>
    <row r="2105" spans="28:28">
      <c r="AB2105" s="8" t="str">
        <f t="shared" si="256"/>
        <v/>
      </c>
    </row>
    <row r="2106" spans="28:28">
      <c r="AB2106" s="8" t="str">
        <f t="shared" si="256"/>
        <v/>
      </c>
    </row>
    <row r="2107" spans="28:28">
      <c r="AB2107" s="8" t="str">
        <f t="shared" si="256"/>
        <v/>
      </c>
    </row>
    <row r="2108" spans="28:28">
      <c r="AB2108" s="8" t="str">
        <f t="shared" si="256"/>
        <v/>
      </c>
    </row>
    <row r="2109" spans="28:28">
      <c r="AB2109" s="8" t="str">
        <f t="shared" si="256"/>
        <v/>
      </c>
    </row>
    <row r="2110" spans="28:28">
      <c r="AB2110" s="8" t="str">
        <f t="shared" si="256"/>
        <v/>
      </c>
    </row>
    <row r="2111" spans="28:28">
      <c r="AB2111" s="8" t="str">
        <f t="shared" si="256"/>
        <v/>
      </c>
    </row>
    <row r="2112" spans="28:28">
      <c r="AB2112" s="8" t="str">
        <f t="shared" si="256"/>
        <v/>
      </c>
    </row>
    <row r="2113" spans="28:28">
      <c r="AB2113" s="8" t="str">
        <f t="shared" si="256"/>
        <v/>
      </c>
    </row>
    <row r="2114" spans="28:28">
      <c r="AB2114" s="8" t="str">
        <f t="shared" si="256"/>
        <v/>
      </c>
    </row>
    <row r="2115" spans="28:28">
      <c r="AB2115" s="8" t="str">
        <f t="shared" si="256"/>
        <v/>
      </c>
    </row>
    <row r="2116" spans="28:28">
      <c r="AB2116" s="8" t="str">
        <f t="shared" si="256"/>
        <v/>
      </c>
    </row>
    <row r="2117" spans="28:28">
      <c r="AB2117" s="8" t="str">
        <f t="shared" si="256"/>
        <v/>
      </c>
    </row>
    <row r="2118" spans="28:28">
      <c r="AB2118" s="8" t="str">
        <f t="shared" si="256"/>
        <v/>
      </c>
    </row>
    <row r="2119" spans="28:28">
      <c r="AB2119" s="8" t="str">
        <f t="shared" si="256"/>
        <v/>
      </c>
    </row>
    <row r="2120" spans="28:28">
      <c r="AB2120" s="8" t="str">
        <f t="shared" si="256"/>
        <v/>
      </c>
    </row>
    <row r="2121" spans="28:28">
      <c r="AB2121" s="8" t="str">
        <f t="shared" si="256"/>
        <v/>
      </c>
    </row>
    <row r="2122" spans="28:28">
      <c r="AB2122" s="8" t="str">
        <f t="shared" si="256"/>
        <v/>
      </c>
    </row>
    <row r="2123" spans="28:28">
      <c r="AB2123" s="8" t="str">
        <f t="shared" si="256"/>
        <v/>
      </c>
    </row>
    <row r="2124" spans="28:28">
      <c r="AB2124" s="8" t="str">
        <f t="shared" si="256"/>
        <v/>
      </c>
    </row>
    <row r="2125" spans="28:28">
      <c r="AB2125" s="8" t="str">
        <f t="shared" si="256"/>
        <v/>
      </c>
    </row>
    <row r="2126" spans="28:28">
      <c r="AB2126" s="8" t="str">
        <f t="shared" si="256"/>
        <v/>
      </c>
    </row>
    <row r="2127" spans="28:28">
      <c r="AB2127" s="8" t="str">
        <f t="shared" si="256"/>
        <v/>
      </c>
    </row>
    <row r="2128" spans="28:28">
      <c r="AB2128" s="8" t="str">
        <f t="shared" ref="AB2128:AB2191" si="257">IF(OR(L2128=0,Q2128&gt;14,ABS(R2128-L2128)&gt;50),"",R2128-L2128)</f>
        <v/>
      </c>
    </row>
    <row r="2129" spans="28:28">
      <c r="AB2129" s="8" t="str">
        <f t="shared" si="257"/>
        <v/>
      </c>
    </row>
    <row r="2130" spans="28:28">
      <c r="AB2130" s="8" t="str">
        <f t="shared" si="257"/>
        <v/>
      </c>
    </row>
    <row r="2131" spans="28:28">
      <c r="AB2131" s="8" t="str">
        <f t="shared" si="257"/>
        <v/>
      </c>
    </row>
    <row r="2132" spans="28:28">
      <c r="AB2132" s="8" t="str">
        <f t="shared" si="257"/>
        <v/>
      </c>
    </row>
    <row r="2133" spans="28:28">
      <c r="AB2133" s="8" t="str">
        <f t="shared" si="257"/>
        <v/>
      </c>
    </row>
    <row r="2134" spans="28:28">
      <c r="AB2134" s="8" t="str">
        <f t="shared" si="257"/>
        <v/>
      </c>
    </row>
    <row r="2135" spans="28:28">
      <c r="AB2135" s="8" t="str">
        <f t="shared" si="257"/>
        <v/>
      </c>
    </row>
    <row r="2136" spans="28:28">
      <c r="AB2136" s="8" t="str">
        <f t="shared" si="257"/>
        <v/>
      </c>
    </row>
    <row r="2137" spans="28:28">
      <c r="AB2137" s="8" t="str">
        <f t="shared" si="257"/>
        <v/>
      </c>
    </row>
    <row r="2138" spans="28:28">
      <c r="AB2138" s="8" t="str">
        <f t="shared" si="257"/>
        <v/>
      </c>
    </row>
    <row r="2139" spans="28:28">
      <c r="AB2139" s="8" t="str">
        <f t="shared" si="257"/>
        <v/>
      </c>
    </row>
    <row r="2140" spans="28:28">
      <c r="AB2140" s="8" t="str">
        <f t="shared" si="257"/>
        <v/>
      </c>
    </row>
    <row r="2141" spans="28:28">
      <c r="AB2141" s="8" t="str">
        <f t="shared" si="257"/>
        <v/>
      </c>
    </row>
    <row r="2142" spans="28:28">
      <c r="AB2142" s="8" t="str">
        <f t="shared" si="257"/>
        <v/>
      </c>
    </row>
    <row r="2143" spans="28:28">
      <c r="AB2143" s="8" t="str">
        <f t="shared" si="257"/>
        <v/>
      </c>
    </row>
    <row r="2144" spans="28:28">
      <c r="AB2144" s="8" t="str">
        <f t="shared" si="257"/>
        <v/>
      </c>
    </row>
    <row r="2145" spans="28:28">
      <c r="AB2145" s="8" t="str">
        <f t="shared" si="257"/>
        <v/>
      </c>
    </row>
    <row r="2146" spans="28:28">
      <c r="AB2146" s="8" t="str">
        <f t="shared" si="257"/>
        <v/>
      </c>
    </row>
    <row r="2147" spans="28:28">
      <c r="AB2147" s="8" t="str">
        <f t="shared" si="257"/>
        <v/>
      </c>
    </row>
    <row r="2148" spans="28:28">
      <c r="AB2148" s="8" t="str">
        <f t="shared" si="257"/>
        <v/>
      </c>
    </row>
    <row r="2149" spans="28:28">
      <c r="AB2149" s="8" t="str">
        <f t="shared" si="257"/>
        <v/>
      </c>
    </row>
    <row r="2150" spans="28:28">
      <c r="AB2150" s="8" t="str">
        <f t="shared" si="257"/>
        <v/>
      </c>
    </row>
    <row r="2151" spans="28:28">
      <c r="AB2151" s="8" t="str">
        <f t="shared" si="257"/>
        <v/>
      </c>
    </row>
    <row r="2152" spans="28:28">
      <c r="AB2152" s="8" t="str">
        <f t="shared" si="257"/>
        <v/>
      </c>
    </row>
    <row r="2153" spans="28:28">
      <c r="AB2153" s="8" t="str">
        <f t="shared" si="257"/>
        <v/>
      </c>
    </row>
    <row r="2154" spans="28:28">
      <c r="AB2154" s="8" t="str">
        <f t="shared" si="257"/>
        <v/>
      </c>
    </row>
    <row r="2155" spans="28:28">
      <c r="AB2155" s="8" t="str">
        <f t="shared" si="257"/>
        <v/>
      </c>
    </row>
    <row r="2156" spans="28:28">
      <c r="AB2156" s="8" t="str">
        <f t="shared" si="257"/>
        <v/>
      </c>
    </row>
    <row r="2157" spans="28:28">
      <c r="AB2157" s="8" t="str">
        <f t="shared" si="257"/>
        <v/>
      </c>
    </row>
    <row r="2158" spans="28:28">
      <c r="AB2158" s="8" t="str">
        <f t="shared" si="257"/>
        <v/>
      </c>
    </row>
    <row r="2159" spans="28:28">
      <c r="AB2159" s="8" t="str">
        <f t="shared" si="257"/>
        <v/>
      </c>
    </row>
    <row r="2160" spans="28:28">
      <c r="AB2160" s="8" t="str">
        <f t="shared" si="257"/>
        <v/>
      </c>
    </row>
    <row r="2161" spans="28:28">
      <c r="AB2161" s="8" t="str">
        <f t="shared" si="257"/>
        <v/>
      </c>
    </row>
    <row r="2162" spans="28:28">
      <c r="AB2162" s="8" t="str">
        <f t="shared" si="257"/>
        <v/>
      </c>
    </row>
    <row r="2163" spans="28:28">
      <c r="AB2163" s="8" t="str">
        <f t="shared" si="257"/>
        <v/>
      </c>
    </row>
    <row r="2164" spans="28:28">
      <c r="AB2164" s="8" t="str">
        <f t="shared" si="257"/>
        <v/>
      </c>
    </row>
    <row r="2165" spans="28:28">
      <c r="AB2165" s="8" t="str">
        <f t="shared" si="257"/>
        <v/>
      </c>
    </row>
    <row r="2166" spans="28:28">
      <c r="AB2166" s="8" t="str">
        <f t="shared" si="257"/>
        <v/>
      </c>
    </row>
    <row r="2167" spans="28:28">
      <c r="AB2167" s="8" t="str">
        <f t="shared" si="257"/>
        <v/>
      </c>
    </row>
    <row r="2168" spans="28:28">
      <c r="AB2168" s="8" t="str">
        <f t="shared" si="257"/>
        <v/>
      </c>
    </row>
    <row r="2169" spans="28:28">
      <c r="AB2169" s="8" t="str">
        <f t="shared" si="257"/>
        <v/>
      </c>
    </row>
    <row r="2170" spans="28:28">
      <c r="AB2170" s="8" t="str">
        <f t="shared" si="257"/>
        <v/>
      </c>
    </row>
    <row r="2171" spans="28:28">
      <c r="AB2171" s="8" t="str">
        <f t="shared" si="257"/>
        <v/>
      </c>
    </row>
    <row r="2172" spans="28:28">
      <c r="AB2172" s="8" t="str">
        <f t="shared" si="257"/>
        <v/>
      </c>
    </row>
    <row r="2173" spans="28:28">
      <c r="AB2173" s="8" t="str">
        <f t="shared" si="257"/>
        <v/>
      </c>
    </row>
    <row r="2174" spans="28:28">
      <c r="AB2174" s="8" t="str">
        <f t="shared" si="257"/>
        <v/>
      </c>
    </row>
    <row r="2175" spans="28:28">
      <c r="AB2175" s="8" t="str">
        <f t="shared" si="257"/>
        <v/>
      </c>
    </row>
    <row r="2176" spans="28:28">
      <c r="AB2176" s="8" t="str">
        <f t="shared" si="257"/>
        <v/>
      </c>
    </row>
    <row r="2177" spans="28:28">
      <c r="AB2177" s="8" t="str">
        <f t="shared" si="257"/>
        <v/>
      </c>
    </row>
    <row r="2178" spans="28:28">
      <c r="AB2178" s="8" t="str">
        <f t="shared" si="257"/>
        <v/>
      </c>
    </row>
    <row r="2179" spans="28:28">
      <c r="AB2179" s="8" t="str">
        <f t="shared" si="257"/>
        <v/>
      </c>
    </row>
    <row r="2180" spans="28:28">
      <c r="AB2180" s="8" t="str">
        <f t="shared" si="257"/>
        <v/>
      </c>
    </row>
    <row r="2181" spans="28:28">
      <c r="AB2181" s="8" t="str">
        <f t="shared" si="257"/>
        <v/>
      </c>
    </row>
    <row r="2182" spans="28:28">
      <c r="AB2182" s="8" t="str">
        <f t="shared" si="257"/>
        <v/>
      </c>
    </row>
    <row r="2183" spans="28:28">
      <c r="AB2183" s="8" t="str">
        <f t="shared" si="257"/>
        <v/>
      </c>
    </row>
    <row r="2184" spans="28:28">
      <c r="AB2184" s="8" t="str">
        <f t="shared" si="257"/>
        <v/>
      </c>
    </row>
    <row r="2185" spans="28:28">
      <c r="AB2185" s="8" t="str">
        <f t="shared" si="257"/>
        <v/>
      </c>
    </row>
    <row r="2186" spans="28:28">
      <c r="AB2186" s="8" t="str">
        <f t="shared" si="257"/>
        <v/>
      </c>
    </row>
    <row r="2187" spans="28:28">
      <c r="AB2187" s="8" t="str">
        <f t="shared" si="257"/>
        <v/>
      </c>
    </row>
    <row r="2188" spans="28:28">
      <c r="AB2188" s="8" t="str">
        <f t="shared" si="257"/>
        <v/>
      </c>
    </row>
    <row r="2189" spans="28:28">
      <c r="AB2189" s="8" t="str">
        <f t="shared" si="257"/>
        <v/>
      </c>
    </row>
    <row r="2190" spans="28:28">
      <c r="AB2190" s="8" t="str">
        <f t="shared" si="257"/>
        <v/>
      </c>
    </row>
    <row r="2191" spans="28:28">
      <c r="AB2191" s="8" t="str">
        <f t="shared" si="257"/>
        <v/>
      </c>
    </row>
    <row r="2192" spans="28:28">
      <c r="AB2192" s="8" t="str">
        <f t="shared" ref="AB2192:AB2255" si="258">IF(OR(L2192=0,Q2192&gt;14,ABS(R2192-L2192)&gt;50),"",R2192-L2192)</f>
        <v/>
      </c>
    </row>
    <row r="2193" spans="28:28">
      <c r="AB2193" s="8" t="str">
        <f t="shared" si="258"/>
        <v/>
      </c>
    </row>
    <row r="2194" spans="28:28">
      <c r="AB2194" s="8" t="str">
        <f t="shared" si="258"/>
        <v/>
      </c>
    </row>
    <row r="2195" spans="28:28">
      <c r="AB2195" s="8" t="str">
        <f t="shared" si="258"/>
        <v/>
      </c>
    </row>
    <row r="2196" spans="28:28">
      <c r="AB2196" s="8" t="str">
        <f t="shared" si="258"/>
        <v/>
      </c>
    </row>
    <row r="2197" spans="28:28">
      <c r="AB2197" s="8" t="str">
        <f t="shared" si="258"/>
        <v/>
      </c>
    </row>
    <row r="2198" spans="28:28">
      <c r="AB2198" s="8" t="str">
        <f t="shared" si="258"/>
        <v/>
      </c>
    </row>
    <row r="2199" spans="28:28">
      <c r="AB2199" s="8" t="str">
        <f t="shared" si="258"/>
        <v/>
      </c>
    </row>
    <row r="2200" spans="28:28">
      <c r="AB2200" s="8" t="str">
        <f t="shared" si="258"/>
        <v/>
      </c>
    </row>
    <row r="2201" spans="28:28">
      <c r="AB2201" s="8" t="str">
        <f t="shared" si="258"/>
        <v/>
      </c>
    </row>
    <row r="2202" spans="28:28">
      <c r="AB2202" s="8" t="str">
        <f t="shared" si="258"/>
        <v/>
      </c>
    </row>
    <row r="2203" spans="28:28">
      <c r="AB2203" s="8" t="str">
        <f t="shared" si="258"/>
        <v/>
      </c>
    </row>
    <row r="2204" spans="28:28">
      <c r="AB2204" s="8" t="str">
        <f t="shared" si="258"/>
        <v/>
      </c>
    </row>
    <row r="2205" spans="28:28">
      <c r="AB2205" s="8" t="str">
        <f t="shared" si="258"/>
        <v/>
      </c>
    </row>
    <row r="2206" spans="28:28">
      <c r="AB2206" s="8" t="str">
        <f t="shared" si="258"/>
        <v/>
      </c>
    </row>
    <row r="2207" spans="28:28">
      <c r="AB2207" s="8" t="str">
        <f t="shared" si="258"/>
        <v/>
      </c>
    </row>
    <row r="2208" spans="28:28">
      <c r="AB2208" s="8" t="str">
        <f t="shared" si="258"/>
        <v/>
      </c>
    </row>
    <row r="2209" spans="28:28">
      <c r="AB2209" s="8" t="str">
        <f t="shared" si="258"/>
        <v/>
      </c>
    </row>
    <row r="2210" spans="28:28">
      <c r="AB2210" s="8" t="str">
        <f t="shared" si="258"/>
        <v/>
      </c>
    </row>
    <row r="2211" spans="28:28">
      <c r="AB2211" s="8" t="str">
        <f t="shared" si="258"/>
        <v/>
      </c>
    </row>
    <row r="2212" spans="28:28">
      <c r="AB2212" s="8" t="str">
        <f t="shared" si="258"/>
        <v/>
      </c>
    </row>
    <row r="2213" spans="28:28">
      <c r="AB2213" s="8" t="str">
        <f t="shared" si="258"/>
        <v/>
      </c>
    </row>
    <row r="2214" spans="28:28">
      <c r="AB2214" s="8" t="str">
        <f t="shared" si="258"/>
        <v/>
      </c>
    </row>
    <row r="2215" spans="28:28">
      <c r="AB2215" s="8" t="str">
        <f t="shared" si="258"/>
        <v/>
      </c>
    </row>
    <row r="2216" spans="28:28">
      <c r="AB2216" s="8" t="str">
        <f t="shared" si="258"/>
        <v/>
      </c>
    </row>
    <row r="2217" spans="28:28">
      <c r="AB2217" s="8" t="str">
        <f t="shared" si="258"/>
        <v/>
      </c>
    </row>
    <row r="2218" spans="28:28">
      <c r="AB2218" s="8" t="str">
        <f t="shared" si="258"/>
        <v/>
      </c>
    </row>
    <row r="2219" spans="28:28">
      <c r="AB2219" s="8" t="str">
        <f t="shared" si="258"/>
        <v/>
      </c>
    </row>
    <row r="2220" spans="28:28">
      <c r="AB2220" s="8" t="str">
        <f t="shared" si="258"/>
        <v/>
      </c>
    </row>
    <row r="2221" spans="28:28">
      <c r="AB2221" s="8" t="str">
        <f t="shared" si="258"/>
        <v/>
      </c>
    </row>
    <row r="2222" spans="28:28">
      <c r="AB2222" s="8" t="str">
        <f t="shared" si="258"/>
        <v/>
      </c>
    </row>
    <row r="2223" spans="28:28">
      <c r="AB2223" s="8" t="str">
        <f t="shared" si="258"/>
        <v/>
      </c>
    </row>
    <row r="2224" spans="28:28">
      <c r="AB2224" s="8" t="str">
        <f t="shared" si="258"/>
        <v/>
      </c>
    </row>
    <row r="2225" spans="28:28">
      <c r="AB2225" s="8" t="str">
        <f t="shared" si="258"/>
        <v/>
      </c>
    </row>
    <row r="2226" spans="28:28">
      <c r="AB2226" s="8" t="str">
        <f t="shared" si="258"/>
        <v/>
      </c>
    </row>
    <row r="2227" spans="28:28">
      <c r="AB2227" s="8" t="str">
        <f t="shared" si="258"/>
        <v/>
      </c>
    </row>
    <row r="2228" spans="28:28">
      <c r="AB2228" s="8" t="str">
        <f t="shared" si="258"/>
        <v/>
      </c>
    </row>
    <row r="2229" spans="28:28">
      <c r="AB2229" s="8" t="str">
        <f t="shared" si="258"/>
        <v/>
      </c>
    </row>
    <row r="2230" spans="28:28">
      <c r="AB2230" s="8" t="str">
        <f t="shared" si="258"/>
        <v/>
      </c>
    </row>
    <row r="2231" spans="28:28">
      <c r="AB2231" s="8" t="str">
        <f t="shared" si="258"/>
        <v/>
      </c>
    </row>
    <row r="2232" spans="28:28">
      <c r="AB2232" s="8" t="str">
        <f t="shared" si="258"/>
        <v/>
      </c>
    </row>
    <row r="2233" spans="28:28">
      <c r="AB2233" s="8" t="str">
        <f t="shared" si="258"/>
        <v/>
      </c>
    </row>
    <row r="2234" spans="28:28">
      <c r="AB2234" s="8" t="str">
        <f t="shared" si="258"/>
        <v/>
      </c>
    </row>
    <row r="2235" spans="28:28">
      <c r="AB2235" s="8" t="str">
        <f t="shared" si="258"/>
        <v/>
      </c>
    </row>
    <row r="2236" spans="28:28">
      <c r="AB2236" s="8" t="str">
        <f t="shared" si="258"/>
        <v/>
      </c>
    </row>
    <row r="2237" spans="28:28">
      <c r="AB2237" s="8" t="str">
        <f t="shared" si="258"/>
        <v/>
      </c>
    </row>
    <row r="2238" spans="28:28">
      <c r="AB2238" s="8" t="str">
        <f t="shared" si="258"/>
        <v/>
      </c>
    </row>
    <row r="2239" spans="28:28">
      <c r="AB2239" s="8" t="str">
        <f t="shared" si="258"/>
        <v/>
      </c>
    </row>
    <row r="2240" spans="28:28">
      <c r="AB2240" s="8" t="str">
        <f t="shared" si="258"/>
        <v/>
      </c>
    </row>
    <row r="2241" spans="28:28">
      <c r="AB2241" s="8" t="str">
        <f t="shared" si="258"/>
        <v/>
      </c>
    </row>
    <row r="2242" spans="28:28">
      <c r="AB2242" s="8" t="str">
        <f t="shared" si="258"/>
        <v/>
      </c>
    </row>
    <row r="2243" spans="28:28">
      <c r="AB2243" s="8" t="str">
        <f t="shared" si="258"/>
        <v/>
      </c>
    </row>
    <row r="2244" spans="28:28">
      <c r="AB2244" s="8" t="str">
        <f t="shared" si="258"/>
        <v/>
      </c>
    </row>
    <row r="2245" spans="28:28">
      <c r="AB2245" s="8" t="str">
        <f t="shared" si="258"/>
        <v/>
      </c>
    </row>
    <row r="2246" spans="28:28">
      <c r="AB2246" s="8" t="str">
        <f t="shared" si="258"/>
        <v/>
      </c>
    </row>
    <row r="2247" spans="28:28">
      <c r="AB2247" s="8" t="str">
        <f t="shared" si="258"/>
        <v/>
      </c>
    </row>
    <row r="2248" spans="28:28">
      <c r="AB2248" s="8" t="str">
        <f t="shared" si="258"/>
        <v/>
      </c>
    </row>
    <row r="2249" spans="28:28">
      <c r="AB2249" s="8" t="str">
        <f t="shared" si="258"/>
        <v/>
      </c>
    </row>
    <row r="2250" spans="28:28">
      <c r="AB2250" s="8" t="str">
        <f t="shared" si="258"/>
        <v/>
      </c>
    </row>
    <row r="2251" spans="28:28">
      <c r="AB2251" s="8" t="str">
        <f t="shared" si="258"/>
        <v/>
      </c>
    </row>
    <row r="2252" spans="28:28">
      <c r="AB2252" s="8" t="str">
        <f t="shared" si="258"/>
        <v/>
      </c>
    </row>
    <row r="2253" spans="28:28">
      <c r="AB2253" s="8" t="str">
        <f t="shared" si="258"/>
        <v/>
      </c>
    </row>
    <row r="2254" spans="28:28">
      <c r="AB2254" s="8" t="str">
        <f t="shared" si="258"/>
        <v/>
      </c>
    </row>
    <row r="2255" spans="28:28">
      <c r="AB2255" s="8" t="str">
        <f t="shared" si="258"/>
        <v/>
      </c>
    </row>
    <row r="2256" spans="28:28">
      <c r="AB2256" s="8" t="str">
        <f t="shared" ref="AB2256:AB2319" si="259">IF(OR(L2256=0,Q2256&gt;14,ABS(R2256-L2256)&gt;50),"",R2256-L2256)</f>
        <v/>
      </c>
    </row>
    <row r="2257" spans="28:28">
      <c r="AB2257" s="8" t="str">
        <f t="shared" si="259"/>
        <v/>
      </c>
    </row>
    <row r="2258" spans="28:28">
      <c r="AB2258" s="8" t="str">
        <f t="shared" si="259"/>
        <v/>
      </c>
    </row>
    <row r="2259" spans="28:28">
      <c r="AB2259" s="8" t="str">
        <f t="shared" si="259"/>
        <v/>
      </c>
    </row>
    <row r="2260" spans="28:28">
      <c r="AB2260" s="8" t="str">
        <f t="shared" si="259"/>
        <v/>
      </c>
    </row>
    <row r="2261" spans="28:28">
      <c r="AB2261" s="8" t="str">
        <f t="shared" si="259"/>
        <v/>
      </c>
    </row>
    <row r="2262" spans="28:28">
      <c r="AB2262" s="8" t="str">
        <f t="shared" si="259"/>
        <v/>
      </c>
    </row>
    <row r="2263" spans="28:28">
      <c r="AB2263" s="8" t="str">
        <f t="shared" si="259"/>
        <v/>
      </c>
    </row>
    <row r="2264" spans="28:28">
      <c r="AB2264" s="8" t="str">
        <f t="shared" si="259"/>
        <v/>
      </c>
    </row>
    <row r="2265" spans="28:28">
      <c r="AB2265" s="8" t="str">
        <f t="shared" si="259"/>
        <v/>
      </c>
    </row>
    <row r="2266" spans="28:28">
      <c r="AB2266" s="8" t="str">
        <f t="shared" si="259"/>
        <v/>
      </c>
    </row>
    <row r="2267" spans="28:28">
      <c r="AB2267" s="8" t="str">
        <f t="shared" si="259"/>
        <v/>
      </c>
    </row>
    <row r="2268" spans="28:28">
      <c r="AB2268" s="8" t="str">
        <f t="shared" si="259"/>
        <v/>
      </c>
    </row>
    <row r="2269" spans="28:28">
      <c r="AB2269" s="8" t="str">
        <f t="shared" si="259"/>
        <v/>
      </c>
    </row>
    <row r="2270" spans="28:28">
      <c r="AB2270" s="8" t="str">
        <f t="shared" si="259"/>
        <v/>
      </c>
    </row>
    <row r="2271" spans="28:28">
      <c r="AB2271" s="8" t="str">
        <f t="shared" si="259"/>
        <v/>
      </c>
    </row>
    <row r="2272" spans="28:28">
      <c r="AB2272" s="8" t="str">
        <f t="shared" si="259"/>
        <v/>
      </c>
    </row>
    <row r="2273" spans="28:28">
      <c r="AB2273" s="8" t="str">
        <f t="shared" si="259"/>
        <v/>
      </c>
    </row>
    <row r="2274" spans="28:28">
      <c r="AB2274" s="8" t="str">
        <f t="shared" si="259"/>
        <v/>
      </c>
    </row>
    <row r="2275" spans="28:28">
      <c r="AB2275" s="8" t="str">
        <f t="shared" si="259"/>
        <v/>
      </c>
    </row>
    <row r="2276" spans="28:28">
      <c r="AB2276" s="8" t="str">
        <f t="shared" si="259"/>
        <v/>
      </c>
    </row>
    <row r="2277" spans="28:28">
      <c r="AB2277" s="8" t="str">
        <f t="shared" si="259"/>
        <v/>
      </c>
    </row>
    <row r="2278" spans="28:28">
      <c r="AB2278" s="8" t="str">
        <f t="shared" si="259"/>
        <v/>
      </c>
    </row>
    <row r="2279" spans="28:28">
      <c r="AB2279" s="8" t="str">
        <f t="shared" si="259"/>
        <v/>
      </c>
    </row>
    <row r="2280" spans="28:28">
      <c r="AB2280" s="8" t="str">
        <f t="shared" si="259"/>
        <v/>
      </c>
    </row>
    <row r="2281" spans="28:28">
      <c r="AB2281" s="8" t="str">
        <f t="shared" si="259"/>
        <v/>
      </c>
    </row>
    <row r="2282" spans="28:28">
      <c r="AB2282" s="8" t="str">
        <f t="shared" si="259"/>
        <v/>
      </c>
    </row>
    <row r="2283" spans="28:28">
      <c r="AB2283" s="8" t="str">
        <f t="shared" si="259"/>
        <v/>
      </c>
    </row>
    <row r="2284" spans="28:28">
      <c r="AB2284" s="8" t="str">
        <f t="shared" si="259"/>
        <v/>
      </c>
    </row>
    <row r="2285" spans="28:28">
      <c r="AB2285" s="8" t="str">
        <f t="shared" si="259"/>
        <v/>
      </c>
    </row>
    <row r="2286" spans="28:28">
      <c r="AB2286" s="8" t="str">
        <f t="shared" si="259"/>
        <v/>
      </c>
    </row>
    <row r="2287" spans="28:28">
      <c r="AB2287" s="8" t="str">
        <f t="shared" si="259"/>
        <v/>
      </c>
    </row>
    <row r="2288" spans="28:28">
      <c r="AB2288" s="8" t="str">
        <f t="shared" si="259"/>
        <v/>
      </c>
    </row>
    <row r="2289" spans="28:28">
      <c r="AB2289" s="8" t="str">
        <f t="shared" si="259"/>
        <v/>
      </c>
    </row>
    <row r="2290" spans="28:28">
      <c r="AB2290" s="8" t="str">
        <f t="shared" si="259"/>
        <v/>
      </c>
    </row>
    <row r="2291" spans="28:28">
      <c r="AB2291" s="8" t="str">
        <f t="shared" si="259"/>
        <v/>
      </c>
    </row>
    <row r="2292" spans="28:28">
      <c r="AB2292" s="8" t="str">
        <f t="shared" si="259"/>
        <v/>
      </c>
    </row>
    <row r="2293" spans="28:28">
      <c r="AB2293" s="8" t="str">
        <f t="shared" si="259"/>
        <v/>
      </c>
    </row>
    <row r="2294" spans="28:28">
      <c r="AB2294" s="8" t="str">
        <f t="shared" si="259"/>
        <v/>
      </c>
    </row>
    <row r="2295" spans="28:28">
      <c r="AB2295" s="8" t="str">
        <f t="shared" si="259"/>
        <v/>
      </c>
    </row>
    <row r="2296" spans="28:28">
      <c r="AB2296" s="8" t="str">
        <f t="shared" si="259"/>
        <v/>
      </c>
    </row>
    <row r="2297" spans="28:28">
      <c r="AB2297" s="8" t="str">
        <f t="shared" si="259"/>
        <v/>
      </c>
    </row>
    <row r="2298" spans="28:28">
      <c r="AB2298" s="8" t="str">
        <f t="shared" si="259"/>
        <v/>
      </c>
    </row>
    <row r="2299" spans="28:28">
      <c r="AB2299" s="8" t="str">
        <f t="shared" si="259"/>
        <v/>
      </c>
    </row>
    <row r="2300" spans="28:28">
      <c r="AB2300" s="8" t="str">
        <f t="shared" si="259"/>
        <v/>
      </c>
    </row>
    <row r="2301" spans="28:28">
      <c r="AB2301" s="8" t="str">
        <f t="shared" si="259"/>
        <v/>
      </c>
    </row>
    <row r="2302" spans="28:28">
      <c r="AB2302" s="8" t="str">
        <f t="shared" si="259"/>
        <v/>
      </c>
    </row>
    <row r="2303" spans="28:28">
      <c r="AB2303" s="8" t="str">
        <f t="shared" si="259"/>
        <v/>
      </c>
    </row>
    <row r="2304" spans="28:28">
      <c r="AB2304" s="8" t="str">
        <f t="shared" si="259"/>
        <v/>
      </c>
    </row>
    <row r="2305" spans="28:28">
      <c r="AB2305" s="8" t="str">
        <f t="shared" si="259"/>
        <v/>
      </c>
    </row>
    <row r="2306" spans="28:28">
      <c r="AB2306" s="8" t="str">
        <f t="shared" si="259"/>
        <v/>
      </c>
    </row>
    <row r="2307" spans="28:28">
      <c r="AB2307" s="8" t="str">
        <f t="shared" si="259"/>
        <v/>
      </c>
    </row>
    <row r="2308" spans="28:28">
      <c r="AB2308" s="8" t="str">
        <f t="shared" si="259"/>
        <v/>
      </c>
    </row>
    <row r="2309" spans="28:28">
      <c r="AB2309" s="8" t="str">
        <f t="shared" si="259"/>
        <v/>
      </c>
    </row>
    <row r="2310" spans="28:28">
      <c r="AB2310" s="8" t="str">
        <f t="shared" si="259"/>
        <v/>
      </c>
    </row>
    <row r="2311" spans="28:28">
      <c r="AB2311" s="8" t="str">
        <f t="shared" si="259"/>
        <v/>
      </c>
    </row>
    <row r="2312" spans="28:28">
      <c r="AB2312" s="8" t="str">
        <f t="shared" si="259"/>
        <v/>
      </c>
    </row>
    <row r="2313" spans="28:28">
      <c r="AB2313" s="8" t="str">
        <f t="shared" si="259"/>
        <v/>
      </c>
    </row>
    <row r="2314" spans="28:28">
      <c r="AB2314" s="8" t="str">
        <f t="shared" si="259"/>
        <v/>
      </c>
    </row>
    <row r="2315" spans="28:28">
      <c r="AB2315" s="8" t="str">
        <f t="shared" si="259"/>
        <v/>
      </c>
    </row>
    <row r="2316" spans="28:28">
      <c r="AB2316" s="8" t="str">
        <f t="shared" si="259"/>
        <v/>
      </c>
    </row>
    <row r="2317" spans="28:28">
      <c r="AB2317" s="8" t="str">
        <f t="shared" si="259"/>
        <v/>
      </c>
    </row>
    <row r="2318" spans="28:28">
      <c r="AB2318" s="8" t="str">
        <f t="shared" si="259"/>
        <v/>
      </c>
    </row>
    <row r="2319" spans="28:28">
      <c r="AB2319" s="8" t="str">
        <f t="shared" si="259"/>
        <v/>
      </c>
    </row>
    <row r="2320" spans="28:28">
      <c r="AB2320" s="8" t="str">
        <f t="shared" ref="AB2320:AB2383" si="260">IF(OR(L2320=0,Q2320&gt;14,ABS(R2320-L2320)&gt;50),"",R2320-L2320)</f>
        <v/>
      </c>
    </row>
    <row r="2321" spans="28:28">
      <c r="AB2321" s="8" t="str">
        <f t="shared" si="260"/>
        <v/>
      </c>
    </row>
    <row r="2322" spans="28:28">
      <c r="AB2322" s="8" t="str">
        <f t="shared" si="260"/>
        <v/>
      </c>
    </row>
    <row r="2323" spans="28:28">
      <c r="AB2323" s="8" t="str">
        <f t="shared" si="260"/>
        <v/>
      </c>
    </row>
    <row r="2324" spans="28:28">
      <c r="AB2324" s="8" t="str">
        <f t="shared" si="260"/>
        <v/>
      </c>
    </row>
    <row r="2325" spans="28:28">
      <c r="AB2325" s="8" t="str">
        <f t="shared" si="260"/>
        <v/>
      </c>
    </row>
    <row r="2326" spans="28:28">
      <c r="AB2326" s="8" t="str">
        <f t="shared" si="260"/>
        <v/>
      </c>
    </row>
    <row r="2327" spans="28:28">
      <c r="AB2327" s="8" t="str">
        <f t="shared" si="260"/>
        <v/>
      </c>
    </row>
    <row r="2328" spans="28:28">
      <c r="AB2328" s="8" t="str">
        <f t="shared" si="260"/>
        <v/>
      </c>
    </row>
    <row r="2329" spans="28:28">
      <c r="AB2329" s="8" t="str">
        <f t="shared" si="260"/>
        <v/>
      </c>
    </row>
    <row r="2330" spans="28:28">
      <c r="AB2330" s="8" t="str">
        <f t="shared" si="260"/>
        <v/>
      </c>
    </row>
    <row r="2331" spans="28:28">
      <c r="AB2331" s="8" t="str">
        <f t="shared" si="260"/>
        <v/>
      </c>
    </row>
    <row r="2332" spans="28:28">
      <c r="AB2332" s="8" t="str">
        <f t="shared" si="260"/>
        <v/>
      </c>
    </row>
    <row r="2333" spans="28:28">
      <c r="AB2333" s="8" t="str">
        <f t="shared" si="260"/>
        <v/>
      </c>
    </row>
    <row r="2334" spans="28:28">
      <c r="AB2334" s="8" t="str">
        <f t="shared" si="260"/>
        <v/>
      </c>
    </row>
    <row r="2335" spans="28:28">
      <c r="AB2335" s="8" t="str">
        <f t="shared" si="260"/>
        <v/>
      </c>
    </row>
    <row r="2336" spans="28:28">
      <c r="AB2336" s="8" t="str">
        <f t="shared" si="260"/>
        <v/>
      </c>
    </row>
    <row r="2337" spans="28:28">
      <c r="AB2337" s="8" t="str">
        <f t="shared" si="260"/>
        <v/>
      </c>
    </row>
    <row r="2338" spans="28:28">
      <c r="AB2338" s="8" t="str">
        <f t="shared" si="260"/>
        <v/>
      </c>
    </row>
    <row r="2339" spans="28:28">
      <c r="AB2339" s="8" t="str">
        <f t="shared" si="260"/>
        <v/>
      </c>
    </row>
    <row r="2340" spans="28:28">
      <c r="AB2340" s="8" t="str">
        <f t="shared" si="260"/>
        <v/>
      </c>
    </row>
    <row r="2341" spans="28:28">
      <c r="AB2341" s="8" t="str">
        <f t="shared" si="260"/>
        <v/>
      </c>
    </row>
    <row r="2342" spans="28:28">
      <c r="AB2342" s="8" t="str">
        <f t="shared" si="260"/>
        <v/>
      </c>
    </row>
    <row r="2343" spans="28:28">
      <c r="AB2343" s="8" t="str">
        <f t="shared" si="260"/>
        <v/>
      </c>
    </row>
    <row r="2344" spans="28:28">
      <c r="AB2344" s="8" t="str">
        <f t="shared" si="260"/>
        <v/>
      </c>
    </row>
    <row r="2345" spans="28:28">
      <c r="AB2345" s="8" t="str">
        <f t="shared" si="260"/>
        <v/>
      </c>
    </row>
    <row r="2346" spans="28:28">
      <c r="AB2346" s="8" t="str">
        <f t="shared" si="260"/>
        <v/>
      </c>
    </row>
    <row r="2347" spans="28:28">
      <c r="AB2347" s="8" t="str">
        <f t="shared" si="260"/>
        <v/>
      </c>
    </row>
    <row r="2348" spans="28:28">
      <c r="AB2348" s="8" t="str">
        <f t="shared" si="260"/>
        <v/>
      </c>
    </row>
    <row r="2349" spans="28:28">
      <c r="AB2349" s="8" t="str">
        <f t="shared" si="260"/>
        <v/>
      </c>
    </row>
    <row r="2350" spans="28:28">
      <c r="AB2350" s="8" t="str">
        <f t="shared" si="260"/>
        <v/>
      </c>
    </row>
    <row r="2351" spans="28:28">
      <c r="AB2351" s="8" t="str">
        <f t="shared" si="260"/>
        <v/>
      </c>
    </row>
    <row r="2352" spans="28:28">
      <c r="AB2352" s="8" t="str">
        <f t="shared" si="260"/>
        <v/>
      </c>
    </row>
    <row r="2353" spans="28:28">
      <c r="AB2353" s="8" t="str">
        <f t="shared" si="260"/>
        <v/>
      </c>
    </row>
    <row r="2354" spans="28:28">
      <c r="AB2354" s="8" t="str">
        <f t="shared" si="260"/>
        <v/>
      </c>
    </row>
    <row r="2355" spans="28:28">
      <c r="AB2355" s="8" t="str">
        <f t="shared" si="260"/>
        <v/>
      </c>
    </row>
    <row r="2356" spans="28:28">
      <c r="AB2356" s="8" t="str">
        <f t="shared" si="260"/>
        <v/>
      </c>
    </row>
    <row r="2357" spans="28:28">
      <c r="AB2357" s="8" t="str">
        <f t="shared" si="260"/>
        <v/>
      </c>
    </row>
    <row r="2358" spans="28:28">
      <c r="AB2358" s="8" t="str">
        <f t="shared" si="260"/>
        <v/>
      </c>
    </row>
    <row r="2359" spans="28:28">
      <c r="AB2359" s="8" t="str">
        <f t="shared" si="260"/>
        <v/>
      </c>
    </row>
    <row r="2360" spans="28:28">
      <c r="AB2360" s="8" t="str">
        <f t="shared" si="260"/>
        <v/>
      </c>
    </row>
    <row r="2361" spans="28:28">
      <c r="AB2361" s="8" t="str">
        <f t="shared" si="260"/>
        <v/>
      </c>
    </row>
    <row r="2362" spans="28:28">
      <c r="AB2362" s="8" t="str">
        <f t="shared" si="260"/>
        <v/>
      </c>
    </row>
    <row r="2363" spans="28:28">
      <c r="AB2363" s="8" t="str">
        <f t="shared" si="260"/>
        <v/>
      </c>
    </row>
    <row r="2364" spans="28:28">
      <c r="AB2364" s="8" t="str">
        <f t="shared" si="260"/>
        <v/>
      </c>
    </row>
    <row r="2365" spans="28:28">
      <c r="AB2365" s="8" t="str">
        <f t="shared" si="260"/>
        <v/>
      </c>
    </row>
    <row r="2366" spans="28:28">
      <c r="AB2366" s="8" t="str">
        <f t="shared" si="260"/>
        <v/>
      </c>
    </row>
    <row r="2367" spans="28:28">
      <c r="AB2367" s="8" t="str">
        <f t="shared" si="260"/>
        <v/>
      </c>
    </row>
    <row r="2368" spans="28:28">
      <c r="AB2368" s="8" t="str">
        <f t="shared" si="260"/>
        <v/>
      </c>
    </row>
    <row r="2369" spans="28:28">
      <c r="AB2369" s="8" t="str">
        <f t="shared" si="260"/>
        <v/>
      </c>
    </row>
    <row r="2370" spans="28:28">
      <c r="AB2370" s="8" t="str">
        <f t="shared" si="260"/>
        <v/>
      </c>
    </row>
    <row r="2371" spans="28:28">
      <c r="AB2371" s="8" t="str">
        <f t="shared" si="260"/>
        <v/>
      </c>
    </row>
    <row r="2372" spans="28:28">
      <c r="AB2372" s="8" t="str">
        <f t="shared" si="260"/>
        <v/>
      </c>
    </row>
    <row r="2373" spans="28:28">
      <c r="AB2373" s="8" t="str">
        <f t="shared" si="260"/>
        <v/>
      </c>
    </row>
    <row r="2374" spans="28:28">
      <c r="AB2374" s="8" t="str">
        <f t="shared" si="260"/>
        <v/>
      </c>
    </row>
    <row r="2375" spans="28:28">
      <c r="AB2375" s="8" t="str">
        <f t="shared" si="260"/>
        <v/>
      </c>
    </row>
    <row r="2376" spans="28:28">
      <c r="AB2376" s="8" t="str">
        <f t="shared" si="260"/>
        <v/>
      </c>
    </row>
    <row r="2377" spans="28:28">
      <c r="AB2377" s="8" t="str">
        <f t="shared" si="260"/>
        <v/>
      </c>
    </row>
    <row r="2378" spans="28:28">
      <c r="AB2378" s="8" t="str">
        <f t="shared" si="260"/>
        <v/>
      </c>
    </row>
    <row r="2379" spans="28:28">
      <c r="AB2379" s="8" t="str">
        <f t="shared" si="260"/>
        <v/>
      </c>
    </row>
    <row r="2380" spans="28:28">
      <c r="AB2380" s="8" t="str">
        <f t="shared" si="260"/>
        <v/>
      </c>
    </row>
    <row r="2381" spans="28:28">
      <c r="AB2381" s="8" t="str">
        <f t="shared" si="260"/>
        <v/>
      </c>
    </row>
    <row r="2382" spans="28:28">
      <c r="AB2382" s="8" t="str">
        <f t="shared" si="260"/>
        <v/>
      </c>
    </row>
    <row r="2383" spans="28:28">
      <c r="AB2383" s="8" t="str">
        <f t="shared" si="260"/>
        <v/>
      </c>
    </row>
    <row r="2384" spans="28:28">
      <c r="AB2384" s="8" t="str">
        <f t="shared" ref="AB2384:AB2409" si="261">IF(OR(L2384=0,Q2384&gt;14,ABS(R2384-L2384)&gt;50),"",R2384-L2384)</f>
        <v/>
      </c>
    </row>
    <row r="2385" spans="28:28">
      <c r="AB2385" s="8" t="str">
        <f t="shared" si="261"/>
        <v/>
      </c>
    </row>
    <row r="2386" spans="28:28">
      <c r="AB2386" s="8" t="str">
        <f t="shared" si="261"/>
        <v/>
      </c>
    </row>
    <row r="2387" spans="28:28">
      <c r="AB2387" s="8" t="str">
        <f t="shared" si="261"/>
        <v/>
      </c>
    </row>
    <row r="2388" spans="28:28">
      <c r="AB2388" s="8" t="str">
        <f t="shared" si="261"/>
        <v/>
      </c>
    </row>
    <row r="2389" spans="28:28">
      <c r="AB2389" s="8" t="str">
        <f t="shared" si="261"/>
        <v/>
      </c>
    </row>
    <row r="2390" spans="28:28">
      <c r="AB2390" s="8" t="str">
        <f t="shared" si="261"/>
        <v/>
      </c>
    </row>
    <row r="2391" spans="28:28">
      <c r="AB2391" s="8" t="str">
        <f t="shared" si="261"/>
        <v/>
      </c>
    </row>
    <row r="2392" spans="28:28">
      <c r="AB2392" s="8" t="str">
        <f t="shared" si="261"/>
        <v/>
      </c>
    </row>
    <row r="2393" spans="28:28">
      <c r="AB2393" s="8" t="str">
        <f t="shared" si="261"/>
        <v/>
      </c>
    </row>
    <row r="2394" spans="28:28">
      <c r="AB2394" s="8" t="str">
        <f t="shared" si="261"/>
        <v/>
      </c>
    </row>
    <row r="2395" spans="28:28">
      <c r="AB2395" s="8" t="str">
        <f t="shared" si="261"/>
        <v/>
      </c>
    </row>
    <row r="2396" spans="28:28">
      <c r="AB2396" s="8" t="str">
        <f t="shared" si="261"/>
        <v/>
      </c>
    </row>
    <row r="2397" spans="28:28">
      <c r="AB2397" s="8" t="str">
        <f t="shared" si="261"/>
        <v/>
      </c>
    </row>
    <row r="2398" spans="28:28">
      <c r="AB2398" s="8" t="str">
        <f t="shared" si="261"/>
        <v/>
      </c>
    </row>
    <row r="2399" spans="28:28">
      <c r="AB2399" s="8" t="str">
        <f t="shared" si="261"/>
        <v/>
      </c>
    </row>
    <row r="2400" spans="28:28">
      <c r="AB2400" s="8" t="str">
        <f t="shared" si="261"/>
        <v/>
      </c>
    </row>
    <row r="2401" spans="28:28">
      <c r="AB2401" s="8" t="str">
        <f t="shared" si="261"/>
        <v/>
      </c>
    </row>
    <row r="2402" spans="28:28">
      <c r="AB2402" s="8" t="str">
        <f t="shared" si="261"/>
        <v/>
      </c>
    </row>
    <row r="2403" spans="28:28">
      <c r="AB2403" s="8" t="str">
        <f t="shared" si="261"/>
        <v/>
      </c>
    </row>
    <row r="2404" spans="28:28">
      <c r="AB2404" s="8" t="str">
        <f t="shared" si="261"/>
        <v/>
      </c>
    </row>
    <row r="2405" spans="28:28">
      <c r="AB2405" s="8" t="str">
        <f t="shared" si="261"/>
        <v/>
      </c>
    </row>
    <row r="2406" spans="28:28">
      <c r="AB2406" s="8" t="str">
        <f t="shared" si="261"/>
        <v/>
      </c>
    </row>
    <row r="2407" spans="28:28">
      <c r="AB2407" s="8" t="str">
        <f t="shared" si="261"/>
        <v/>
      </c>
    </row>
    <row r="2408" spans="28:28">
      <c r="AB2408" s="8" t="str">
        <f t="shared" si="261"/>
        <v/>
      </c>
    </row>
    <row r="2409" spans="28:28">
      <c r="AB2409" s="8" t="str">
        <f t="shared" si="261"/>
        <v/>
      </c>
    </row>
  </sheetData>
  <pageMargins left="0.7" right="0.7" top="0.75" bottom="0.75" header="0.3" footer="0.3"/>
  <pageSetup paperSize="9" orientation="portrait" verticalDpi="0" copies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J107"/>
  <sheetViews>
    <sheetView workbookViewId="0">
      <pane ySplit="1" topLeftCell="A2" activePane="bottomLeft" state="frozen"/>
      <selection activeCell="Q1" sqref="Q1"/>
      <selection pane="bottomLeft" activeCell="E2" sqref="E2"/>
    </sheetView>
  </sheetViews>
  <sheetFormatPr defaultRowHeight="15"/>
  <sheetData>
    <row r="1" spans="1:88"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  <c r="L1" t="s">
        <v>62</v>
      </c>
      <c r="M1" t="s">
        <v>63</v>
      </c>
      <c r="N1" t="s">
        <v>64</v>
      </c>
      <c r="O1" t="s">
        <v>65</v>
      </c>
      <c r="P1" t="s">
        <v>66</v>
      </c>
      <c r="Q1" t="s">
        <v>67</v>
      </c>
      <c r="R1" t="s">
        <v>68</v>
      </c>
      <c r="S1" t="s">
        <v>57</v>
      </c>
      <c r="T1" t="s">
        <v>69</v>
      </c>
      <c r="U1" t="s">
        <v>70</v>
      </c>
      <c r="V1" t="s">
        <v>60</v>
      </c>
      <c r="W1" t="s">
        <v>61</v>
      </c>
      <c r="X1" t="s">
        <v>71</v>
      </c>
      <c r="Y1" t="s">
        <v>72</v>
      </c>
      <c r="Z1" t="s">
        <v>73</v>
      </c>
      <c r="AA1" t="s">
        <v>74</v>
      </c>
      <c r="AB1" t="s">
        <v>75</v>
      </c>
      <c r="AC1" t="s">
        <v>76</v>
      </c>
      <c r="AD1" t="s">
        <v>77</v>
      </c>
      <c r="AE1" t="s">
        <v>78</v>
      </c>
      <c r="AF1" t="s">
        <v>79</v>
      </c>
      <c r="AG1" t="s">
        <v>57</v>
      </c>
      <c r="AH1" t="s">
        <v>69</v>
      </c>
      <c r="AI1" t="s">
        <v>70</v>
      </c>
      <c r="AJ1" t="s">
        <v>60</v>
      </c>
      <c r="AK1" t="s">
        <v>61</v>
      </c>
      <c r="AL1" t="s">
        <v>71</v>
      </c>
      <c r="AM1" t="s">
        <v>72</v>
      </c>
      <c r="AN1" t="s">
        <v>73</v>
      </c>
      <c r="AO1" t="s">
        <v>74</v>
      </c>
      <c r="AP1" t="s">
        <v>75</v>
      </c>
      <c r="AQ1" t="s">
        <v>76</v>
      </c>
      <c r="AR1" t="s">
        <v>77</v>
      </c>
      <c r="AS1" t="s">
        <v>78</v>
      </c>
      <c r="AT1" t="s">
        <v>79</v>
      </c>
      <c r="AU1" t="s">
        <v>57</v>
      </c>
      <c r="AV1" t="s">
        <v>69</v>
      </c>
      <c r="AW1" t="s">
        <v>70</v>
      </c>
      <c r="AX1" t="s">
        <v>60</v>
      </c>
      <c r="AY1" t="s">
        <v>61</v>
      </c>
      <c r="AZ1" t="s">
        <v>71</v>
      </c>
      <c r="BA1" t="s">
        <v>72</v>
      </c>
      <c r="BB1" t="s">
        <v>73</v>
      </c>
      <c r="BC1" t="s">
        <v>74</v>
      </c>
      <c r="BD1" t="s">
        <v>75</v>
      </c>
      <c r="BE1" t="s">
        <v>76</v>
      </c>
      <c r="BF1" t="s">
        <v>77</v>
      </c>
      <c r="BG1" t="s">
        <v>78</v>
      </c>
      <c r="BH1" t="s">
        <v>79</v>
      </c>
      <c r="BI1" t="s">
        <v>57</v>
      </c>
      <c r="BJ1" t="s">
        <v>69</v>
      </c>
      <c r="BK1" t="s">
        <v>70</v>
      </c>
      <c r="BL1" t="s">
        <v>60</v>
      </c>
      <c r="BM1" t="s">
        <v>61</v>
      </c>
      <c r="BN1" t="s">
        <v>71</v>
      </c>
      <c r="BO1" t="s">
        <v>72</v>
      </c>
      <c r="BP1" t="s">
        <v>73</v>
      </c>
      <c r="BQ1" t="s">
        <v>74</v>
      </c>
      <c r="BR1" t="s">
        <v>75</v>
      </c>
      <c r="BS1" t="s">
        <v>76</v>
      </c>
      <c r="BT1" t="s">
        <v>77</v>
      </c>
      <c r="BU1" t="s">
        <v>78</v>
      </c>
      <c r="BV1" t="s">
        <v>79</v>
      </c>
      <c r="BW1" t="s">
        <v>57</v>
      </c>
      <c r="BX1" t="s">
        <v>69</v>
      </c>
      <c r="BY1" t="s">
        <v>70</v>
      </c>
      <c r="BZ1" t="s">
        <v>60</v>
      </c>
      <c r="CA1" t="s">
        <v>61</v>
      </c>
      <c r="CB1" t="s">
        <v>71</v>
      </c>
      <c r="CC1" t="s">
        <v>72</v>
      </c>
      <c r="CD1" t="s">
        <v>73</v>
      </c>
      <c r="CE1" t="s">
        <v>74</v>
      </c>
      <c r="CF1" t="s">
        <v>75</v>
      </c>
      <c r="CG1" t="s">
        <v>76</v>
      </c>
      <c r="CH1" t="s">
        <v>77</v>
      </c>
      <c r="CI1" t="s">
        <v>78</v>
      </c>
      <c r="CJ1" t="s">
        <v>80</v>
      </c>
    </row>
    <row r="2" spans="1:88">
      <c r="A2" t="str">
        <f t="shared" ref="A2:A47" si="0">CONCATENATE(B2,"_",F2)</f>
        <v>2D_900</v>
      </c>
      <c r="B2" t="s">
        <v>52</v>
      </c>
      <c r="C2">
        <v>1</v>
      </c>
      <c r="D2">
        <v>3</v>
      </c>
      <c r="E2">
        <v>2</v>
      </c>
      <c r="F2">
        <v>900</v>
      </c>
      <c r="G2">
        <v>3</v>
      </c>
      <c r="H2">
        <v>2515811.7000000002</v>
      </c>
      <c r="I2">
        <v>6860810.21</v>
      </c>
      <c r="J2">
        <v>2515811.75</v>
      </c>
      <c r="K2">
        <v>6860810.4699999997</v>
      </c>
      <c r="L2">
        <v>2.33</v>
      </c>
      <c r="M2">
        <v>0.6</v>
      </c>
      <c r="N2">
        <v>0.46</v>
      </c>
      <c r="O2">
        <v>2.1312000000000002</v>
      </c>
      <c r="P2">
        <v>5</v>
      </c>
      <c r="Q2">
        <v>15</v>
      </c>
      <c r="R2">
        <v>401</v>
      </c>
      <c r="S2">
        <v>1</v>
      </c>
      <c r="T2">
        <v>2515813.2999999998</v>
      </c>
      <c r="U2">
        <v>6860812</v>
      </c>
      <c r="V2">
        <v>2515813.61</v>
      </c>
      <c r="W2">
        <v>6860811.29</v>
      </c>
      <c r="X2">
        <v>-1.11E-2</v>
      </c>
      <c r="Y2">
        <v>0</v>
      </c>
      <c r="Z2" t="b">
        <v>0</v>
      </c>
      <c r="AA2">
        <v>-999</v>
      </c>
      <c r="AB2">
        <v>0</v>
      </c>
      <c r="AC2" t="b">
        <v>1</v>
      </c>
      <c r="AD2">
        <v>3.8201999999999998</v>
      </c>
      <c r="AE2">
        <v>0.40129999999999999</v>
      </c>
      <c r="AF2">
        <v>399</v>
      </c>
      <c r="AG2">
        <v>1</v>
      </c>
      <c r="AH2">
        <v>2515819.27</v>
      </c>
      <c r="AI2">
        <v>6860809.0099999998</v>
      </c>
      <c r="AJ2">
        <v>2515819.34</v>
      </c>
      <c r="AK2">
        <v>6860809.6699999999</v>
      </c>
      <c r="AL2">
        <v>3.6200000000000003E-2</v>
      </c>
      <c r="AM2">
        <v>0</v>
      </c>
      <c r="AN2" t="b">
        <v>0</v>
      </c>
      <c r="AO2">
        <v>-999</v>
      </c>
      <c r="AP2">
        <v>0</v>
      </c>
      <c r="AQ2" t="b">
        <v>1</v>
      </c>
      <c r="AR2">
        <v>13.8476</v>
      </c>
      <c r="AS2">
        <v>-6.9900000000000004E-2</v>
      </c>
      <c r="AT2">
        <v>404</v>
      </c>
      <c r="AU2">
        <v>2</v>
      </c>
      <c r="AV2">
        <v>2515819.0499999998</v>
      </c>
      <c r="AW2">
        <v>6860806.1299999999</v>
      </c>
      <c r="AX2">
        <v>2515819.09</v>
      </c>
      <c r="AY2">
        <v>6860806.1900000004</v>
      </c>
      <c r="AZ2">
        <v>4.4999999999999997E-3</v>
      </c>
      <c r="BA2">
        <v>0</v>
      </c>
      <c r="BB2" t="b">
        <v>0</v>
      </c>
      <c r="BC2">
        <v>-999</v>
      </c>
      <c r="BD2">
        <v>0</v>
      </c>
      <c r="BE2" t="b">
        <v>1</v>
      </c>
      <c r="BF2">
        <v>1.7527999999999999</v>
      </c>
      <c r="BG2">
        <v>-0.52370000000000005</v>
      </c>
      <c r="BH2">
        <v>406</v>
      </c>
      <c r="BI2">
        <v>1</v>
      </c>
      <c r="BJ2">
        <v>2515817.38</v>
      </c>
      <c r="BK2">
        <v>6860805.0899999999</v>
      </c>
      <c r="BL2">
        <v>2515817.36</v>
      </c>
      <c r="BM2">
        <v>6860805.0700000003</v>
      </c>
      <c r="BN2">
        <v>-1.5E-3</v>
      </c>
      <c r="BO2">
        <v>0</v>
      </c>
      <c r="BP2" t="b">
        <v>0</v>
      </c>
      <c r="BQ2">
        <v>-999</v>
      </c>
      <c r="BR2">
        <v>0</v>
      </c>
      <c r="BS2" t="b">
        <v>1</v>
      </c>
      <c r="BT2">
        <v>0.56540000000000001</v>
      </c>
      <c r="BU2">
        <v>-0.7681</v>
      </c>
      <c r="BV2">
        <v>413</v>
      </c>
      <c r="BW2">
        <v>2</v>
      </c>
      <c r="BX2">
        <v>2515812.04</v>
      </c>
      <c r="BY2">
        <v>6860803.6200000001</v>
      </c>
      <c r="BZ2">
        <v>2515811.64</v>
      </c>
      <c r="CA2">
        <v>6860803.6299999999</v>
      </c>
      <c r="CB2">
        <v>-1.9300000000000001E-2</v>
      </c>
      <c r="CC2">
        <v>0</v>
      </c>
      <c r="CD2" t="b">
        <v>0</v>
      </c>
      <c r="CE2">
        <v>-999</v>
      </c>
      <c r="CF2">
        <v>0</v>
      </c>
      <c r="CG2" t="b">
        <v>1</v>
      </c>
      <c r="CH2">
        <v>6.9984000000000002</v>
      </c>
      <c r="CI2">
        <v>-1.6057999999999999</v>
      </c>
      <c r="CJ2" t="s">
        <v>81</v>
      </c>
    </row>
    <row r="3" spans="1:88">
      <c r="A3" t="str">
        <f t="shared" si="0"/>
        <v>2D_901</v>
      </c>
      <c r="B3" t="s">
        <v>52</v>
      </c>
      <c r="C3">
        <v>2</v>
      </c>
      <c r="D3">
        <v>3</v>
      </c>
      <c r="E3">
        <v>2</v>
      </c>
      <c r="F3">
        <v>901</v>
      </c>
      <c r="G3">
        <v>3</v>
      </c>
      <c r="H3">
        <v>2515800.21</v>
      </c>
      <c r="I3">
        <v>6860815.4400000004</v>
      </c>
      <c r="J3">
        <v>2515800.2799999998</v>
      </c>
      <c r="K3">
        <v>6860815.4800000004</v>
      </c>
      <c r="L3">
        <v>0.92300000000000004</v>
      </c>
      <c r="M3">
        <v>0.25</v>
      </c>
      <c r="N3">
        <v>0.19</v>
      </c>
      <c r="O3">
        <v>2.1312000000000002</v>
      </c>
      <c r="P3">
        <v>5</v>
      </c>
      <c r="Q3">
        <v>15</v>
      </c>
      <c r="R3">
        <v>411</v>
      </c>
      <c r="S3">
        <v>1</v>
      </c>
      <c r="T3">
        <v>2515801.9500000002</v>
      </c>
      <c r="U3">
        <v>6860816.3099999996</v>
      </c>
      <c r="V3">
        <v>2515801.9900000002</v>
      </c>
      <c r="W3">
        <v>6860816.21</v>
      </c>
      <c r="X3">
        <v>-1.4E-3</v>
      </c>
      <c r="Y3">
        <v>0</v>
      </c>
      <c r="Z3" t="b">
        <v>0</v>
      </c>
      <c r="AA3">
        <v>-999</v>
      </c>
      <c r="AB3">
        <v>0</v>
      </c>
      <c r="AC3" t="b">
        <v>1</v>
      </c>
      <c r="AD3">
        <v>1.2110000000000001</v>
      </c>
      <c r="AE3">
        <v>0.40129999999999999</v>
      </c>
      <c r="AF3">
        <v>417</v>
      </c>
      <c r="AG3">
        <v>1</v>
      </c>
      <c r="AH3">
        <v>2515801.89</v>
      </c>
      <c r="AI3">
        <v>6860812.9199999999</v>
      </c>
      <c r="AJ3">
        <v>2515801.61</v>
      </c>
      <c r="AK3">
        <v>6860812.7800000003</v>
      </c>
      <c r="AL3">
        <v>-6.6E-3</v>
      </c>
      <c r="AM3">
        <v>0</v>
      </c>
      <c r="AN3" t="b">
        <v>0</v>
      </c>
      <c r="AO3">
        <v>-999</v>
      </c>
      <c r="AP3">
        <v>0</v>
      </c>
      <c r="AQ3" t="b">
        <v>1</v>
      </c>
      <c r="AR3">
        <v>5.7603</v>
      </c>
      <c r="AS3">
        <v>-1.1171</v>
      </c>
      <c r="AT3">
        <v>415</v>
      </c>
      <c r="AU3">
        <v>1</v>
      </c>
      <c r="AV3">
        <v>2515805.63</v>
      </c>
      <c r="AW3">
        <v>6860809.5700000003</v>
      </c>
      <c r="AX3">
        <v>2515805.83</v>
      </c>
      <c r="AY3">
        <v>6860809.7599999998</v>
      </c>
      <c r="AZ3">
        <v>1.52E-2</v>
      </c>
      <c r="BA3">
        <v>0</v>
      </c>
      <c r="BB3" t="b">
        <v>0</v>
      </c>
      <c r="BC3">
        <v>-999</v>
      </c>
      <c r="BD3">
        <v>0</v>
      </c>
      <c r="BE3" t="b">
        <v>1</v>
      </c>
      <c r="BF3">
        <v>14.7683</v>
      </c>
      <c r="BG3">
        <v>-0.78549999999999998</v>
      </c>
      <c r="BH3">
        <v>400</v>
      </c>
      <c r="BI3">
        <v>1</v>
      </c>
      <c r="BJ3">
        <v>2515808.7200000002</v>
      </c>
      <c r="BK3">
        <v>6860815.21</v>
      </c>
      <c r="BL3">
        <v>2515808.7200000002</v>
      </c>
      <c r="BM3">
        <v>6860815.1900000004</v>
      </c>
      <c r="BN3">
        <v>-8.9999999999999998E-4</v>
      </c>
      <c r="BO3">
        <v>0</v>
      </c>
      <c r="BP3" t="b">
        <v>0</v>
      </c>
      <c r="BQ3">
        <v>-999</v>
      </c>
      <c r="BR3">
        <v>0</v>
      </c>
      <c r="BS3" t="b">
        <v>1</v>
      </c>
      <c r="BT3">
        <v>0.86650000000000005</v>
      </c>
      <c r="BU3">
        <v>-3.5000000000000003E-2</v>
      </c>
      <c r="BV3">
        <v>412</v>
      </c>
      <c r="BW3">
        <v>1</v>
      </c>
      <c r="BX3">
        <v>2515809.7599999998</v>
      </c>
      <c r="BY3">
        <v>6860808.9199999999</v>
      </c>
      <c r="BZ3">
        <v>2515809.7999999998</v>
      </c>
      <c r="CA3">
        <v>6860808.9800000004</v>
      </c>
      <c r="CB3">
        <v>5.7000000000000002E-3</v>
      </c>
      <c r="CC3">
        <v>0</v>
      </c>
      <c r="CD3" t="b">
        <v>0</v>
      </c>
      <c r="CE3">
        <v>-999</v>
      </c>
      <c r="CF3">
        <v>0</v>
      </c>
      <c r="CG3" t="b">
        <v>1</v>
      </c>
      <c r="CH3">
        <v>6.0968999999999998</v>
      </c>
      <c r="CI3">
        <v>-0.59350000000000003</v>
      </c>
      <c r="CJ3" t="s">
        <v>81</v>
      </c>
    </row>
    <row r="4" spans="1:88">
      <c r="A4" t="str">
        <f t="shared" si="0"/>
        <v>2D_902</v>
      </c>
      <c r="B4" t="s">
        <v>52</v>
      </c>
      <c r="C4">
        <v>3</v>
      </c>
      <c r="D4">
        <v>2</v>
      </c>
      <c r="E4">
        <v>2</v>
      </c>
      <c r="F4">
        <v>902</v>
      </c>
      <c r="G4">
        <v>3</v>
      </c>
      <c r="H4">
        <v>2515802.66</v>
      </c>
      <c r="I4">
        <v>6860812.79</v>
      </c>
      <c r="J4">
        <v>2515802.62</v>
      </c>
      <c r="K4">
        <v>6860812.7599999998</v>
      </c>
      <c r="L4">
        <v>0.54300000000000004</v>
      </c>
      <c r="M4">
        <v>0.13</v>
      </c>
      <c r="N4">
        <v>0.12</v>
      </c>
      <c r="O4">
        <v>2.1312000000000002</v>
      </c>
      <c r="P4">
        <v>5</v>
      </c>
      <c r="Q4">
        <v>15</v>
      </c>
      <c r="R4">
        <v>415</v>
      </c>
      <c r="S4">
        <v>1</v>
      </c>
      <c r="T4">
        <v>2515805.63</v>
      </c>
      <c r="U4">
        <v>6860809.5700000003</v>
      </c>
      <c r="V4">
        <v>2515805.71</v>
      </c>
      <c r="W4">
        <v>6860809.6500000004</v>
      </c>
      <c r="X4">
        <v>3.3999999999999998E-3</v>
      </c>
      <c r="Y4">
        <v>0</v>
      </c>
      <c r="Z4" t="b">
        <v>0</v>
      </c>
      <c r="AA4">
        <v>-999</v>
      </c>
      <c r="AB4">
        <v>0</v>
      </c>
      <c r="AC4" t="b">
        <v>1</v>
      </c>
      <c r="AD4">
        <v>5.2004999999999999</v>
      </c>
      <c r="AE4">
        <v>-0.78549999999999998</v>
      </c>
      <c r="AF4">
        <v>419</v>
      </c>
      <c r="AG4">
        <v>2</v>
      </c>
      <c r="AH4">
        <v>2515806.59</v>
      </c>
      <c r="AI4">
        <v>6860805.4100000001</v>
      </c>
      <c r="AJ4">
        <v>2515806.56</v>
      </c>
      <c r="AK4">
        <v>6860805.3899999997</v>
      </c>
      <c r="AL4">
        <v>-2.3999999999999998E-3</v>
      </c>
      <c r="AM4">
        <v>0</v>
      </c>
      <c r="AN4" t="b">
        <v>0</v>
      </c>
      <c r="AO4">
        <v>-999</v>
      </c>
      <c r="AP4">
        <v>0</v>
      </c>
      <c r="AQ4" t="b">
        <v>1</v>
      </c>
      <c r="AR4">
        <v>3.9428000000000001</v>
      </c>
      <c r="AS4">
        <v>-1.0822000000000001</v>
      </c>
      <c r="AT4">
        <v>412</v>
      </c>
      <c r="AU4">
        <v>1</v>
      </c>
      <c r="AV4">
        <v>2515809.7599999998</v>
      </c>
      <c r="AW4">
        <v>6860808.9199999999</v>
      </c>
      <c r="AX4">
        <v>2515809.77</v>
      </c>
      <c r="AY4">
        <v>6860808.9400000004</v>
      </c>
      <c r="AZ4">
        <v>1.4E-3</v>
      </c>
      <c r="BA4">
        <v>0</v>
      </c>
      <c r="BB4" t="b">
        <v>0</v>
      </c>
      <c r="BC4">
        <v>-999</v>
      </c>
      <c r="BD4">
        <v>0</v>
      </c>
      <c r="BE4" t="b">
        <v>1</v>
      </c>
      <c r="BF4">
        <v>2.3209</v>
      </c>
      <c r="BG4">
        <v>-0.48880000000000001</v>
      </c>
      <c r="BH4">
        <v>400</v>
      </c>
      <c r="BI4">
        <v>1</v>
      </c>
      <c r="BJ4">
        <v>2515808.7200000002</v>
      </c>
      <c r="BK4">
        <v>6860815.21</v>
      </c>
      <c r="BL4">
        <v>2515808.7799999998</v>
      </c>
      <c r="BM4">
        <v>6860815.0499999998</v>
      </c>
      <c r="BN4">
        <v>-7.6E-3</v>
      </c>
      <c r="BO4">
        <v>0</v>
      </c>
      <c r="BP4" t="b">
        <v>0</v>
      </c>
      <c r="BQ4">
        <v>-999</v>
      </c>
      <c r="BR4">
        <v>0</v>
      </c>
      <c r="BS4" t="b">
        <v>1</v>
      </c>
      <c r="BT4">
        <v>11.868</v>
      </c>
      <c r="BU4">
        <v>0.34889999999999999</v>
      </c>
      <c r="BV4">
        <v>386</v>
      </c>
      <c r="BW4">
        <v>1</v>
      </c>
      <c r="BX4">
        <v>2515807.12</v>
      </c>
      <c r="BY4">
        <v>6860819.5899999999</v>
      </c>
      <c r="BZ4">
        <v>2515807.0099999998</v>
      </c>
      <c r="CA4">
        <v>6860819.6600000001</v>
      </c>
      <c r="CB4">
        <v>7.9000000000000008E-3</v>
      </c>
      <c r="CC4">
        <v>0</v>
      </c>
      <c r="CD4" t="b">
        <v>0</v>
      </c>
      <c r="CE4">
        <v>-999</v>
      </c>
      <c r="CF4">
        <v>0</v>
      </c>
      <c r="CG4" t="b">
        <v>1</v>
      </c>
      <c r="CH4">
        <v>12.6275</v>
      </c>
      <c r="CI4">
        <v>1.0122</v>
      </c>
      <c r="CJ4" t="s">
        <v>81</v>
      </c>
    </row>
    <row r="5" spans="1:88">
      <c r="A5" t="str">
        <f t="shared" si="0"/>
        <v>2D_904</v>
      </c>
      <c r="B5" t="s">
        <v>52</v>
      </c>
      <c r="C5">
        <v>4</v>
      </c>
      <c r="D5">
        <v>3</v>
      </c>
      <c r="E5">
        <v>2</v>
      </c>
      <c r="F5">
        <v>904</v>
      </c>
      <c r="G5">
        <v>2</v>
      </c>
      <c r="H5">
        <v>2515810.7000000002</v>
      </c>
      <c r="I5">
        <v>6860810.4500000002</v>
      </c>
      <c r="J5">
        <v>2515810.7799999998</v>
      </c>
      <c r="K5">
        <v>6860810.4500000002</v>
      </c>
      <c r="L5">
        <v>0.71199999999999997</v>
      </c>
      <c r="M5">
        <v>0.14000000000000001</v>
      </c>
      <c r="N5">
        <v>0.19</v>
      </c>
      <c r="O5">
        <v>2.1312000000000002</v>
      </c>
      <c r="P5">
        <v>5</v>
      </c>
      <c r="Q5">
        <v>15</v>
      </c>
      <c r="R5">
        <v>412</v>
      </c>
      <c r="S5">
        <v>1</v>
      </c>
      <c r="T5">
        <v>2515809.7599999998</v>
      </c>
      <c r="U5">
        <v>6860808.9199999999</v>
      </c>
      <c r="V5">
        <v>2515809.63</v>
      </c>
      <c r="W5">
        <v>6860809.0199999996</v>
      </c>
      <c r="X5">
        <v>-2E-3</v>
      </c>
      <c r="Y5">
        <v>0</v>
      </c>
      <c r="Z5" t="b">
        <v>0</v>
      </c>
      <c r="AA5">
        <v>-999</v>
      </c>
      <c r="AB5">
        <v>0</v>
      </c>
      <c r="AC5" t="b">
        <v>1</v>
      </c>
      <c r="AD5">
        <v>2.2913000000000001</v>
      </c>
      <c r="AE5">
        <v>-2.2515999999999998</v>
      </c>
      <c r="AF5">
        <v>418</v>
      </c>
      <c r="AG5">
        <v>2</v>
      </c>
      <c r="AH5">
        <v>2515809.61</v>
      </c>
      <c r="AI5">
        <v>6860801.8499999996</v>
      </c>
      <c r="AJ5">
        <v>2515809.7799999998</v>
      </c>
      <c r="AK5">
        <v>6860801.8300000001</v>
      </c>
      <c r="AL5">
        <v>1.06E-2</v>
      </c>
      <c r="AM5">
        <v>0</v>
      </c>
      <c r="AN5" t="b">
        <v>0</v>
      </c>
      <c r="AO5">
        <v>-999</v>
      </c>
      <c r="AP5">
        <v>0</v>
      </c>
      <c r="AQ5" t="b">
        <v>1</v>
      </c>
      <c r="AR5">
        <v>13.5101</v>
      </c>
      <c r="AS5">
        <v>-1.6756</v>
      </c>
      <c r="AT5">
        <v>413</v>
      </c>
      <c r="AU5">
        <v>2</v>
      </c>
      <c r="AV5">
        <v>2515812.04</v>
      </c>
      <c r="AW5">
        <v>6860803.6200000001</v>
      </c>
      <c r="AX5">
        <v>2515812.09</v>
      </c>
      <c r="AY5">
        <v>6860803.6299999999</v>
      </c>
      <c r="AZ5">
        <v>2.5000000000000001E-3</v>
      </c>
      <c r="BA5">
        <v>0</v>
      </c>
      <c r="BB5" t="b">
        <v>0</v>
      </c>
      <c r="BC5">
        <v>-999</v>
      </c>
      <c r="BD5">
        <v>0</v>
      </c>
      <c r="BE5" t="b">
        <v>1</v>
      </c>
      <c r="BF5">
        <v>3.0371999999999999</v>
      </c>
      <c r="BG5">
        <v>-1.3789</v>
      </c>
      <c r="BH5">
        <v>406</v>
      </c>
      <c r="BI5">
        <v>1</v>
      </c>
      <c r="BJ5">
        <v>2515817.38</v>
      </c>
      <c r="BK5">
        <v>6860805.0899999999</v>
      </c>
      <c r="BL5">
        <v>2515817.2599999998</v>
      </c>
      <c r="BM5">
        <v>6860804.9500000002</v>
      </c>
      <c r="BN5">
        <v>-1.12E-2</v>
      </c>
      <c r="BO5">
        <v>0</v>
      </c>
      <c r="BP5" t="b">
        <v>0</v>
      </c>
      <c r="BQ5">
        <v>-999</v>
      </c>
      <c r="BR5">
        <v>0</v>
      </c>
      <c r="BS5" t="b">
        <v>1</v>
      </c>
      <c r="BT5">
        <v>14.0121</v>
      </c>
      <c r="BU5">
        <v>-0.7157</v>
      </c>
      <c r="BV5">
        <v>404</v>
      </c>
      <c r="BW5">
        <v>2</v>
      </c>
      <c r="BX5">
        <v>2515819.0499999998</v>
      </c>
      <c r="BY5">
        <v>6860806.1299999999</v>
      </c>
      <c r="BZ5">
        <v>2515819.08</v>
      </c>
      <c r="CA5">
        <v>6860806.1799999997</v>
      </c>
      <c r="CB5">
        <v>3.8E-3</v>
      </c>
      <c r="CC5">
        <v>0</v>
      </c>
      <c r="CD5" t="b">
        <v>0</v>
      </c>
      <c r="CE5">
        <v>-999</v>
      </c>
      <c r="CF5">
        <v>0</v>
      </c>
      <c r="CG5" t="b">
        <v>1</v>
      </c>
      <c r="CH5">
        <v>4.8129999999999997</v>
      </c>
      <c r="CI5">
        <v>-0.47139999999999999</v>
      </c>
      <c r="CJ5" t="s">
        <v>81</v>
      </c>
    </row>
    <row r="6" spans="1:88">
      <c r="A6" t="str">
        <f t="shared" si="0"/>
        <v>2D_905</v>
      </c>
      <c r="B6" t="s">
        <v>52</v>
      </c>
      <c r="C6">
        <v>5</v>
      </c>
      <c r="D6">
        <v>4</v>
      </c>
      <c r="E6">
        <v>2</v>
      </c>
      <c r="F6">
        <v>905</v>
      </c>
      <c r="G6">
        <v>2</v>
      </c>
      <c r="H6">
        <v>2515808.75</v>
      </c>
      <c r="I6">
        <v>6860815.8600000003</v>
      </c>
      <c r="J6">
        <v>2515809.7200000002</v>
      </c>
      <c r="K6">
        <v>6860814.5</v>
      </c>
      <c r="L6">
        <v>0.52900000000000003</v>
      </c>
      <c r="M6">
        <v>0.14000000000000001</v>
      </c>
      <c r="N6">
        <v>0.11</v>
      </c>
      <c r="O6">
        <v>2.1312000000000002</v>
      </c>
      <c r="P6">
        <v>5</v>
      </c>
      <c r="Q6">
        <v>15</v>
      </c>
      <c r="R6">
        <v>400</v>
      </c>
      <c r="S6">
        <v>1</v>
      </c>
      <c r="T6">
        <v>2515808.7200000002</v>
      </c>
      <c r="U6">
        <v>6860815.21</v>
      </c>
      <c r="V6">
        <v>2515808.73</v>
      </c>
      <c r="W6">
        <v>6860815.2199999997</v>
      </c>
      <c r="X6">
        <v>-5.0000000000000001E-4</v>
      </c>
      <c r="Y6">
        <v>0</v>
      </c>
      <c r="Z6" t="b">
        <v>0</v>
      </c>
      <c r="AA6">
        <v>-999</v>
      </c>
      <c r="AB6">
        <v>0</v>
      </c>
      <c r="AC6" t="b">
        <v>1</v>
      </c>
      <c r="AD6">
        <v>0.74209999999999998</v>
      </c>
      <c r="AE6">
        <v>2.5131999999999999</v>
      </c>
      <c r="AF6">
        <v>386</v>
      </c>
      <c r="AG6">
        <v>1</v>
      </c>
      <c r="AH6">
        <v>2515807.12</v>
      </c>
      <c r="AI6">
        <v>6860819.5899999999</v>
      </c>
      <c r="AJ6">
        <v>2515807.0499999998</v>
      </c>
      <c r="AK6">
        <v>6860819.5499999998</v>
      </c>
      <c r="AL6">
        <v>3.2000000000000002E-3</v>
      </c>
      <c r="AM6">
        <v>0</v>
      </c>
      <c r="AN6" t="b">
        <v>0</v>
      </c>
      <c r="AO6">
        <v>-999</v>
      </c>
      <c r="AP6">
        <v>0</v>
      </c>
      <c r="AQ6" t="b">
        <v>1</v>
      </c>
      <c r="AR6">
        <v>5.0881999999999996</v>
      </c>
      <c r="AS6">
        <v>2.0594000000000001</v>
      </c>
      <c r="AT6">
        <v>411</v>
      </c>
      <c r="AU6">
        <v>1</v>
      </c>
      <c r="AV6">
        <v>2515801.9500000002</v>
      </c>
      <c r="AW6">
        <v>6860816.3099999996</v>
      </c>
      <c r="AX6">
        <v>2515801.9300000002</v>
      </c>
      <c r="AY6">
        <v>6860816.2000000002</v>
      </c>
      <c r="AZ6">
        <v>6.0000000000000001E-3</v>
      </c>
      <c r="BA6">
        <v>0</v>
      </c>
      <c r="BB6" t="b">
        <v>0</v>
      </c>
      <c r="BC6">
        <v>-999</v>
      </c>
      <c r="BD6">
        <v>0</v>
      </c>
      <c r="BE6" t="b">
        <v>1</v>
      </c>
      <c r="BF6">
        <v>10.276</v>
      </c>
      <c r="BG6">
        <v>2.9319999999999999</v>
      </c>
      <c r="BH6">
        <v>411</v>
      </c>
      <c r="BI6">
        <v>1</v>
      </c>
      <c r="BJ6">
        <v>2515801.9500000002</v>
      </c>
      <c r="BK6">
        <v>6860816.3099999996</v>
      </c>
      <c r="BL6">
        <v>2515801.9900000002</v>
      </c>
      <c r="BM6">
        <v>6860816.4800000004</v>
      </c>
      <c r="BN6">
        <v>-9.9000000000000008E-3</v>
      </c>
      <c r="BO6">
        <v>0</v>
      </c>
      <c r="BP6" t="b">
        <v>0</v>
      </c>
      <c r="BQ6">
        <v>-999</v>
      </c>
      <c r="BR6">
        <v>0</v>
      </c>
      <c r="BS6" t="b">
        <v>1</v>
      </c>
      <c r="BT6">
        <v>16.894500000000001</v>
      </c>
      <c r="BU6">
        <v>-2.8799000000000001</v>
      </c>
      <c r="BV6">
        <v>415</v>
      </c>
      <c r="BW6">
        <v>1</v>
      </c>
      <c r="BX6">
        <v>2515805.63</v>
      </c>
      <c r="BY6">
        <v>6860809.5700000003</v>
      </c>
      <c r="BZ6">
        <v>2515805.67</v>
      </c>
      <c r="CA6">
        <v>6860809.5300000003</v>
      </c>
      <c r="CB6">
        <v>2.5000000000000001E-3</v>
      </c>
      <c r="CC6">
        <v>0</v>
      </c>
      <c r="CD6" t="b">
        <v>0</v>
      </c>
      <c r="CE6">
        <v>-999</v>
      </c>
      <c r="CF6">
        <v>0</v>
      </c>
      <c r="CG6" t="b">
        <v>1</v>
      </c>
      <c r="CH6">
        <v>3.9672000000000001</v>
      </c>
      <c r="CI6">
        <v>-2.2515999999999998</v>
      </c>
      <c r="CJ6" t="s">
        <v>81</v>
      </c>
    </row>
    <row r="7" spans="1:88">
      <c r="A7" t="str">
        <f t="shared" si="0"/>
        <v>2D_906</v>
      </c>
      <c r="B7" t="s">
        <v>52</v>
      </c>
      <c r="C7">
        <v>6</v>
      </c>
      <c r="D7">
        <v>3</v>
      </c>
      <c r="E7">
        <v>2</v>
      </c>
      <c r="F7">
        <v>906</v>
      </c>
      <c r="G7">
        <v>2</v>
      </c>
      <c r="H7">
        <v>2515811.4700000002</v>
      </c>
      <c r="I7">
        <v>6860812.79</v>
      </c>
      <c r="J7">
        <v>2515811.6</v>
      </c>
      <c r="K7">
        <v>6860812.8099999996</v>
      </c>
      <c r="L7">
        <v>1.3149999999999999</v>
      </c>
      <c r="M7">
        <v>0.26</v>
      </c>
      <c r="N7">
        <v>0.39</v>
      </c>
      <c r="O7">
        <v>2.1312000000000002</v>
      </c>
      <c r="P7">
        <v>5</v>
      </c>
      <c r="Q7">
        <v>15</v>
      </c>
      <c r="R7">
        <v>400</v>
      </c>
      <c r="S7">
        <v>1</v>
      </c>
      <c r="T7">
        <v>2515808.7200000002</v>
      </c>
      <c r="U7">
        <v>6860815.21</v>
      </c>
      <c r="V7">
        <v>2515808.62</v>
      </c>
      <c r="W7">
        <v>6860815.0700000003</v>
      </c>
      <c r="X7">
        <v>4.4999999999999997E-3</v>
      </c>
      <c r="Y7">
        <v>0</v>
      </c>
      <c r="Z7" t="b">
        <v>0</v>
      </c>
      <c r="AA7">
        <v>-999</v>
      </c>
      <c r="AB7">
        <v>0</v>
      </c>
      <c r="AC7" t="b">
        <v>1</v>
      </c>
      <c r="AD7">
        <v>2.7951999999999999</v>
      </c>
      <c r="AE7">
        <v>2.4956999999999998</v>
      </c>
      <c r="AF7">
        <v>366</v>
      </c>
      <c r="AG7">
        <v>1</v>
      </c>
      <c r="AH7">
        <v>2515819.2200000002</v>
      </c>
      <c r="AI7">
        <v>6860819.6200000001</v>
      </c>
      <c r="AJ7">
        <v>2515818.9900000002</v>
      </c>
      <c r="AK7">
        <v>6860819.8600000003</v>
      </c>
      <c r="AL7">
        <v>2.3599999999999999E-2</v>
      </c>
      <c r="AM7">
        <v>0</v>
      </c>
      <c r="AN7" t="b">
        <v>0</v>
      </c>
      <c r="AO7">
        <v>-999</v>
      </c>
      <c r="AP7">
        <v>0</v>
      </c>
      <c r="AQ7" t="b">
        <v>1</v>
      </c>
      <c r="AR7">
        <v>15.856999999999999</v>
      </c>
      <c r="AS7">
        <v>0.7853</v>
      </c>
      <c r="AT7">
        <v>369</v>
      </c>
      <c r="AU7">
        <v>2</v>
      </c>
      <c r="AV7">
        <v>2515811.94</v>
      </c>
      <c r="AW7">
        <v>6860821.2599999998</v>
      </c>
      <c r="AX7">
        <v>2515812.2999999998</v>
      </c>
      <c r="AY7">
        <v>6860821.2300000004</v>
      </c>
      <c r="AZ7">
        <v>-2.1399999999999999E-2</v>
      </c>
      <c r="BA7">
        <v>0</v>
      </c>
      <c r="BB7" t="b">
        <v>0</v>
      </c>
      <c r="BC7">
        <v>-999</v>
      </c>
      <c r="BD7">
        <v>0</v>
      </c>
      <c r="BE7" t="b">
        <v>1</v>
      </c>
      <c r="BF7">
        <v>14.6327</v>
      </c>
      <c r="BG7">
        <v>1.466</v>
      </c>
      <c r="BH7">
        <v>379</v>
      </c>
      <c r="BI7">
        <v>1</v>
      </c>
      <c r="BJ7">
        <v>2515810.48</v>
      </c>
      <c r="BK7">
        <v>6860819.7800000003</v>
      </c>
      <c r="BL7">
        <v>2515810.58</v>
      </c>
      <c r="BM7">
        <v>6860819.79</v>
      </c>
      <c r="BN7">
        <v>-4.8999999999999998E-3</v>
      </c>
      <c r="BO7">
        <v>0</v>
      </c>
      <c r="BP7" t="b">
        <v>0</v>
      </c>
      <c r="BQ7">
        <v>-999</v>
      </c>
      <c r="BR7">
        <v>0</v>
      </c>
      <c r="BS7" t="b">
        <v>1</v>
      </c>
      <c r="BT7">
        <v>3.3041</v>
      </c>
      <c r="BU7">
        <v>1.7102999999999999</v>
      </c>
      <c r="BV7">
        <v>386</v>
      </c>
      <c r="BW7">
        <v>1</v>
      </c>
      <c r="BX7">
        <v>2515807.12</v>
      </c>
      <c r="BY7">
        <v>6860819.5899999999</v>
      </c>
      <c r="BZ7">
        <v>2515806.9900000002</v>
      </c>
      <c r="CA7">
        <v>6860819.5</v>
      </c>
      <c r="CB7">
        <v>8.6999999999999994E-3</v>
      </c>
      <c r="CC7">
        <v>0</v>
      </c>
      <c r="CD7" t="b">
        <v>0</v>
      </c>
      <c r="CE7">
        <v>-999</v>
      </c>
      <c r="CF7">
        <v>0</v>
      </c>
      <c r="CG7" t="b">
        <v>1</v>
      </c>
      <c r="CH7">
        <v>5.9522000000000004</v>
      </c>
      <c r="CI7">
        <v>2.1815000000000002</v>
      </c>
      <c r="CJ7" t="s">
        <v>81</v>
      </c>
    </row>
    <row r="8" spans="1:88">
      <c r="A8" t="str">
        <f t="shared" si="0"/>
        <v>2D_907</v>
      </c>
      <c r="B8" t="s">
        <v>52</v>
      </c>
      <c r="C8">
        <v>7</v>
      </c>
      <c r="D8">
        <v>3</v>
      </c>
      <c r="E8">
        <v>2</v>
      </c>
      <c r="F8">
        <v>907</v>
      </c>
      <c r="G8">
        <v>2</v>
      </c>
      <c r="H8">
        <v>2515837.69</v>
      </c>
      <c r="I8">
        <v>6860810.7400000002</v>
      </c>
      <c r="J8">
        <v>2515837.79</v>
      </c>
      <c r="K8">
        <v>6860810.8399999999</v>
      </c>
      <c r="L8">
        <v>0.94299999999999995</v>
      </c>
      <c r="M8">
        <v>0.22</v>
      </c>
      <c r="N8">
        <v>0.18</v>
      </c>
      <c r="O8">
        <v>2.1312000000000002</v>
      </c>
      <c r="P8">
        <v>5</v>
      </c>
      <c r="Q8">
        <v>15</v>
      </c>
      <c r="R8">
        <v>371</v>
      </c>
      <c r="S8">
        <v>2</v>
      </c>
      <c r="T8">
        <v>2515838.17</v>
      </c>
      <c r="U8">
        <v>6860813.3099999996</v>
      </c>
      <c r="V8">
        <v>2515837.9700000002</v>
      </c>
      <c r="W8">
        <v>6860813.3200000003</v>
      </c>
      <c r="X8">
        <v>3.5999999999999999E-3</v>
      </c>
      <c r="Y8">
        <v>0</v>
      </c>
      <c r="Z8" t="b">
        <v>0</v>
      </c>
      <c r="AA8">
        <v>-999</v>
      </c>
      <c r="AB8">
        <v>0</v>
      </c>
      <c r="AC8" t="b">
        <v>1</v>
      </c>
      <c r="AD8">
        <v>3.0718999999999999</v>
      </c>
      <c r="AE8">
        <v>1.5008999999999999</v>
      </c>
      <c r="AF8">
        <v>377</v>
      </c>
      <c r="AG8">
        <v>2</v>
      </c>
      <c r="AH8">
        <v>2515834.58</v>
      </c>
      <c r="AI8">
        <v>6860811.1200000001</v>
      </c>
      <c r="AJ8">
        <v>2515834.61</v>
      </c>
      <c r="AK8">
        <v>6860811.3300000001</v>
      </c>
      <c r="AL8">
        <v>-4.7999999999999996E-3</v>
      </c>
      <c r="AM8">
        <v>0</v>
      </c>
      <c r="AN8" t="b">
        <v>0</v>
      </c>
      <c r="AO8">
        <v>-999</v>
      </c>
      <c r="AP8">
        <v>0</v>
      </c>
      <c r="AQ8" t="b">
        <v>1</v>
      </c>
      <c r="AR8">
        <v>4.1482000000000001</v>
      </c>
      <c r="AS8">
        <v>2.9843999999999999</v>
      </c>
      <c r="AT8">
        <v>373</v>
      </c>
      <c r="AU8">
        <v>2</v>
      </c>
      <c r="AV8">
        <v>2515834.15</v>
      </c>
      <c r="AW8">
        <v>6860813.5999999996</v>
      </c>
      <c r="AX8">
        <v>2515834.14</v>
      </c>
      <c r="AY8">
        <v>6860813.5899999999</v>
      </c>
      <c r="AZ8">
        <v>4.0000000000000002E-4</v>
      </c>
      <c r="BA8">
        <v>0</v>
      </c>
      <c r="BB8" t="b">
        <v>0</v>
      </c>
      <c r="BC8">
        <v>-999</v>
      </c>
      <c r="BD8">
        <v>0</v>
      </c>
      <c r="BE8" t="b">
        <v>1</v>
      </c>
      <c r="BF8">
        <v>0.31430000000000002</v>
      </c>
      <c r="BG8">
        <v>2.4956999999999998</v>
      </c>
      <c r="BH8">
        <v>394</v>
      </c>
      <c r="BI8">
        <v>2</v>
      </c>
      <c r="BJ8">
        <v>2515830.7799999998</v>
      </c>
      <c r="BK8">
        <v>6860805.7800000003</v>
      </c>
      <c r="BL8">
        <v>2515830.9700000002</v>
      </c>
      <c r="BM8">
        <v>6860805.5300000003</v>
      </c>
      <c r="BN8">
        <v>1.8700000000000001E-2</v>
      </c>
      <c r="BO8">
        <v>0</v>
      </c>
      <c r="BP8" t="b">
        <v>0</v>
      </c>
      <c r="BQ8">
        <v>-999</v>
      </c>
      <c r="BR8">
        <v>0</v>
      </c>
      <c r="BS8" t="b">
        <v>1</v>
      </c>
      <c r="BT8">
        <v>18.000900000000001</v>
      </c>
      <c r="BU8">
        <v>-2.4609999999999999</v>
      </c>
      <c r="BV8">
        <v>389</v>
      </c>
      <c r="BW8">
        <v>2</v>
      </c>
      <c r="BX8">
        <v>2515831.0099999998</v>
      </c>
      <c r="BY8">
        <v>6860807.4900000002</v>
      </c>
      <c r="BZ8">
        <v>2515831</v>
      </c>
      <c r="CA8">
        <v>6860807.5199999996</v>
      </c>
      <c r="CB8">
        <v>-1.6999999999999999E-3</v>
      </c>
      <c r="CC8">
        <v>0</v>
      </c>
      <c r="CD8" t="b">
        <v>0</v>
      </c>
      <c r="CE8">
        <v>-999</v>
      </c>
      <c r="CF8">
        <v>0</v>
      </c>
      <c r="CG8" t="b">
        <v>1</v>
      </c>
      <c r="CH8">
        <v>1.6034999999999999</v>
      </c>
      <c r="CI8">
        <v>-2.6879</v>
      </c>
      <c r="CJ8" t="s">
        <v>81</v>
      </c>
    </row>
    <row r="9" spans="1:88">
      <c r="A9" t="str">
        <f t="shared" si="0"/>
        <v>2D_908</v>
      </c>
      <c r="B9" t="s">
        <v>52</v>
      </c>
      <c r="C9">
        <v>8</v>
      </c>
      <c r="D9">
        <v>2</v>
      </c>
      <c r="E9">
        <v>2</v>
      </c>
      <c r="F9">
        <v>908</v>
      </c>
      <c r="G9">
        <v>2</v>
      </c>
      <c r="H9">
        <v>2515838.87</v>
      </c>
      <c r="I9">
        <v>6860811.2699999996</v>
      </c>
      <c r="J9">
        <v>2515838.9700000002</v>
      </c>
      <c r="K9">
        <v>6860811.2999999998</v>
      </c>
      <c r="L9">
        <v>0.48899999999999999</v>
      </c>
      <c r="M9">
        <v>0.14000000000000001</v>
      </c>
      <c r="N9">
        <v>0.09</v>
      </c>
      <c r="O9">
        <v>2.1312000000000002</v>
      </c>
      <c r="P9">
        <v>5</v>
      </c>
      <c r="Q9">
        <v>15</v>
      </c>
      <c r="R9">
        <v>371</v>
      </c>
      <c r="S9">
        <v>2</v>
      </c>
      <c r="T9">
        <v>2515838.17</v>
      </c>
      <c r="U9">
        <v>6860813.3099999996</v>
      </c>
      <c r="V9">
        <v>2515838.06</v>
      </c>
      <c r="W9">
        <v>6860813.2599999998</v>
      </c>
      <c r="X9">
        <v>2.5999999999999999E-3</v>
      </c>
      <c r="Y9">
        <v>0</v>
      </c>
      <c r="Z9" t="b">
        <v>0</v>
      </c>
      <c r="AA9">
        <v>-999</v>
      </c>
      <c r="AB9">
        <v>0</v>
      </c>
      <c r="AC9" t="b">
        <v>1</v>
      </c>
      <c r="AD9">
        <v>4.2356999999999996</v>
      </c>
      <c r="AE9">
        <v>2.0070000000000001</v>
      </c>
      <c r="AF9">
        <v>377</v>
      </c>
      <c r="AG9">
        <v>2</v>
      </c>
      <c r="AH9">
        <v>2515834.58</v>
      </c>
      <c r="AI9">
        <v>6860811.1200000001</v>
      </c>
      <c r="AJ9">
        <v>2515834.58</v>
      </c>
      <c r="AK9">
        <v>6860811.1500000004</v>
      </c>
      <c r="AL9">
        <v>-6.9999999999999999E-4</v>
      </c>
      <c r="AM9">
        <v>0</v>
      </c>
      <c r="AN9" t="b">
        <v>0</v>
      </c>
      <c r="AO9">
        <v>-999</v>
      </c>
      <c r="AP9">
        <v>0</v>
      </c>
      <c r="AQ9" t="b">
        <v>1</v>
      </c>
      <c r="AR9">
        <v>1.2535000000000001</v>
      </c>
      <c r="AS9">
        <v>-3.1067999999999998</v>
      </c>
      <c r="AT9">
        <v>373</v>
      </c>
      <c r="AU9">
        <v>2</v>
      </c>
      <c r="AV9">
        <v>2515834.15</v>
      </c>
      <c r="AW9">
        <v>6860813.5999999996</v>
      </c>
      <c r="AX9">
        <v>2515834.2000000002</v>
      </c>
      <c r="AY9">
        <v>6860813.71</v>
      </c>
      <c r="AZ9">
        <v>-4.4999999999999997E-3</v>
      </c>
      <c r="BA9">
        <v>0</v>
      </c>
      <c r="BB9" t="b">
        <v>0</v>
      </c>
      <c r="BC9">
        <v>-999</v>
      </c>
      <c r="BD9">
        <v>0</v>
      </c>
      <c r="BE9" t="b">
        <v>1</v>
      </c>
      <c r="BF9">
        <v>7.8108000000000004</v>
      </c>
      <c r="BG9">
        <v>2.6701999999999999</v>
      </c>
      <c r="BH9">
        <v>382</v>
      </c>
      <c r="BI9">
        <v>2</v>
      </c>
      <c r="BJ9">
        <v>2515832.25</v>
      </c>
      <c r="BK9">
        <v>6860809.7000000002</v>
      </c>
      <c r="BL9">
        <v>2515832.2400000002</v>
      </c>
      <c r="BM9">
        <v>6860809.7400000002</v>
      </c>
      <c r="BN9">
        <v>-1.6999999999999999E-3</v>
      </c>
      <c r="BO9">
        <v>0</v>
      </c>
      <c r="BP9" t="b">
        <v>0</v>
      </c>
      <c r="BQ9">
        <v>-999</v>
      </c>
      <c r="BR9">
        <v>0</v>
      </c>
      <c r="BS9" t="b">
        <v>1</v>
      </c>
      <c r="BT9">
        <v>3.0979999999999999</v>
      </c>
      <c r="BU9">
        <v>-2.9148000000000001</v>
      </c>
      <c r="BV9">
        <v>389</v>
      </c>
      <c r="BW9">
        <v>2</v>
      </c>
      <c r="BX9">
        <v>2515831.0099999998</v>
      </c>
      <c r="BY9">
        <v>6860807.4900000002</v>
      </c>
      <c r="BZ9">
        <v>2515831.0699999998</v>
      </c>
      <c r="CA9">
        <v>6860807.3700000001</v>
      </c>
      <c r="CB9">
        <v>8.8000000000000005E-3</v>
      </c>
      <c r="CC9">
        <v>0</v>
      </c>
      <c r="CD9" t="b">
        <v>0</v>
      </c>
      <c r="CE9">
        <v>-999</v>
      </c>
      <c r="CF9">
        <v>0</v>
      </c>
      <c r="CG9" t="b">
        <v>1</v>
      </c>
      <c r="CH9">
        <v>16.3461</v>
      </c>
      <c r="CI9">
        <v>-2.6705000000000001</v>
      </c>
      <c r="CJ9" t="s">
        <v>81</v>
      </c>
    </row>
    <row r="10" spans="1:88">
      <c r="A10" t="str">
        <f t="shared" si="0"/>
        <v>2D_909</v>
      </c>
      <c r="B10" t="s">
        <v>52</v>
      </c>
      <c r="C10">
        <v>9</v>
      </c>
      <c r="D10">
        <v>1</v>
      </c>
      <c r="E10">
        <v>2</v>
      </c>
      <c r="F10">
        <v>909</v>
      </c>
      <c r="G10">
        <v>5</v>
      </c>
      <c r="H10">
        <v>2515808.27</v>
      </c>
      <c r="I10">
        <v>6860818.5499999998</v>
      </c>
      <c r="J10">
        <v>2515808.27</v>
      </c>
      <c r="K10">
        <v>6860818.5499999998</v>
      </c>
      <c r="L10">
        <v>0.45200000000000001</v>
      </c>
      <c r="M10">
        <v>0.1</v>
      </c>
      <c r="N10">
        <v>0.14000000000000001</v>
      </c>
      <c r="O10">
        <v>2.1312000000000002</v>
      </c>
      <c r="P10">
        <v>5</v>
      </c>
      <c r="Q10">
        <v>15</v>
      </c>
      <c r="R10">
        <v>345</v>
      </c>
      <c r="S10">
        <v>2</v>
      </c>
      <c r="T10">
        <v>2515805.96</v>
      </c>
      <c r="U10">
        <v>6860828.0899999999</v>
      </c>
      <c r="V10">
        <v>2515806.02</v>
      </c>
      <c r="W10">
        <v>6860828.1100000003</v>
      </c>
      <c r="X10">
        <v>-1.11E-2</v>
      </c>
      <c r="Y10">
        <v>0</v>
      </c>
      <c r="Z10" t="b">
        <v>0</v>
      </c>
      <c r="AA10">
        <v>-999</v>
      </c>
      <c r="AB10">
        <v>0</v>
      </c>
      <c r="AC10" t="b">
        <v>1</v>
      </c>
      <c r="AD10">
        <v>22.097200000000001</v>
      </c>
      <c r="AE10">
        <v>1.7976000000000001</v>
      </c>
      <c r="AF10">
        <v>346</v>
      </c>
      <c r="AG10">
        <v>1</v>
      </c>
      <c r="AH10">
        <v>2515808.89</v>
      </c>
      <c r="AI10">
        <v>6860827.6500000004</v>
      </c>
      <c r="AJ10">
        <v>2515808.7999999998</v>
      </c>
      <c r="AK10">
        <v>6860827.6600000001</v>
      </c>
      <c r="AL10">
        <v>1.5100000000000001E-2</v>
      </c>
      <c r="AM10">
        <v>0</v>
      </c>
      <c r="AN10" t="b">
        <v>0</v>
      </c>
      <c r="AO10">
        <v>-999</v>
      </c>
      <c r="AP10">
        <v>0</v>
      </c>
      <c r="AQ10" t="b">
        <v>1</v>
      </c>
      <c r="AR10">
        <v>30.5456</v>
      </c>
      <c r="AS10">
        <v>1.5183</v>
      </c>
      <c r="AT10">
        <v>360</v>
      </c>
      <c r="AU10">
        <v>2</v>
      </c>
      <c r="AV10">
        <v>2515809.85</v>
      </c>
      <c r="AW10">
        <v>6860824.0899999999</v>
      </c>
      <c r="AX10">
        <v>2515809.86</v>
      </c>
      <c r="AY10">
        <v>6860824.0899999999</v>
      </c>
      <c r="AZ10">
        <v>-2.3999999999999998E-3</v>
      </c>
      <c r="BA10">
        <v>0</v>
      </c>
      <c r="BB10" t="b">
        <v>0</v>
      </c>
      <c r="BC10">
        <v>-999</v>
      </c>
      <c r="BD10">
        <v>0</v>
      </c>
      <c r="BE10" t="b">
        <v>1</v>
      </c>
      <c r="BF10">
        <v>4.6313000000000004</v>
      </c>
      <c r="BG10">
        <v>1.2914000000000001</v>
      </c>
      <c r="BH10">
        <v>359</v>
      </c>
      <c r="BI10">
        <v>1</v>
      </c>
      <c r="BJ10">
        <v>2515813.9500000002</v>
      </c>
      <c r="BK10">
        <v>6860823.8700000001</v>
      </c>
      <c r="BL10">
        <v>2515813.96</v>
      </c>
      <c r="BM10">
        <v>6860823.8600000003</v>
      </c>
      <c r="BN10">
        <v>-3.0999999999999999E-3</v>
      </c>
      <c r="BO10">
        <v>0</v>
      </c>
      <c r="BP10" t="b">
        <v>0</v>
      </c>
      <c r="BQ10">
        <v>-999</v>
      </c>
      <c r="BR10">
        <v>0</v>
      </c>
      <c r="BS10" t="b">
        <v>1</v>
      </c>
      <c r="BT10">
        <v>6.0694999999999997</v>
      </c>
      <c r="BU10">
        <v>0.75039999999999996</v>
      </c>
      <c r="BV10">
        <v>379</v>
      </c>
      <c r="BW10">
        <v>1</v>
      </c>
      <c r="BX10">
        <v>2515810.48</v>
      </c>
      <c r="BY10">
        <v>6860819.7800000003</v>
      </c>
      <c r="BZ10">
        <v>2515810.48</v>
      </c>
      <c r="CA10">
        <v>6860819.7699999996</v>
      </c>
      <c r="CB10">
        <v>-4.1000000000000003E-3</v>
      </c>
      <c r="CC10">
        <v>0</v>
      </c>
      <c r="CD10" t="b">
        <v>0</v>
      </c>
      <c r="CE10">
        <v>-999</v>
      </c>
      <c r="CF10">
        <v>0</v>
      </c>
      <c r="CG10" t="b">
        <v>1</v>
      </c>
      <c r="CH10">
        <v>7.3868</v>
      </c>
      <c r="CI10">
        <v>0.50600000000000001</v>
      </c>
      <c r="CJ10" t="s">
        <v>81</v>
      </c>
    </row>
    <row r="11" spans="1:88">
      <c r="A11" t="str">
        <f t="shared" si="0"/>
        <v>2A_901</v>
      </c>
      <c r="B11" t="s">
        <v>90</v>
      </c>
      <c r="C11">
        <v>1</v>
      </c>
      <c r="D11">
        <v>3</v>
      </c>
      <c r="E11">
        <v>2</v>
      </c>
      <c r="F11">
        <v>901</v>
      </c>
      <c r="G11">
        <v>2</v>
      </c>
      <c r="H11">
        <v>2515778.46</v>
      </c>
      <c r="I11">
        <v>6860809.1500000004</v>
      </c>
      <c r="J11">
        <v>2515778.44</v>
      </c>
      <c r="K11">
        <v>6860809.21</v>
      </c>
      <c r="L11">
        <v>1.1990000000000001</v>
      </c>
      <c r="M11">
        <v>0.24</v>
      </c>
      <c r="N11">
        <v>0.28000000000000003</v>
      </c>
      <c r="O11">
        <v>2.1312000000000002</v>
      </c>
      <c r="P11">
        <v>5</v>
      </c>
      <c r="Q11">
        <v>15</v>
      </c>
      <c r="R11">
        <v>78</v>
      </c>
      <c r="S11">
        <v>1</v>
      </c>
      <c r="T11">
        <v>2515777.2400000002</v>
      </c>
      <c r="U11">
        <v>6860811.7699999996</v>
      </c>
      <c r="V11">
        <v>2515777.64</v>
      </c>
      <c r="W11">
        <v>6860811.8899999997</v>
      </c>
      <c r="X11">
        <v>-8.5000000000000006E-3</v>
      </c>
      <c r="Y11">
        <v>0</v>
      </c>
      <c r="Z11" t="b">
        <v>0</v>
      </c>
      <c r="AA11">
        <v>-999</v>
      </c>
      <c r="AB11">
        <v>0</v>
      </c>
      <c r="AC11" t="b">
        <v>1</v>
      </c>
      <c r="AD11">
        <v>5.7369000000000003</v>
      </c>
      <c r="AE11">
        <v>1.8499000000000001</v>
      </c>
      <c r="AF11">
        <v>68</v>
      </c>
      <c r="AG11">
        <v>2</v>
      </c>
      <c r="AH11">
        <v>2515783.63</v>
      </c>
      <c r="AI11">
        <v>6860816.7300000004</v>
      </c>
      <c r="AJ11">
        <v>2515783.58</v>
      </c>
      <c r="AK11">
        <v>6860816.7599999998</v>
      </c>
      <c r="AL11">
        <v>3.8999999999999998E-3</v>
      </c>
      <c r="AM11">
        <v>0</v>
      </c>
      <c r="AN11" t="b">
        <v>0</v>
      </c>
      <c r="AO11">
        <v>-999</v>
      </c>
      <c r="AP11">
        <v>0</v>
      </c>
      <c r="AQ11" t="b">
        <v>1</v>
      </c>
      <c r="AR11">
        <v>3.0255000000000001</v>
      </c>
      <c r="AS11">
        <v>0.97729999999999995</v>
      </c>
      <c r="AT11">
        <v>76</v>
      </c>
      <c r="AU11">
        <v>2</v>
      </c>
      <c r="AV11">
        <v>2515780.71</v>
      </c>
      <c r="AW11">
        <v>6860815.2300000004</v>
      </c>
      <c r="AX11">
        <v>2515780.5299999998</v>
      </c>
      <c r="AY11">
        <v>6860815.29</v>
      </c>
      <c r="AZ11">
        <v>8.5000000000000006E-3</v>
      </c>
      <c r="BA11">
        <v>0</v>
      </c>
      <c r="BB11" t="b">
        <v>0</v>
      </c>
      <c r="BC11">
        <v>-999</v>
      </c>
      <c r="BD11">
        <v>0</v>
      </c>
      <c r="BE11" t="b">
        <v>1</v>
      </c>
      <c r="BF11">
        <v>6.1337000000000002</v>
      </c>
      <c r="BG11">
        <v>1.2478</v>
      </c>
      <c r="BH11">
        <v>88</v>
      </c>
      <c r="BI11">
        <v>2</v>
      </c>
      <c r="BJ11">
        <v>2515772.58</v>
      </c>
      <c r="BK11">
        <v>6860812.6100000003</v>
      </c>
      <c r="BL11">
        <v>2515772.4300000002</v>
      </c>
      <c r="BM11">
        <v>6860812.3200000003</v>
      </c>
      <c r="BN11">
        <v>1.54E-2</v>
      </c>
      <c r="BO11">
        <v>0</v>
      </c>
      <c r="BP11" t="b">
        <v>0</v>
      </c>
      <c r="BQ11">
        <v>-999</v>
      </c>
      <c r="BR11">
        <v>0</v>
      </c>
      <c r="BS11" t="b">
        <v>1</v>
      </c>
      <c r="BT11">
        <v>11.0146</v>
      </c>
      <c r="BU11">
        <v>2.6789999999999998</v>
      </c>
      <c r="BV11">
        <v>60</v>
      </c>
      <c r="BW11">
        <v>2</v>
      </c>
      <c r="BX11">
        <v>2515783.9</v>
      </c>
      <c r="BY11">
        <v>6860810.8300000001</v>
      </c>
      <c r="BZ11">
        <v>2515783.88</v>
      </c>
      <c r="CA11">
        <v>6860810.9000000004</v>
      </c>
      <c r="CB11">
        <v>3.0999999999999999E-3</v>
      </c>
      <c r="CC11">
        <v>0</v>
      </c>
      <c r="CD11" t="b">
        <v>0</v>
      </c>
      <c r="CE11">
        <v>-999</v>
      </c>
      <c r="CF11">
        <v>0</v>
      </c>
      <c r="CG11" t="b">
        <v>1</v>
      </c>
      <c r="CH11">
        <v>2.1560000000000001</v>
      </c>
      <c r="CI11">
        <v>0.30530000000000002</v>
      </c>
      <c r="CJ11" t="s">
        <v>81</v>
      </c>
    </row>
    <row r="12" spans="1:88">
      <c r="A12" t="str">
        <f t="shared" si="0"/>
        <v>2A_902</v>
      </c>
      <c r="B12" t="s">
        <v>90</v>
      </c>
      <c r="C12">
        <v>2</v>
      </c>
      <c r="D12">
        <v>2</v>
      </c>
      <c r="E12">
        <v>2</v>
      </c>
      <c r="F12">
        <v>902</v>
      </c>
      <c r="G12">
        <v>16</v>
      </c>
      <c r="H12">
        <v>2515778.86</v>
      </c>
      <c r="I12">
        <v>6860808.0499999998</v>
      </c>
      <c r="J12">
        <v>2515778.92</v>
      </c>
      <c r="K12">
        <v>6860808.0499999998</v>
      </c>
      <c r="L12">
        <v>0.67300000000000004</v>
      </c>
      <c r="M12">
        <v>0.16</v>
      </c>
      <c r="N12">
        <v>0.15</v>
      </c>
      <c r="O12">
        <v>2.1312000000000002</v>
      </c>
      <c r="P12">
        <v>5</v>
      </c>
      <c r="Q12">
        <v>15</v>
      </c>
      <c r="R12">
        <v>86</v>
      </c>
      <c r="S12">
        <v>2</v>
      </c>
      <c r="T12">
        <v>2515771.23</v>
      </c>
      <c r="U12">
        <v>6860809.8399999999</v>
      </c>
      <c r="V12">
        <v>2515771.19</v>
      </c>
      <c r="W12">
        <v>6860809.6399999997</v>
      </c>
      <c r="X12">
        <v>1.1299999999999999E-2</v>
      </c>
      <c r="Y12">
        <v>0</v>
      </c>
      <c r="Z12" t="b">
        <v>0</v>
      </c>
      <c r="AA12">
        <v>-999</v>
      </c>
      <c r="AB12">
        <v>0</v>
      </c>
      <c r="AC12" t="b">
        <v>1</v>
      </c>
      <c r="AD12">
        <v>14.7323</v>
      </c>
      <c r="AE12">
        <v>2.9495</v>
      </c>
      <c r="AF12">
        <v>88</v>
      </c>
      <c r="AG12">
        <v>2</v>
      </c>
      <c r="AH12">
        <v>2515772.58</v>
      </c>
      <c r="AI12">
        <v>6860812.6100000003</v>
      </c>
      <c r="AJ12">
        <v>2515772.62</v>
      </c>
      <c r="AK12">
        <v>6860812.6699999999</v>
      </c>
      <c r="AL12">
        <v>-3.8999999999999998E-3</v>
      </c>
      <c r="AM12">
        <v>0</v>
      </c>
      <c r="AN12" t="b">
        <v>0</v>
      </c>
      <c r="AO12">
        <v>-999</v>
      </c>
      <c r="AP12">
        <v>0</v>
      </c>
      <c r="AQ12" t="b">
        <v>1</v>
      </c>
      <c r="AR12">
        <v>5.0967000000000002</v>
      </c>
      <c r="AS12">
        <v>2.5044</v>
      </c>
      <c r="AT12">
        <v>76</v>
      </c>
      <c r="AU12">
        <v>2</v>
      </c>
      <c r="AV12">
        <v>2515780.71</v>
      </c>
      <c r="AW12">
        <v>6860815.2300000004</v>
      </c>
      <c r="AX12">
        <v>2515780.7999999998</v>
      </c>
      <c r="AY12">
        <v>6860815.21</v>
      </c>
      <c r="AZ12">
        <v>-4.8999999999999998E-3</v>
      </c>
      <c r="BA12">
        <v>0</v>
      </c>
      <c r="BB12" t="b">
        <v>0</v>
      </c>
      <c r="BC12">
        <v>-999</v>
      </c>
      <c r="BD12">
        <v>0</v>
      </c>
      <c r="BE12" t="b">
        <v>1</v>
      </c>
      <c r="BF12">
        <v>6.2956000000000003</v>
      </c>
      <c r="BG12">
        <v>1.3089</v>
      </c>
      <c r="BH12">
        <v>68</v>
      </c>
      <c r="BI12">
        <v>2</v>
      </c>
      <c r="BJ12">
        <v>2515783.63</v>
      </c>
      <c r="BK12">
        <v>6860816.7300000004</v>
      </c>
      <c r="BL12">
        <v>2515783.63</v>
      </c>
      <c r="BM12">
        <v>6860816.7300000004</v>
      </c>
      <c r="BN12">
        <v>-2.0000000000000001E-4</v>
      </c>
      <c r="BO12">
        <v>0</v>
      </c>
      <c r="BP12" t="b">
        <v>0</v>
      </c>
      <c r="BQ12">
        <v>-999</v>
      </c>
      <c r="BR12">
        <v>0</v>
      </c>
      <c r="BS12" t="b">
        <v>1</v>
      </c>
      <c r="BT12">
        <v>0.29559999999999997</v>
      </c>
      <c r="BU12">
        <v>1.0732999999999999</v>
      </c>
      <c r="BV12">
        <v>60</v>
      </c>
      <c r="BW12">
        <v>2</v>
      </c>
      <c r="BX12">
        <v>2515783.9</v>
      </c>
      <c r="BY12">
        <v>6860810.8300000001</v>
      </c>
      <c r="BZ12">
        <v>2515783.7999999998</v>
      </c>
      <c r="CA12">
        <v>6860810.9900000002</v>
      </c>
      <c r="CB12">
        <v>7.1999999999999998E-3</v>
      </c>
      <c r="CC12">
        <v>0</v>
      </c>
      <c r="CD12" t="b">
        <v>0</v>
      </c>
      <c r="CE12">
        <v>-999</v>
      </c>
      <c r="CF12">
        <v>0</v>
      </c>
      <c r="CG12" t="b">
        <v>1</v>
      </c>
      <c r="CH12">
        <v>9.0334000000000003</v>
      </c>
      <c r="CI12">
        <v>0.54969999999999997</v>
      </c>
      <c r="CJ12" t="s">
        <v>81</v>
      </c>
    </row>
    <row r="13" spans="1:88">
      <c r="A13" t="str">
        <f t="shared" si="0"/>
        <v>2A_903</v>
      </c>
      <c r="B13" t="s">
        <v>90</v>
      </c>
      <c r="C13">
        <v>3</v>
      </c>
      <c r="D13">
        <v>2</v>
      </c>
      <c r="E13">
        <v>2</v>
      </c>
      <c r="F13">
        <v>903</v>
      </c>
      <c r="G13">
        <v>4</v>
      </c>
      <c r="H13">
        <v>2515782.52</v>
      </c>
      <c r="I13">
        <v>6860797.5800000001</v>
      </c>
      <c r="J13">
        <v>2515782.48</v>
      </c>
      <c r="K13">
        <v>6860797.5199999996</v>
      </c>
      <c r="L13">
        <v>0.42399999999999999</v>
      </c>
      <c r="M13">
        <v>0.09</v>
      </c>
      <c r="N13">
        <v>0.11</v>
      </c>
      <c r="O13">
        <v>2.1312000000000002</v>
      </c>
      <c r="P13">
        <v>5</v>
      </c>
      <c r="Q13">
        <v>15</v>
      </c>
      <c r="R13">
        <v>49</v>
      </c>
      <c r="S13">
        <v>1</v>
      </c>
      <c r="T13">
        <v>2515784.67</v>
      </c>
      <c r="U13">
        <v>6860798.2999999998</v>
      </c>
      <c r="V13">
        <v>2515784.62</v>
      </c>
      <c r="W13">
        <v>6860798.4199999999</v>
      </c>
      <c r="X13">
        <v>4.1999999999999997E-3</v>
      </c>
      <c r="Y13">
        <v>0</v>
      </c>
      <c r="Z13" t="b">
        <v>0</v>
      </c>
      <c r="AA13">
        <v>-999</v>
      </c>
      <c r="AB13">
        <v>0</v>
      </c>
      <c r="AC13" t="b">
        <v>1</v>
      </c>
      <c r="AD13">
        <v>7.9268000000000001</v>
      </c>
      <c r="AE13">
        <v>0.40129999999999999</v>
      </c>
      <c r="AF13">
        <v>65</v>
      </c>
      <c r="AG13">
        <v>2</v>
      </c>
      <c r="AH13">
        <v>2515779.12</v>
      </c>
      <c r="AI13">
        <v>6860805.0999999996</v>
      </c>
      <c r="AJ13">
        <v>2515779.11</v>
      </c>
      <c r="AK13">
        <v>6860805.0999999996</v>
      </c>
      <c r="AL13">
        <v>8.9999999999999998E-4</v>
      </c>
      <c r="AM13">
        <v>0</v>
      </c>
      <c r="AN13" t="b">
        <v>0</v>
      </c>
      <c r="AO13">
        <v>-999</v>
      </c>
      <c r="AP13">
        <v>0</v>
      </c>
      <c r="AQ13" t="b">
        <v>1</v>
      </c>
      <c r="AR13">
        <v>1.8050999999999999</v>
      </c>
      <c r="AS13">
        <v>1.9896</v>
      </c>
      <c r="AT13">
        <v>59</v>
      </c>
      <c r="AU13">
        <v>2</v>
      </c>
      <c r="AV13">
        <v>2515782.25</v>
      </c>
      <c r="AW13">
        <v>6860806.3300000001</v>
      </c>
      <c r="AX13">
        <v>2515782.2000000002</v>
      </c>
      <c r="AY13">
        <v>6860806.3300000001</v>
      </c>
      <c r="AZ13">
        <v>3.3999999999999998E-3</v>
      </c>
      <c r="BA13">
        <v>0</v>
      </c>
      <c r="BB13" t="b">
        <v>0</v>
      </c>
      <c r="BC13">
        <v>-999</v>
      </c>
      <c r="BD13">
        <v>0</v>
      </c>
      <c r="BE13" t="b">
        <v>1</v>
      </c>
      <c r="BF13">
        <v>7.1624999999999996</v>
      </c>
      <c r="BG13">
        <v>1.6055999999999999</v>
      </c>
      <c r="BH13">
        <v>46</v>
      </c>
      <c r="BI13">
        <v>1</v>
      </c>
      <c r="BJ13">
        <v>2515786.44</v>
      </c>
      <c r="BK13">
        <v>6860805.0099999998</v>
      </c>
      <c r="BL13">
        <v>2515786.4500000002</v>
      </c>
      <c r="BM13">
        <v>6860805</v>
      </c>
      <c r="BN13">
        <v>-6.9999999999999999E-4</v>
      </c>
      <c r="BO13">
        <v>0</v>
      </c>
      <c r="BP13" t="b">
        <v>0</v>
      </c>
      <c r="BQ13">
        <v>-999</v>
      </c>
      <c r="BR13">
        <v>0</v>
      </c>
      <c r="BS13" t="b">
        <v>1</v>
      </c>
      <c r="BT13">
        <v>1.5021</v>
      </c>
      <c r="BU13">
        <v>1.0820000000000001</v>
      </c>
      <c r="BV13">
        <v>42</v>
      </c>
      <c r="BW13">
        <v>2</v>
      </c>
      <c r="BX13">
        <v>2515786.44</v>
      </c>
      <c r="BY13">
        <v>6860801.3200000003</v>
      </c>
      <c r="BZ13">
        <v>2515786.54</v>
      </c>
      <c r="CA13">
        <v>6860801.21</v>
      </c>
      <c r="CB13">
        <v>-5.7999999999999996E-3</v>
      </c>
      <c r="CC13">
        <v>0</v>
      </c>
      <c r="CD13" t="b">
        <v>0</v>
      </c>
      <c r="CE13">
        <v>-999</v>
      </c>
      <c r="CF13">
        <v>0</v>
      </c>
      <c r="CG13" t="b">
        <v>1</v>
      </c>
      <c r="CH13">
        <v>11.5227</v>
      </c>
      <c r="CI13">
        <v>0.7329</v>
      </c>
      <c r="CJ13" t="s">
        <v>81</v>
      </c>
    </row>
    <row r="14" spans="1:88">
      <c r="A14" t="str">
        <f t="shared" si="0"/>
        <v>2A_904</v>
      </c>
      <c r="B14" t="s">
        <v>90</v>
      </c>
      <c r="C14">
        <v>4</v>
      </c>
      <c r="D14">
        <v>2</v>
      </c>
      <c r="E14">
        <v>2</v>
      </c>
      <c r="F14">
        <v>904</v>
      </c>
      <c r="G14">
        <v>2</v>
      </c>
      <c r="H14">
        <v>2515780.2200000002</v>
      </c>
      <c r="I14">
        <v>6860797.5099999998</v>
      </c>
      <c r="J14">
        <v>2515780.23</v>
      </c>
      <c r="K14">
        <v>6860797.5099999998</v>
      </c>
      <c r="L14">
        <v>0.47599999999999998</v>
      </c>
      <c r="M14">
        <v>0.14000000000000001</v>
      </c>
      <c r="N14">
        <v>0.11</v>
      </c>
      <c r="O14">
        <v>2.1312000000000002</v>
      </c>
      <c r="P14">
        <v>5</v>
      </c>
      <c r="Q14">
        <v>15</v>
      </c>
      <c r="R14">
        <v>66</v>
      </c>
      <c r="S14">
        <v>2</v>
      </c>
      <c r="T14">
        <v>2515773.2000000002</v>
      </c>
      <c r="U14">
        <v>6860796.3200000003</v>
      </c>
      <c r="V14">
        <v>2515773.2200000002</v>
      </c>
      <c r="W14">
        <v>6860796.2000000002</v>
      </c>
      <c r="X14">
        <v>6.4000000000000003E-3</v>
      </c>
      <c r="Y14">
        <v>0</v>
      </c>
      <c r="Z14" t="b">
        <v>0</v>
      </c>
      <c r="AA14">
        <v>-999</v>
      </c>
      <c r="AB14">
        <v>0</v>
      </c>
      <c r="AC14" t="b">
        <v>1</v>
      </c>
      <c r="AD14">
        <v>11.432499999999999</v>
      </c>
      <c r="AE14">
        <v>-2.9497</v>
      </c>
      <c r="AF14">
        <v>71</v>
      </c>
      <c r="AG14">
        <v>2</v>
      </c>
      <c r="AH14">
        <v>2515772.4</v>
      </c>
      <c r="AI14">
        <v>6860801.25</v>
      </c>
      <c r="AJ14">
        <v>2515772.42</v>
      </c>
      <c r="AK14">
        <v>6860801.29</v>
      </c>
      <c r="AL14">
        <v>-2.8999999999999998E-3</v>
      </c>
      <c r="AM14">
        <v>0</v>
      </c>
      <c r="AN14" t="b">
        <v>0</v>
      </c>
      <c r="AO14">
        <v>-999</v>
      </c>
      <c r="AP14">
        <v>0</v>
      </c>
      <c r="AQ14" t="b">
        <v>1</v>
      </c>
      <c r="AR14">
        <v>5.6070000000000002</v>
      </c>
      <c r="AS14">
        <v>2.6877</v>
      </c>
      <c r="AT14">
        <v>81</v>
      </c>
      <c r="AU14">
        <v>2</v>
      </c>
      <c r="AV14">
        <v>2515769.37</v>
      </c>
      <c r="AW14">
        <v>6860805.4199999999</v>
      </c>
      <c r="AX14">
        <v>2515769.4300000002</v>
      </c>
      <c r="AY14">
        <v>6860805.5</v>
      </c>
      <c r="AZ14">
        <v>-9.1999999999999998E-3</v>
      </c>
      <c r="BA14">
        <v>0</v>
      </c>
      <c r="BB14" t="b">
        <v>0</v>
      </c>
      <c r="BC14">
        <v>-999</v>
      </c>
      <c r="BD14">
        <v>0</v>
      </c>
      <c r="BE14" t="b">
        <v>1</v>
      </c>
      <c r="BF14">
        <v>19.779800000000002</v>
      </c>
      <c r="BG14">
        <v>2.4956999999999998</v>
      </c>
      <c r="BH14">
        <v>77</v>
      </c>
      <c r="BI14">
        <v>2</v>
      </c>
      <c r="BJ14">
        <v>2515772.27</v>
      </c>
      <c r="BK14">
        <v>6860805.8600000003</v>
      </c>
      <c r="BL14">
        <v>2515772.2400000002</v>
      </c>
      <c r="BM14">
        <v>6860805.8300000001</v>
      </c>
      <c r="BN14">
        <v>2.8999999999999998E-3</v>
      </c>
      <c r="BO14">
        <v>0</v>
      </c>
      <c r="BP14" t="b">
        <v>0</v>
      </c>
      <c r="BQ14">
        <v>-999</v>
      </c>
      <c r="BR14">
        <v>0</v>
      </c>
      <c r="BS14" t="b">
        <v>1</v>
      </c>
      <c r="BT14">
        <v>5.8234000000000004</v>
      </c>
      <c r="BU14">
        <v>2.3386</v>
      </c>
      <c r="BV14">
        <v>58</v>
      </c>
      <c r="BW14">
        <v>2</v>
      </c>
      <c r="BX14">
        <v>2515776.87</v>
      </c>
      <c r="BY14">
        <v>6860788.1299999999</v>
      </c>
      <c r="BZ14">
        <v>2515776.79</v>
      </c>
      <c r="CA14">
        <v>6860788.1600000001</v>
      </c>
      <c r="CB14">
        <v>-5.4999999999999997E-3</v>
      </c>
      <c r="CC14">
        <v>0</v>
      </c>
      <c r="CD14" t="b">
        <v>0</v>
      </c>
      <c r="CE14">
        <v>-999</v>
      </c>
      <c r="CF14">
        <v>0</v>
      </c>
      <c r="CG14" t="b">
        <v>1</v>
      </c>
      <c r="CH14">
        <v>9.9763999999999999</v>
      </c>
      <c r="CI14">
        <v>-1.9287000000000001</v>
      </c>
      <c r="CJ14" t="s">
        <v>81</v>
      </c>
    </row>
    <row r="15" spans="1:88">
      <c r="A15" t="str">
        <f t="shared" si="0"/>
        <v>2A_905</v>
      </c>
      <c r="B15" t="s">
        <v>90</v>
      </c>
      <c r="C15">
        <v>5</v>
      </c>
      <c r="D15">
        <v>3</v>
      </c>
      <c r="E15">
        <v>2</v>
      </c>
      <c r="F15">
        <v>905</v>
      </c>
      <c r="G15">
        <v>16</v>
      </c>
      <c r="H15">
        <v>2515785.13</v>
      </c>
      <c r="I15">
        <v>6860795.2199999997</v>
      </c>
      <c r="J15">
        <v>2515785.23</v>
      </c>
      <c r="K15">
        <v>6860795.2300000004</v>
      </c>
      <c r="L15">
        <v>0.70399999999999996</v>
      </c>
      <c r="M15">
        <v>0.15</v>
      </c>
      <c r="N15">
        <v>0.19</v>
      </c>
      <c r="O15">
        <v>2.1312000000000002</v>
      </c>
      <c r="P15">
        <v>5</v>
      </c>
      <c r="Q15">
        <v>15</v>
      </c>
      <c r="R15">
        <v>39</v>
      </c>
      <c r="S15">
        <v>2</v>
      </c>
      <c r="T15">
        <v>2515786.2799999998</v>
      </c>
      <c r="U15">
        <v>6860795.9400000004</v>
      </c>
      <c r="V15">
        <v>2515786.25</v>
      </c>
      <c r="W15">
        <v>6860795.9800000004</v>
      </c>
      <c r="X15">
        <v>5.9999999999999995E-4</v>
      </c>
      <c r="Y15">
        <v>0</v>
      </c>
      <c r="Z15" t="b">
        <v>0</v>
      </c>
      <c r="AA15">
        <v>-999</v>
      </c>
      <c r="AB15">
        <v>0</v>
      </c>
      <c r="AC15" t="b">
        <v>1</v>
      </c>
      <c r="AD15">
        <v>0.63590000000000002</v>
      </c>
      <c r="AE15">
        <v>0.63690000000000002</v>
      </c>
      <c r="AF15">
        <v>49</v>
      </c>
      <c r="AG15">
        <v>1</v>
      </c>
      <c r="AH15">
        <v>2515784.67</v>
      </c>
      <c r="AI15">
        <v>6860798.2999999998</v>
      </c>
      <c r="AJ15">
        <v>2515784.4700000002</v>
      </c>
      <c r="AK15">
        <v>6860798.25</v>
      </c>
      <c r="AL15">
        <v>4.5999999999999999E-3</v>
      </c>
      <c r="AM15">
        <v>0</v>
      </c>
      <c r="AN15" t="b">
        <v>0</v>
      </c>
      <c r="AO15">
        <v>-999</v>
      </c>
      <c r="AP15">
        <v>0</v>
      </c>
      <c r="AQ15" t="b">
        <v>1</v>
      </c>
      <c r="AR15">
        <v>5.2390999999999996</v>
      </c>
      <c r="AS15">
        <v>1.8237000000000001</v>
      </c>
      <c r="AT15">
        <v>42</v>
      </c>
      <c r="AU15">
        <v>2</v>
      </c>
      <c r="AV15">
        <v>2515786.44</v>
      </c>
      <c r="AW15">
        <v>6860801.3200000003</v>
      </c>
      <c r="AX15">
        <v>2515786.67</v>
      </c>
      <c r="AY15">
        <v>6860801.2599999998</v>
      </c>
      <c r="AZ15">
        <v>-1.03E-2</v>
      </c>
      <c r="BA15">
        <v>0</v>
      </c>
      <c r="BB15" t="b">
        <v>0</v>
      </c>
      <c r="BC15">
        <v>-999</v>
      </c>
      <c r="BD15">
        <v>0</v>
      </c>
      <c r="BE15" t="b">
        <v>1</v>
      </c>
      <c r="BF15">
        <v>12.6516</v>
      </c>
      <c r="BG15">
        <v>1.3263</v>
      </c>
      <c r="BH15">
        <v>25</v>
      </c>
      <c r="BI15">
        <v>2</v>
      </c>
      <c r="BJ15">
        <v>2515790.65</v>
      </c>
      <c r="BK15">
        <v>6860802.2199999997</v>
      </c>
      <c r="BL15">
        <v>2515790.67</v>
      </c>
      <c r="BM15">
        <v>6860802.21</v>
      </c>
      <c r="BN15">
        <v>-1.4E-3</v>
      </c>
      <c r="BO15">
        <v>0</v>
      </c>
      <c r="BP15" t="b">
        <v>0</v>
      </c>
      <c r="BQ15">
        <v>-999</v>
      </c>
      <c r="BR15">
        <v>0</v>
      </c>
      <c r="BS15" t="b">
        <v>1</v>
      </c>
      <c r="BT15">
        <v>1.8393999999999999</v>
      </c>
      <c r="BU15">
        <v>0.90739999999999998</v>
      </c>
      <c r="BV15">
        <v>17</v>
      </c>
      <c r="BW15">
        <v>2</v>
      </c>
      <c r="BX15">
        <v>2515795.5099999998</v>
      </c>
      <c r="BY15">
        <v>6860797.2699999996</v>
      </c>
      <c r="BZ15">
        <v>2515795.4900000002</v>
      </c>
      <c r="CA15">
        <v>6860797.3499999996</v>
      </c>
      <c r="CB15">
        <v>5.7999999999999996E-3</v>
      </c>
      <c r="CC15">
        <v>0</v>
      </c>
      <c r="CD15" t="b">
        <v>0</v>
      </c>
      <c r="CE15">
        <v>-999</v>
      </c>
      <c r="CF15">
        <v>0</v>
      </c>
      <c r="CG15" t="b">
        <v>1</v>
      </c>
      <c r="CH15">
        <v>7.6430999999999996</v>
      </c>
      <c r="CI15">
        <v>0.20930000000000001</v>
      </c>
      <c r="CJ15" t="s">
        <v>81</v>
      </c>
    </row>
    <row r="16" spans="1:88">
      <c r="A16" t="str">
        <f t="shared" si="0"/>
        <v>2A_906</v>
      </c>
      <c r="B16" t="s">
        <v>90</v>
      </c>
      <c r="C16">
        <v>6</v>
      </c>
      <c r="D16">
        <v>2</v>
      </c>
      <c r="E16">
        <v>2</v>
      </c>
      <c r="F16">
        <v>906</v>
      </c>
      <c r="G16">
        <v>2</v>
      </c>
      <c r="H16">
        <v>2515792.7200000002</v>
      </c>
      <c r="I16">
        <v>6860786.3200000003</v>
      </c>
      <c r="J16">
        <v>2515792.8199999998</v>
      </c>
      <c r="K16">
        <v>6860786.46</v>
      </c>
      <c r="L16">
        <v>0.86299999999999999</v>
      </c>
      <c r="M16">
        <v>0.2</v>
      </c>
      <c r="N16">
        <v>0.18</v>
      </c>
      <c r="O16">
        <v>2.1312000000000002</v>
      </c>
      <c r="P16">
        <v>5</v>
      </c>
      <c r="Q16">
        <v>15</v>
      </c>
      <c r="R16">
        <v>26</v>
      </c>
      <c r="S16">
        <v>2</v>
      </c>
      <c r="T16">
        <v>2515790.73</v>
      </c>
      <c r="U16">
        <v>6860791.7400000002</v>
      </c>
      <c r="V16">
        <v>2515790.85</v>
      </c>
      <c r="W16">
        <v>6860791.79</v>
      </c>
      <c r="X16">
        <v>-5.4999999999999997E-3</v>
      </c>
      <c r="Y16">
        <v>0</v>
      </c>
      <c r="Z16" t="b">
        <v>0</v>
      </c>
      <c r="AA16">
        <v>-999</v>
      </c>
      <c r="AB16">
        <v>0</v>
      </c>
      <c r="AC16" t="b">
        <v>1</v>
      </c>
      <c r="AD16">
        <v>5.3299000000000003</v>
      </c>
      <c r="AE16">
        <v>1.9197</v>
      </c>
      <c r="AF16">
        <v>35</v>
      </c>
      <c r="AG16">
        <v>2</v>
      </c>
      <c r="AH16">
        <v>2515787.44</v>
      </c>
      <c r="AI16">
        <v>6860790.2999999998</v>
      </c>
      <c r="AJ16">
        <v>2515787.4900000002</v>
      </c>
      <c r="AK16">
        <v>6860790.3700000001</v>
      </c>
      <c r="AL16">
        <v>-4.1999999999999997E-3</v>
      </c>
      <c r="AM16">
        <v>0</v>
      </c>
      <c r="AN16" t="b">
        <v>0</v>
      </c>
      <c r="AO16">
        <v>-999</v>
      </c>
      <c r="AP16">
        <v>0</v>
      </c>
      <c r="AQ16" t="b">
        <v>1</v>
      </c>
      <c r="AR16">
        <v>4.1525999999999996</v>
      </c>
      <c r="AS16">
        <v>2.5044</v>
      </c>
      <c r="AT16">
        <v>43</v>
      </c>
      <c r="AU16">
        <v>2</v>
      </c>
      <c r="AV16">
        <v>2515783.62</v>
      </c>
      <c r="AW16">
        <v>6860784.9699999997</v>
      </c>
      <c r="AX16">
        <v>2515783.66</v>
      </c>
      <c r="AY16">
        <v>6860784.7400000002</v>
      </c>
      <c r="AZ16">
        <v>1.54E-2</v>
      </c>
      <c r="BA16">
        <v>0</v>
      </c>
      <c r="BB16" t="b">
        <v>0</v>
      </c>
      <c r="BC16">
        <v>-999</v>
      </c>
      <c r="BD16">
        <v>0</v>
      </c>
      <c r="BE16" t="b">
        <v>1</v>
      </c>
      <c r="BF16">
        <v>16.372399999999999</v>
      </c>
      <c r="BG16">
        <v>-2.9409999999999998</v>
      </c>
      <c r="BH16">
        <v>30</v>
      </c>
      <c r="BI16">
        <v>2</v>
      </c>
      <c r="BJ16">
        <v>2515788.64</v>
      </c>
      <c r="BK16">
        <v>6860784.9400000004</v>
      </c>
      <c r="BL16">
        <v>2515788.62</v>
      </c>
      <c r="BM16">
        <v>6860785</v>
      </c>
      <c r="BN16">
        <v>-1.6999999999999999E-3</v>
      </c>
      <c r="BO16">
        <v>0</v>
      </c>
      <c r="BP16" t="b">
        <v>0</v>
      </c>
      <c r="BQ16">
        <v>-999</v>
      </c>
      <c r="BR16">
        <v>0</v>
      </c>
      <c r="BS16" t="b">
        <v>1</v>
      </c>
      <c r="BT16">
        <v>1.6059000000000001</v>
      </c>
      <c r="BU16">
        <v>-2.8100999999999998</v>
      </c>
      <c r="BV16">
        <v>17</v>
      </c>
      <c r="BW16">
        <v>2</v>
      </c>
      <c r="BX16">
        <v>2515795.5099999998</v>
      </c>
      <c r="BY16">
        <v>6860797.2699999996</v>
      </c>
      <c r="BZ16">
        <v>2515795.31</v>
      </c>
      <c r="CA16">
        <v>6860797.3200000003</v>
      </c>
      <c r="CB16">
        <v>1.55E-2</v>
      </c>
      <c r="CC16">
        <v>0</v>
      </c>
      <c r="CD16" t="b">
        <v>0</v>
      </c>
      <c r="CE16">
        <v>-999</v>
      </c>
      <c r="CF16">
        <v>0</v>
      </c>
      <c r="CG16" t="b">
        <v>1</v>
      </c>
      <c r="CH16">
        <v>16.8934</v>
      </c>
      <c r="CI16">
        <v>1.3612</v>
      </c>
      <c r="CJ16" t="s">
        <v>81</v>
      </c>
    </row>
    <row r="17" spans="1:88">
      <c r="A17" t="str">
        <f t="shared" si="0"/>
        <v>132A_950</v>
      </c>
      <c r="B17" t="s">
        <v>95</v>
      </c>
      <c r="C17">
        <v>1</v>
      </c>
      <c r="D17">
        <v>3</v>
      </c>
      <c r="E17">
        <v>132</v>
      </c>
      <c r="F17">
        <v>950</v>
      </c>
      <c r="G17">
        <v>16</v>
      </c>
      <c r="H17">
        <v>2516499.2200000002</v>
      </c>
      <c r="I17">
        <v>6860072.5</v>
      </c>
      <c r="J17">
        <v>2516499.16</v>
      </c>
      <c r="K17">
        <v>6860072.46</v>
      </c>
      <c r="L17">
        <v>1.153</v>
      </c>
      <c r="M17">
        <v>0.24</v>
      </c>
      <c r="N17">
        <v>0.21</v>
      </c>
      <c r="O17">
        <v>2.1312000000000002</v>
      </c>
      <c r="P17">
        <v>5</v>
      </c>
      <c r="Q17">
        <v>15</v>
      </c>
      <c r="R17">
        <v>172</v>
      </c>
      <c r="S17">
        <v>3</v>
      </c>
      <c r="T17">
        <v>2516499.2999999998</v>
      </c>
      <c r="U17">
        <v>6860069.8399999999</v>
      </c>
      <c r="V17">
        <v>2516499.6</v>
      </c>
      <c r="W17">
        <v>6860069.8899999997</v>
      </c>
      <c r="X17">
        <v>5.4999999999999997E-3</v>
      </c>
      <c r="Y17">
        <v>0</v>
      </c>
      <c r="Z17" t="b">
        <v>0</v>
      </c>
      <c r="AA17">
        <v>-999</v>
      </c>
      <c r="AB17">
        <v>0</v>
      </c>
      <c r="AC17" t="b">
        <v>1</v>
      </c>
      <c r="AD17">
        <v>3.8784000000000001</v>
      </c>
      <c r="AE17">
        <v>-1.3964000000000001</v>
      </c>
      <c r="AF17">
        <v>170</v>
      </c>
      <c r="AG17">
        <v>3</v>
      </c>
      <c r="AH17">
        <v>2516500.81</v>
      </c>
      <c r="AI17">
        <v>6860071.0700000003</v>
      </c>
      <c r="AJ17">
        <v>2516500.5299999998</v>
      </c>
      <c r="AK17">
        <v>6860070.8399999999</v>
      </c>
      <c r="AL17">
        <v>-5.4000000000000003E-3</v>
      </c>
      <c r="AM17">
        <v>0</v>
      </c>
      <c r="AN17" t="b">
        <v>0</v>
      </c>
      <c r="AO17">
        <v>-999</v>
      </c>
      <c r="AP17">
        <v>0</v>
      </c>
      <c r="AQ17" t="b">
        <v>1</v>
      </c>
      <c r="AR17">
        <v>3.8006000000000002</v>
      </c>
      <c r="AS17">
        <v>-0.87280000000000002</v>
      </c>
      <c r="AT17">
        <v>161</v>
      </c>
      <c r="AU17">
        <v>3</v>
      </c>
      <c r="AV17">
        <v>2516502.71</v>
      </c>
      <c r="AW17">
        <v>6860070.46</v>
      </c>
      <c r="AX17">
        <v>2516502.7200000002</v>
      </c>
      <c r="AY17">
        <v>6860070.4800000004</v>
      </c>
      <c r="AZ17">
        <v>5.9999999999999995E-4</v>
      </c>
      <c r="BA17">
        <v>0</v>
      </c>
      <c r="BB17" t="b">
        <v>0</v>
      </c>
      <c r="BC17">
        <v>-999</v>
      </c>
      <c r="BD17">
        <v>0</v>
      </c>
      <c r="BE17" t="b">
        <v>1</v>
      </c>
      <c r="BF17">
        <v>0.43240000000000001</v>
      </c>
      <c r="BG17">
        <v>-0.50629999999999997</v>
      </c>
      <c r="BH17">
        <v>173</v>
      </c>
      <c r="BI17">
        <v>3</v>
      </c>
      <c r="BJ17">
        <v>2516502.09</v>
      </c>
      <c r="BK17">
        <v>6860073.1699999999</v>
      </c>
      <c r="BL17">
        <v>2516501.98</v>
      </c>
      <c r="BM17">
        <v>6860073.4699999997</v>
      </c>
      <c r="BN17">
        <v>6.6E-3</v>
      </c>
      <c r="BO17">
        <v>0</v>
      </c>
      <c r="BP17" t="b">
        <v>0</v>
      </c>
      <c r="BQ17">
        <v>-999</v>
      </c>
      <c r="BR17">
        <v>0</v>
      </c>
      <c r="BS17" t="b">
        <v>1</v>
      </c>
      <c r="BT17">
        <v>4.6771000000000003</v>
      </c>
      <c r="BU17">
        <v>0.34889999999999999</v>
      </c>
      <c r="BV17">
        <v>176</v>
      </c>
      <c r="BW17">
        <v>3</v>
      </c>
      <c r="BX17">
        <v>2516499.59</v>
      </c>
      <c r="BY17">
        <v>6860072.8700000001</v>
      </c>
      <c r="BZ17">
        <v>2516499.66</v>
      </c>
      <c r="CA17">
        <v>6860072.7400000002</v>
      </c>
      <c r="CB17">
        <v>2.0999999999999999E-3</v>
      </c>
      <c r="CC17">
        <v>0</v>
      </c>
      <c r="CD17" t="b">
        <v>0</v>
      </c>
      <c r="CE17">
        <v>-999</v>
      </c>
      <c r="CF17">
        <v>0</v>
      </c>
      <c r="CG17" t="b">
        <v>1</v>
      </c>
      <c r="CH17">
        <v>1.4782999999999999</v>
      </c>
      <c r="CI17">
        <v>0.50600000000000001</v>
      </c>
      <c r="CJ17" t="s">
        <v>81</v>
      </c>
    </row>
    <row r="18" spans="1:88">
      <c r="A18" t="str">
        <f t="shared" si="0"/>
        <v>132A_952</v>
      </c>
      <c r="B18" t="s">
        <v>95</v>
      </c>
      <c r="C18">
        <v>2</v>
      </c>
      <c r="D18">
        <v>3</v>
      </c>
      <c r="E18">
        <v>132</v>
      </c>
      <c r="F18">
        <v>952</v>
      </c>
      <c r="G18">
        <v>3</v>
      </c>
      <c r="H18">
        <v>2516500.4300000002</v>
      </c>
      <c r="I18">
        <v>6860075.6600000001</v>
      </c>
      <c r="J18">
        <v>2516500.38</v>
      </c>
      <c r="K18">
        <v>6860075.5700000003</v>
      </c>
      <c r="L18">
        <v>0.97599999999999998</v>
      </c>
      <c r="M18">
        <v>0.18</v>
      </c>
      <c r="N18">
        <v>0.22</v>
      </c>
      <c r="O18">
        <v>2.1312000000000002</v>
      </c>
      <c r="P18">
        <v>5</v>
      </c>
      <c r="Q18">
        <v>15</v>
      </c>
      <c r="R18">
        <v>176</v>
      </c>
      <c r="S18">
        <v>3</v>
      </c>
      <c r="T18">
        <v>2516499.59</v>
      </c>
      <c r="U18">
        <v>6860072.8700000001</v>
      </c>
      <c r="V18">
        <v>2516499.88</v>
      </c>
      <c r="W18">
        <v>6860072.8200000003</v>
      </c>
      <c r="X18">
        <v>5.7999999999999996E-3</v>
      </c>
      <c r="Y18">
        <v>0</v>
      </c>
      <c r="Z18" t="b">
        <v>0</v>
      </c>
      <c r="AA18">
        <v>-999</v>
      </c>
      <c r="AB18">
        <v>0</v>
      </c>
      <c r="AC18" t="b">
        <v>1</v>
      </c>
      <c r="AD18">
        <v>4.8459000000000003</v>
      </c>
      <c r="AE18">
        <v>-1.7455000000000001</v>
      </c>
      <c r="AF18">
        <v>170</v>
      </c>
      <c r="AG18">
        <v>3</v>
      </c>
      <c r="AH18">
        <v>2516500.81</v>
      </c>
      <c r="AI18">
        <v>6860071.0700000003</v>
      </c>
      <c r="AJ18">
        <v>2516500.84</v>
      </c>
      <c r="AK18">
        <v>6860071.0700000003</v>
      </c>
      <c r="AL18">
        <v>1.1000000000000001E-3</v>
      </c>
      <c r="AM18">
        <v>0</v>
      </c>
      <c r="AN18" t="b">
        <v>0</v>
      </c>
      <c r="AO18">
        <v>-999</v>
      </c>
      <c r="AP18">
        <v>0</v>
      </c>
      <c r="AQ18" t="b">
        <v>1</v>
      </c>
      <c r="AR18">
        <v>0.93320000000000003</v>
      </c>
      <c r="AS18">
        <v>-1.4661999999999999</v>
      </c>
      <c r="AT18">
        <v>173</v>
      </c>
      <c r="AU18">
        <v>3</v>
      </c>
      <c r="AV18">
        <v>2516502.09</v>
      </c>
      <c r="AW18">
        <v>6860073.1699999999</v>
      </c>
      <c r="AX18">
        <v>2516501.86</v>
      </c>
      <c r="AY18">
        <v>6860073.0300000003</v>
      </c>
      <c r="AZ18">
        <v>-5.5999999999999999E-3</v>
      </c>
      <c r="BA18">
        <v>0</v>
      </c>
      <c r="BB18" t="b">
        <v>0</v>
      </c>
      <c r="BC18">
        <v>-999</v>
      </c>
      <c r="BD18">
        <v>0</v>
      </c>
      <c r="BE18" t="b">
        <v>1</v>
      </c>
      <c r="BF18">
        <v>4.6680000000000001</v>
      </c>
      <c r="BG18">
        <v>-1.0472999999999999</v>
      </c>
      <c r="BH18">
        <v>162</v>
      </c>
      <c r="BI18">
        <v>3</v>
      </c>
      <c r="BJ18">
        <v>2516504.79</v>
      </c>
      <c r="BK18">
        <v>6860073.71</v>
      </c>
      <c r="BL18">
        <v>2516504.7599999998</v>
      </c>
      <c r="BM18">
        <v>6860073.6299999999</v>
      </c>
      <c r="BN18">
        <v>-2.8999999999999998E-3</v>
      </c>
      <c r="BO18">
        <v>0</v>
      </c>
      <c r="BP18" t="b">
        <v>0</v>
      </c>
      <c r="BQ18">
        <v>-999</v>
      </c>
      <c r="BR18">
        <v>0</v>
      </c>
      <c r="BS18" t="b">
        <v>1</v>
      </c>
      <c r="BT18">
        <v>2.4773000000000001</v>
      </c>
      <c r="BU18">
        <v>-0.41899999999999998</v>
      </c>
      <c r="BV18">
        <v>175</v>
      </c>
      <c r="BW18">
        <v>3</v>
      </c>
      <c r="BX18">
        <v>2516504.48</v>
      </c>
      <c r="BY18">
        <v>6860076.1299999999</v>
      </c>
      <c r="BZ18">
        <v>2516504.4300000002</v>
      </c>
      <c r="CA18">
        <v>6860076.3899999997</v>
      </c>
      <c r="CB18">
        <v>7.7000000000000002E-3</v>
      </c>
      <c r="CC18">
        <v>0</v>
      </c>
      <c r="CD18" t="b">
        <v>0</v>
      </c>
      <c r="CE18">
        <v>-999</v>
      </c>
      <c r="CF18">
        <v>0</v>
      </c>
      <c r="CG18" t="b">
        <v>1</v>
      </c>
      <c r="CH18">
        <v>6.5088999999999997</v>
      </c>
      <c r="CI18">
        <v>0.20930000000000001</v>
      </c>
      <c r="CJ18" t="s">
        <v>81</v>
      </c>
    </row>
    <row r="19" spans="1:88">
      <c r="A19" t="str">
        <f t="shared" si="0"/>
        <v>132A_953</v>
      </c>
      <c r="B19" t="s">
        <v>95</v>
      </c>
      <c r="C19">
        <v>3</v>
      </c>
      <c r="D19">
        <v>2</v>
      </c>
      <c r="E19">
        <v>132</v>
      </c>
      <c r="F19">
        <v>953</v>
      </c>
      <c r="G19">
        <v>16</v>
      </c>
      <c r="H19">
        <v>2516496.6800000002</v>
      </c>
      <c r="I19">
        <v>6860074.5599999996</v>
      </c>
      <c r="J19">
        <v>2516496.66</v>
      </c>
      <c r="K19">
        <v>6860074.5599999996</v>
      </c>
      <c r="L19">
        <v>0.48199999999999998</v>
      </c>
      <c r="M19">
        <v>0.15</v>
      </c>
      <c r="N19">
        <v>0.1</v>
      </c>
      <c r="O19">
        <v>2.1312000000000002</v>
      </c>
      <c r="P19">
        <v>5</v>
      </c>
      <c r="Q19">
        <v>15</v>
      </c>
      <c r="R19">
        <v>172</v>
      </c>
      <c r="S19">
        <v>3</v>
      </c>
      <c r="T19">
        <v>2516499.2999999998</v>
      </c>
      <c r="U19">
        <v>6860069.8399999999</v>
      </c>
      <c r="V19">
        <v>2516499.42</v>
      </c>
      <c r="W19">
        <v>6860069.9100000001</v>
      </c>
      <c r="X19">
        <v>5.0000000000000001E-3</v>
      </c>
      <c r="Y19">
        <v>0</v>
      </c>
      <c r="Z19" t="b">
        <v>0</v>
      </c>
      <c r="AA19">
        <v>-999</v>
      </c>
      <c r="AB19">
        <v>0</v>
      </c>
      <c r="AC19" t="b">
        <v>1</v>
      </c>
      <c r="AD19">
        <v>8.6846999999999994</v>
      </c>
      <c r="AE19">
        <v>-1.0299</v>
      </c>
      <c r="AF19">
        <v>170</v>
      </c>
      <c r="AG19">
        <v>3</v>
      </c>
      <c r="AH19">
        <v>2516500.81</v>
      </c>
      <c r="AI19">
        <v>6860071.0700000003</v>
      </c>
      <c r="AJ19">
        <v>2516500.71</v>
      </c>
      <c r="AK19">
        <v>6860070.9500000002</v>
      </c>
      <c r="AL19">
        <v>-6.1000000000000004E-3</v>
      </c>
      <c r="AM19">
        <v>0</v>
      </c>
      <c r="AN19" t="b">
        <v>0</v>
      </c>
      <c r="AO19">
        <v>-999</v>
      </c>
      <c r="AP19">
        <v>0</v>
      </c>
      <c r="AQ19" t="b">
        <v>1</v>
      </c>
      <c r="AR19">
        <v>10.721</v>
      </c>
      <c r="AS19">
        <v>-0.73319999999999996</v>
      </c>
      <c r="AT19">
        <v>176</v>
      </c>
      <c r="AU19">
        <v>3</v>
      </c>
      <c r="AV19">
        <v>2516499.59</v>
      </c>
      <c r="AW19">
        <v>6860072.8700000001</v>
      </c>
      <c r="AX19">
        <v>2516499.61</v>
      </c>
      <c r="AY19">
        <v>6860072.9100000001</v>
      </c>
      <c r="AZ19">
        <v>1.2999999999999999E-3</v>
      </c>
      <c r="BA19">
        <v>0</v>
      </c>
      <c r="BB19" t="b">
        <v>0</v>
      </c>
      <c r="BC19">
        <v>-999</v>
      </c>
      <c r="BD19">
        <v>0</v>
      </c>
      <c r="BE19" t="b">
        <v>1</v>
      </c>
      <c r="BF19">
        <v>2.2435</v>
      </c>
      <c r="BG19">
        <v>-0.50629999999999997</v>
      </c>
      <c r="BH19">
        <v>173</v>
      </c>
      <c r="BI19">
        <v>3</v>
      </c>
      <c r="BJ19">
        <v>2516502.09</v>
      </c>
      <c r="BK19">
        <v>6860073.1699999999</v>
      </c>
      <c r="BL19">
        <v>2516502.08</v>
      </c>
      <c r="BM19">
        <v>6860073.1200000001</v>
      </c>
      <c r="BN19">
        <v>-2.0999999999999999E-3</v>
      </c>
      <c r="BO19">
        <v>0</v>
      </c>
      <c r="BP19" t="b">
        <v>0</v>
      </c>
      <c r="BQ19">
        <v>-999</v>
      </c>
      <c r="BR19">
        <v>0</v>
      </c>
      <c r="BS19" t="b">
        <v>1</v>
      </c>
      <c r="BT19">
        <v>3.7212999999999998</v>
      </c>
      <c r="BU19">
        <v>-0.26190000000000002</v>
      </c>
      <c r="BV19">
        <v>179</v>
      </c>
      <c r="BW19">
        <v>6</v>
      </c>
      <c r="BX19">
        <v>2516501.2799999998</v>
      </c>
      <c r="BY19">
        <v>6860076.1600000001</v>
      </c>
      <c r="BZ19">
        <v>2516501.2599999998</v>
      </c>
      <c r="CA19">
        <v>6860076.2199999997</v>
      </c>
      <c r="CB19">
        <v>2.5000000000000001E-3</v>
      </c>
      <c r="CC19">
        <v>0</v>
      </c>
      <c r="CD19" t="b">
        <v>0</v>
      </c>
      <c r="CE19">
        <v>-999</v>
      </c>
      <c r="CF19">
        <v>0</v>
      </c>
      <c r="CG19" t="b">
        <v>1</v>
      </c>
      <c r="CH19">
        <v>4.1845999999999997</v>
      </c>
      <c r="CI19">
        <v>0.34889999999999999</v>
      </c>
      <c r="CJ19" t="s">
        <v>81</v>
      </c>
    </row>
    <row r="20" spans="1:88">
      <c r="A20" t="str">
        <f t="shared" si="0"/>
        <v>132A_954</v>
      </c>
      <c r="B20" t="s">
        <v>95</v>
      </c>
      <c r="C20">
        <v>4</v>
      </c>
      <c r="D20">
        <v>3</v>
      </c>
      <c r="E20">
        <v>132</v>
      </c>
      <c r="F20">
        <v>954</v>
      </c>
      <c r="G20">
        <v>16</v>
      </c>
      <c r="H20">
        <v>2516495.2799999998</v>
      </c>
      <c r="I20">
        <v>6860080.9699999997</v>
      </c>
      <c r="J20">
        <v>2516495.31</v>
      </c>
      <c r="K20">
        <v>6860080.9100000001</v>
      </c>
      <c r="L20">
        <v>0.87</v>
      </c>
      <c r="M20">
        <v>0.22</v>
      </c>
      <c r="N20">
        <v>0.15</v>
      </c>
      <c r="O20">
        <v>2.1312000000000002</v>
      </c>
      <c r="P20">
        <v>5</v>
      </c>
      <c r="Q20">
        <v>15</v>
      </c>
      <c r="R20">
        <v>185</v>
      </c>
      <c r="S20">
        <v>3</v>
      </c>
      <c r="T20">
        <v>2516498.38</v>
      </c>
      <c r="U20">
        <v>6860077.79</v>
      </c>
      <c r="V20">
        <v>2516498.58</v>
      </c>
      <c r="W20">
        <v>6860078.0199999996</v>
      </c>
      <c r="X20">
        <v>9.2999999999999992E-3</v>
      </c>
      <c r="Y20">
        <v>0</v>
      </c>
      <c r="Z20" t="b">
        <v>0</v>
      </c>
      <c r="AA20">
        <v>-999</v>
      </c>
      <c r="AB20">
        <v>0</v>
      </c>
      <c r="AC20" t="b">
        <v>1</v>
      </c>
      <c r="AD20">
        <v>8.7934000000000001</v>
      </c>
      <c r="AE20">
        <v>-0.7157</v>
      </c>
      <c r="AF20">
        <v>183</v>
      </c>
      <c r="AG20">
        <v>3</v>
      </c>
      <c r="AH20">
        <v>2516501.8199999998</v>
      </c>
      <c r="AI20">
        <v>6860078.3399999999</v>
      </c>
      <c r="AJ20">
        <v>2516501.77</v>
      </c>
      <c r="AK20">
        <v>6860078.2199999997</v>
      </c>
      <c r="AL20">
        <v>-6.4000000000000003E-3</v>
      </c>
      <c r="AM20">
        <v>0</v>
      </c>
      <c r="AN20" t="b">
        <v>0</v>
      </c>
      <c r="AO20">
        <v>-999</v>
      </c>
      <c r="AP20">
        <v>0</v>
      </c>
      <c r="AQ20" t="b">
        <v>1</v>
      </c>
      <c r="AR20">
        <v>6.4588000000000001</v>
      </c>
      <c r="AS20">
        <v>-0.40150000000000002</v>
      </c>
      <c r="AT20">
        <v>188</v>
      </c>
      <c r="AU20">
        <v>3</v>
      </c>
      <c r="AV20">
        <v>2516499.94</v>
      </c>
      <c r="AW20">
        <v>6860080.5099999998</v>
      </c>
      <c r="AX20">
        <v>2516499.91</v>
      </c>
      <c r="AY20">
        <v>6860080.2999999998</v>
      </c>
      <c r="AZ20">
        <v>-6.8999999999999999E-3</v>
      </c>
      <c r="BA20">
        <v>0</v>
      </c>
      <c r="BB20" t="b">
        <v>0</v>
      </c>
      <c r="BC20">
        <v>-999</v>
      </c>
      <c r="BD20">
        <v>0</v>
      </c>
      <c r="BE20" t="b">
        <v>1</v>
      </c>
      <c r="BF20">
        <v>6.6906999999999996</v>
      </c>
      <c r="BG20">
        <v>-0.13969999999999999</v>
      </c>
      <c r="BH20">
        <v>192</v>
      </c>
      <c r="BI20">
        <v>3</v>
      </c>
      <c r="BJ20">
        <v>2516496.2000000002</v>
      </c>
      <c r="BK20">
        <v>6860081.5</v>
      </c>
      <c r="BL20">
        <v>2516496.19</v>
      </c>
      <c r="BM20">
        <v>6860081.5099999998</v>
      </c>
      <c r="BN20">
        <v>0</v>
      </c>
      <c r="BO20">
        <v>0</v>
      </c>
      <c r="BP20" t="b">
        <v>0</v>
      </c>
      <c r="BQ20">
        <v>-999</v>
      </c>
      <c r="BR20">
        <v>0</v>
      </c>
      <c r="BS20" t="b">
        <v>1</v>
      </c>
      <c r="BT20">
        <v>1.3899999999999999E-2</v>
      </c>
      <c r="BU20">
        <v>0.59330000000000005</v>
      </c>
      <c r="BV20">
        <v>195</v>
      </c>
      <c r="BW20">
        <v>3</v>
      </c>
      <c r="BX20">
        <v>2516497.62</v>
      </c>
      <c r="BY20">
        <v>6860083.4100000001</v>
      </c>
      <c r="BZ20">
        <v>2516497.5</v>
      </c>
      <c r="CA20">
        <v>6860083.5099999998</v>
      </c>
      <c r="CB20">
        <v>3.5999999999999999E-3</v>
      </c>
      <c r="CC20">
        <v>0</v>
      </c>
      <c r="CD20" t="b">
        <v>0</v>
      </c>
      <c r="CE20">
        <v>-999</v>
      </c>
      <c r="CF20">
        <v>0</v>
      </c>
      <c r="CG20" t="b">
        <v>1</v>
      </c>
      <c r="CH20">
        <v>3.3664999999999998</v>
      </c>
      <c r="CI20">
        <v>0.87250000000000005</v>
      </c>
      <c r="CJ20" t="s">
        <v>81</v>
      </c>
    </row>
    <row r="21" spans="1:88">
      <c r="A21" t="str">
        <f t="shared" si="0"/>
        <v>132A_955</v>
      </c>
      <c r="B21" t="s">
        <v>95</v>
      </c>
      <c r="C21">
        <v>5</v>
      </c>
      <c r="D21">
        <v>3</v>
      </c>
      <c r="E21">
        <v>132</v>
      </c>
      <c r="F21">
        <v>955</v>
      </c>
      <c r="G21">
        <v>16</v>
      </c>
      <c r="H21">
        <v>2516493.52</v>
      </c>
      <c r="I21">
        <v>6860083.2000000002</v>
      </c>
      <c r="J21">
        <v>2516493.48</v>
      </c>
      <c r="K21">
        <v>6860083.2400000002</v>
      </c>
      <c r="L21">
        <v>0.47699999999999998</v>
      </c>
      <c r="M21">
        <v>0.08</v>
      </c>
      <c r="N21">
        <v>0.15</v>
      </c>
      <c r="O21">
        <v>2.1312000000000002</v>
      </c>
      <c r="P21">
        <v>5</v>
      </c>
      <c r="Q21">
        <v>15</v>
      </c>
      <c r="R21">
        <v>208</v>
      </c>
      <c r="S21">
        <v>3</v>
      </c>
      <c r="T21">
        <v>2516490.8199999998</v>
      </c>
      <c r="U21">
        <v>6860089.6799999997</v>
      </c>
      <c r="V21">
        <v>2516490.77</v>
      </c>
      <c r="W21">
        <v>6860089.6600000001</v>
      </c>
      <c r="X21">
        <v>2.3999999999999998E-3</v>
      </c>
      <c r="Y21">
        <v>0</v>
      </c>
      <c r="Z21" t="b">
        <v>0</v>
      </c>
      <c r="AA21">
        <v>-999</v>
      </c>
      <c r="AB21">
        <v>0</v>
      </c>
      <c r="AC21" t="b">
        <v>1</v>
      </c>
      <c r="AD21">
        <v>4.4157999999999999</v>
      </c>
      <c r="AE21">
        <v>1.9721</v>
      </c>
      <c r="AF21">
        <v>198</v>
      </c>
      <c r="AG21">
        <v>3</v>
      </c>
      <c r="AH21">
        <v>2516493.0499999998</v>
      </c>
      <c r="AI21">
        <v>6860085.0999999996</v>
      </c>
      <c r="AJ21">
        <v>2516493.2400000002</v>
      </c>
      <c r="AK21">
        <v>6860085.1200000001</v>
      </c>
      <c r="AL21">
        <v>-2.7000000000000001E-3</v>
      </c>
      <c r="AM21">
        <v>0</v>
      </c>
      <c r="AN21" t="b">
        <v>0</v>
      </c>
      <c r="AO21">
        <v>-999</v>
      </c>
      <c r="AP21">
        <v>0</v>
      </c>
      <c r="AQ21" t="b">
        <v>1</v>
      </c>
      <c r="AR21">
        <v>4.5187999999999997</v>
      </c>
      <c r="AS21">
        <v>1.6928000000000001</v>
      </c>
      <c r="AT21">
        <v>207</v>
      </c>
      <c r="AU21">
        <v>3</v>
      </c>
      <c r="AV21">
        <v>2516493.52</v>
      </c>
      <c r="AW21">
        <v>6860088.4000000004</v>
      </c>
      <c r="AX21">
        <v>2516493.41</v>
      </c>
      <c r="AY21">
        <v>6860088.4000000004</v>
      </c>
      <c r="AZ21">
        <v>3.8999999999999998E-3</v>
      </c>
      <c r="BA21">
        <v>0</v>
      </c>
      <c r="BB21" t="b">
        <v>0</v>
      </c>
      <c r="BC21">
        <v>-999</v>
      </c>
      <c r="BD21">
        <v>0</v>
      </c>
      <c r="BE21" t="b">
        <v>1</v>
      </c>
      <c r="BF21">
        <v>6.9768999999999997</v>
      </c>
      <c r="BG21">
        <v>1.5881000000000001</v>
      </c>
      <c r="BH21">
        <v>202</v>
      </c>
      <c r="BI21">
        <v>3</v>
      </c>
      <c r="BJ21">
        <v>2516494.96</v>
      </c>
      <c r="BK21">
        <v>6860086.9100000001</v>
      </c>
      <c r="BL21">
        <v>2516494.91</v>
      </c>
      <c r="BM21">
        <v>6860086.9299999997</v>
      </c>
      <c r="BN21">
        <v>1.6000000000000001E-3</v>
      </c>
      <c r="BO21">
        <v>0</v>
      </c>
      <c r="BP21" t="b">
        <v>0</v>
      </c>
      <c r="BQ21">
        <v>-999</v>
      </c>
      <c r="BR21">
        <v>0</v>
      </c>
      <c r="BS21" t="b">
        <v>1</v>
      </c>
      <c r="BT21">
        <v>2.8231000000000002</v>
      </c>
      <c r="BU21">
        <v>1.2041999999999999</v>
      </c>
      <c r="BV21">
        <v>199</v>
      </c>
      <c r="BW21">
        <v>3</v>
      </c>
      <c r="BX21">
        <v>2516496.64</v>
      </c>
      <c r="BY21">
        <v>6860085.25</v>
      </c>
      <c r="BZ21">
        <v>2516496.66</v>
      </c>
      <c r="CA21">
        <v>6860085.2300000004</v>
      </c>
      <c r="CB21">
        <v>-8.0000000000000004E-4</v>
      </c>
      <c r="CC21">
        <v>0</v>
      </c>
      <c r="CD21" t="b">
        <v>0</v>
      </c>
      <c r="CE21">
        <v>-999</v>
      </c>
      <c r="CF21">
        <v>0</v>
      </c>
      <c r="CG21" t="b">
        <v>1</v>
      </c>
      <c r="CH21">
        <v>1.2746</v>
      </c>
      <c r="CI21">
        <v>0.55840000000000001</v>
      </c>
      <c r="CJ21" t="s">
        <v>81</v>
      </c>
    </row>
    <row r="22" spans="1:88">
      <c r="A22" t="str">
        <f t="shared" si="0"/>
        <v>132A_956</v>
      </c>
      <c r="B22" t="s">
        <v>95</v>
      </c>
      <c r="C22">
        <v>6</v>
      </c>
      <c r="D22">
        <v>3</v>
      </c>
      <c r="E22">
        <v>132</v>
      </c>
      <c r="F22">
        <v>956</v>
      </c>
      <c r="G22">
        <v>2</v>
      </c>
      <c r="H22">
        <v>2516491.09</v>
      </c>
      <c r="I22">
        <v>6860088.9699999997</v>
      </c>
      <c r="J22">
        <v>2516491.14</v>
      </c>
      <c r="K22">
        <v>6860088.9299999997</v>
      </c>
      <c r="L22">
        <v>1.175</v>
      </c>
      <c r="M22">
        <v>0.28999999999999998</v>
      </c>
      <c r="N22">
        <v>0.31</v>
      </c>
      <c r="O22">
        <v>2.1312000000000002</v>
      </c>
      <c r="P22">
        <v>5</v>
      </c>
      <c r="Q22">
        <v>15</v>
      </c>
      <c r="R22">
        <v>219</v>
      </c>
      <c r="S22">
        <v>3</v>
      </c>
      <c r="T22">
        <v>2516491.69</v>
      </c>
      <c r="U22">
        <v>6860094.1100000003</v>
      </c>
      <c r="V22">
        <v>2516491.7599999998</v>
      </c>
      <c r="W22">
        <v>6860094.0999999996</v>
      </c>
      <c r="X22">
        <v>-2.5000000000000001E-3</v>
      </c>
      <c r="Y22">
        <v>0</v>
      </c>
      <c r="Z22" t="b">
        <v>0</v>
      </c>
      <c r="AA22">
        <v>-999</v>
      </c>
      <c r="AB22">
        <v>0</v>
      </c>
      <c r="AC22" t="b">
        <v>1</v>
      </c>
      <c r="AD22">
        <v>1.7944</v>
      </c>
      <c r="AE22">
        <v>1.4484999999999999</v>
      </c>
      <c r="AF22">
        <v>225</v>
      </c>
      <c r="AG22">
        <v>3</v>
      </c>
      <c r="AH22">
        <v>2516494.09</v>
      </c>
      <c r="AI22">
        <v>6860095.1799999997</v>
      </c>
      <c r="AJ22">
        <v>2516493.73</v>
      </c>
      <c r="AK22">
        <v>6860095.3300000001</v>
      </c>
      <c r="AL22">
        <v>1.8800000000000001E-2</v>
      </c>
      <c r="AM22">
        <v>0</v>
      </c>
      <c r="AN22" t="b">
        <v>0</v>
      </c>
      <c r="AO22">
        <v>-999</v>
      </c>
      <c r="AP22">
        <v>0</v>
      </c>
      <c r="AQ22" t="b">
        <v>1</v>
      </c>
      <c r="AR22">
        <v>14.027799999999999</v>
      </c>
      <c r="AS22">
        <v>1.2041999999999999</v>
      </c>
      <c r="AT22">
        <v>213</v>
      </c>
      <c r="AU22">
        <v>3</v>
      </c>
      <c r="AV22">
        <v>2516492.34</v>
      </c>
      <c r="AW22">
        <v>6860091.0899999999</v>
      </c>
      <c r="AX22">
        <v>2516492.63</v>
      </c>
      <c r="AY22">
        <v>6860090.8700000001</v>
      </c>
      <c r="AZ22">
        <v>-6.3E-3</v>
      </c>
      <c r="BA22">
        <v>0</v>
      </c>
      <c r="BB22" t="b">
        <v>0</v>
      </c>
      <c r="BC22">
        <v>-999</v>
      </c>
      <c r="BD22">
        <v>0</v>
      </c>
      <c r="BE22" t="b">
        <v>1</v>
      </c>
      <c r="BF22">
        <v>4.3613999999999997</v>
      </c>
      <c r="BG22">
        <v>0.90739999999999998</v>
      </c>
      <c r="BH22">
        <v>215</v>
      </c>
      <c r="BI22">
        <v>3</v>
      </c>
      <c r="BJ22">
        <v>2516496.0299999998</v>
      </c>
      <c r="BK22">
        <v>6860091.0800000001</v>
      </c>
      <c r="BL22">
        <v>2516496.0499999998</v>
      </c>
      <c r="BM22">
        <v>6860091.0300000003</v>
      </c>
      <c r="BN22">
        <v>-2.2000000000000001E-3</v>
      </c>
      <c r="BO22">
        <v>0</v>
      </c>
      <c r="BP22" t="b">
        <v>0</v>
      </c>
      <c r="BQ22">
        <v>-999</v>
      </c>
      <c r="BR22">
        <v>0</v>
      </c>
      <c r="BS22" t="b">
        <v>1</v>
      </c>
      <c r="BT22">
        <v>1.5499000000000001</v>
      </c>
      <c r="BU22">
        <v>0.40129999999999999</v>
      </c>
      <c r="BV22">
        <v>209</v>
      </c>
      <c r="BW22">
        <v>3</v>
      </c>
      <c r="BX22">
        <v>2516495.17</v>
      </c>
      <c r="BY22">
        <v>6860089.4800000004</v>
      </c>
      <c r="BZ22">
        <v>2516495.15</v>
      </c>
      <c r="CA22">
        <v>6860089.6200000001</v>
      </c>
      <c r="CB22">
        <v>4.0000000000000001E-3</v>
      </c>
      <c r="CC22">
        <v>0</v>
      </c>
      <c r="CD22" t="b">
        <v>0</v>
      </c>
      <c r="CE22">
        <v>-999</v>
      </c>
      <c r="CF22">
        <v>0</v>
      </c>
      <c r="CG22" t="b">
        <v>1</v>
      </c>
      <c r="CH22">
        <v>2.8142999999999998</v>
      </c>
      <c r="CI22">
        <v>0.1744</v>
      </c>
      <c r="CJ22" t="s">
        <v>81</v>
      </c>
    </row>
    <row r="23" spans="1:88">
      <c r="A23" t="str">
        <f t="shared" si="0"/>
        <v>132A_957</v>
      </c>
      <c r="B23" t="s">
        <v>95</v>
      </c>
      <c r="C23">
        <v>7</v>
      </c>
      <c r="D23">
        <v>3</v>
      </c>
      <c r="E23">
        <v>132</v>
      </c>
      <c r="F23">
        <v>957</v>
      </c>
      <c r="G23">
        <v>2</v>
      </c>
      <c r="H23">
        <v>2516490.16</v>
      </c>
      <c r="I23">
        <v>6860091.9900000002</v>
      </c>
      <c r="J23">
        <v>2516490.14</v>
      </c>
      <c r="K23">
        <v>6860091.9400000004</v>
      </c>
      <c r="L23">
        <v>0.68200000000000005</v>
      </c>
      <c r="M23">
        <v>0.19</v>
      </c>
      <c r="N23">
        <v>0.2</v>
      </c>
      <c r="O23">
        <v>2.1312000000000002</v>
      </c>
      <c r="P23">
        <v>5</v>
      </c>
      <c r="Q23">
        <v>15</v>
      </c>
      <c r="R23">
        <v>227</v>
      </c>
      <c r="S23">
        <v>3</v>
      </c>
      <c r="T23">
        <v>2516490.87</v>
      </c>
      <c r="U23">
        <v>6860096.8600000003</v>
      </c>
      <c r="V23">
        <v>2516490.77</v>
      </c>
      <c r="W23">
        <v>6860096.8700000001</v>
      </c>
      <c r="X23">
        <v>3.7000000000000002E-3</v>
      </c>
      <c r="Y23">
        <v>0</v>
      </c>
      <c r="Z23" t="b">
        <v>0</v>
      </c>
      <c r="AA23">
        <v>-999</v>
      </c>
      <c r="AB23">
        <v>0</v>
      </c>
      <c r="AC23" t="b">
        <v>1</v>
      </c>
      <c r="AD23">
        <v>4.4523999999999999</v>
      </c>
      <c r="AE23">
        <v>1.4484999999999999</v>
      </c>
      <c r="AF23">
        <v>233</v>
      </c>
      <c r="AG23">
        <v>3</v>
      </c>
      <c r="AH23">
        <v>2516493.61</v>
      </c>
      <c r="AI23">
        <v>6860097.8799999999</v>
      </c>
      <c r="AJ23">
        <v>2516493.59</v>
      </c>
      <c r="AK23">
        <v>6860097.8899999997</v>
      </c>
      <c r="AL23">
        <v>1.1999999999999999E-3</v>
      </c>
      <c r="AM23">
        <v>0</v>
      </c>
      <c r="AN23" t="b">
        <v>0</v>
      </c>
      <c r="AO23">
        <v>-999</v>
      </c>
      <c r="AP23">
        <v>0</v>
      </c>
      <c r="AQ23" t="b">
        <v>1</v>
      </c>
      <c r="AR23">
        <v>1.4907999999999999</v>
      </c>
      <c r="AS23">
        <v>1.0470999999999999</v>
      </c>
      <c r="AT23">
        <v>219</v>
      </c>
      <c r="AU23">
        <v>3</v>
      </c>
      <c r="AV23">
        <v>2516491.69</v>
      </c>
      <c r="AW23">
        <v>6860094.1100000003</v>
      </c>
      <c r="AX23">
        <v>2516491.91</v>
      </c>
      <c r="AY23">
        <v>6860093.9199999999</v>
      </c>
      <c r="AZ23">
        <v>-5.4000000000000003E-3</v>
      </c>
      <c r="BA23">
        <v>0</v>
      </c>
      <c r="BB23" t="b">
        <v>0</v>
      </c>
      <c r="BC23">
        <v>-999</v>
      </c>
      <c r="BD23">
        <v>0</v>
      </c>
      <c r="BE23" t="b">
        <v>1</v>
      </c>
      <c r="BF23">
        <v>6.4215999999999998</v>
      </c>
      <c r="BG23">
        <v>0.83760000000000001</v>
      </c>
      <c r="BH23">
        <v>225</v>
      </c>
      <c r="BI23">
        <v>3</v>
      </c>
      <c r="BJ23">
        <v>2516494.09</v>
      </c>
      <c r="BK23">
        <v>6860095.1799999997</v>
      </c>
      <c r="BL23">
        <v>2516494.0099999998</v>
      </c>
      <c r="BM23">
        <v>6860095.2699999996</v>
      </c>
      <c r="BN23">
        <v>4.3E-3</v>
      </c>
      <c r="BO23">
        <v>0</v>
      </c>
      <c r="BP23" t="b">
        <v>0</v>
      </c>
      <c r="BQ23">
        <v>-999</v>
      </c>
      <c r="BR23">
        <v>0</v>
      </c>
      <c r="BS23" t="b">
        <v>1</v>
      </c>
      <c r="BT23">
        <v>5.3502000000000001</v>
      </c>
      <c r="BU23">
        <v>0.71550000000000002</v>
      </c>
      <c r="BV23">
        <v>218</v>
      </c>
      <c r="BW23">
        <v>3</v>
      </c>
      <c r="BX23">
        <v>2516494.5299999998</v>
      </c>
      <c r="BY23">
        <v>6860092.6200000001</v>
      </c>
      <c r="BZ23">
        <v>2516494.52</v>
      </c>
      <c r="CA23">
        <v>6860092.7000000002</v>
      </c>
      <c r="CB23">
        <v>2.3999999999999998E-3</v>
      </c>
      <c r="CC23">
        <v>0</v>
      </c>
      <c r="CD23" t="b">
        <v>0</v>
      </c>
      <c r="CE23">
        <v>-999</v>
      </c>
      <c r="CF23">
        <v>0</v>
      </c>
      <c r="CG23" t="b">
        <v>1</v>
      </c>
      <c r="CH23">
        <v>2.8597000000000001</v>
      </c>
      <c r="CI23">
        <v>0.1744</v>
      </c>
      <c r="CJ23" t="s">
        <v>81</v>
      </c>
    </row>
    <row r="24" spans="1:88">
      <c r="A24" t="str">
        <f t="shared" si="0"/>
        <v>132A_958</v>
      </c>
      <c r="B24" t="s">
        <v>95</v>
      </c>
      <c r="C24">
        <v>8</v>
      </c>
      <c r="D24">
        <v>1</v>
      </c>
      <c r="E24">
        <v>132</v>
      </c>
      <c r="F24">
        <v>958</v>
      </c>
      <c r="G24">
        <v>2</v>
      </c>
      <c r="H24">
        <v>2516489.12</v>
      </c>
      <c r="I24">
        <v>6860094.4900000002</v>
      </c>
      <c r="J24">
        <v>2516489.12</v>
      </c>
      <c r="K24">
        <v>6860094.4800000004</v>
      </c>
      <c r="L24">
        <v>0.255</v>
      </c>
      <c r="M24">
        <v>0.09</v>
      </c>
      <c r="N24">
        <v>0.05</v>
      </c>
      <c r="O24">
        <v>2.1312000000000002</v>
      </c>
      <c r="P24">
        <v>5</v>
      </c>
      <c r="Q24">
        <v>15</v>
      </c>
      <c r="R24">
        <v>227</v>
      </c>
      <c r="S24">
        <v>3</v>
      </c>
      <c r="T24">
        <v>2516490.87</v>
      </c>
      <c r="U24">
        <v>6860096.8600000003</v>
      </c>
      <c r="V24">
        <v>2516490.86</v>
      </c>
      <c r="W24">
        <v>6860096.8700000001</v>
      </c>
      <c r="X24">
        <v>8.6E-3</v>
      </c>
      <c r="Y24">
        <v>0</v>
      </c>
      <c r="Z24" t="b">
        <v>0</v>
      </c>
      <c r="AA24">
        <v>-999</v>
      </c>
      <c r="AB24">
        <v>0</v>
      </c>
      <c r="AC24" t="b">
        <v>1</v>
      </c>
      <c r="AD24">
        <v>27.121700000000001</v>
      </c>
      <c r="AE24">
        <v>0.94240000000000002</v>
      </c>
      <c r="AF24">
        <v>233</v>
      </c>
      <c r="AG24">
        <v>3</v>
      </c>
      <c r="AH24">
        <v>2516493.61</v>
      </c>
      <c r="AI24">
        <v>6860097.8799999999</v>
      </c>
      <c r="AJ24">
        <v>2516493.62</v>
      </c>
      <c r="AK24">
        <v>6860097.8700000001</v>
      </c>
      <c r="AL24">
        <v>-6.9999999999999999E-4</v>
      </c>
      <c r="AM24">
        <v>0</v>
      </c>
      <c r="AN24" t="b">
        <v>0</v>
      </c>
      <c r="AO24">
        <v>-999</v>
      </c>
      <c r="AP24">
        <v>0</v>
      </c>
      <c r="AQ24" t="b">
        <v>1</v>
      </c>
      <c r="AR24">
        <v>2.4102999999999999</v>
      </c>
      <c r="AS24">
        <v>0.64559999999999995</v>
      </c>
      <c r="AT24">
        <v>234</v>
      </c>
      <c r="AU24">
        <v>3</v>
      </c>
      <c r="AV24">
        <v>2516496.6</v>
      </c>
      <c r="AW24">
        <v>6860096.6500000004</v>
      </c>
      <c r="AX24">
        <v>2516496.6</v>
      </c>
      <c r="AY24">
        <v>6860096.6399999997</v>
      </c>
      <c r="AZ24">
        <v>-1.9E-3</v>
      </c>
      <c r="BA24">
        <v>0</v>
      </c>
      <c r="BB24" t="b">
        <v>0</v>
      </c>
      <c r="BC24">
        <v>-999</v>
      </c>
      <c r="BD24">
        <v>0</v>
      </c>
      <c r="BE24" t="b">
        <v>1</v>
      </c>
      <c r="BF24">
        <v>6.9162999999999997</v>
      </c>
      <c r="BG24">
        <v>0.27910000000000001</v>
      </c>
      <c r="BH24">
        <v>225</v>
      </c>
      <c r="BI24">
        <v>3</v>
      </c>
      <c r="BJ24">
        <v>2516494.09</v>
      </c>
      <c r="BK24">
        <v>6860095.1799999997</v>
      </c>
      <c r="BL24">
        <v>2516494.09</v>
      </c>
      <c r="BM24">
        <v>6860095.1799999997</v>
      </c>
      <c r="BN24">
        <v>1.5E-3</v>
      </c>
      <c r="BO24">
        <v>0</v>
      </c>
      <c r="BP24" t="b">
        <v>0</v>
      </c>
      <c r="BQ24">
        <v>-999</v>
      </c>
      <c r="BR24">
        <v>0</v>
      </c>
      <c r="BS24" t="b">
        <v>1</v>
      </c>
      <c r="BT24">
        <v>4.9813000000000001</v>
      </c>
      <c r="BU24">
        <v>0.13950000000000001</v>
      </c>
      <c r="BV24">
        <v>219</v>
      </c>
      <c r="BW24">
        <v>3</v>
      </c>
      <c r="BX24">
        <v>2516491.69</v>
      </c>
      <c r="BY24">
        <v>6860094.1100000003</v>
      </c>
      <c r="BZ24">
        <v>2516491.69</v>
      </c>
      <c r="CA24">
        <v>6860094.1200000001</v>
      </c>
      <c r="CB24">
        <v>6.4999999999999997E-3</v>
      </c>
      <c r="CC24">
        <v>0</v>
      </c>
      <c r="CD24" t="b">
        <v>0</v>
      </c>
      <c r="CE24">
        <v>-999</v>
      </c>
      <c r="CF24">
        <v>0</v>
      </c>
      <c r="CG24" t="b">
        <v>1</v>
      </c>
      <c r="CH24">
        <v>20.5777</v>
      </c>
      <c r="CI24">
        <v>-0.13969999999999999</v>
      </c>
      <c r="CJ24" t="s">
        <v>81</v>
      </c>
    </row>
    <row r="25" spans="1:88">
      <c r="A25" t="str">
        <f t="shared" si="0"/>
        <v>132A_959</v>
      </c>
      <c r="B25" t="s">
        <v>95</v>
      </c>
      <c r="C25">
        <v>9</v>
      </c>
      <c r="D25">
        <v>2</v>
      </c>
      <c r="E25">
        <v>132</v>
      </c>
      <c r="F25">
        <v>959</v>
      </c>
      <c r="G25">
        <v>2</v>
      </c>
      <c r="H25">
        <v>2516489.0099999998</v>
      </c>
      <c r="I25">
        <v>6860092.8300000001</v>
      </c>
      <c r="J25">
        <v>2516489.0099999998</v>
      </c>
      <c r="K25">
        <v>6860092.8300000001</v>
      </c>
      <c r="L25">
        <v>0.32600000000000001</v>
      </c>
      <c r="M25">
        <v>0.11</v>
      </c>
      <c r="N25">
        <v>0.08</v>
      </c>
      <c r="O25">
        <v>2.1312000000000002</v>
      </c>
      <c r="P25">
        <v>5</v>
      </c>
      <c r="Q25">
        <v>15</v>
      </c>
      <c r="R25">
        <v>227</v>
      </c>
      <c r="S25">
        <v>3</v>
      </c>
      <c r="T25">
        <v>2516490.87</v>
      </c>
      <c r="U25">
        <v>6860096.8600000003</v>
      </c>
      <c r="V25">
        <v>2516490.88</v>
      </c>
      <c r="W25">
        <v>6860096.8499999996</v>
      </c>
      <c r="X25">
        <v>-2.9999999999999997E-4</v>
      </c>
      <c r="Y25">
        <v>0</v>
      </c>
      <c r="Z25" t="b">
        <v>0</v>
      </c>
      <c r="AA25">
        <v>-999</v>
      </c>
      <c r="AB25">
        <v>0</v>
      </c>
      <c r="AC25" t="b">
        <v>1</v>
      </c>
      <c r="AD25">
        <v>0.79920000000000002</v>
      </c>
      <c r="AE25">
        <v>1.1343000000000001</v>
      </c>
      <c r="AF25">
        <v>233</v>
      </c>
      <c r="AG25">
        <v>3</v>
      </c>
      <c r="AH25">
        <v>2516493.61</v>
      </c>
      <c r="AI25">
        <v>6860097.8799999999</v>
      </c>
      <c r="AJ25">
        <v>2516493.59</v>
      </c>
      <c r="AK25">
        <v>6860097.9000000004</v>
      </c>
      <c r="AL25">
        <v>1.5E-3</v>
      </c>
      <c r="AM25">
        <v>0</v>
      </c>
      <c r="AN25" t="b">
        <v>0</v>
      </c>
      <c r="AO25">
        <v>-999</v>
      </c>
      <c r="AP25">
        <v>0</v>
      </c>
      <c r="AQ25" t="b">
        <v>1</v>
      </c>
      <c r="AR25">
        <v>4.0922000000000001</v>
      </c>
      <c r="AS25">
        <v>0.83760000000000001</v>
      </c>
      <c r="AT25">
        <v>225</v>
      </c>
      <c r="AU25">
        <v>3</v>
      </c>
      <c r="AV25">
        <v>2516494.09</v>
      </c>
      <c r="AW25">
        <v>6860095.1799999997</v>
      </c>
      <c r="AX25">
        <v>2516494.0499999998</v>
      </c>
      <c r="AY25">
        <v>6860095.2699999996</v>
      </c>
      <c r="AZ25">
        <v>3.7000000000000002E-3</v>
      </c>
      <c r="BA25">
        <v>0</v>
      </c>
      <c r="BB25" t="b">
        <v>0</v>
      </c>
      <c r="BC25">
        <v>-999</v>
      </c>
      <c r="BD25">
        <v>0</v>
      </c>
      <c r="BE25" t="b">
        <v>1</v>
      </c>
      <c r="BF25">
        <v>9.6687999999999992</v>
      </c>
      <c r="BG25">
        <v>0.45369999999999999</v>
      </c>
      <c r="BH25">
        <v>219</v>
      </c>
      <c r="BI25">
        <v>3</v>
      </c>
      <c r="BJ25">
        <v>2516491.69</v>
      </c>
      <c r="BK25">
        <v>6860094.1100000003</v>
      </c>
      <c r="BL25">
        <v>2516491.7400000002</v>
      </c>
      <c r="BM25">
        <v>6860094</v>
      </c>
      <c r="BN25">
        <v>-2.8E-3</v>
      </c>
      <c r="BO25">
        <v>0</v>
      </c>
      <c r="BP25" t="b">
        <v>0</v>
      </c>
      <c r="BQ25">
        <v>-999</v>
      </c>
      <c r="BR25">
        <v>0</v>
      </c>
      <c r="BS25" t="b">
        <v>1</v>
      </c>
      <c r="BT25">
        <v>6.9314</v>
      </c>
      <c r="BU25">
        <v>0.40129999999999999</v>
      </c>
      <c r="BV25">
        <v>218</v>
      </c>
      <c r="BW25">
        <v>3</v>
      </c>
      <c r="BX25">
        <v>2516494.5299999998</v>
      </c>
      <c r="BY25">
        <v>6860092.6200000001</v>
      </c>
      <c r="BZ25">
        <v>2516494.5299999998</v>
      </c>
      <c r="CA25">
        <v>6860092.6299999999</v>
      </c>
      <c r="CB25">
        <v>4.0000000000000002E-4</v>
      </c>
      <c r="CC25">
        <v>0</v>
      </c>
      <c r="CD25" t="b">
        <v>0</v>
      </c>
      <c r="CE25">
        <v>-999</v>
      </c>
      <c r="CF25">
        <v>0</v>
      </c>
      <c r="CG25" t="b">
        <v>1</v>
      </c>
      <c r="CH25">
        <v>0.95440000000000003</v>
      </c>
      <c r="CI25">
        <v>-3.5000000000000003E-2</v>
      </c>
      <c r="CJ25" t="s">
        <v>81</v>
      </c>
    </row>
    <row r="26" spans="1:88">
      <c r="A26" t="str">
        <f t="shared" si="0"/>
        <v>132A_960</v>
      </c>
      <c r="B26" t="s">
        <v>95</v>
      </c>
      <c r="C26">
        <v>10</v>
      </c>
      <c r="D26">
        <v>2</v>
      </c>
      <c r="E26">
        <v>132</v>
      </c>
      <c r="F26">
        <v>960</v>
      </c>
      <c r="G26">
        <v>2</v>
      </c>
      <c r="H26">
        <v>2516488.04</v>
      </c>
      <c r="I26">
        <v>6860092.8399999999</v>
      </c>
      <c r="J26">
        <v>2516487.98</v>
      </c>
      <c r="K26">
        <v>6860092.8300000001</v>
      </c>
      <c r="L26">
        <v>0.23599999999999999</v>
      </c>
      <c r="M26">
        <v>0.1</v>
      </c>
      <c r="N26">
        <v>0.06</v>
      </c>
      <c r="O26">
        <v>2.1312000000000002</v>
      </c>
      <c r="P26">
        <v>5</v>
      </c>
      <c r="Q26">
        <v>15</v>
      </c>
      <c r="R26">
        <v>227</v>
      </c>
      <c r="S26">
        <v>3</v>
      </c>
      <c r="T26">
        <v>2516490.87</v>
      </c>
      <c r="U26">
        <v>6860096.8600000003</v>
      </c>
      <c r="V26">
        <v>2516490.89</v>
      </c>
      <c r="W26">
        <v>6860096.8499999996</v>
      </c>
      <c r="X26">
        <v>-8.9999999999999998E-4</v>
      </c>
      <c r="Y26">
        <v>0</v>
      </c>
      <c r="Z26" t="b">
        <v>0</v>
      </c>
      <c r="AA26">
        <v>-999</v>
      </c>
      <c r="AB26">
        <v>0</v>
      </c>
      <c r="AC26" t="b">
        <v>1</v>
      </c>
      <c r="AD26">
        <v>3.1352000000000002</v>
      </c>
      <c r="AE26">
        <v>0.94240000000000002</v>
      </c>
      <c r="AF26">
        <v>233</v>
      </c>
      <c r="AG26">
        <v>3</v>
      </c>
      <c r="AH26">
        <v>2516493.61</v>
      </c>
      <c r="AI26">
        <v>6860097.8799999999</v>
      </c>
      <c r="AJ26">
        <v>2516493.6</v>
      </c>
      <c r="AK26">
        <v>6860097.8899999997</v>
      </c>
      <c r="AL26">
        <v>5.9999999999999995E-4</v>
      </c>
      <c r="AM26">
        <v>0</v>
      </c>
      <c r="AN26" t="b">
        <v>0</v>
      </c>
      <c r="AO26">
        <v>-999</v>
      </c>
      <c r="AP26">
        <v>0</v>
      </c>
      <c r="AQ26" t="b">
        <v>1</v>
      </c>
      <c r="AR26">
        <v>2.2833000000000001</v>
      </c>
      <c r="AS26">
        <v>0.7329</v>
      </c>
      <c r="AT26">
        <v>225</v>
      </c>
      <c r="AU26">
        <v>3</v>
      </c>
      <c r="AV26">
        <v>2516494.09</v>
      </c>
      <c r="AW26">
        <v>6860095.1799999997</v>
      </c>
      <c r="AX26">
        <v>2516494.06</v>
      </c>
      <c r="AY26">
        <v>6860095.2599999998</v>
      </c>
      <c r="AZ26">
        <v>3.8999999999999998E-3</v>
      </c>
      <c r="BA26">
        <v>0</v>
      </c>
      <c r="BB26" t="b">
        <v>0</v>
      </c>
      <c r="BC26">
        <v>-999</v>
      </c>
      <c r="BD26">
        <v>0</v>
      </c>
      <c r="BE26" t="b">
        <v>1</v>
      </c>
      <c r="BF26">
        <v>14.611599999999999</v>
      </c>
      <c r="BG26">
        <v>0.38379999999999997</v>
      </c>
      <c r="BH26">
        <v>219</v>
      </c>
      <c r="BI26">
        <v>3</v>
      </c>
      <c r="BJ26">
        <v>2516491.69</v>
      </c>
      <c r="BK26">
        <v>6860094.1100000003</v>
      </c>
      <c r="BL26">
        <v>2516491.71</v>
      </c>
      <c r="BM26">
        <v>6860094.0499999998</v>
      </c>
      <c r="BN26">
        <v>-2E-3</v>
      </c>
      <c r="BO26">
        <v>0</v>
      </c>
      <c r="BP26" t="b">
        <v>0</v>
      </c>
      <c r="BQ26">
        <v>-999</v>
      </c>
      <c r="BR26">
        <v>0</v>
      </c>
      <c r="BS26" t="b">
        <v>1</v>
      </c>
      <c r="BT26">
        <v>6.9318</v>
      </c>
      <c r="BU26">
        <v>0.314</v>
      </c>
      <c r="BV26">
        <v>218</v>
      </c>
      <c r="BW26">
        <v>3</v>
      </c>
      <c r="BX26">
        <v>2516494.5299999998</v>
      </c>
      <c r="BY26">
        <v>6860092.6200000001</v>
      </c>
      <c r="BZ26">
        <v>2516494.5299999998</v>
      </c>
      <c r="CA26">
        <v>6860092.6100000003</v>
      </c>
      <c r="CB26">
        <v>-6.9999999999999999E-4</v>
      </c>
      <c r="CC26">
        <v>0</v>
      </c>
      <c r="CD26" t="b">
        <v>0</v>
      </c>
      <c r="CE26">
        <v>-999</v>
      </c>
      <c r="CF26">
        <v>0</v>
      </c>
      <c r="CG26" t="b">
        <v>1</v>
      </c>
      <c r="CH26">
        <v>2.5428000000000002</v>
      </c>
      <c r="CI26">
        <v>-3.5000000000000003E-2</v>
      </c>
      <c r="CJ26" t="s">
        <v>81</v>
      </c>
    </row>
    <row r="27" spans="1:88">
      <c r="A27" t="str">
        <f t="shared" si="0"/>
        <v>132A_961</v>
      </c>
      <c r="B27" t="s">
        <v>95</v>
      </c>
      <c r="C27">
        <v>11</v>
      </c>
      <c r="D27">
        <v>3</v>
      </c>
      <c r="E27">
        <v>132</v>
      </c>
      <c r="F27">
        <v>961</v>
      </c>
      <c r="G27">
        <v>16</v>
      </c>
      <c r="H27">
        <v>2516508.73</v>
      </c>
      <c r="I27">
        <v>6860085.9800000004</v>
      </c>
      <c r="J27">
        <v>2516508.7599999998</v>
      </c>
      <c r="K27">
        <v>6860085.9100000001</v>
      </c>
      <c r="L27">
        <v>0.71199999999999997</v>
      </c>
      <c r="M27">
        <v>0.13</v>
      </c>
      <c r="N27">
        <v>0.2</v>
      </c>
      <c r="O27">
        <v>2.1312000000000002</v>
      </c>
      <c r="P27">
        <v>5</v>
      </c>
      <c r="Q27">
        <v>15</v>
      </c>
      <c r="R27">
        <v>217</v>
      </c>
      <c r="S27">
        <v>3</v>
      </c>
      <c r="T27">
        <v>2516503.0099999998</v>
      </c>
      <c r="U27">
        <v>6860089.2400000002</v>
      </c>
      <c r="V27">
        <v>2516502.92</v>
      </c>
      <c r="W27">
        <v>6860089.0800000001</v>
      </c>
      <c r="X27">
        <v>8.6E-3</v>
      </c>
      <c r="Y27">
        <v>0</v>
      </c>
      <c r="Z27" t="b">
        <v>0</v>
      </c>
      <c r="AA27">
        <v>-999</v>
      </c>
      <c r="AB27">
        <v>0</v>
      </c>
      <c r="AC27" t="b">
        <v>1</v>
      </c>
      <c r="AD27">
        <v>10.265599999999999</v>
      </c>
      <c r="AE27">
        <v>2.6528</v>
      </c>
      <c r="AF27">
        <v>231</v>
      </c>
      <c r="AG27">
        <v>3</v>
      </c>
      <c r="AH27">
        <v>2516503.94</v>
      </c>
      <c r="AI27">
        <v>6860090.9500000002</v>
      </c>
      <c r="AJ27">
        <v>2516504.0499999998</v>
      </c>
      <c r="AK27">
        <v>6860091.0499999998</v>
      </c>
      <c r="AL27">
        <v>-7.4999999999999997E-3</v>
      </c>
      <c r="AM27">
        <v>0</v>
      </c>
      <c r="AN27" t="b">
        <v>0</v>
      </c>
      <c r="AO27">
        <v>-999</v>
      </c>
      <c r="AP27">
        <v>0</v>
      </c>
      <c r="AQ27" t="b">
        <v>1</v>
      </c>
      <c r="AR27">
        <v>9.1807999999999996</v>
      </c>
      <c r="AS27">
        <v>2.3037000000000001</v>
      </c>
      <c r="AT27">
        <v>244</v>
      </c>
      <c r="AU27">
        <v>3</v>
      </c>
      <c r="AV27">
        <v>2516506.31</v>
      </c>
      <c r="AW27">
        <v>6860091.4299999997</v>
      </c>
      <c r="AX27">
        <v>2516506.2999999998</v>
      </c>
      <c r="AY27">
        <v>6860091.4299999997</v>
      </c>
      <c r="AZ27">
        <v>4.0000000000000002E-4</v>
      </c>
      <c r="BA27">
        <v>0</v>
      </c>
      <c r="BB27" t="b">
        <v>0</v>
      </c>
      <c r="BC27">
        <v>-999</v>
      </c>
      <c r="BD27">
        <v>0</v>
      </c>
      <c r="BE27" t="b">
        <v>1</v>
      </c>
      <c r="BF27">
        <v>0.43590000000000001</v>
      </c>
      <c r="BG27">
        <v>1.9896</v>
      </c>
      <c r="BH27">
        <v>262</v>
      </c>
      <c r="BI27">
        <v>3</v>
      </c>
      <c r="BJ27">
        <v>2516509.2599999998</v>
      </c>
      <c r="BK27">
        <v>6860091.4500000002</v>
      </c>
      <c r="BL27">
        <v>2516509.4</v>
      </c>
      <c r="BM27">
        <v>6860091.4299999997</v>
      </c>
      <c r="BN27">
        <v>-5.5999999999999999E-3</v>
      </c>
      <c r="BO27">
        <v>0</v>
      </c>
      <c r="BP27" t="b">
        <v>0</v>
      </c>
      <c r="BQ27">
        <v>-999</v>
      </c>
      <c r="BR27">
        <v>0</v>
      </c>
      <c r="BS27" t="b">
        <v>1</v>
      </c>
      <c r="BT27">
        <v>6.6444999999999999</v>
      </c>
      <c r="BU27">
        <v>1.4484999999999999</v>
      </c>
      <c r="BV27">
        <v>257</v>
      </c>
      <c r="BW27">
        <v>3</v>
      </c>
      <c r="BX27">
        <v>2516510.44</v>
      </c>
      <c r="BY27">
        <v>6860088.9199999999</v>
      </c>
      <c r="BZ27">
        <v>2516510.2799999998</v>
      </c>
      <c r="CA27">
        <v>6860089</v>
      </c>
      <c r="CB27">
        <v>4.3E-3</v>
      </c>
      <c r="CC27">
        <v>0</v>
      </c>
      <c r="CD27" t="b">
        <v>0</v>
      </c>
      <c r="CE27">
        <v>-999</v>
      </c>
      <c r="CF27">
        <v>0</v>
      </c>
      <c r="CG27" t="b">
        <v>1</v>
      </c>
      <c r="CH27">
        <v>4.9172000000000002</v>
      </c>
      <c r="CI27">
        <v>1.1169</v>
      </c>
      <c r="CJ27" t="s">
        <v>81</v>
      </c>
    </row>
    <row r="28" spans="1:88">
      <c r="A28" t="str">
        <f t="shared" si="0"/>
        <v>132A_962</v>
      </c>
      <c r="B28" t="s">
        <v>95</v>
      </c>
      <c r="C28">
        <v>12</v>
      </c>
      <c r="D28">
        <v>3</v>
      </c>
      <c r="E28">
        <v>132</v>
      </c>
      <c r="F28">
        <v>962</v>
      </c>
      <c r="G28">
        <v>3</v>
      </c>
      <c r="H28">
        <v>2516508.23</v>
      </c>
      <c r="I28">
        <v>6860082.4199999999</v>
      </c>
      <c r="J28">
        <v>2516508.2400000002</v>
      </c>
      <c r="K28">
        <v>6860082.4800000004</v>
      </c>
      <c r="L28">
        <v>0.57199999999999995</v>
      </c>
      <c r="M28">
        <v>0.1</v>
      </c>
      <c r="N28">
        <v>0.15</v>
      </c>
      <c r="O28">
        <v>2.1312000000000002</v>
      </c>
      <c r="P28">
        <v>5</v>
      </c>
      <c r="Q28">
        <v>15</v>
      </c>
      <c r="R28">
        <v>196</v>
      </c>
      <c r="S28">
        <v>3</v>
      </c>
      <c r="T28">
        <v>2516504.6800000002</v>
      </c>
      <c r="U28">
        <v>6860084.6200000001</v>
      </c>
      <c r="V28">
        <v>2516504.65</v>
      </c>
      <c r="W28">
        <v>6860084.5599999996</v>
      </c>
      <c r="X28">
        <v>2E-3</v>
      </c>
      <c r="Y28">
        <v>0</v>
      </c>
      <c r="Z28" t="b">
        <v>0</v>
      </c>
      <c r="AA28">
        <v>-999</v>
      </c>
      <c r="AB28">
        <v>0</v>
      </c>
      <c r="AC28" t="b">
        <v>1</v>
      </c>
      <c r="AD28">
        <v>2.8109000000000002</v>
      </c>
      <c r="AE28">
        <v>2.6179000000000001</v>
      </c>
      <c r="AF28">
        <v>211</v>
      </c>
      <c r="AG28">
        <v>3</v>
      </c>
      <c r="AH28">
        <v>2516504.79</v>
      </c>
      <c r="AI28">
        <v>6860087.6699999999</v>
      </c>
      <c r="AJ28">
        <v>2516504.69</v>
      </c>
      <c r="AK28">
        <v>6860087.5999999996</v>
      </c>
      <c r="AL28">
        <v>5.1999999999999998E-3</v>
      </c>
      <c r="AM28">
        <v>0</v>
      </c>
      <c r="AN28" t="b">
        <v>0</v>
      </c>
      <c r="AO28">
        <v>-999</v>
      </c>
      <c r="AP28">
        <v>0</v>
      </c>
      <c r="AQ28" t="b">
        <v>1</v>
      </c>
      <c r="AR28">
        <v>7.8956999999999997</v>
      </c>
      <c r="AS28">
        <v>2.1815000000000002</v>
      </c>
      <c r="AT28">
        <v>203</v>
      </c>
      <c r="AU28">
        <v>3</v>
      </c>
      <c r="AV28">
        <v>2516506.85</v>
      </c>
      <c r="AW28">
        <v>6860086.1900000004</v>
      </c>
      <c r="AX28">
        <v>2516507.06</v>
      </c>
      <c r="AY28">
        <v>6860086.2599999998</v>
      </c>
      <c r="AZ28">
        <v>-6.0000000000000001E-3</v>
      </c>
      <c r="BA28">
        <v>0</v>
      </c>
      <c r="BB28" t="b">
        <v>0</v>
      </c>
      <c r="BC28">
        <v>-999</v>
      </c>
      <c r="BD28">
        <v>0</v>
      </c>
      <c r="BE28" t="b">
        <v>1</v>
      </c>
      <c r="BF28">
        <v>8.7484999999999999</v>
      </c>
      <c r="BG28">
        <v>1.8673999999999999</v>
      </c>
      <c r="BH28">
        <v>224</v>
      </c>
      <c r="BI28">
        <v>3</v>
      </c>
      <c r="BJ28">
        <v>2516509.38</v>
      </c>
      <c r="BK28">
        <v>6860087.4500000002</v>
      </c>
      <c r="BL28">
        <v>2516509.39</v>
      </c>
      <c r="BM28">
        <v>6860087.4500000002</v>
      </c>
      <c r="BN28">
        <v>-2.0000000000000001E-4</v>
      </c>
      <c r="BO28">
        <v>0</v>
      </c>
      <c r="BP28" t="b">
        <v>0</v>
      </c>
      <c r="BQ28">
        <v>-999</v>
      </c>
      <c r="BR28">
        <v>0</v>
      </c>
      <c r="BS28" t="b">
        <v>1</v>
      </c>
      <c r="BT28">
        <v>0.27279999999999999</v>
      </c>
      <c r="BU28">
        <v>1.3438000000000001</v>
      </c>
      <c r="BV28">
        <v>201</v>
      </c>
      <c r="BW28">
        <v>3</v>
      </c>
      <c r="BX28">
        <v>2516510.87</v>
      </c>
      <c r="BY28">
        <v>6860085.6600000001</v>
      </c>
      <c r="BZ28">
        <v>2516510.79</v>
      </c>
      <c r="CA28">
        <v>6860085.7199999997</v>
      </c>
      <c r="CB28">
        <v>2.8999999999999998E-3</v>
      </c>
      <c r="CC28">
        <v>0</v>
      </c>
      <c r="CD28" t="b">
        <v>0</v>
      </c>
      <c r="CE28">
        <v>-999</v>
      </c>
      <c r="CF28">
        <v>0</v>
      </c>
      <c r="CG28" t="b">
        <v>1</v>
      </c>
      <c r="CH28">
        <v>4.2202999999999999</v>
      </c>
      <c r="CI28">
        <v>0.90739999999999998</v>
      </c>
      <c r="CJ28" t="s">
        <v>81</v>
      </c>
    </row>
    <row r="29" spans="1:88">
      <c r="A29" t="str">
        <f t="shared" si="0"/>
        <v>132A_963</v>
      </c>
      <c r="B29" t="s">
        <v>95</v>
      </c>
      <c r="C29">
        <v>13</v>
      </c>
      <c r="D29">
        <v>3</v>
      </c>
      <c r="E29">
        <v>132</v>
      </c>
      <c r="F29">
        <v>963</v>
      </c>
      <c r="G29">
        <v>3</v>
      </c>
      <c r="H29">
        <v>2516507.23</v>
      </c>
      <c r="I29">
        <v>6860073.2199999997</v>
      </c>
      <c r="J29">
        <v>2516507.29</v>
      </c>
      <c r="K29">
        <v>6860073.3099999996</v>
      </c>
      <c r="L29">
        <v>0.77100000000000002</v>
      </c>
      <c r="M29">
        <v>0.14000000000000001</v>
      </c>
      <c r="N29">
        <v>0.21</v>
      </c>
      <c r="O29">
        <v>2.1312000000000002</v>
      </c>
      <c r="P29">
        <v>5</v>
      </c>
      <c r="Q29">
        <v>15</v>
      </c>
      <c r="R29">
        <v>179</v>
      </c>
      <c r="S29">
        <v>6</v>
      </c>
      <c r="T29">
        <v>2516501.2799999998</v>
      </c>
      <c r="U29">
        <v>6860076.1600000001</v>
      </c>
      <c r="V29">
        <v>2516501.27</v>
      </c>
      <c r="W29">
        <v>6860076.1299999999</v>
      </c>
      <c r="X29">
        <v>1.5E-3</v>
      </c>
      <c r="Y29">
        <v>0</v>
      </c>
      <c r="Z29" t="b">
        <v>0</v>
      </c>
      <c r="AA29">
        <v>-999</v>
      </c>
      <c r="AB29">
        <v>0</v>
      </c>
      <c r="AC29" t="b">
        <v>1</v>
      </c>
      <c r="AD29">
        <v>1.6725000000000001</v>
      </c>
      <c r="AE29">
        <v>2.7050999999999998</v>
      </c>
      <c r="AF29">
        <v>175</v>
      </c>
      <c r="AG29">
        <v>3</v>
      </c>
      <c r="AH29">
        <v>2516504.48</v>
      </c>
      <c r="AI29">
        <v>6860076.1299999999</v>
      </c>
      <c r="AJ29">
        <v>2516504.39</v>
      </c>
      <c r="AK29">
        <v>6860076.0300000003</v>
      </c>
      <c r="AL29">
        <v>3.7000000000000002E-3</v>
      </c>
      <c r="AM29">
        <v>0</v>
      </c>
      <c r="AN29" t="b">
        <v>0</v>
      </c>
      <c r="AO29">
        <v>-999</v>
      </c>
      <c r="AP29">
        <v>0</v>
      </c>
      <c r="AQ29" t="b">
        <v>1</v>
      </c>
      <c r="AR29">
        <v>3.9165999999999999</v>
      </c>
      <c r="AS29">
        <v>2.391</v>
      </c>
      <c r="AT29">
        <v>160</v>
      </c>
      <c r="AU29">
        <v>3</v>
      </c>
      <c r="AV29">
        <v>2516506.73</v>
      </c>
      <c r="AW29">
        <v>6860075.71</v>
      </c>
      <c r="AX29">
        <v>2516507.02</v>
      </c>
      <c r="AY29">
        <v>6860075.7400000002</v>
      </c>
      <c r="AZ29">
        <v>-5.1000000000000004E-3</v>
      </c>
      <c r="BA29">
        <v>0</v>
      </c>
      <c r="BB29" t="b">
        <v>0</v>
      </c>
      <c r="BC29">
        <v>-999</v>
      </c>
      <c r="BD29">
        <v>0</v>
      </c>
      <c r="BE29" t="b">
        <v>1</v>
      </c>
      <c r="BF29">
        <v>5.4039999999999999</v>
      </c>
      <c r="BG29">
        <v>1.6754</v>
      </c>
      <c r="BH29">
        <v>166</v>
      </c>
      <c r="BI29">
        <v>3</v>
      </c>
      <c r="BJ29">
        <v>2516507.75</v>
      </c>
      <c r="BK29">
        <v>6860078.6100000003</v>
      </c>
      <c r="BL29">
        <v>2516507.75</v>
      </c>
      <c r="BM29">
        <v>6860078.6100000003</v>
      </c>
      <c r="BN29">
        <v>-1E-4</v>
      </c>
      <c r="BO29">
        <v>0</v>
      </c>
      <c r="BP29" t="b">
        <v>0</v>
      </c>
      <c r="BQ29">
        <v>-999</v>
      </c>
      <c r="BR29">
        <v>0</v>
      </c>
      <c r="BS29" t="b">
        <v>1</v>
      </c>
      <c r="BT29">
        <v>0.1263</v>
      </c>
      <c r="BU29">
        <v>1.4834000000000001</v>
      </c>
      <c r="BV29">
        <v>154</v>
      </c>
      <c r="BW29">
        <v>3</v>
      </c>
      <c r="BX29">
        <v>2516509.21</v>
      </c>
      <c r="BY29">
        <v>6860076.71</v>
      </c>
      <c r="BZ29">
        <v>2516509.02</v>
      </c>
      <c r="CA29">
        <v>6860076.7999999998</v>
      </c>
      <c r="CB29">
        <v>5.7999999999999996E-3</v>
      </c>
      <c r="CC29">
        <v>0</v>
      </c>
      <c r="CD29" t="b">
        <v>0</v>
      </c>
      <c r="CE29">
        <v>-999</v>
      </c>
      <c r="CF29">
        <v>0</v>
      </c>
      <c r="CG29" t="b">
        <v>1</v>
      </c>
      <c r="CH29">
        <v>6.2060000000000004</v>
      </c>
      <c r="CI29">
        <v>1.1169</v>
      </c>
      <c r="CJ29" t="s">
        <v>81</v>
      </c>
    </row>
    <row r="30" spans="1:88">
      <c r="A30" t="str">
        <f t="shared" si="0"/>
        <v>132A_964</v>
      </c>
      <c r="B30" t="s">
        <v>95</v>
      </c>
      <c r="C30">
        <v>14</v>
      </c>
      <c r="D30">
        <v>3</v>
      </c>
      <c r="E30">
        <v>132</v>
      </c>
      <c r="F30">
        <v>964</v>
      </c>
      <c r="G30">
        <v>3</v>
      </c>
      <c r="H30">
        <v>2516515.36</v>
      </c>
      <c r="I30">
        <v>6860077.5199999996</v>
      </c>
      <c r="J30">
        <v>2516515.23</v>
      </c>
      <c r="K30">
        <v>6860077.6299999999</v>
      </c>
      <c r="L30">
        <v>0.88100000000000001</v>
      </c>
      <c r="M30">
        <v>0.19</v>
      </c>
      <c r="N30">
        <v>0.23</v>
      </c>
      <c r="O30">
        <v>2.1312000000000002</v>
      </c>
      <c r="P30">
        <v>5</v>
      </c>
      <c r="Q30">
        <v>15</v>
      </c>
      <c r="R30">
        <v>167</v>
      </c>
      <c r="S30">
        <v>3</v>
      </c>
      <c r="T30">
        <v>2516510.2799999998</v>
      </c>
      <c r="U30">
        <v>6860082.0199999996</v>
      </c>
      <c r="V30">
        <v>2516510.4300000002</v>
      </c>
      <c r="W30">
        <v>6860082.1799999997</v>
      </c>
      <c r="X30">
        <v>-1.0200000000000001E-2</v>
      </c>
      <c r="Y30">
        <v>0</v>
      </c>
      <c r="Z30" t="b">
        <v>0</v>
      </c>
      <c r="AA30">
        <v>-999</v>
      </c>
      <c r="AB30">
        <v>0</v>
      </c>
      <c r="AC30" t="b">
        <v>1</v>
      </c>
      <c r="AD30">
        <v>10.1058</v>
      </c>
      <c r="AE30">
        <v>2.3734999999999999</v>
      </c>
      <c r="AF30">
        <v>131</v>
      </c>
      <c r="AG30">
        <v>3</v>
      </c>
      <c r="AH30">
        <v>2516514.54</v>
      </c>
      <c r="AI30">
        <v>6860081.4900000002</v>
      </c>
      <c r="AJ30">
        <v>2516514.31</v>
      </c>
      <c r="AK30">
        <v>6860081.4299999997</v>
      </c>
      <c r="AL30">
        <v>6.4999999999999997E-3</v>
      </c>
      <c r="AM30">
        <v>0</v>
      </c>
      <c r="AN30" t="b">
        <v>0</v>
      </c>
      <c r="AO30">
        <v>-999</v>
      </c>
      <c r="AP30">
        <v>0</v>
      </c>
      <c r="AQ30" t="b">
        <v>1</v>
      </c>
      <c r="AR30">
        <v>6.0564999999999998</v>
      </c>
      <c r="AS30">
        <v>1.8149999999999999</v>
      </c>
      <c r="AT30">
        <v>128</v>
      </c>
      <c r="AU30">
        <v>3</v>
      </c>
      <c r="AV30">
        <v>2516516.1</v>
      </c>
      <c r="AW30">
        <v>6860079.5700000003</v>
      </c>
      <c r="AX30">
        <v>2516516.19</v>
      </c>
      <c r="AY30">
        <v>6860079.5199999996</v>
      </c>
      <c r="AZ30">
        <v>-1.6000000000000001E-3</v>
      </c>
      <c r="BA30">
        <v>0</v>
      </c>
      <c r="BB30" t="b">
        <v>0</v>
      </c>
      <c r="BC30">
        <v>-999</v>
      </c>
      <c r="BD30">
        <v>0</v>
      </c>
      <c r="BE30" t="b">
        <v>1</v>
      </c>
      <c r="BF30">
        <v>1.4156</v>
      </c>
      <c r="BG30">
        <v>1.0993999999999999</v>
      </c>
      <c r="BH30">
        <v>151</v>
      </c>
      <c r="BI30">
        <v>3</v>
      </c>
      <c r="BJ30">
        <v>2516511.33</v>
      </c>
      <c r="BK30">
        <v>6860080.5599999996</v>
      </c>
      <c r="BL30">
        <v>2516511.21</v>
      </c>
      <c r="BM30">
        <v>6860080.3899999997</v>
      </c>
      <c r="BN30">
        <v>7.1000000000000004E-3</v>
      </c>
      <c r="BO30">
        <v>0</v>
      </c>
      <c r="BP30" t="b">
        <v>0</v>
      </c>
      <c r="BQ30">
        <v>-999</v>
      </c>
      <c r="BR30">
        <v>0</v>
      </c>
      <c r="BS30" t="b">
        <v>1</v>
      </c>
      <c r="BT30">
        <v>6.7512999999999996</v>
      </c>
      <c r="BU30">
        <v>2.5480999999999998</v>
      </c>
      <c r="BV30">
        <v>137</v>
      </c>
      <c r="BW30">
        <v>3</v>
      </c>
      <c r="BX30">
        <v>2516513.48</v>
      </c>
      <c r="BY30">
        <v>6860079</v>
      </c>
      <c r="BZ30">
        <v>2516513.58</v>
      </c>
      <c r="CA30">
        <v>6860079.1100000003</v>
      </c>
      <c r="CB30">
        <v>-2.5000000000000001E-3</v>
      </c>
      <c r="CC30">
        <v>0</v>
      </c>
      <c r="CD30" t="b">
        <v>0</v>
      </c>
      <c r="CE30">
        <v>-999</v>
      </c>
      <c r="CF30">
        <v>0</v>
      </c>
      <c r="CG30" t="b">
        <v>1</v>
      </c>
      <c r="CH30">
        <v>2.2904</v>
      </c>
      <c r="CI30">
        <v>2.4083999999999999</v>
      </c>
      <c r="CJ30" t="s">
        <v>81</v>
      </c>
    </row>
    <row r="31" spans="1:88">
      <c r="A31" t="str">
        <f t="shared" si="0"/>
        <v>62_901</v>
      </c>
      <c r="B31">
        <v>62</v>
      </c>
      <c r="C31">
        <v>1</v>
      </c>
      <c r="D31">
        <v>2</v>
      </c>
      <c r="E31">
        <v>62</v>
      </c>
      <c r="F31">
        <v>901</v>
      </c>
      <c r="G31">
        <v>2</v>
      </c>
      <c r="H31">
        <v>2516156.56</v>
      </c>
      <c r="I31">
        <v>6858297.2599999998</v>
      </c>
      <c r="J31">
        <v>2516156.4900000002</v>
      </c>
      <c r="K31">
        <v>6858297.2300000004</v>
      </c>
      <c r="L31">
        <v>0.47099999999999997</v>
      </c>
      <c r="M31">
        <v>0.12</v>
      </c>
      <c r="N31">
        <v>0.15</v>
      </c>
      <c r="O31">
        <v>2.1573000000000002</v>
      </c>
      <c r="P31">
        <v>4</v>
      </c>
      <c r="Q31">
        <v>12</v>
      </c>
      <c r="R31">
        <v>80</v>
      </c>
      <c r="S31">
        <v>2</v>
      </c>
      <c r="T31">
        <v>2516152.5499999998</v>
      </c>
      <c r="U31">
        <v>6858298.7000000002</v>
      </c>
      <c r="V31">
        <v>2516152.59</v>
      </c>
      <c r="W31">
        <v>6858298.79</v>
      </c>
      <c r="X31">
        <v>-2.3E-3</v>
      </c>
      <c r="Y31">
        <v>0</v>
      </c>
      <c r="Z31" t="b">
        <v>0</v>
      </c>
      <c r="AA31">
        <v>-999</v>
      </c>
      <c r="AB31">
        <v>0</v>
      </c>
      <c r="AC31" t="b">
        <v>1</v>
      </c>
      <c r="AD31">
        <v>4.0418000000000003</v>
      </c>
      <c r="AE31">
        <v>2.7574999999999998</v>
      </c>
      <c r="AF31">
        <v>86</v>
      </c>
      <c r="AG31">
        <v>2</v>
      </c>
      <c r="AH31">
        <v>2516152.23</v>
      </c>
      <c r="AI31">
        <v>6858302.8899999997</v>
      </c>
      <c r="AJ31">
        <v>2516152.15</v>
      </c>
      <c r="AK31">
        <v>6858302.8300000001</v>
      </c>
      <c r="AL31">
        <v>4.7999999999999996E-3</v>
      </c>
      <c r="AM31">
        <v>0</v>
      </c>
      <c r="AN31" t="b">
        <v>0</v>
      </c>
      <c r="AO31">
        <v>-999</v>
      </c>
      <c r="AP31">
        <v>0</v>
      </c>
      <c r="AQ31" t="b">
        <v>1</v>
      </c>
      <c r="AR31">
        <v>8.9335000000000004</v>
      </c>
      <c r="AS31">
        <v>2.2339000000000002</v>
      </c>
      <c r="AT31">
        <v>98</v>
      </c>
      <c r="AU31">
        <v>2</v>
      </c>
      <c r="AV31">
        <v>2516150.73</v>
      </c>
      <c r="AW31">
        <v>6858309.8799999999</v>
      </c>
      <c r="AX31">
        <v>2516150.6800000002</v>
      </c>
      <c r="AY31">
        <v>6858309.8600000003</v>
      </c>
      <c r="AZ31">
        <v>5.1999999999999998E-3</v>
      </c>
      <c r="BA31">
        <v>0</v>
      </c>
      <c r="BB31" t="b">
        <v>0</v>
      </c>
      <c r="BC31">
        <v>-999</v>
      </c>
      <c r="BD31">
        <v>0</v>
      </c>
      <c r="BE31" t="b">
        <v>1</v>
      </c>
      <c r="BF31">
        <v>11.535500000000001</v>
      </c>
      <c r="BG31">
        <v>2.0070000000000001</v>
      </c>
      <c r="BH31">
        <v>73</v>
      </c>
      <c r="BI31">
        <v>2</v>
      </c>
      <c r="BJ31">
        <v>2516156.9</v>
      </c>
      <c r="BK31">
        <v>6858301.4299999997</v>
      </c>
      <c r="BL31">
        <v>2516156.9900000002</v>
      </c>
      <c r="BM31">
        <v>6858301.4199999999</v>
      </c>
      <c r="BN31">
        <v>-3.2000000000000002E-3</v>
      </c>
      <c r="BO31">
        <v>0</v>
      </c>
      <c r="BP31" t="b">
        <v>0</v>
      </c>
      <c r="BQ31">
        <v>-999</v>
      </c>
      <c r="BR31">
        <v>0</v>
      </c>
      <c r="BS31" t="b">
        <v>1</v>
      </c>
      <c r="BT31">
        <v>5.4598000000000004</v>
      </c>
      <c r="BU31">
        <v>1.4484999999999999</v>
      </c>
      <c r="BV31" t="s">
        <v>81</v>
      </c>
    </row>
    <row r="32" spans="1:88">
      <c r="A32" t="str">
        <f t="shared" si="0"/>
        <v>62_902</v>
      </c>
      <c r="B32">
        <v>62</v>
      </c>
      <c r="C32">
        <v>2</v>
      </c>
      <c r="D32">
        <v>2</v>
      </c>
      <c r="E32">
        <v>62</v>
      </c>
      <c r="F32">
        <v>902</v>
      </c>
      <c r="G32">
        <v>2</v>
      </c>
      <c r="H32">
        <v>2516159.79</v>
      </c>
      <c r="I32">
        <v>6858297.9900000002</v>
      </c>
      <c r="J32">
        <v>2516159.81</v>
      </c>
      <c r="K32">
        <v>6858298.04</v>
      </c>
      <c r="L32">
        <v>0.33100000000000002</v>
      </c>
      <c r="M32">
        <v>0.06</v>
      </c>
      <c r="N32">
        <v>0.15</v>
      </c>
      <c r="O32">
        <v>2.1312000000000002</v>
      </c>
      <c r="P32">
        <v>5</v>
      </c>
      <c r="Q32">
        <v>15</v>
      </c>
      <c r="R32">
        <v>73</v>
      </c>
      <c r="S32">
        <v>2</v>
      </c>
      <c r="T32">
        <v>2516156.9</v>
      </c>
      <c r="U32">
        <v>6858301.4299999997</v>
      </c>
      <c r="V32">
        <v>2516156.88</v>
      </c>
      <c r="W32">
        <v>6858301.4199999999</v>
      </c>
      <c r="X32">
        <v>5.9999999999999995E-4</v>
      </c>
      <c r="Y32">
        <v>0</v>
      </c>
      <c r="Z32" t="b">
        <v>0</v>
      </c>
      <c r="AA32">
        <v>-999</v>
      </c>
      <c r="AB32">
        <v>0</v>
      </c>
      <c r="AC32" t="b">
        <v>1</v>
      </c>
      <c r="AD32">
        <v>1.5275000000000001</v>
      </c>
      <c r="AE32">
        <v>2.2863000000000002</v>
      </c>
      <c r="AF32">
        <v>65</v>
      </c>
      <c r="AG32">
        <v>2</v>
      </c>
      <c r="AH32">
        <v>2516161.62</v>
      </c>
      <c r="AI32">
        <v>6858303.8799999999</v>
      </c>
      <c r="AJ32">
        <v>2516161.6</v>
      </c>
      <c r="AK32">
        <v>6858303.8899999997</v>
      </c>
      <c r="AL32">
        <v>6.9999999999999999E-4</v>
      </c>
      <c r="AM32">
        <v>0</v>
      </c>
      <c r="AN32" t="b">
        <v>0</v>
      </c>
      <c r="AO32">
        <v>-999</v>
      </c>
      <c r="AP32">
        <v>0</v>
      </c>
      <c r="AQ32" t="b">
        <v>1</v>
      </c>
      <c r="AR32">
        <v>1.6997</v>
      </c>
      <c r="AS32">
        <v>1.274</v>
      </c>
      <c r="AT32">
        <v>81</v>
      </c>
      <c r="AU32">
        <v>2</v>
      </c>
      <c r="AV32">
        <v>2516159.71</v>
      </c>
      <c r="AW32">
        <v>6858310.25</v>
      </c>
      <c r="AX32">
        <v>2516159.7599999998</v>
      </c>
      <c r="AY32">
        <v>6858310.25</v>
      </c>
      <c r="AZ32">
        <v>-4.3E-3</v>
      </c>
      <c r="BA32">
        <v>0</v>
      </c>
      <c r="BB32" t="b">
        <v>0</v>
      </c>
      <c r="BC32">
        <v>-999</v>
      </c>
      <c r="BD32">
        <v>0</v>
      </c>
      <c r="BE32" t="b">
        <v>1</v>
      </c>
      <c r="BF32">
        <v>13.1256</v>
      </c>
      <c r="BG32">
        <v>1.5707</v>
      </c>
      <c r="BH32">
        <v>91</v>
      </c>
      <c r="BI32">
        <v>2</v>
      </c>
      <c r="BJ32">
        <v>2516158.7400000002</v>
      </c>
      <c r="BK32">
        <v>6858311.5800000001</v>
      </c>
      <c r="BL32">
        <v>2516158.7999999998</v>
      </c>
      <c r="BM32">
        <v>6858311.5800000001</v>
      </c>
      <c r="BN32">
        <v>-5.3E-3</v>
      </c>
      <c r="BO32">
        <v>0</v>
      </c>
      <c r="BP32" t="b">
        <v>0</v>
      </c>
      <c r="BQ32">
        <v>-999</v>
      </c>
      <c r="BR32">
        <v>0</v>
      </c>
      <c r="BS32" t="b">
        <v>1</v>
      </c>
      <c r="BT32">
        <v>16.535</v>
      </c>
      <c r="BU32">
        <v>1.6405000000000001</v>
      </c>
      <c r="BV32">
        <v>118</v>
      </c>
      <c r="BW32">
        <v>2</v>
      </c>
      <c r="BX32">
        <v>2516160.92</v>
      </c>
      <c r="BY32">
        <v>6858314.9199999999</v>
      </c>
      <c r="BZ32">
        <v>2516160.85</v>
      </c>
      <c r="CA32">
        <v>6858314.9199999999</v>
      </c>
      <c r="CB32">
        <v>8.6999999999999994E-3</v>
      </c>
      <c r="CC32">
        <v>0</v>
      </c>
      <c r="CD32" t="b">
        <v>0</v>
      </c>
      <c r="CE32">
        <v>-999</v>
      </c>
      <c r="CF32">
        <v>0</v>
      </c>
      <c r="CG32" t="b">
        <v>1</v>
      </c>
      <c r="CH32">
        <v>29.2239</v>
      </c>
      <c r="CI32">
        <v>1.5183</v>
      </c>
      <c r="CJ32" t="s">
        <v>81</v>
      </c>
    </row>
    <row r="33" spans="1:88">
      <c r="A33" t="str">
        <f t="shared" si="0"/>
        <v>62_903</v>
      </c>
      <c r="B33">
        <v>62</v>
      </c>
      <c r="C33">
        <v>3</v>
      </c>
      <c r="D33">
        <v>2</v>
      </c>
      <c r="E33">
        <v>62</v>
      </c>
      <c r="F33">
        <v>903</v>
      </c>
      <c r="G33">
        <v>4</v>
      </c>
      <c r="H33">
        <v>2516165.88</v>
      </c>
      <c r="I33">
        <v>6858304.5800000001</v>
      </c>
      <c r="J33">
        <v>2516165.91</v>
      </c>
      <c r="K33">
        <v>6858304.6600000001</v>
      </c>
      <c r="L33">
        <v>0.39200000000000002</v>
      </c>
      <c r="M33">
        <v>0.15</v>
      </c>
      <c r="N33">
        <v>0.21</v>
      </c>
      <c r="O33">
        <v>2.1312000000000002</v>
      </c>
      <c r="P33">
        <v>5</v>
      </c>
      <c r="Q33">
        <v>15</v>
      </c>
      <c r="R33">
        <v>104</v>
      </c>
      <c r="S33">
        <v>2</v>
      </c>
      <c r="T33">
        <v>2516151.54</v>
      </c>
      <c r="U33">
        <v>6858312.4000000004</v>
      </c>
      <c r="V33">
        <v>2516151.5299999998</v>
      </c>
      <c r="W33">
        <v>6858312.3700000001</v>
      </c>
      <c r="X33">
        <v>3.5000000000000001E-3</v>
      </c>
      <c r="Y33">
        <v>0</v>
      </c>
      <c r="Z33" t="b">
        <v>0</v>
      </c>
      <c r="AA33">
        <v>-999</v>
      </c>
      <c r="AB33">
        <v>0</v>
      </c>
      <c r="AC33" t="b">
        <v>1</v>
      </c>
      <c r="AD33">
        <v>8.3475000000000001</v>
      </c>
      <c r="AE33">
        <v>2.6528</v>
      </c>
      <c r="AF33">
        <v>117</v>
      </c>
      <c r="AG33">
        <v>1</v>
      </c>
      <c r="AH33">
        <v>2516150.71</v>
      </c>
      <c r="AI33">
        <v>6858319.4699999997</v>
      </c>
      <c r="AJ33">
        <v>2516150.69</v>
      </c>
      <c r="AK33">
        <v>6858319.4500000002</v>
      </c>
      <c r="AL33">
        <v>3.3999999999999998E-3</v>
      </c>
      <c r="AM33">
        <v>0</v>
      </c>
      <c r="AN33" t="b">
        <v>0</v>
      </c>
      <c r="AO33">
        <v>-999</v>
      </c>
      <c r="AP33">
        <v>0</v>
      </c>
      <c r="AQ33" t="b">
        <v>1</v>
      </c>
      <c r="AR33">
        <v>9.6585000000000001</v>
      </c>
      <c r="AS33">
        <v>2.3734999999999999</v>
      </c>
      <c r="AT33">
        <v>123</v>
      </c>
      <c r="AU33">
        <v>1</v>
      </c>
      <c r="AV33">
        <v>2516155.36</v>
      </c>
      <c r="AW33">
        <v>6858321.4500000002</v>
      </c>
      <c r="AX33">
        <v>2516155.37</v>
      </c>
      <c r="AY33">
        <v>6858321.46</v>
      </c>
      <c r="AZ33">
        <v>-1.8E-3</v>
      </c>
      <c r="BA33">
        <v>0</v>
      </c>
      <c r="BB33" t="b">
        <v>0</v>
      </c>
      <c r="BC33">
        <v>-999</v>
      </c>
      <c r="BD33">
        <v>0</v>
      </c>
      <c r="BE33" t="b">
        <v>1</v>
      </c>
      <c r="BF33">
        <v>5.2884000000000002</v>
      </c>
      <c r="BG33">
        <v>2.1292</v>
      </c>
      <c r="BH33">
        <v>131</v>
      </c>
      <c r="BI33">
        <v>2</v>
      </c>
      <c r="BJ33">
        <v>2516161.5</v>
      </c>
      <c r="BK33">
        <v>6858319.2000000002</v>
      </c>
      <c r="BL33">
        <v>2516161.59</v>
      </c>
      <c r="BM33">
        <v>6858319.2300000004</v>
      </c>
      <c r="BN33">
        <v>-9.4000000000000004E-3</v>
      </c>
      <c r="BO33">
        <v>0</v>
      </c>
      <c r="BP33" t="b">
        <v>0</v>
      </c>
      <c r="BQ33">
        <v>-999</v>
      </c>
      <c r="BR33">
        <v>0</v>
      </c>
      <c r="BS33" t="b">
        <v>1</v>
      </c>
      <c r="BT33">
        <v>23.852399999999999</v>
      </c>
      <c r="BU33">
        <v>1.8499000000000001</v>
      </c>
      <c r="BV33">
        <v>11</v>
      </c>
      <c r="BW33">
        <v>2</v>
      </c>
      <c r="BX33">
        <v>2516169.08</v>
      </c>
      <c r="BY33">
        <v>6858323.1900000004</v>
      </c>
      <c r="BZ33">
        <v>2516169.0099999998</v>
      </c>
      <c r="CA33">
        <v>6858323.2000000002</v>
      </c>
      <c r="CB33">
        <v>8.6999999999999994E-3</v>
      </c>
      <c r="CC33">
        <v>0</v>
      </c>
      <c r="CD33" t="b">
        <v>0</v>
      </c>
      <c r="CE33">
        <v>-999</v>
      </c>
      <c r="CF33">
        <v>0</v>
      </c>
      <c r="CG33" t="b">
        <v>1</v>
      </c>
      <c r="CH33">
        <v>20.669699999999999</v>
      </c>
      <c r="CI33">
        <v>1.4136</v>
      </c>
      <c r="CJ33" t="s">
        <v>81</v>
      </c>
    </row>
    <row r="34" spans="1:88">
      <c r="A34" t="str">
        <f t="shared" si="0"/>
        <v>62_904</v>
      </c>
      <c r="B34">
        <v>62</v>
      </c>
      <c r="C34">
        <v>4</v>
      </c>
      <c r="D34">
        <v>2</v>
      </c>
      <c r="E34">
        <v>62</v>
      </c>
      <c r="F34">
        <v>904</v>
      </c>
      <c r="G34">
        <v>2</v>
      </c>
      <c r="H34">
        <v>2516169.25</v>
      </c>
      <c r="I34">
        <v>6858301.3200000003</v>
      </c>
      <c r="J34">
        <v>2516169.27</v>
      </c>
      <c r="K34">
        <v>6858301.4800000004</v>
      </c>
      <c r="L34">
        <v>0.61899999999999999</v>
      </c>
      <c r="M34">
        <v>0.18</v>
      </c>
      <c r="N34">
        <v>0.25</v>
      </c>
      <c r="O34">
        <v>2.1312000000000002</v>
      </c>
      <c r="P34">
        <v>5</v>
      </c>
      <c r="Q34">
        <v>15</v>
      </c>
      <c r="R34">
        <v>41</v>
      </c>
      <c r="S34">
        <v>1</v>
      </c>
      <c r="T34">
        <v>2516174.77</v>
      </c>
      <c r="U34">
        <v>6858305.4800000004</v>
      </c>
      <c r="V34">
        <v>2516174.77</v>
      </c>
      <c r="W34">
        <v>6858305.4800000004</v>
      </c>
      <c r="X34">
        <v>0</v>
      </c>
      <c r="Y34">
        <v>0</v>
      </c>
      <c r="Z34" t="b">
        <v>0</v>
      </c>
      <c r="AA34">
        <v>-999</v>
      </c>
      <c r="AB34">
        <v>0</v>
      </c>
      <c r="AC34" t="b">
        <v>1</v>
      </c>
      <c r="AD34">
        <v>5.0099999999999999E-2</v>
      </c>
      <c r="AE34">
        <v>0.62819999999999998</v>
      </c>
      <c r="AF34">
        <v>23</v>
      </c>
      <c r="AG34">
        <v>2</v>
      </c>
      <c r="AH34">
        <v>2516179.2599999998</v>
      </c>
      <c r="AI34">
        <v>6858314.3099999996</v>
      </c>
      <c r="AJ34">
        <v>2516179.19</v>
      </c>
      <c r="AK34">
        <v>6858314.3600000003</v>
      </c>
      <c r="AL34">
        <v>1.0200000000000001E-2</v>
      </c>
      <c r="AM34">
        <v>0</v>
      </c>
      <c r="AN34" t="b">
        <v>0</v>
      </c>
      <c r="AO34">
        <v>-999</v>
      </c>
      <c r="AP34">
        <v>0</v>
      </c>
      <c r="AQ34" t="b">
        <v>1</v>
      </c>
      <c r="AR34">
        <v>17.520099999999999</v>
      </c>
      <c r="AS34">
        <v>0.92490000000000006</v>
      </c>
      <c r="AT34">
        <v>28</v>
      </c>
      <c r="AU34">
        <v>2</v>
      </c>
      <c r="AV34">
        <v>2516171.39</v>
      </c>
      <c r="AW34">
        <v>6858313.0599999996</v>
      </c>
      <c r="AX34">
        <v>2516171.56</v>
      </c>
      <c r="AY34">
        <v>6858313.0300000003</v>
      </c>
      <c r="AZ34">
        <v>-1.3899999999999999E-2</v>
      </c>
      <c r="BA34">
        <v>0</v>
      </c>
      <c r="BB34" t="b">
        <v>0</v>
      </c>
      <c r="BC34">
        <v>-999</v>
      </c>
      <c r="BD34">
        <v>0</v>
      </c>
      <c r="BE34" t="b">
        <v>1</v>
      </c>
      <c r="BF34">
        <v>21.232199999999999</v>
      </c>
      <c r="BG34">
        <v>1.3612</v>
      </c>
      <c r="BH34">
        <v>16</v>
      </c>
      <c r="BI34">
        <v>2</v>
      </c>
      <c r="BJ34">
        <v>2516168</v>
      </c>
      <c r="BK34">
        <v>6858319.0199999996</v>
      </c>
      <c r="BL34">
        <v>2516167.92</v>
      </c>
      <c r="BM34">
        <v>6858319.0099999998</v>
      </c>
      <c r="BN34">
        <v>1.03E-2</v>
      </c>
      <c r="BO34">
        <v>0</v>
      </c>
      <c r="BP34" t="b">
        <v>0</v>
      </c>
      <c r="BQ34">
        <v>-999</v>
      </c>
      <c r="BR34">
        <v>0</v>
      </c>
      <c r="BS34" t="b">
        <v>1</v>
      </c>
      <c r="BT34">
        <v>17.3475</v>
      </c>
      <c r="BU34">
        <v>1.6578999999999999</v>
      </c>
      <c r="BV34">
        <v>119</v>
      </c>
      <c r="BW34">
        <v>2</v>
      </c>
      <c r="BX34">
        <v>2516155.2599999998</v>
      </c>
      <c r="BY34">
        <v>6858318.3099999996</v>
      </c>
      <c r="BZ34">
        <v>2516155.25</v>
      </c>
      <c r="CA34">
        <v>6858318.2999999998</v>
      </c>
      <c r="CB34">
        <v>3.0999999999999999E-3</v>
      </c>
      <c r="CC34">
        <v>0</v>
      </c>
      <c r="CD34" t="b">
        <v>0</v>
      </c>
      <c r="CE34">
        <v>-999</v>
      </c>
      <c r="CF34">
        <v>0</v>
      </c>
      <c r="CG34" t="b">
        <v>1</v>
      </c>
      <c r="CH34">
        <v>5.2088999999999999</v>
      </c>
      <c r="CI34">
        <v>2.2688000000000001</v>
      </c>
      <c r="CJ34" t="s">
        <v>81</v>
      </c>
    </row>
    <row r="35" spans="1:88">
      <c r="A35" t="str">
        <f t="shared" si="0"/>
        <v>62_905</v>
      </c>
      <c r="B35">
        <v>62</v>
      </c>
      <c r="C35">
        <v>5</v>
      </c>
      <c r="D35">
        <v>2</v>
      </c>
      <c r="E35">
        <v>62</v>
      </c>
      <c r="F35">
        <v>905</v>
      </c>
      <c r="G35">
        <v>2</v>
      </c>
      <c r="H35">
        <v>2516167.4900000002</v>
      </c>
      <c r="I35">
        <v>6858307.9400000004</v>
      </c>
      <c r="J35">
        <v>2516167.4900000002</v>
      </c>
      <c r="K35">
        <v>6858307.9199999999</v>
      </c>
      <c r="L35">
        <v>0.39700000000000002</v>
      </c>
      <c r="M35">
        <v>0.12</v>
      </c>
      <c r="N35">
        <v>0.27</v>
      </c>
      <c r="O35">
        <v>2.1573000000000002</v>
      </c>
      <c r="P35">
        <v>4</v>
      </c>
      <c r="Q35">
        <v>12</v>
      </c>
      <c r="R35">
        <v>123</v>
      </c>
      <c r="S35">
        <v>1</v>
      </c>
      <c r="T35">
        <v>2516155.36</v>
      </c>
      <c r="U35">
        <v>6858321.4500000002</v>
      </c>
      <c r="V35">
        <v>2516155.35</v>
      </c>
      <c r="W35">
        <v>6858321.4400000004</v>
      </c>
      <c r="X35">
        <v>1.4E-3</v>
      </c>
      <c r="Y35">
        <v>0</v>
      </c>
      <c r="Z35" t="b">
        <v>0</v>
      </c>
      <c r="AA35">
        <v>-999</v>
      </c>
      <c r="AB35">
        <v>0</v>
      </c>
      <c r="AC35" t="b">
        <v>1</v>
      </c>
      <c r="AD35">
        <v>3.13</v>
      </c>
      <c r="AE35">
        <v>2.3037000000000001</v>
      </c>
      <c r="AF35">
        <v>6</v>
      </c>
      <c r="AG35">
        <v>2</v>
      </c>
      <c r="AH35">
        <v>2516169.9300000002</v>
      </c>
      <c r="AI35">
        <v>6858330.2199999997</v>
      </c>
      <c r="AJ35">
        <v>2516170</v>
      </c>
      <c r="AK35">
        <v>6858330.21</v>
      </c>
      <c r="AL35">
        <v>-1.0500000000000001E-2</v>
      </c>
      <c r="AM35">
        <v>0</v>
      </c>
      <c r="AN35" t="b">
        <v>0</v>
      </c>
      <c r="AO35">
        <v>-999</v>
      </c>
      <c r="AP35">
        <v>0</v>
      </c>
      <c r="AQ35" t="b">
        <v>1</v>
      </c>
      <c r="AR35">
        <v>29.569299999999998</v>
      </c>
      <c r="AS35">
        <v>1.4484999999999999</v>
      </c>
      <c r="AT35">
        <v>17</v>
      </c>
      <c r="AU35">
        <v>2</v>
      </c>
      <c r="AV35">
        <v>2516172.9900000002</v>
      </c>
      <c r="AW35">
        <v>6858322.6100000003</v>
      </c>
      <c r="AX35">
        <v>2516172.94</v>
      </c>
      <c r="AY35">
        <v>6858322.6299999999</v>
      </c>
      <c r="AZ35">
        <v>5.4999999999999997E-3</v>
      </c>
      <c r="BA35">
        <v>0</v>
      </c>
      <c r="BB35" t="b">
        <v>0</v>
      </c>
      <c r="BC35">
        <v>-999</v>
      </c>
      <c r="BD35">
        <v>0</v>
      </c>
      <c r="BE35" t="b">
        <v>1</v>
      </c>
      <c r="BF35">
        <v>12.3377</v>
      </c>
      <c r="BG35">
        <v>1.2216</v>
      </c>
      <c r="BH35">
        <v>132</v>
      </c>
      <c r="BI35">
        <v>2</v>
      </c>
      <c r="BJ35">
        <v>2516162.5600000001</v>
      </c>
      <c r="BK35">
        <v>6858329.5300000003</v>
      </c>
      <c r="BL35">
        <v>2516162.5499999998</v>
      </c>
      <c r="BM35">
        <v>6858329.5300000003</v>
      </c>
      <c r="BN35">
        <v>1.8E-3</v>
      </c>
      <c r="BO35">
        <v>0</v>
      </c>
      <c r="BP35" t="b">
        <v>0</v>
      </c>
      <c r="BQ35">
        <v>-999</v>
      </c>
      <c r="BR35">
        <v>0</v>
      </c>
      <c r="BS35" t="b">
        <v>1</v>
      </c>
      <c r="BT35">
        <v>5.1237000000000004</v>
      </c>
      <c r="BU35">
        <v>1.7976000000000001</v>
      </c>
      <c r="BV35" t="s">
        <v>81</v>
      </c>
    </row>
    <row r="36" spans="1:88">
      <c r="A36" t="str">
        <f t="shared" si="0"/>
        <v>62_909</v>
      </c>
      <c r="B36">
        <v>62</v>
      </c>
      <c r="C36">
        <v>6</v>
      </c>
      <c r="D36">
        <v>3</v>
      </c>
      <c r="E36">
        <v>62</v>
      </c>
      <c r="F36">
        <v>909</v>
      </c>
      <c r="G36">
        <v>1</v>
      </c>
      <c r="H36">
        <v>2516153.5299999998</v>
      </c>
      <c r="I36">
        <v>6858308.3200000003</v>
      </c>
      <c r="J36">
        <v>2516153.46</v>
      </c>
      <c r="K36">
        <v>6858308.25</v>
      </c>
      <c r="L36">
        <v>0.64600000000000002</v>
      </c>
      <c r="M36">
        <v>0.18</v>
      </c>
      <c r="N36">
        <v>0.37</v>
      </c>
      <c r="O36">
        <v>2.1573000000000002</v>
      </c>
      <c r="P36">
        <v>4</v>
      </c>
      <c r="Q36">
        <v>12</v>
      </c>
      <c r="R36">
        <v>104</v>
      </c>
      <c r="S36">
        <v>2</v>
      </c>
      <c r="T36">
        <v>2516151.54</v>
      </c>
      <c r="U36">
        <v>6858312.4000000004</v>
      </c>
      <c r="V36">
        <v>2516151.4700000002</v>
      </c>
      <c r="W36">
        <v>6858312.3700000001</v>
      </c>
      <c r="X36">
        <v>2.5000000000000001E-3</v>
      </c>
      <c r="Y36">
        <v>0</v>
      </c>
      <c r="Z36" t="b">
        <v>0</v>
      </c>
      <c r="AA36">
        <v>-999</v>
      </c>
      <c r="AB36">
        <v>0</v>
      </c>
      <c r="AC36" t="b">
        <v>1</v>
      </c>
      <c r="AD36">
        <v>3.2361</v>
      </c>
      <c r="AE36">
        <v>2.0245000000000002</v>
      </c>
      <c r="AF36">
        <v>119</v>
      </c>
      <c r="AG36">
        <v>2</v>
      </c>
      <c r="AH36">
        <v>2516155.2599999998</v>
      </c>
      <c r="AI36">
        <v>6858318.3099999996</v>
      </c>
      <c r="AJ36">
        <v>2516155.35</v>
      </c>
      <c r="AK36">
        <v>6858318.29</v>
      </c>
      <c r="AL36">
        <v>-6.4000000000000003E-3</v>
      </c>
      <c r="AM36">
        <v>0</v>
      </c>
      <c r="AN36" t="b">
        <v>0</v>
      </c>
      <c r="AO36">
        <v>-999</v>
      </c>
      <c r="AP36">
        <v>0</v>
      </c>
      <c r="AQ36" t="b">
        <v>1</v>
      </c>
      <c r="AR36">
        <v>8.2936999999999994</v>
      </c>
      <c r="AS36">
        <v>1.3787</v>
      </c>
      <c r="AT36">
        <v>106</v>
      </c>
      <c r="AU36">
        <v>2</v>
      </c>
      <c r="AV36">
        <v>2516149.2200000002</v>
      </c>
      <c r="AW36">
        <v>6858313.4000000004</v>
      </c>
      <c r="AX36">
        <v>2516149.3199999998</v>
      </c>
      <c r="AY36">
        <v>6858313.4800000004</v>
      </c>
      <c r="AZ36">
        <v>-6.1999999999999998E-3</v>
      </c>
      <c r="BA36">
        <v>0</v>
      </c>
      <c r="BB36" t="b">
        <v>0</v>
      </c>
      <c r="BC36">
        <v>-999</v>
      </c>
      <c r="BD36">
        <v>0</v>
      </c>
      <c r="BE36" t="b">
        <v>1</v>
      </c>
      <c r="BF36">
        <v>8.0460999999999991</v>
      </c>
      <c r="BG36">
        <v>2.2339000000000002</v>
      </c>
      <c r="BH36">
        <v>117</v>
      </c>
      <c r="BI36">
        <v>1</v>
      </c>
      <c r="BJ36">
        <v>2516150.71</v>
      </c>
      <c r="BK36">
        <v>6858319.4699999997</v>
      </c>
      <c r="BL36">
        <v>2516150.59</v>
      </c>
      <c r="BM36">
        <v>6858319.4400000004</v>
      </c>
      <c r="BN36">
        <v>1.01E-2</v>
      </c>
      <c r="BO36">
        <v>0</v>
      </c>
      <c r="BP36" t="b">
        <v>0</v>
      </c>
      <c r="BQ36">
        <v>-999</v>
      </c>
      <c r="BR36">
        <v>0</v>
      </c>
      <c r="BS36" t="b">
        <v>1</v>
      </c>
      <c r="BT36">
        <v>15.4253</v>
      </c>
      <c r="BU36">
        <v>1.8325</v>
      </c>
      <c r="BV36" t="s">
        <v>81</v>
      </c>
    </row>
    <row r="37" spans="1:88">
      <c r="A37" t="str">
        <f t="shared" si="0"/>
        <v>84_901</v>
      </c>
      <c r="B37">
        <v>84</v>
      </c>
      <c r="C37">
        <v>1</v>
      </c>
      <c r="D37">
        <v>2</v>
      </c>
      <c r="E37">
        <v>84</v>
      </c>
      <c r="F37">
        <v>901</v>
      </c>
      <c r="G37">
        <v>4</v>
      </c>
      <c r="H37">
        <v>2516264.29</v>
      </c>
      <c r="I37">
        <v>6860943.71</v>
      </c>
      <c r="J37">
        <v>2516264.3199999998</v>
      </c>
      <c r="K37">
        <v>6860943.6799999997</v>
      </c>
      <c r="L37">
        <v>0.25700000000000001</v>
      </c>
      <c r="M37">
        <v>0.05</v>
      </c>
      <c r="N37">
        <v>0.05</v>
      </c>
      <c r="O37">
        <v>2.1312000000000002</v>
      </c>
      <c r="P37">
        <v>5</v>
      </c>
      <c r="Q37">
        <v>15</v>
      </c>
      <c r="R37">
        <v>186</v>
      </c>
      <c r="S37">
        <v>1</v>
      </c>
      <c r="T37">
        <v>2516262.2400000002</v>
      </c>
      <c r="U37">
        <v>6860942.8499999996</v>
      </c>
      <c r="V37">
        <v>2516262.2400000002</v>
      </c>
      <c r="W37">
        <v>6860942.8399999999</v>
      </c>
      <c r="X37">
        <v>1E-4</v>
      </c>
      <c r="Y37">
        <v>0</v>
      </c>
      <c r="Z37" t="b">
        <v>0</v>
      </c>
      <c r="AA37">
        <v>-999</v>
      </c>
      <c r="AB37">
        <v>0</v>
      </c>
      <c r="AC37" t="b">
        <v>1</v>
      </c>
      <c r="AD37">
        <v>0.16930000000000001</v>
      </c>
      <c r="AE37">
        <v>-2.7576999999999998</v>
      </c>
      <c r="AF37">
        <v>1</v>
      </c>
      <c r="AG37">
        <v>1</v>
      </c>
      <c r="AH37">
        <v>2516263.4500000002</v>
      </c>
      <c r="AI37">
        <v>6860941.4500000002</v>
      </c>
      <c r="AJ37">
        <v>2516263.4300000002</v>
      </c>
      <c r="AK37">
        <v>6860941.46</v>
      </c>
      <c r="AL37">
        <v>-2.0000000000000001E-4</v>
      </c>
      <c r="AM37">
        <v>0</v>
      </c>
      <c r="AN37" t="b">
        <v>0</v>
      </c>
      <c r="AO37">
        <v>-999</v>
      </c>
      <c r="AP37">
        <v>0</v>
      </c>
      <c r="AQ37" t="b">
        <v>1</v>
      </c>
      <c r="AR37">
        <v>0.72160000000000002</v>
      </c>
      <c r="AS37">
        <v>-1.9549000000000001</v>
      </c>
      <c r="AT37">
        <v>6</v>
      </c>
      <c r="AU37">
        <v>1</v>
      </c>
      <c r="AV37">
        <v>2516266.66</v>
      </c>
      <c r="AW37">
        <v>6860940.0199999996</v>
      </c>
      <c r="AX37">
        <v>2516266.7400000002</v>
      </c>
      <c r="AY37">
        <v>6860940.0700000003</v>
      </c>
      <c r="AZ37">
        <v>2.7000000000000001E-3</v>
      </c>
      <c r="BA37">
        <v>0</v>
      </c>
      <c r="BB37" t="b">
        <v>0</v>
      </c>
      <c r="BC37">
        <v>-999</v>
      </c>
      <c r="BD37">
        <v>0</v>
      </c>
      <c r="BE37" t="b">
        <v>1</v>
      </c>
      <c r="BF37">
        <v>8.7497000000000007</v>
      </c>
      <c r="BG37">
        <v>-0.97750000000000004</v>
      </c>
      <c r="BH37">
        <v>5</v>
      </c>
      <c r="BI37">
        <v>2</v>
      </c>
      <c r="BJ37">
        <v>2516267.25</v>
      </c>
      <c r="BK37">
        <v>6860941.7300000004</v>
      </c>
      <c r="BL37">
        <v>2516267.21</v>
      </c>
      <c r="BM37">
        <v>6860941.6699999999</v>
      </c>
      <c r="BN37">
        <v>-1.6999999999999999E-3</v>
      </c>
      <c r="BO37">
        <v>0</v>
      </c>
      <c r="BP37" t="b">
        <v>0</v>
      </c>
      <c r="BQ37">
        <v>-999</v>
      </c>
      <c r="BR37">
        <v>0</v>
      </c>
      <c r="BS37" t="b">
        <v>1</v>
      </c>
      <c r="BT37">
        <v>5.3429000000000002</v>
      </c>
      <c r="BU37">
        <v>-0.61099999999999999</v>
      </c>
      <c r="BV37">
        <v>185</v>
      </c>
      <c r="BW37">
        <v>1</v>
      </c>
      <c r="BX37">
        <v>2516261.2599999998</v>
      </c>
      <c r="BY37">
        <v>6860939.5800000001</v>
      </c>
      <c r="BZ37">
        <v>2516261.25</v>
      </c>
      <c r="CA37">
        <v>6860939.5899999999</v>
      </c>
      <c r="CB37">
        <v>-6.9999999999999999E-4</v>
      </c>
      <c r="CC37">
        <v>0</v>
      </c>
      <c r="CD37" t="b">
        <v>0</v>
      </c>
      <c r="CE37">
        <v>-999</v>
      </c>
      <c r="CF37">
        <v>0</v>
      </c>
      <c r="CG37" t="b">
        <v>1</v>
      </c>
      <c r="CH37">
        <v>2.2313000000000001</v>
      </c>
      <c r="CI37">
        <v>-2.2166999999999999</v>
      </c>
      <c r="CJ37" t="s">
        <v>81</v>
      </c>
    </row>
    <row r="38" spans="1:88">
      <c r="A38" t="str">
        <f t="shared" si="0"/>
        <v>84_902</v>
      </c>
      <c r="B38">
        <v>84</v>
      </c>
      <c r="C38">
        <v>2</v>
      </c>
      <c r="D38">
        <v>2</v>
      </c>
      <c r="E38">
        <v>84</v>
      </c>
      <c r="F38">
        <v>902</v>
      </c>
      <c r="G38">
        <v>4</v>
      </c>
      <c r="H38">
        <v>2516264.5</v>
      </c>
      <c r="I38">
        <v>6860945.1799999997</v>
      </c>
      <c r="J38">
        <v>2516264.5</v>
      </c>
      <c r="K38">
        <v>6860945.2000000002</v>
      </c>
      <c r="L38">
        <v>0.49099999999999999</v>
      </c>
      <c r="M38">
        <v>0.09</v>
      </c>
      <c r="N38">
        <v>0.12</v>
      </c>
      <c r="O38">
        <v>2.1312000000000002</v>
      </c>
      <c r="P38">
        <v>5</v>
      </c>
      <c r="Q38">
        <v>15</v>
      </c>
      <c r="R38">
        <v>178</v>
      </c>
      <c r="S38">
        <v>2</v>
      </c>
      <c r="T38">
        <v>2516257.2599999998</v>
      </c>
      <c r="U38">
        <v>6860941.0099999998</v>
      </c>
      <c r="V38">
        <v>2516257.21</v>
      </c>
      <c r="W38">
        <v>6860941.0999999996</v>
      </c>
      <c r="X38">
        <v>-6.3E-3</v>
      </c>
      <c r="Y38">
        <v>0</v>
      </c>
      <c r="Z38" t="b">
        <v>0</v>
      </c>
      <c r="AA38">
        <v>-999</v>
      </c>
      <c r="AB38">
        <v>0</v>
      </c>
      <c r="AC38" t="b">
        <v>1</v>
      </c>
      <c r="AD38">
        <v>11.4207</v>
      </c>
      <c r="AE38">
        <v>-2.6356000000000002</v>
      </c>
      <c r="AF38">
        <v>186</v>
      </c>
      <c r="AG38">
        <v>1</v>
      </c>
      <c r="AH38">
        <v>2516262.2400000002</v>
      </c>
      <c r="AI38">
        <v>6860942.8499999996</v>
      </c>
      <c r="AJ38">
        <v>2516262.27</v>
      </c>
      <c r="AK38">
        <v>6860942.8200000003</v>
      </c>
      <c r="AL38">
        <v>1.1000000000000001E-3</v>
      </c>
      <c r="AM38">
        <v>0</v>
      </c>
      <c r="AN38" t="b">
        <v>0</v>
      </c>
      <c r="AO38">
        <v>-999</v>
      </c>
      <c r="AP38">
        <v>0</v>
      </c>
      <c r="AQ38" t="b">
        <v>1</v>
      </c>
      <c r="AR38">
        <v>1.8917999999999999</v>
      </c>
      <c r="AS38">
        <v>-2.3214000000000001</v>
      </c>
      <c r="AT38">
        <v>1</v>
      </c>
      <c r="AU38">
        <v>1</v>
      </c>
      <c r="AV38">
        <v>2516263.4500000002</v>
      </c>
      <c r="AW38">
        <v>6860941.4500000002</v>
      </c>
      <c r="AX38">
        <v>2516263.4900000002</v>
      </c>
      <c r="AY38">
        <v>6860941.4400000004</v>
      </c>
      <c r="AZ38">
        <v>1.1999999999999999E-3</v>
      </c>
      <c r="BA38">
        <v>0</v>
      </c>
      <c r="BB38" t="b">
        <v>0</v>
      </c>
      <c r="BC38">
        <v>-999</v>
      </c>
      <c r="BD38">
        <v>0</v>
      </c>
      <c r="BE38" t="b">
        <v>1</v>
      </c>
      <c r="BF38">
        <v>1.9887999999999999</v>
      </c>
      <c r="BG38">
        <v>-1.8327</v>
      </c>
      <c r="BH38">
        <v>6</v>
      </c>
      <c r="BI38">
        <v>1</v>
      </c>
      <c r="BJ38">
        <v>2516266.66</v>
      </c>
      <c r="BK38">
        <v>6860940.0199999996</v>
      </c>
      <c r="BL38">
        <v>2516266.7599999998</v>
      </c>
      <c r="BM38">
        <v>6860940.0700000003</v>
      </c>
      <c r="BN38">
        <v>4.4999999999999997E-3</v>
      </c>
      <c r="BO38">
        <v>0</v>
      </c>
      <c r="BP38" t="b">
        <v>0</v>
      </c>
      <c r="BQ38">
        <v>-999</v>
      </c>
      <c r="BR38">
        <v>0</v>
      </c>
      <c r="BS38" t="b">
        <v>1</v>
      </c>
      <c r="BT38">
        <v>7.8182</v>
      </c>
      <c r="BU38">
        <v>-1.1519999999999999</v>
      </c>
      <c r="BV38">
        <v>5</v>
      </c>
      <c r="BW38">
        <v>2</v>
      </c>
      <c r="BX38">
        <v>2516267.25</v>
      </c>
      <c r="BY38">
        <v>6860941.7300000004</v>
      </c>
      <c r="BZ38">
        <v>2516267.12</v>
      </c>
      <c r="CA38">
        <v>6860941.6399999997</v>
      </c>
      <c r="CB38">
        <v>-5.0000000000000001E-3</v>
      </c>
      <c r="CC38">
        <v>0</v>
      </c>
      <c r="CD38" t="b">
        <v>0</v>
      </c>
      <c r="CE38">
        <v>-999</v>
      </c>
      <c r="CF38">
        <v>0</v>
      </c>
      <c r="CG38" t="b">
        <v>1</v>
      </c>
      <c r="CH38">
        <v>8.3656000000000006</v>
      </c>
      <c r="CI38">
        <v>-0.94259999999999999</v>
      </c>
      <c r="CJ38" t="s">
        <v>81</v>
      </c>
    </row>
    <row r="39" spans="1:88">
      <c r="A39" t="str">
        <f t="shared" si="0"/>
        <v>84_903</v>
      </c>
      <c r="B39">
        <v>84</v>
      </c>
      <c r="C39">
        <v>3</v>
      </c>
      <c r="D39">
        <v>3</v>
      </c>
      <c r="E39">
        <v>84</v>
      </c>
      <c r="F39">
        <v>903</v>
      </c>
      <c r="G39">
        <v>4</v>
      </c>
      <c r="H39">
        <v>2516264.7799999998</v>
      </c>
      <c r="I39">
        <v>6860941.0599999996</v>
      </c>
      <c r="J39">
        <v>2516264.75</v>
      </c>
      <c r="K39">
        <v>6860941.04</v>
      </c>
      <c r="L39">
        <v>0.60699999999999998</v>
      </c>
      <c r="M39">
        <v>0.14000000000000001</v>
      </c>
      <c r="N39">
        <v>0.11</v>
      </c>
      <c r="O39">
        <v>2.1312000000000002</v>
      </c>
      <c r="P39">
        <v>5</v>
      </c>
      <c r="Q39">
        <v>15</v>
      </c>
      <c r="R39">
        <v>186</v>
      </c>
      <c r="S39">
        <v>1</v>
      </c>
      <c r="T39">
        <v>2516262.2400000002</v>
      </c>
      <c r="U39">
        <v>6860942.8499999996</v>
      </c>
      <c r="V39">
        <v>2516262.34</v>
      </c>
      <c r="W39">
        <v>6860942.9800000004</v>
      </c>
      <c r="X39">
        <v>-3.5000000000000001E-3</v>
      </c>
      <c r="Y39">
        <v>0</v>
      </c>
      <c r="Z39" t="b">
        <v>0</v>
      </c>
      <c r="AA39">
        <v>-999</v>
      </c>
      <c r="AB39">
        <v>0</v>
      </c>
      <c r="AC39" t="b">
        <v>1</v>
      </c>
      <c r="AD39">
        <v>4.7172999999999998</v>
      </c>
      <c r="AE39">
        <v>2.4607999999999999</v>
      </c>
      <c r="AF39">
        <v>1</v>
      </c>
      <c r="AG39">
        <v>1</v>
      </c>
      <c r="AH39">
        <v>2516263.4500000002</v>
      </c>
      <c r="AI39">
        <v>6860941.4500000002</v>
      </c>
      <c r="AJ39">
        <v>2516263.42</v>
      </c>
      <c r="AK39">
        <v>6860941.2999999998</v>
      </c>
      <c r="AL39">
        <v>1.5E-3</v>
      </c>
      <c r="AM39">
        <v>0</v>
      </c>
      <c r="AN39" t="b">
        <v>0</v>
      </c>
      <c r="AO39">
        <v>-999</v>
      </c>
      <c r="AP39">
        <v>0</v>
      </c>
      <c r="AQ39" t="b">
        <v>1</v>
      </c>
      <c r="AR39">
        <v>1.96</v>
      </c>
      <c r="AS39">
        <v>2.9495</v>
      </c>
      <c r="AT39">
        <v>185</v>
      </c>
      <c r="AU39">
        <v>1</v>
      </c>
      <c r="AV39">
        <v>2516261.2599999998</v>
      </c>
      <c r="AW39">
        <v>6860939.5800000001</v>
      </c>
      <c r="AX39">
        <v>2516261.29</v>
      </c>
      <c r="AY39">
        <v>6860939.5099999998</v>
      </c>
      <c r="AZ39">
        <v>2.0999999999999999E-3</v>
      </c>
      <c r="BA39">
        <v>0</v>
      </c>
      <c r="BB39" t="b">
        <v>0</v>
      </c>
      <c r="BC39">
        <v>-999</v>
      </c>
      <c r="BD39">
        <v>0</v>
      </c>
      <c r="BE39" t="b">
        <v>1</v>
      </c>
      <c r="BF39">
        <v>2.8914</v>
      </c>
      <c r="BG39">
        <v>-2.7227999999999999</v>
      </c>
      <c r="BH39">
        <v>181</v>
      </c>
      <c r="BI39">
        <v>2</v>
      </c>
      <c r="BJ39">
        <v>2516259.71</v>
      </c>
      <c r="BK39">
        <v>6860934.1900000004</v>
      </c>
      <c r="BL39">
        <v>2516259.58</v>
      </c>
      <c r="BM39">
        <v>6860934.29</v>
      </c>
      <c r="BN39">
        <v>-9.4999999999999998E-3</v>
      </c>
      <c r="BO39">
        <v>0</v>
      </c>
      <c r="BP39" t="b">
        <v>0</v>
      </c>
      <c r="BQ39">
        <v>-999</v>
      </c>
      <c r="BR39">
        <v>0</v>
      </c>
      <c r="BS39" t="b">
        <v>1</v>
      </c>
      <c r="BT39">
        <v>14.133800000000001</v>
      </c>
      <c r="BU39">
        <v>-2.2341000000000002</v>
      </c>
      <c r="BV39">
        <v>7</v>
      </c>
      <c r="BW39">
        <v>2</v>
      </c>
      <c r="BX39">
        <v>2516264.85</v>
      </c>
      <c r="BY39">
        <v>6860933.5899999999</v>
      </c>
      <c r="BZ39">
        <v>2516264.87</v>
      </c>
      <c r="CA39">
        <v>6860933.5899999999</v>
      </c>
      <c r="CB39">
        <v>1.1999999999999999E-3</v>
      </c>
      <c r="CC39">
        <v>0</v>
      </c>
      <c r="CD39" t="b">
        <v>0</v>
      </c>
      <c r="CE39">
        <v>-999</v>
      </c>
      <c r="CF39">
        <v>0</v>
      </c>
      <c r="CG39" t="b">
        <v>1</v>
      </c>
      <c r="CH39">
        <v>1.7271000000000001</v>
      </c>
      <c r="CI39">
        <v>-1.5535000000000001</v>
      </c>
      <c r="CJ39" t="s">
        <v>81</v>
      </c>
    </row>
    <row r="40" spans="1:88">
      <c r="A40" t="str">
        <f t="shared" si="0"/>
        <v>84_904</v>
      </c>
      <c r="B40">
        <v>84</v>
      </c>
      <c r="C40">
        <v>4</v>
      </c>
      <c r="D40">
        <v>2</v>
      </c>
      <c r="E40">
        <v>84</v>
      </c>
      <c r="F40">
        <v>904</v>
      </c>
      <c r="G40">
        <v>2</v>
      </c>
      <c r="H40">
        <v>2516262.36</v>
      </c>
      <c r="I40">
        <v>6860933.1699999999</v>
      </c>
      <c r="J40">
        <v>2516262.39</v>
      </c>
      <c r="K40">
        <v>6860933.1600000001</v>
      </c>
      <c r="L40">
        <v>0.317</v>
      </c>
      <c r="M40">
        <v>0.13</v>
      </c>
      <c r="N40">
        <v>0.08</v>
      </c>
      <c r="O40">
        <v>2.1312000000000002</v>
      </c>
      <c r="P40">
        <v>5</v>
      </c>
      <c r="Q40">
        <v>15</v>
      </c>
      <c r="R40">
        <v>7</v>
      </c>
      <c r="S40">
        <v>2</v>
      </c>
      <c r="T40">
        <v>2516264.85</v>
      </c>
      <c r="U40">
        <v>6860933.5899999999</v>
      </c>
      <c r="V40">
        <v>2516264.84</v>
      </c>
      <c r="W40">
        <v>6860933.6299999999</v>
      </c>
      <c r="X40">
        <v>5.0000000000000001E-4</v>
      </c>
      <c r="Y40">
        <v>0</v>
      </c>
      <c r="Z40" t="b">
        <v>0</v>
      </c>
      <c r="AA40">
        <v>-999</v>
      </c>
      <c r="AB40">
        <v>0</v>
      </c>
      <c r="AC40" t="b">
        <v>1</v>
      </c>
      <c r="AD40">
        <v>1.2453000000000001</v>
      </c>
      <c r="AE40">
        <v>0.19189999999999999</v>
      </c>
      <c r="AF40">
        <v>17</v>
      </c>
      <c r="AG40">
        <v>2</v>
      </c>
      <c r="AH40">
        <v>2516270.39</v>
      </c>
      <c r="AI40">
        <v>6860932.5599999996</v>
      </c>
      <c r="AJ40">
        <v>2516270.39</v>
      </c>
      <c r="AK40">
        <v>6860932.5899999999</v>
      </c>
      <c r="AL40">
        <v>1.2999999999999999E-3</v>
      </c>
      <c r="AM40">
        <v>0</v>
      </c>
      <c r="AN40" t="b">
        <v>0</v>
      </c>
      <c r="AO40">
        <v>-999</v>
      </c>
      <c r="AP40">
        <v>0</v>
      </c>
      <c r="AQ40" t="b">
        <v>1</v>
      </c>
      <c r="AR40">
        <v>3.5286</v>
      </c>
      <c r="AS40">
        <v>-6.9900000000000004E-2</v>
      </c>
      <c r="AT40">
        <v>10</v>
      </c>
      <c r="AU40">
        <v>1</v>
      </c>
      <c r="AV40">
        <v>2516269.4500000002</v>
      </c>
      <c r="AW40">
        <v>6860937.0099999998</v>
      </c>
      <c r="AX40">
        <v>2516269.48</v>
      </c>
      <c r="AY40">
        <v>6860936.96</v>
      </c>
      <c r="AZ40">
        <v>-3.5000000000000001E-3</v>
      </c>
      <c r="BA40">
        <v>0</v>
      </c>
      <c r="BB40" t="b">
        <v>0</v>
      </c>
      <c r="BC40">
        <v>-999</v>
      </c>
      <c r="BD40">
        <v>0</v>
      </c>
      <c r="BE40" t="b">
        <v>1</v>
      </c>
      <c r="BF40">
        <v>9.9413999999999998</v>
      </c>
      <c r="BG40">
        <v>0.48859999999999998</v>
      </c>
      <c r="BH40">
        <v>9</v>
      </c>
      <c r="BI40">
        <v>1</v>
      </c>
      <c r="BJ40">
        <v>2516269.34</v>
      </c>
      <c r="BK40">
        <v>6860939.3499999996</v>
      </c>
      <c r="BL40">
        <v>2516269.39</v>
      </c>
      <c r="BM40">
        <v>6860939.29</v>
      </c>
      <c r="BN40">
        <v>-4.7000000000000002E-3</v>
      </c>
      <c r="BO40">
        <v>0</v>
      </c>
      <c r="BP40" t="b">
        <v>0</v>
      </c>
      <c r="BQ40">
        <v>-999</v>
      </c>
      <c r="BR40">
        <v>0</v>
      </c>
      <c r="BS40" t="b">
        <v>1</v>
      </c>
      <c r="BT40">
        <v>13.6747</v>
      </c>
      <c r="BU40">
        <v>0.71550000000000002</v>
      </c>
      <c r="BV40">
        <v>6</v>
      </c>
      <c r="BW40">
        <v>1</v>
      </c>
      <c r="BX40">
        <v>2516266.66</v>
      </c>
      <c r="BY40">
        <v>6860940.0199999996</v>
      </c>
      <c r="BZ40">
        <v>2516266.59</v>
      </c>
      <c r="CA40">
        <v>6860940.0599999996</v>
      </c>
      <c r="CB40">
        <v>4.7999999999999996E-3</v>
      </c>
      <c r="CC40">
        <v>0</v>
      </c>
      <c r="CD40" t="b">
        <v>0</v>
      </c>
      <c r="CE40">
        <v>-999</v>
      </c>
      <c r="CF40">
        <v>0</v>
      </c>
      <c r="CG40" t="b">
        <v>1</v>
      </c>
      <c r="CH40">
        <v>12.9697</v>
      </c>
      <c r="CI40">
        <v>1.0296000000000001</v>
      </c>
      <c r="CJ40" t="s">
        <v>81</v>
      </c>
    </row>
    <row r="41" spans="1:88">
      <c r="A41" t="str">
        <f t="shared" si="0"/>
        <v>84_905</v>
      </c>
      <c r="B41">
        <v>84</v>
      </c>
      <c r="C41">
        <v>5</v>
      </c>
      <c r="D41">
        <v>4</v>
      </c>
      <c r="E41">
        <v>84</v>
      </c>
      <c r="F41">
        <v>905</v>
      </c>
      <c r="G41">
        <v>4</v>
      </c>
      <c r="H41">
        <v>2516249.5299999998</v>
      </c>
      <c r="I41">
        <v>6860919.9400000004</v>
      </c>
      <c r="J41">
        <v>2516249.58</v>
      </c>
      <c r="K41">
        <v>6860919.8600000003</v>
      </c>
      <c r="L41">
        <v>1.407</v>
      </c>
      <c r="M41">
        <v>0.26</v>
      </c>
      <c r="N41">
        <v>0.65</v>
      </c>
      <c r="O41">
        <v>2.1573000000000002</v>
      </c>
      <c r="P41">
        <v>4</v>
      </c>
      <c r="Q41">
        <v>12</v>
      </c>
      <c r="R41">
        <v>108</v>
      </c>
      <c r="S41">
        <v>2</v>
      </c>
      <c r="T41">
        <v>2516248.09</v>
      </c>
      <c r="U41">
        <v>6860921.7999999998</v>
      </c>
      <c r="V41">
        <v>2516247.9500000002</v>
      </c>
      <c r="W41">
        <v>6860921.6799999997</v>
      </c>
      <c r="X41">
        <v>3.0999999999999999E-3</v>
      </c>
      <c r="Y41">
        <v>0</v>
      </c>
      <c r="Z41" t="b">
        <v>0</v>
      </c>
      <c r="AA41">
        <v>-999</v>
      </c>
      <c r="AB41">
        <v>0</v>
      </c>
      <c r="AC41" t="b">
        <v>1</v>
      </c>
      <c r="AD41">
        <v>1.7750999999999999</v>
      </c>
      <c r="AE41">
        <v>2.3037000000000001</v>
      </c>
      <c r="AF41">
        <v>123</v>
      </c>
      <c r="AG41">
        <v>2</v>
      </c>
      <c r="AH41">
        <v>2516248.41</v>
      </c>
      <c r="AI41">
        <v>6860926.4100000001</v>
      </c>
      <c r="AJ41">
        <v>2516248.42</v>
      </c>
      <c r="AK41">
        <v>6860926.4100000001</v>
      </c>
      <c r="AL41">
        <v>-5.9999999999999995E-4</v>
      </c>
      <c r="AM41">
        <v>0</v>
      </c>
      <c r="AN41" t="b">
        <v>0</v>
      </c>
      <c r="AO41">
        <v>-999</v>
      </c>
      <c r="AP41">
        <v>0</v>
      </c>
      <c r="AQ41" t="b">
        <v>1</v>
      </c>
      <c r="AR41">
        <v>0.36099999999999999</v>
      </c>
      <c r="AS41">
        <v>1.7452000000000001</v>
      </c>
      <c r="AT41">
        <v>107</v>
      </c>
      <c r="AU41">
        <v>2</v>
      </c>
      <c r="AV41">
        <v>2516250.4500000002</v>
      </c>
      <c r="AW41">
        <v>6860922.3399999999</v>
      </c>
      <c r="AX41">
        <v>2516250.14</v>
      </c>
      <c r="AY41">
        <v>6860922.4100000001</v>
      </c>
      <c r="AZ41">
        <v>5.7999999999999996E-3</v>
      </c>
      <c r="BA41">
        <v>0</v>
      </c>
      <c r="BB41" t="b">
        <v>0</v>
      </c>
      <c r="BC41">
        <v>-999</v>
      </c>
      <c r="BD41">
        <v>0</v>
      </c>
      <c r="BE41" t="b">
        <v>1</v>
      </c>
      <c r="BF41">
        <v>3.3460999999999999</v>
      </c>
      <c r="BG41">
        <v>1.3612</v>
      </c>
      <c r="BH41">
        <v>112</v>
      </c>
      <c r="BI41">
        <v>4</v>
      </c>
      <c r="BJ41">
        <v>2516248.67</v>
      </c>
      <c r="BK41">
        <v>6860923.8499999996</v>
      </c>
      <c r="BL41">
        <v>2516249.11</v>
      </c>
      <c r="BM41">
        <v>6860923.9000000004</v>
      </c>
      <c r="BN41">
        <v>-1.2500000000000001E-2</v>
      </c>
      <c r="BO41">
        <v>0</v>
      </c>
      <c r="BP41" t="b">
        <v>0</v>
      </c>
      <c r="BQ41">
        <v>-999</v>
      </c>
      <c r="BR41">
        <v>0</v>
      </c>
      <c r="BS41" t="b">
        <v>1</v>
      </c>
      <c r="BT41">
        <v>7.3502000000000001</v>
      </c>
      <c r="BU41">
        <v>1.6754</v>
      </c>
      <c r="BV41" t="s">
        <v>81</v>
      </c>
    </row>
    <row r="42" spans="1:88">
      <c r="A42" t="str">
        <f t="shared" si="0"/>
        <v>84_906</v>
      </c>
      <c r="B42">
        <v>84</v>
      </c>
      <c r="C42">
        <v>6</v>
      </c>
      <c r="D42">
        <v>3</v>
      </c>
      <c r="E42">
        <v>84</v>
      </c>
      <c r="F42">
        <v>906</v>
      </c>
      <c r="G42">
        <v>4</v>
      </c>
      <c r="H42">
        <v>2516247.21</v>
      </c>
      <c r="I42">
        <v>6860918.5099999998</v>
      </c>
      <c r="J42">
        <v>2516247.19</v>
      </c>
      <c r="K42">
        <v>6860918.4400000004</v>
      </c>
      <c r="L42">
        <v>0.86799999999999999</v>
      </c>
      <c r="M42">
        <v>0.23</v>
      </c>
      <c r="N42">
        <v>0.43</v>
      </c>
      <c r="O42">
        <v>2.1312000000000002</v>
      </c>
      <c r="P42">
        <v>5</v>
      </c>
      <c r="Q42">
        <v>15</v>
      </c>
      <c r="R42">
        <v>126</v>
      </c>
      <c r="S42">
        <v>2</v>
      </c>
      <c r="T42">
        <v>2516246.37</v>
      </c>
      <c r="U42">
        <v>6860927.5999999996</v>
      </c>
      <c r="V42">
        <v>2516246.38</v>
      </c>
      <c r="W42">
        <v>6860927.5999999996</v>
      </c>
      <c r="X42">
        <v>-8.9999999999999998E-4</v>
      </c>
      <c r="Y42">
        <v>0</v>
      </c>
      <c r="Z42" t="b">
        <v>0</v>
      </c>
      <c r="AA42">
        <v>-999</v>
      </c>
      <c r="AB42">
        <v>0</v>
      </c>
      <c r="AC42" t="b">
        <v>1</v>
      </c>
      <c r="AD42">
        <v>0.92620000000000002</v>
      </c>
      <c r="AE42">
        <v>1.6578999999999999</v>
      </c>
      <c r="AF42">
        <v>123</v>
      </c>
      <c r="AG42">
        <v>2</v>
      </c>
      <c r="AH42">
        <v>2516248.41</v>
      </c>
      <c r="AI42">
        <v>6860926.4100000001</v>
      </c>
      <c r="AJ42">
        <v>2516248.34</v>
      </c>
      <c r="AK42">
        <v>6860926.4199999999</v>
      </c>
      <c r="AL42">
        <v>3.7000000000000002E-3</v>
      </c>
      <c r="AM42">
        <v>0</v>
      </c>
      <c r="AN42" t="b">
        <v>0</v>
      </c>
      <c r="AO42">
        <v>-999</v>
      </c>
      <c r="AP42">
        <v>0</v>
      </c>
      <c r="AQ42" t="b">
        <v>1</v>
      </c>
      <c r="AR42">
        <v>3.8014000000000001</v>
      </c>
      <c r="AS42">
        <v>1.431</v>
      </c>
      <c r="AT42">
        <v>129</v>
      </c>
      <c r="AU42">
        <v>2</v>
      </c>
      <c r="AV42">
        <v>2516250.9500000002</v>
      </c>
      <c r="AW42">
        <v>6860927.6200000001</v>
      </c>
      <c r="AX42">
        <v>2516251.11</v>
      </c>
      <c r="AY42">
        <v>6860927.5499999998</v>
      </c>
      <c r="AZ42">
        <v>-1.24E-2</v>
      </c>
      <c r="BA42">
        <v>0</v>
      </c>
      <c r="BB42" t="b">
        <v>0</v>
      </c>
      <c r="BC42">
        <v>-999</v>
      </c>
      <c r="BD42">
        <v>0</v>
      </c>
      <c r="BE42" t="b">
        <v>1</v>
      </c>
      <c r="BF42">
        <v>13.6515</v>
      </c>
      <c r="BG42">
        <v>1.1517999999999999</v>
      </c>
      <c r="BH42">
        <v>107</v>
      </c>
      <c r="BI42">
        <v>2</v>
      </c>
      <c r="BJ42">
        <v>2516250.4500000002</v>
      </c>
      <c r="BK42">
        <v>6860922.3399999999</v>
      </c>
      <c r="BL42">
        <v>2516250.2200000002</v>
      </c>
      <c r="BM42">
        <v>6860922.5099999998</v>
      </c>
      <c r="BN42">
        <v>1.04E-2</v>
      </c>
      <c r="BO42">
        <v>0</v>
      </c>
      <c r="BP42" t="b">
        <v>0</v>
      </c>
      <c r="BQ42">
        <v>-999</v>
      </c>
      <c r="BR42">
        <v>0</v>
      </c>
      <c r="BS42" t="b">
        <v>1</v>
      </c>
      <c r="BT42">
        <v>10.049899999999999</v>
      </c>
      <c r="BU42">
        <v>0.94240000000000002</v>
      </c>
      <c r="BV42">
        <v>117</v>
      </c>
      <c r="BW42">
        <v>2</v>
      </c>
      <c r="BX42">
        <v>2516253.0099999998</v>
      </c>
      <c r="BY42">
        <v>6860924.8300000001</v>
      </c>
      <c r="BZ42">
        <v>2516253.13</v>
      </c>
      <c r="CA42">
        <v>6860924.7199999997</v>
      </c>
      <c r="CB42">
        <v>-0.01</v>
      </c>
      <c r="CC42">
        <v>0</v>
      </c>
      <c r="CD42" t="b">
        <v>0</v>
      </c>
      <c r="CE42">
        <v>-999</v>
      </c>
      <c r="CF42">
        <v>0</v>
      </c>
      <c r="CG42" t="b">
        <v>1</v>
      </c>
      <c r="CH42">
        <v>10.204800000000001</v>
      </c>
      <c r="CI42">
        <v>0.80269999999999997</v>
      </c>
      <c r="CJ42" t="s">
        <v>81</v>
      </c>
    </row>
    <row r="43" spans="1:88">
      <c r="A43" t="str">
        <f t="shared" si="0"/>
        <v>131B_901</v>
      </c>
      <c r="B43" t="s">
        <v>127</v>
      </c>
      <c r="C43">
        <v>1</v>
      </c>
      <c r="D43">
        <v>2</v>
      </c>
      <c r="E43">
        <v>131</v>
      </c>
      <c r="F43">
        <v>901</v>
      </c>
      <c r="G43">
        <v>4</v>
      </c>
      <c r="H43">
        <v>2516339.4300000002</v>
      </c>
      <c r="I43">
        <v>6860348.7699999996</v>
      </c>
      <c r="J43">
        <v>2516339.4700000002</v>
      </c>
      <c r="K43">
        <v>6860348.7300000004</v>
      </c>
      <c r="L43">
        <v>0.38700000000000001</v>
      </c>
      <c r="M43">
        <v>0.09</v>
      </c>
      <c r="N43">
        <v>0.1</v>
      </c>
      <c r="O43">
        <v>2.1312000000000002</v>
      </c>
      <c r="P43">
        <v>5</v>
      </c>
      <c r="Q43">
        <v>15</v>
      </c>
      <c r="R43">
        <v>306</v>
      </c>
      <c r="S43">
        <v>2</v>
      </c>
      <c r="T43">
        <v>2516340.36</v>
      </c>
      <c r="U43">
        <v>6860347.5599999996</v>
      </c>
      <c r="V43">
        <v>2516340.29</v>
      </c>
      <c r="W43">
        <v>6860347.5099999998</v>
      </c>
      <c r="X43">
        <v>1E-3</v>
      </c>
      <c r="Y43">
        <v>0</v>
      </c>
      <c r="Z43" t="b">
        <v>0</v>
      </c>
      <c r="AA43">
        <v>-999</v>
      </c>
      <c r="AB43">
        <v>0</v>
      </c>
      <c r="AC43" t="b">
        <v>1</v>
      </c>
      <c r="AD43">
        <v>2.1080999999999999</v>
      </c>
      <c r="AE43">
        <v>-0.97750000000000004</v>
      </c>
      <c r="AF43">
        <v>300</v>
      </c>
      <c r="AG43">
        <v>2</v>
      </c>
      <c r="AH43">
        <v>2516337.7400000002</v>
      </c>
      <c r="AI43">
        <v>6860348.4699999997</v>
      </c>
      <c r="AJ43">
        <v>2516337.7400000002</v>
      </c>
      <c r="AK43">
        <v>6860348.4800000004</v>
      </c>
      <c r="AL43">
        <v>-8.9999999999999998E-4</v>
      </c>
      <c r="AM43">
        <v>0</v>
      </c>
      <c r="AN43" t="b">
        <v>0</v>
      </c>
      <c r="AO43">
        <v>-999</v>
      </c>
      <c r="AP43">
        <v>0</v>
      </c>
      <c r="AQ43" t="b">
        <v>1</v>
      </c>
      <c r="AR43">
        <v>1.7721</v>
      </c>
      <c r="AS43">
        <v>-3.0021</v>
      </c>
      <c r="AT43">
        <v>297</v>
      </c>
      <c r="AU43">
        <v>2</v>
      </c>
      <c r="AV43">
        <v>2516341.0299999998</v>
      </c>
      <c r="AW43">
        <v>6860345.1200000001</v>
      </c>
      <c r="AX43">
        <v>2516340.9500000002</v>
      </c>
      <c r="AY43">
        <v>6860345.0899999999</v>
      </c>
      <c r="AZ43">
        <v>-2.2000000000000001E-3</v>
      </c>
      <c r="BA43">
        <v>0</v>
      </c>
      <c r="BB43" t="b">
        <v>0</v>
      </c>
      <c r="BC43">
        <v>-999</v>
      </c>
      <c r="BD43">
        <v>0</v>
      </c>
      <c r="BE43" t="b">
        <v>1</v>
      </c>
      <c r="BF43">
        <v>4.6908000000000003</v>
      </c>
      <c r="BG43">
        <v>-1.1869000000000001</v>
      </c>
      <c r="BH43">
        <v>271</v>
      </c>
      <c r="BI43">
        <v>2</v>
      </c>
      <c r="BJ43">
        <v>2516340.65</v>
      </c>
      <c r="BK43">
        <v>6860341.79</v>
      </c>
      <c r="BL43">
        <v>2516340.77</v>
      </c>
      <c r="BM43">
        <v>6860341.8099999996</v>
      </c>
      <c r="BN43">
        <v>5.7999999999999996E-3</v>
      </c>
      <c r="BO43">
        <v>0</v>
      </c>
      <c r="BP43" t="b">
        <v>0</v>
      </c>
      <c r="BQ43">
        <v>-999</v>
      </c>
      <c r="BR43">
        <v>0</v>
      </c>
      <c r="BS43" t="b">
        <v>1</v>
      </c>
      <c r="BT43">
        <v>13.0695</v>
      </c>
      <c r="BU43">
        <v>-1.3789</v>
      </c>
      <c r="BV43">
        <v>312</v>
      </c>
      <c r="BW43">
        <v>2</v>
      </c>
      <c r="BX43">
        <v>2516342.88</v>
      </c>
      <c r="BY43">
        <v>6860345.8799999999</v>
      </c>
      <c r="BZ43">
        <v>2516342.92</v>
      </c>
      <c r="CA43">
        <v>6860345.9199999999</v>
      </c>
      <c r="CB43">
        <v>1.6999999999999999E-3</v>
      </c>
      <c r="CC43">
        <v>0</v>
      </c>
      <c r="CD43" t="b">
        <v>0</v>
      </c>
      <c r="CE43">
        <v>-999</v>
      </c>
      <c r="CF43">
        <v>0</v>
      </c>
      <c r="CG43" t="b">
        <v>1</v>
      </c>
      <c r="CH43">
        <v>3.7793999999999999</v>
      </c>
      <c r="CI43">
        <v>-0.68079999999999996</v>
      </c>
      <c r="CJ43" t="s">
        <v>81</v>
      </c>
    </row>
    <row r="44" spans="1:88">
      <c r="A44" t="str">
        <f t="shared" si="0"/>
        <v>131B_902</v>
      </c>
      <c r="B44" t="s">
        <v>127</v>
      </c>
      <c r="C44">
        <v>2</v>
      </c>
      <c r="D44">
        <v>3</v>
      </c>
      <c r="E44">
        <v>131</v>
      </c>
      <c r="F44">
        <v>902</v>
      </c>
      <c r="G44">
        <v>2</v>
      </c>
      <c r="H44">
        <v>2516336.2200000002</v>
      </c>
      <c r="I44">
        <v>6860349.6299999999</v>
      </c>
      <c r="J44">
        <v>2516336.2999999998</v>
      </c>
      <c r="K44">
        <v>6860349.6200000001</v>
      </c>
      <c r="L44">
        <v>0.45100000000000001</v>
      </c>
      <c r="M44">
        <v>0.14000000000000001</v>
      </c>
      <c r="N44">
        <v>7.0000000000000007E-2</v>
      </c>
      <c r="O44">
        <v>2.1312000000000002</v>
      </c>
      <c r="P44">
        <v>5</v>
      </c>
      <c r="Q44">
        <v>15</v>
      </c>
      <c r="R44">
        <v>300</v>
      </c>
      <c r="S44">
        <v>2</v>
      </c>
      <c r="T44">
        <v>2516337.7400000002</v>
      </c>
      <c r="U44">
        <v>6860348.4699999997</v>
      </c>
      <c r="V44">
        <v>2516337.71</v>
      </c>
      <c r="W44">
        <v>6860348.4299999997</v>
      </c>
      <c r="X44">
        <v>-5.9999999999999995E-4</v>
      </c>
      <c r="Y44">
        <v>0</v>
      </c>
      <c r="Z44" t="b">
        <v>0</v>
      </c>
      <c r="AA44">
        <v>-999</v>
      </c>
      <c r="AB44">
        <v>0</v>
      </c>
      <c r="AC44" t="b">
        <v>1</v>
      </c>
      <c r="AD44">
        <v>1.141</v>
      </c>
      <c r="AE44">
        <v>-0.69820000000000004</v>
      </c>
      <c r="AF44">
        <v>306</v>
      </c>
      <c r="AG44">
        <v>2</v>
      </c>
      <c r="AH44">
        <v>2516340.36</v>
      </c>
      <c r="AI44">
        <v>6860347.5599999996</v>
      </c>
      <c r="AJ44">
        <v>2516340.41</v>
      </c>
      <c r="AK44">
        <v>6860347.6799999997</v>
      </c>
      <c r="AL44">
        <v>4.0000000000000001E-3</v>
      </c>
      <c r="AM44">
        <v>0</v>
      </c>
      <c r="AN44" t="b">
        <v>0</v>
      </c>
      <c r="AO44">
        <v>-999</v>
      </c>
      <c r="AP44">
        <v>0</v>
      </c>
      <c r="AQ44" t="b">
        <v>1</v>
      </c>
      <c r="AR44">
        <v>7.4667000000000003</v>
      </c>
      <c r="AS44">
        <v>-0.43640000000000001</v>
      </c>
      <c r="AT44">
        <v>314</v>
      </c>
      <c r="AU44">
        <v>2</v>
      </c>
      <c r="AV44">
        <v>2516340.0099999998</v>
      </c>
      <c r="AW44">
        <v>6860349.9199999999</v>
      </c>
      <c r="AX44">
        <v>2516340.02</v>
      </c>
      <c r="AY44">
        <v>6860349.7599999998</v>
      </c>
      <c r="AZ44">
        <v>-4.1000000000000003E-3</v>
      </c>
      <c r="BA44">
        <v>0</v>
      </c>
      <c r="BB44" t="b">
        <v>0</v>
      </c>
      <c r="BC44">
        <v>-999</v>
      </c>
      <c r="BD44">
        <v>0</v>
      </c>
      <c r="BE44" t="b">
        <v>1</v>
      </c>
      <c r="BF44">
        <v>7.5556000000000001</v>
      </c>
      <c r="BG44">
        <v>3.4799999999999998E-2</v>
      </c>
      <c r="BH44">
        <v>332</v>
      </c>
      <c r="BI44">
        <v>2</v>
      </c>
      <c r="BJ44">
        <v>2516342.77</v>
      </c>
      <c r="BK44">
        <v>6860351.1399999997</v>
      </c>
      <c r="BL44">
        <v>2516342.75</v>
      </c>
      <c r="BM44">
        <v>6860351.2000000002</v>
      </c>
      <c r="BN44">
        <v>3.0999999999999999E-3</v>
      </c>
      <c r="BO44">
        <v>0</v>
      </c>
      <c r="BP44" t="b">
        <v>0</v>
      </c>
      <c r="BQ44">
        <v>-999</v>
      </c>
      <c r="BR44">
        <v>0</v>
      </c>
      <c r="BS44" t="b">
        <v>1</v>
      </c>
      <c r="BT44">
        <v>5.9973999999999998</v>
      </c>
      <c r="BU44">
        <v>0.24429999999999999</v>
      </c>
      <c r="BV44">
        <v>313</v>
      </c>
      <c r="BW44">
        <v>2</v>
      </c>
      <c r="BX44">
        <v>2516338.64</v>
      </c>
      <c r="BY44">
        <v>6860351.4199999999</v>
      </c>
      <c r="BZ44">
        <v>2516338.63</v>
      </c>
      <c r="CA44">
        <v>6860351.4400000004</v>
      </c>
      <c r="CB44">
        <v>4.0000000000000002E-4</v>
      </c>
      <c r="CC44">
        <v>0</v>
      </c>
      <c r="CD44" t="b">
        <v>0</v>
      </c>
      <c r="CE44">
        <v>-999</v>
      </c>
      <c r="CF44">
        <v>0</v>
      </c>
      <c r="CG44" t="b">
        <v>1</v>
      </c>
      <c r="CH44">
        <v>0.76300000000000001</v>
      </c>
      <c r="CI44">
        <v>0.66310000000000002</v>
      </c>
      <c r="CJ44" t="s">
        <v>81</v>
      </c>
    </row>
    <row r="45" spans="1:88">
      <c r="A45" t="str">
        <f t="shared" si="0"/>
        <v>131B_903</v>
      </c>
      <c r="B45" t="s">
        <v>127</v>
      </c>
      <c r="C45">
        <v>3</v>
      </c>
      <c r="D45">
        <v>2</v>
      </c>
      <c r="E45">
        <v>131</v>
      </c>
      <c r="F45">
        <v>903</v>
      </c>
      <c r="G45">
        <v>2</v>
      </c>
      <c r="H45">
        <v>2516354.7000000002</v>
      </c>
      <c r="I45">
        <v>6860348.25</v>
      </c>
      <c r="J45">
        <v>2516354.7000000002</v>
      </c>
      <c r="K45">
        <v>6860348.2300000004</v>
      </c>
      <c r="L45">
        <v>0.22500000000000001</v>
      </c>
      <c r="M45">
        <v>7.0000000000000007E-2</v>
      </c>
      <c r="N45">
        <v>0.06</v>
      </c>
      <c r="O45">
        <v>2.2105000000000001</v>
      </c>
      <c r="P45">
        <v>3</v>
      </c>
      <c r="Q45">
        <v>9</v>
      </c>
      <c r="R45">
        <v>32</v>
      </c>
      <c r="S45">
        <v>2</v>
      </c>
      <c r="T45">
        <v>2516355.86</v>
      </c>
      <c r="U45">
        <v>6860349.2999999998</v>
      </c>
      <c r="V45">
        <v>2516355.89</v>
      </c>
      <c r="W45">
        <v>6860349.2599999998</v>
      </c>
      <c r="X45">
        <v>-8.0000000000000004E-4</v>
      </c>
      <c r="Y45">
        <v>0</v>
      </c>
      <c r="Z45" t="b">
        <v>0</v>
      </c>
      <c r="AA45">
        <v>-999</v>
      </c>
      <c r="AB45">
        <v>0</v>
      </c>
      <c r="AC45" t="b">
        <v>1</v>
      </c>
      <c r="AD45">
        <v>2.7414000000000001</v>
      </c>
      <c r="AE45">
        <v>0.71550000000000002</v>
      </c>
      <c r="AF45">
        <v>35</v>
      </c>
      <c r="AG45">
        <v>2</v>
      </c>
      <c r="AH45">
        <v>2516353.77</v>
      </c>
      <c r="AI45">
        <v>6860344.8499999996</v>
      </c>
      <c r="AJ45">
        <v>2516353.7400000002</v>
      </c>
      <c r="AK45">
        <v>6860344.8600000003</v>
      </c>
      <c r="AL45">
        <v>-8.0000000000000004E-4</v>
      </c>
      <c r="AM45">
        <v>0</v>
      </c>
      <c r="AN45" t="b">
        <v>0</v>
      </c>
      <c r="AO45">
        <v>-999</v>
      </c>
      <c r="AP45">
        <v>0</v>
      </c>
      <c r="AQ45" t="b">
        <v>1</v>
      </c>
      <c r="AR45">
        <v>2.8313000000000001</v>
      </c>
      <c r="AS45">
        <v>-1.8501000000000001</v>
      </c>
      <c r="AT45">
        <v>38</v>
      </c>
      <c r="AU45">
        <v>2</v>
      </c>
      <c r="AV45">
        <v>2516358.23</v>
      </c>
      <c r="AW45">
        <v>6860348.0099999998</v>
      </c>
      <c r="AX45">
        <v>2516358.23</v>
      </c>
      <c r="AY45">
        <v>6860348.04</v>
      </c>
      <c r="AZ45">
        <v>6.9999999999999999E-4</v>
      </c>
      <c r="BA45">
        <v>0</v>
      </c>
      <c r="BB45" t="b">
        <v>0</v>
      </c>
      <c r="BC45">
        <v>-999</v>
      </c>
      <c r="BD45">
        <v>0</v>
      </c>
      <c r="BE45" t="b">
        <v>1</v>
      </c>
      <c r="BF45">
        <v>2.3565999999999998</v>
      </c>
      <c r="BG45">
        <v>-5.2499999999999998E-2</v>
      </c>
      <c r="BH45" t="s">
        <v>81</v>
      </c>
    </row>
    <row r="46" spans="1:88">
      <c r="A46" t="str">
        <f t="shared" si="0"/>
        <v>131B_904</v>
      </c>
      <c r="B46" t="s">
        <v>127</v>
      </c>
      <c r="C46">
        <v>4</v>
      </c>
      <c r="D46">
        <v>3</v>
      </c>
      <c r="E46">
        <v>131</v>
      </c>
      <c r="F46">
        <v>904</v>
      </c>
      <c r="G46">
        <v>5</v>
      </c>
      <c r="H46">
        <v>2516341.5</v>
      </c>
      <c r="I46">
        <v>6860358.9900000002</v>
      </c>
      <c r="J46">
        <v>2516341.5099999998</v>
      </c>
      <c r="K46">
        <v>6860359.0199999996</v>
      </c>
      <c r="L46">
        <v>0.26700000000000002</v>
      </c>
      <c r="M46">
        <v>0.05</v>
      </c>
      <c r="N46">
        <v>0.06</v>
      </c>
      <c r="O46">
        <v>2.1312000000000002</v>
      </c>
      <c r="P46">
        <v>5</v>
      </c>
      <c r="Q46">
        <v>15</v>
      </c>
      <c r="R46">
        <v>341</v>
      </c>
      <c r="S46">
        <v>2</v>
      </c>
      <c r="T46">
        <v>2516341.5099999998</v>
      </c>
      <c r="U46">
        <v>6860358.6200000001</v>
      </c>
      <c r="V46">
        <v>2516341.42</v>
      </c>
      <c r="W46">
        <v>6860358.6399999997</v>
      </c>
      <c r="X46">
        <v>2.7000000000000001E-3</v>
      </c>
      <c r="Y46">
        <v>0</v>
      </c>
      <c r="Z46" t="b">
        <v>0</v>
      </c>
      <c r="AA46">
        <v>-999</v>
      </c>
      <c r="AB46">
        <v>0</v>
      </c>
      <c r="AC46" t="b">
        <v>1</v>
      </c>
      <c r="AD46">
        <v>8.1420999999999992</v>
      </c>
      <c r="AE46">
        <v>-1.8151999999999999</v>
      </c>
      <c r="AF46">
        <v>337</v>
      </c>
      <c r="AG46">
        <v>2</v>
      </c>
      <c r="AH46">
        <v>2516341.9700000002</v>
      </c>
      <c r="AI46">
        <v>6860355.2000000002</v>
      </c>
      <c r="AJ46">
        <v>2516342.04</v>
      </c>
      <c r="AK46">
        <v>6860355.21</v>
      </c>
      <c r="AL46">
        <v>1.9E-3</v>
      </c>
      <c r="AM46">
        <v>0</v>
      </c>
      <c r="AN46" t="b">
        <v>0</v>
      </c>
      <c r="AO46">
        <v>-999</v>
      </c>
      <c r="AP46">
        <v>0</v>
      </c>
      <c r="AQ46" t="b">
        <v>1</v>
      </c>
      <c r="AR46">
        <v>5.8933</v>
      </c>
      <c r="AS46">
        <v>-1.4313</v>
      </c>
      <c r="AT46">
        <v>347</v>
      </c>
      <c r="AU46">
        <v>2</v>
      </c>
      <c r="AV46">
        <v>2516344.21</v>
      </c>
      <c r="AW46">
        <v>6860356.71</v>
      </c>
      <c r="AX46">
        <v>2516344.23</v>
      </c>
      <c r="AY46">
        <v>6860356.7300000004</v>
      </c>
      <c r="AZ46">
        <v>8.0000000000000004E-4</v>
      </c>
      <c r="BA46">
        <v>0</v>
      </c>
      <c r="BB46" t="b">
        <v>0</v>
      </c>
      <c r="BC46">
        <v>-999</v>
      </c>
      <c r="BD46">
        <v>0</v>
      </c>
      <c r="BE46" t="b">
        <v>1</v>
      </c>
      <c r="BF46">
        <v>2.4180999999999999</v>
      </c>
      <c r="BG46">
        <v>-0.69820000000000004</v>
      </c>
      <c r="BH46">
        <v>351</v>
      </c>
      <c r="BI46">
        <v>2</v>
      </c>
      <c r="BJ46">
        <v>2516345.77</v>
      </c>
      <c r="BK46">
        <v>6860354.4699999997</v>
      </c>
      <c r="BL46">
        <v>2516345.7599999998</v>
      </c>
      <c r="BM46">
        <v>6860354.46</v>
      </c>
      <c r="BN46">
        <v>-4.0000000000000002E-4</v>
      </c>
      <c r="BO46">
        <v>0</v>
      </c>
      <c r="BP46" t="b">
        <v>0</v>
      </c>
      <c r="BQ46">
        <v>-999</v>
      </c>
      <c r="BR46">
        <v>0</v>
      </c>
      <c r="BS46" t="b">
        <v>1</v>
      </c>
      <c r="BT46">
        <v>1.3204</v>
      </c>
      <c r="BU46">
        <v>-0.82040000000000002</v>
      </c>
      <c r="BV46">
        <v>348</v>
      </c>
      <c r="BW46">
        <v>2</v>
      </c>
      <c r="BX46">
        <v>2516343.73</v>
      </c>
      <c r="BY46">
        <v>6860359.5</v>
      </c>
      <c r="BZ46">
        <v>2516343.7400000002</v>
      </c>
      <c r="CA46">
        <v>6860359.4500000002</v>
      </c>
      <c r="CB46">
        <v>-8.0000000000000004E-4</v>
      </c>
      <c r="CC46">
        <v>0</v>
      </c>
      <c r="CD46" t="b">
        <v>0</v>
      </c>
      <c r="CE46">
        <v>-999</v>
      </c>
      <c r="CF46">
        <v>0</v>
      </c>
      <c r="CG46" t="b">
        <v>1</v>
      </c>
      <c r="CH46">
        <v>2.2850999999999999</v>
      </c>
      <c r="CI46">
        <v>0.19189999999999999</v>
      </c>
      <c r="CJ46" t="s">
        <v>81</v>
      </c>
    </row>
    <row r="47" spans="1:88">
      <c r="A47" t="str">
        <f t="shared" si="0"/>
        <v>2C_901</v>
      </c>
      <c r="B47" t="s">
        <v>128</v>
      </c>
      <c r="C47">
        <v>1</v>
      </c>
      <c r="D47">
        <v>3</v>
      </c>
      <c r="E47">
        <v>2</v>
      </c>
      <c r="F47">
        <v>901</v>
      </c>
      <c r="G47">
        <v>2</v>
      </c>
      <c r="H47">
        <v>2515777.52</v>
      </c>
      <c r="I47">
        <v>6860852.7800000003</v>
      </c>
      <c r="J47">
        <v>2515777.5099999998</v>
      </c>
      <c r="K47">
        <v>6860852.9000000004</v>
      </c>
      <c r="L47">
        <v>1.2989999999999999</v>
      </c>
      <c r="M47">
        <v>0.33</v>
      </c>
      <c r="N47">
        <v>0.25</v>
      </c>
      <c r="O47">
        <v>2.1312000000000002</v>
      </c>
      <c r="P47">
        <v>5</v>
      </c>
      <c r="Q47">
        <v>15</v>
      </c>
      <c r="R47">
        <v>268</v>
      </c>
      <c r="S47">
        <v>2</v>
      </c>
      <c r="T47">
        <v>2515774.7799999998</v>
      </c>
      <c r="U47">
        <v>6860860.1600000001</v>
      </c>
      <c r="V47">
        <v>2515774.48</v>
      </c>
      <c r="W47">
        <v>6860860.0300000003</v>
      </c>
      <c r="X47">
        <v>1.7399999999999999E-2</v>
      </c>
      <c r="Y47">
        <v>0</v>
      </c>
      <c r="Z47" t="b">
        <v>0</v>
      </c>
      <c r="AA47">
        <v>-999</v>
      </c>
      <c r="AB47">
        <v>0</v>
      </c>
      <c r="AC47" t="b">
        <v>1</v>
      </c>
      <c r="AD47">
        <v>11.641500000000001</v>
      </c>
      <c r="AE47">
        <v>1.9896</v>
      </c>
      <c r="AF47">
        <v>277</v>
      </c>
      <c r="AG47">
        <v>2</v>
      </c>
      <c r="AH47">
        <v>2515781.37</v>
      </c>
      <c r="AI47">
        <v>6860858.4800000004</v>
      </c>
      <c r="AJ47">
        <v>2515781.6800000002</v>
      </c>
      <c r="AK47">
        <v>6860858.2400000002</v>
      </c>
      <c r="AL47">
        <v>-1.84E-2</v>
      </c>
      <c r="AM47">
        <v>0</v>
      </c>
      <c r="AN47" t="b">
        <v>0</v>
      </c>
      <c r="AO47">
        <v>-999</v>
      </c>
      <c r="AP47">
        <v>0</v>
      </c>
      <c r="AQ47" t="b">
        <v>1</v>
      </c>
      <c r="AR47">
        <v>12.135400000000001</v>
      </c>
      <c r="AS47">
        <v>0.89</v>
      </c>
      <c r="AT47">
        <v>278</v>
      </c>
      <c r="AU47">
        <v>2</v>
      </c>
      <c r="AV47">
        <v>2515782.4500000002</v>
      </c>
      <c r="AW47">
        <v>6860854.96</v>
      </c>
      <c r="AX47">
        <v>2515782.41</v>
      </c>
      <c r="AY47">
        <v>6860855.0599999996</v>
      </c>
      <c r="AZ47">
        <v>3.8999999999999998E-3</v>
      </c>
      <c r="BA47">
        <v>0</v>
      </c>
      <c r="BB47" t="b">
        <v>0</v>
      </c>
      <c r="BC47">
        <v>-999</v>
      </c>
      <c r="BD47">
        <v>0</v>
      </c>
      <c r="BE47" t="b">
        <v>1</v>
      </c>
      <c r="BF47">
        <v>2.5466000000000002</v>
      </c>
      <c r="BG47">
        <v>0.41880000000000001</v>
      </c>
      <c r="BH47">
        <v>273</v>
      </c>
      <c r="BI47">
        <v>2</v>
      </c>
      <c r="BJ47">
        <v>2515781.84</v>
      </c>
      <c r="BK47">
        <v>6860851.96</v>
      </c>
      <c r="BL47">
        <v>2515781.88</v>
      </c>
      <c r="BM47">
        <v>6860852.25</v>
      </c>
      <c r="BN47">
        <v>8.8999999999999999E-3</v>
      </c>
      <c r="BO47">
        <v>0</v>
      </c>
      <c r="BP47" t="b">
        <v>0</v>
      </c>
      <c r="BQ47">
        <v>-999</v>
      </c>
      <c r="BR47">
        <v>0</v>
      </c>
      <c r="BS47" t="b">
        <v>1</v>
      </c>
      <c r="BT47">
        <v>5.6989000000000001</v>
      </c>
      <c r="BU47">
        <v>-0.13969999999999999</v>
      </c>
      <c r="BV47">
        <v>274</v>
      </c>
      <c r="BW47">
        <v>2</v>
      </c>
      <c r="BX47">
        <v>2515783.4500000002</v>
      </c>
      <c r="BY47">
        <v>6860849.3600000003</v>
      </c>
      <c r="BZ47">
        <v>2515783.44</v>
      </c>
      <c r="CA47">
        <v>6860849.3399999999</v>
      </c>
      <c r="CB47">
        <v>-8.9999999999999998E-4</v>
      </c>
      <c r="CC47">
        <v>0</v>
      </c>
      <c r="CD47" t="b">
        <v>0</v>
      </c>
      <c r="CE47">
        <v>-999</v>
      </c>
      <c r="CF47">
        <v>0</v>
      </c>
      <c r="CG47" t="b">
        <v>1</v>
      </c>
      <c r="CH47">
        <v>0.61480000000000001</v>
      </c>
      <c r="CI47">
        <v>-0.54120000000000001</v>
      </c>
      <c r="CJ47" t="s">
        <v>81</v>
      </c>
    </row>
    <row r="48" spans="1:88">
      <c r="A48" t="str">
        <f>CONCATENATE(B48,"_",F48)</f>
        <v>2C_902</v>
      </c>
      <c r="B48" t="s">
        <v>128</v>
      </c>
      <c r="C48">
        <v>2</v>
      </c>
      <c r="D48">
        <v>3</v>
      </c>
      <c r="E48">
        <v>2</v>
      </c>
      <c r="F48">
        <v>902</v>
      </c>
      <c r="G48">
        <v>2</v>
      </c>
      <c r="H48">
        <v>2515777.46</v>
      </c>
      <c r="I48">
        <v>6860851.0599999996</v>
      </c>
      <c r="J48">
        <v>2515777.5299999998</v>
      </c>
      <c r="K48">
        <v>6860851.0700000003</v>
      </c>
      <c r="L48">
        <v>0.71299999999999997</v>
      </c>
      <c r="M48">
        <v>0.18</v>
      </c>
      <c r="N48">
        <v>0.15</v>
      </c>
      <c r="O48">
        <v>2.1312000000000002</v>
      </c>
      <c r="P48">
        <v>5</v>
      </c>
      <c r="Q48">
        <v>15</v>
      </c>
      <c r="R48">
        <v>268</v>
      </c>
      <c r="S48">
        <v>2</v>
      </c>
      <c r="T48">
        <v>2515774.7799999998</v>
      </c>
      <c r="U48">
        <v>6860860.1600000001</v>
      </c>
      <c r="V48">
        <v>2515774.66</v>
      </c>
      <c r="W48">
        <v>6860860.1200000001</v>
      </c>
      <c r="X48">
        <v>8.0000000000000002E-3</v>
      </c>
      <c r="Y48">
        <v>0</v>
      </c>
      <c r="Z48" t="b">
        <v>0</v>
      </c>
      <c r="AA48">
        <v>-999</v>
      </c>
      <c r="AB48">
        <v>0</v>
      </c>
      <c r="AC48" t="b">
        <v>1</v>
      </c>
      <c r="AD48">
        <v>9.9395000000000007</v>
      </c>
      <c r="AE48">
        <v>1.8848</v>
      </c>
      <c r="AF48">
        <v>277</v>
      </c>
      <c r="AG48">
        <v>2</v>
      </c>
      <c r="AH48">
        <v>2515781.37</v>
      </c>
      <c r="AI48">
        <v>6860858.4800000004</v>
      </c>
      <c r="AJ48">
        <v>2515781.42</v>
      </c>
      <c r="AK48">
        <v>6860858.4500000002</v>
      </c>
      <c r="AL48">
        <v>-3.3999999999999998E-3</v>
      </c>
      <c r="AM48">
        <v>0</v>
      </c>
      <c r="AN48" t="b">
        <v>0</v>
      </c>
      <c r="AO48">
        <v>-999</v>
      </c>
      <c r="AP48">
        <v>0</v>
      </c>
      <c r="AQ48" t="b">
        <v>1</v>
      </c>
      <c r="AR48">
        <v>4.2229000000000001</v>
      </c>
      <c r="AS48">
        <v>1.0820000000000001</v>
      </c>
      <c r="AT48">
        <v>278</v>
      </c>
      <c r="AU48">
        <v>2</v>
      </c>
      <c r="AV48">
        <v>2515782.4500000002</v>
      </c>
      <c r="AW48">
        <v>6860854.96</v>
      </c>
      <c r="AX48">
        <v>2515782.5699999998</v>
      </c>
      <c r="AY48">
        <v>6860854.7999999998</v>
      </c>
      <c r="AZ48">
        <v>-8.6999999999999994E-3</v>
      </c>
      <c r="BA48">
        <v>0</v>
      </c>
      <c r="BB48" t="b">
        <v>0</v>
      </c>
      <c r="BC48">
        <v>-999</v>
      </c>
      <c r="BD48">
        <v>0</v>
      </c>
      <c r="BE48" t="b">
        <v>1</v>
      </c>
      <c r="BF48">
        <v>10.565</v>
      </c>
      <c r="BG48">
        <v>0.62819999999999998</v>
      </c>
      <c r="BH48">
        <v>273</v>
      </c>
      <c r="BI48">
        <v>2</v>
      </c>
      <c r="BJ48">
        <v>2515781.84</v>
      </c>
      <c r="BK48">
        <v>6860851.96</v>
      </c>
      <c r="BL48">
        <v>2515781.7799999998</v>
      </c>
      <c r="BM48">
        <v>6860852.1799999997</v>
      </c>
      <c r="BN48">
        <v>6.8999999999999999E-3</v>
      </c>
      <c r="BO48">
        <v>0</v>
      </c>
      <c r="BP48" t="b">
        <v>0</v>
      </c>
      <c r="BQ48">
        <v>-999</v>
      </c>
      <c r="BR48">
        <v>0</v>
      </c>
      <c r="BS48" t="b">
        <v>1</v>
      </c>
      <c r="BT48">
        <v>8.0573999999999995</v>
      </c>
      <c r="BU48">
        <v>0.26169999999999999</v>
      </c>
      <c r="BV48">
        <v>274</v>
      </c>
      <c r="BW48">
        <v>2</v>
      </c>
      <c r="BX48">
        <v>2515783.4500000002</v>
      </c>
      <c r="BY48">
        <v>6860849.3600000003</v>
      </c>
      <c r="BZ48">
        <v>2515783.4500000002</v>
      </c>
      <c r="CA48">
        <v>6860849.3700000001</v>
      </c>
      <c r="CB48">
        <v>2.9999999999999997E-4</v>
      </c>
      <c r="CC48">
        <v>0</v>
      </c>
      <c r="CD48" t="b">
        <v>0</v>
      </c>
      <c r="CE48">
        <v>-999</v>
      </c>
      <c r="CF48">
        <v>0</v>
      </c>
      <c r="CG48" t="b">
        <v>1</v>
      </c>
      <c r="CH48">
        <v>0.35720000000000002</v>
      </c>
      <c r="CI48">
        <v>-0.27939999999999998</v>
      </c>
      <c r="CJ48" t="s">
        <v>81</v>
      </c>
    </row>
    <row r="49" spans="1:88">
      <c r="A49" t="str">
        <f t="shared" ref="A49:A107" si="1">CONCATENATE(B49,"_",F49)</f>
        <v>2C_903</v>
      </c>
      <c r="B49" t="s">
        <v>128</v>
      </c>
      <c r="C49">
        <v>3</v>
      </c>
      <c r="D49">
        <v>3</v>
      </c>
      <c r="E49">
        <v>2</v>
      </c>
      <c r="F49">
        <v>903</v>
      </c>
      <c r="G49">
        <v>16</v>
      </c>
      <c r="H49">
        <v>2515810.7799999998</v>
      </c>
      <c r="I49">
        <v>6860858.4199999999</v>
      </c>
      <c r="J49">
        <v>2515810.9500000002</v>
      </c>
      <c r="K49">
        <v>6860858.46</v>
      </c>
      <c r="L49">
        <v>1.306</v>
      </c>
      <c r="M49">
        <v>0.34</v>
      </c>
      <c r="N49">
        <v>0.28999999999999998</v>
      </c>
      <c r="O49">
        <v>2.1312000000000002</v>
      </c>
      <c r="P49">
        <v>5</v>
      </c>
      <c r="Q49">
        <v>15</v>
      </c>
      <c r="R49">
        <v>242</v>
      </c>
      <c r="S49">
        <v>1</v>
      </c>
      <c r="T49">
        <v>2515809.9700000002</v>
      </c>
      <c r="U49">
        <v>6860849.7800000003</v>
      </c>
      <c r="V49">
        <v>2515809.62</v>
      </c>
      <c r="W49">
        <v>6860849.8300000001</v>
      </c>
      <c r="X49">
        <v>-2.1499999999999998E-2</v>
      </c>
      <c r="Y49">
        <v>0</v>
      </c>
      <c r="Z49" t="b">
        <v>0</v>
      </c>
      <c r="AA49">
        <v>-999</v>
      </c>
      <c r="AB49">
        <v>0</v>
      </c>
      <c r="AC49" t="b">
        <v>1</v>
      </c>
      <c r="AD49">
        <v>14.6473</v>
      </c>
      <c r="AE49">
        <v>-1.7455000000000001</v>
      </c>
      <c r="AF49">
        <v>235</v>
      </c>
      <c r="AG49">
        <v>1</v>
      </c>
      <c r="AH49">
        <v>2515808.14</v>
      </c>
      <c r="AI49">
        <v>6860852.9299999997</v>
      </c>
      <c r="AJ49">
        <v>2515808.37</v>
      </c>
      <c r="AK49">
        <v>6860852.8300000001</v>
      </c>
      <c r="AL49">
        <v>1.09E-2</v>
      </c>
      <c r="AM49">
        <v>0</v>
      </c>
      <c r="AN49" t="b">
        <v>0</v>
      </c>
      <c r="AO49">
        <v>-999</v>
      </c>
      <c r="AP49">
        <v>0</v>
      </c>
      <c r="AQ49" t="b">
        <v>1</v>
      </c>
      <c r="AR49">
        <v>7.1101999999999999</v>
      </c>
      <c r="AS49">
        <v>-1.9898</v>
      </c>
      <c r="AT49">
        <v>232</v>
      </c>
      <c r="AU49">
        <v>1</v>
      </c>
      <c r="AV49">
        <v>2515808.23</v>
      </c>
      <c r="AW49">
        <v>6860856.8799999999</v>
      </c>
      <c r="AX49">
        <v>2515808.4</v>
      </c>
      <c r="AY49">
        <v>6860856.6399999997</v>
      </c>
      <c r="AZ49">
        <v>6.4999999999999997E-3</v>
      </c>
      <c r="BA49">
        <v>0</v>
      </c>
      <c r="BB49" t="b">
        <v>0</v>
      </c>
      <c r="BC49">
        <v>-999</v>
      </c>
      <c r="BD49">
        <v>0</v>
      </c>
      <c r="BE49" t="b">
        <v>1</v>
      </c>
      <c r="BF49">
        <v>4.0808999999999997</v>
      </c>
      <c r="BG49">
        <v>-2.5133999999999999</v>
      </c>
      <c r="BH49">
        <v>225</v>
      </c>
      <c r="BI49">
        <v>1</v>
      </c>
      <c r="BJ49">
        <v>2515804.11</v>
      </c>
      <c r="BK49">
        <v>6860856.6500000004</v>
      </c>
      <c r="BL49">
        <v>2515804.0499999998</v>
      </c>
      <c r="BM49">
        <v>6860856.9100000001</v>
      </c>
      <c r="BN49">
        <v>-1.2999999999999999E-2</v>
      </c>
      <c r="BO49">
        <v>0</v>
      </c>
      <c r="BP49" t="b">
        <v>0</v>
      </c>
      <c r="BQ49">
        <v>-999</v>
      </c>
      <c r="BR49">
        <v>0</v>
      </c>
      <c r="BS49" t="b">
        <v>1</v>
      </c>
      <c r="BT49">
        <v>8.6844000000000001</v>
      </c>
      <c r="BU49">
        <v>-2.9323000000000001</v>
      </c>
      <c r="BV49">
        <v>224</v>
      </c>
      <c r="BW49">
        <v>2</v>
      </c>
      <c r="BX49">
        <v>2515804.5499999998</v>
      </c>
      <c r="BY49">
        <v>6860859.6600000001</v>
      </c>
      <c r="BZ49">
        <v>2515804.56</v>
      </c>
      <c r="CA49">
        <v>6860859.7000000002</v>
      </c>
      <c r="CB49">
        <v>-1.6999999999999999E-3</v>
      </c>
      <c r="CC49">
        <v>0</v>
      </c>
      <c r="CD49" t="b">
        <v>0</v>
      </c>
      <c r="CE49">
        <v>-999</v>
      </c>
      <c r="CF49">
        <v>0</v>
      </c>
      <c r="CG49" t="b">
        <v>1</v>
      </c>
      <c r="CH49">
        <v>1.1256999999999999</v>
      </c>
      <c r="CI49">
        <v>2.9495</v>
      </c>
      <c r="CJ49" t="s">
        <v>81</v>
      </c>
    </row>
    <row r="50" spans="1:88">
      <c r="A50" t="str">
        <f t="shared" si="1"/>
        <v>2C_904</v>
      </c>
      <c r="B50" t="s">
        <v>128</v>
      </c>
      <c r="C50">
        <v>4</v>
      </c>
      <c r="D50">
        <v>2</v>
      </c>
      <c r="E50">
        <v>2</v>
      </c>
      <c r="F50">
        <v>904</v>
      </c>
      <c r="G50">
        <v>2</v>
      </c>
      <c r="H50">
        <v>2515803.84</v>
      </c>
      <c r="I50">
        <v>6860853.4199999999</v>
      </c>
      <c r="J50">
        <v>2515803.9</v>
      </c>
      <c r="K50">
        <v>6860853.4299999997</v>
      </c>
      <c r="L50">
        <v>0.61499999999999999</v>
      </c>
      <c r="M50">
        <v>0.12</v>
      </c>
      <c r="N50">
        <v>0.13</v>
      </c>
      <c r="O50">
        <v>2.1312000000000002</v>
      </c>
      <c r="P50">
        <v>5</v>
      </c>
      <c r="Q50">
        <v>15</v>
      </c>
      <c r="R50">
        <v>225</v>
      </c>
      <c r="S50">
        <v>1</v>
      </c>
      <c r="T50">
        <v>2515804.11</v>
      </c>
      <c r="U50">
        <v>6860856.6500000004</v>
      </c>
      <c r="V50">
        <v>2515803.92</v>
      </c>
      <c r="W50">
        <v>6860856.6500000004</v>
      </c>
      <c r="X50">
        <v>4.4000000000000003E-3</v>
      </c>
      <c r="Y50">
        <v>0</v>
      </c>
      <c r="Z50" t="b">
        <v>0</v>
      </c>
      <c r="AA50">
        <v>-999</v>
      </c>
      <c r="AB50">
        <v>0</v>
      </c>
      <c r="AC50" t="b">
        <v>1</v>
      </c>
      <c r="AD50">
        <v>5.8562000000000003</v>
      </c>
      <c r="AE50">
        <v>1.5707</v>
      </c>
      <c r="AF50">
        <v>224</v>
      </c>
      <c r="AG50">
        <v>2</v>
      </c>
      <c r="AH50">
        <v>2515804.5499999998</v>
      </c>
      <c r="AI50">
        <v>6860859.6600000001</v>
      </c>
      <c r="AJ50">
        <v>2515804.73</v>
      </c>
      <c r="AK50">
        <v>6860859.6399999997</v>
      </c>
      <c r="AL50">
        <v>-7.7999999999999996E-3</v>
      </c>
      <c r="AM50">
        <v>0</v>
      </c>
      <c r="AN50" t="b">
        <v>0</v>
      </c>
      <c r="AO50">
        <v>-999</v>
      </c>
      <c r="AP50">
        <v>0</v>
      </c>
      <c r="AQ50" t="b">
        <v>1</v>
      </c>
      <c r="AR50">
        <v>10.862299999999999</v>
      </c>
      <c r="AS50">
        <v>1.431</v>
      </c>
      <c r="AT50">
        <v>232</v>
      </c>
      <c r="AU50">
        <v>1</v>
      </c>
      <c r="AV50">
        <v>2515808.23</v>
      </c>
      <c r="AW50">
        <v>6860856.8799999999</v>
      </c>
      <c r="AX50">
        <v>2515808.21</v>
      </c>
      <c r="AY50">
        <v>6860856.9100000001</v>
      </c>
      <c r="AZ50">
        <v>1E-3</v>
      </c>
      <c r="BA50">
        <v>0</v>
      </c>
      <c r="BB50" t="b">
        <v>0</v>
      </c>
      <c r="BC50">
        <v>-999</v>
      </c>
      <c r="BD50">
        <v>0</v>
      </c>
      <c r="BE50" t="b">
        <v>1</v>
      </c>
      <c r="BF50">
        <v>1.3960999999999999</v>
      </c>
      <c r="BG50">
        <v>0.68059999999999998</v>
      </c>
      <c r="BH50">
        <v>235</v>
      </c>
      <c r="BI50">
        <v>1</v>
      </c>
      <c r="BJ50">
        <v>2515808.14</v>
      </c>
      <c r="BK50">
        <v>6860852.9299999997</v>
      </c>
      <c r="BL50">
        <v>2515808.13</v>
      </c>
      <c r="BM50">
        <v>6860852.8499999996</v>
      </c>
      <c r="BN50">
        <v>-2.5000000000000001E-3</v>
      </c>
      <c r="BO50">
        <v>0</v>
      </c>
      <c r="BP50" t="b">
        <v>0</v>
      </c>
      <c r="BQ50">
        <v>-999</v>
      </c>
      <c r="BR50">
        <v>0</v>
      </c>
      <c r="BS50" t="b">
        <v>1</v>
      </c>
      <c r="BT50">
        <v>3.3691</v>
      </c>
      <c r="BU50">
        <v>-0.13969999999999999</v>
      </c>
      <c r="BV50">
        <v>242</v>
      </c>
      <c r="BW50">
        <v>1</v>
      </c>
      <c r="BX50">
        <v>2515809.9700000002</v>
      </c>
      <c r="BY50">
        <v>6860849.7800000003</v>
      </c>
      <c r="BZ50">
        <v>2515810.02</v>
      </c>
      <c r="CA50">
        <v>6860849.8600000003</v>
      </c>
      <c r="CB50">
        <v>4.3E-3</v>
      </c>
      <c r="CC50">
        <v>0</v>
      </c>
      <c r="CD50" t="b">
        <v>0</v>
      </c>
      <c r="CE50">
        <v>-999</v>
      </c>
      <c r="CF50">
        <v>0</v>
      </c>
      <c r="CG50" t="b">
        <v>1</v>
      </c>
      <c r="CH50">
        <v>6.0324</v>
      </c>
      <c r="CI50">
        <v>-0.52370000000000005</v>
      </c>
      <c r="CJ50" t="s">
        <v>81</v>
      </c>
    </row>
    <row r="51" spans="1:88">
      <c r="A51" t="str">
        <f t="shared" si="1"/>
        <v>2C_905</v>
      </c>
      <c r="B51" t="s">
        <v>128</v>
      </c>
      <c r="C51">
        <v>5</v>
      </c>
      <c r="D51">
        <v>3</v>
      </c>
      <c r="E51">
        <v>2</v>
      </c>
      <c r="F51">
        <v>905</v>
      </c>
      <c r="G51">
        <v>3</v>
      </c>
      <c r="H51">
        <v>2515809.14</v>
      </c>
      <c r="I51">
        <v>6860841.5499999998</v>
      </c>
      <c r="J51">
        <v>2515809.2400000002</v>
      </c>
      <c r="K51">
        <v>6860841.5599999996</v>
      </c>
      <c r="L51">
        <v>0.81</v>
      </c>
      <c r="M51">
        <v>0.16</v>
      </c>
      <c r="N51">
        <v>0.32</v>
      </c>
      <c r="O51">
        <v>2.1312000000000002</v>
      </c>
      <c r="P51">
        <v>5</v>
      </c>
      <c r="Q51">
        <v>15</v>
      </c>
      <c r="R51">
        <v>245</v>
      </c>
      <c r="S51">
        <v>2</v>
      </c>
      <c r="T51">
        <v>2515808.3199999998</v>
      </c>
      <c r="U51">
        <v>6860845.0199999996</v>
      </c>
      <c r="V51">
        <v>2515808.2000000002</v>
      </c>
      <c r="W51">
        <v>6860844.9800000004</v>
      </c>
      <c r="X51">
        <v>3.0000000000000001E-3</v>
      </c>
      <c r="Y51">
        <v>0</v>
      </c>
      <c r="Z51" t="b">
        <v>0</v>
      </c>
      <c r="AA51">
        <v>-999</v>
      </c>
      <c r="AB51">
        <v>0</v>
      </c>
      <c r="AC51" t="b">
        <v>1</v>
      </c>
      <c r="AD51">
        <v>3.0247000000000002</v>
      </c>
      <c r="AE51">
        <v>1.8673999999999999</v>
      </c>
      <c r="AF51">
        <v>242</v>
      </c>
      <c r="AG51">
        <v>1</v>
      </c>
      <c r="AH51">
        <v>2515809.9700000002</v>
      </c>
      <c r="AI51">
        <v>6860849.7800000003</v>
      </c>
      <c r="AJ51">
        <v>2515810.25</v>
      </c>
      <c r="AK51">
        <v>6860849.7400000002</v>
      </c>
      <c r="AL51">
        <v>-1.6500000000000001E-2</v>
      </c>
      <c r="AM51">
        <v>0</v>
      </c>
      <c r="AN51" t="b">
        <v>0</v>
      </c>
      <c r="AO51">
        <v>-999</v>
      </c>
      <c r="AP51">
        <v>0</v>
      </c>
      <c r="AQ51" t="b">
        <v>1</v>
      </c>
      <c r="AR51">
        <v>18.472899999999999</v>
      </c>
      <c r="AS51">
        <v>1.431</v>
      </c>
      <c r="AT51">
        <v>249</v>
      </c>
      <c r="AU51">
        <v>2</v>
      </c>
      <c r="AV51">
        <v>2515811.5699999998</v>
      </c>
      <c r="AW51">
        <v>6860847.25</v>
      </c>
      <c r="AX51">
        <v>2515811.4700000002</v>
      </c>
      <c r="AY51">
        <v>6860847.29</v>
      </c>
      <c r="AZ51">
        <v>4.5999999999999999E-3</v>
      </c>
      <c r="BA51">
        <v>0</v>
      </c>
      <c r="BB51" t="b">
        <v>0</v>
      </c>
      <c r="BC51">
        <v>-999</v>
      </c>
      <c r="BD51">
        <v>0</v>
      </c>
      <c r="BE51" t="b">
        <v>1</v>
      </c>
      <c r="BF51">
        <v>4.9198000000000004</v>
      </c>
      <c r="BG51">
        <v>1.2041999999999999</v>
      </c>
      <c r="BH51">
        <v>247</v>
      </c>
      <c r="BI51">
        <v>2</v>
      </c>
      <c r="BJ51">
        <v>2515815.9500000002</v>
      </c>
      <c r="BK51">
        <v>6860851.4900000002</v>
      </c>
      <c r="BL51">
        <v>2515815.86</v>
      </c>
      <c r="BM51">
        <v>6860851.5499999998</v>
      </c>
      <c r="BN51">
        <v>9.1000000000000004E-3</v>
      </c>
      <c r="BO51">
        <v>0</v>
      </c>
      <c r="BP51" t="b">
        <v>0</v>
      </c>
      <c r="BQ51">
        <v>-999</v>
      </c>
      <c r="BR51">
        <v>0</v>
      </c>
      <c r="BS51" t="b">
        <v>1</v>
      </c>
      <c r="BT51">
        <v>11.0915</v>
      </c>
      <c r="BU51">
        <v>0.99470000000000003</v>
      </c>
      <c r="BV51">
        <v>255</v>
      </c>
      <c r="BW51">
        <v>2</v>
      </c>
      <c r="BX51">
        <v>2515816.4300000002</v>
      </c>
      <c r="BY51">
        <v>6860847.25</v>
      </c>
      <c r="BZ51">
        <v>2515816.4500000002</v>
      </c>
      <c r="CA51">
        <v>6860847.2199999997</v>
      </c>
      <c r="CB51">
        <v>-2.3E-3</v>
      </c>
      <c r="CC51">
        <v>0</v>
      </c>
      <c r="CD51" t="b">
        <v>0</v>
      </c>
      <c r="CE51">
        <v>-999</v>
      </c>
      <c r="CF51">
        <v>0</v>
      </c>
      <c r="CG51" t="b">
        <v>1</v>
      </c>
      <c r="CH51">
        <v>2.5348999999999999</v>
      </c>
      <c r="CI51">
        <v>0.66310000000000002</v>
      </c>
      <c r="CJ51" t="s">
        <v>81</v>
      </c>
    </row>
    <row r="52" spans="1:88">
      <c r="A52" t="str">
        <f t="shared" si="1"/>
        <v>2B_901</v>
      </c>
      <c r="B52" t="s">
        <v>133</v>
      </c>
      <c r="C52">
        <v>1</v>
      </c>
      <c r="D52">
        <v>3</v>
      </c>
      <c r="E52">
        <v>2</v>
      </c>
      <c r="F52">
        <v>901</v>
      </c>
      <c r="G52">
        <v>2</v>
      </c>
      <c r="H52">
        <v>2515782.58</v>
      </c>
      <c r="I52">
        <v>6860828.8799999999</v>
      </c>
      <c r="J52">
        <v>2515782.65</v>
      </c>
      <c r="K52">
        <v>6860828.8600000003</v>
      </c>
      <c r="L52">
        <v>0.89500000000000002</v>
      </c>
      <c r="M52">
        <v>0.21</v>
      </c>
      <c r="N52">
        <v>0.17</v>
      </c>
      <c r="O52">
        <v>2.1312000000000002</v>
      </c>
      <c r="P52">
        <v>5</v>
      </c>
      <c r="Q52">
        <v>15</v>
      </c>
      <c r="R52">
        <v>133</v>
      </c>
      <c r="S52">
        <v>2</v>
      </c>
      <c r="T52">
        <v>2515780.37</v>
      </c>
      <c r="U52">
        <v>6860827.9699999997</v>
      </c>
      <c r="V52">
        <v>2515780.3199999998</v>
      </c>
      <c r="W52">
        <v>6860828.1399999997</v>
      </c>
      <c r="X52">
        <v>-3.0999999999999999E-3</v>
      </c>
      <c r="Y52">
        <v>0</v>
      </c>
      <c r="Z52" t="b">
        <v>0</v>
      </c>
      <c r="AA52">
        <v>-999</v>
      </c>
      <c r="AB52">
        <v>0</v>
      </c>
      <c r="AC52" t="b">
        <v>1</v>
      </c>
      <c r="AD52">
        <v>2.7746</v>
      </c>
      <c r="AE52">
        <v>-2.8450000000000002</v>
      </c>
      <c r="AF52">
        <v>137</v>
      </c>
      <c r="AG52">
        <v>2</v>
      </c>
      <c r="AH52">
        <v>2515777.4</v>
      </c>
      <c r="AI52">
        <v>6860828.4400000004</v>
      </c>
      <c r="AJ52">
        <v>2515777.4</v>
      </c>
      <c r="AK52">
        <v>6860828.4900000002</v>
      </c>
      <c r="AL52">
        <v>-1.6999999999999999E-3</v>
      </c>
      <c r="AM52">
        <v>0</v>
      </c>
      <c r="AN52" t="b">
        <v>0</v>
      </c>
      <c r="AO52">
        <v>-999</v>
      </c>
      <c r="AP52">
        <v>0</v>
      </c>
      <c r="AQ52" t="b">
        <v>1</v>
      </c>
      <c r="AR52">
        <v>1.6466000000000001</v>
      </c>
      <c r="AS52">
        <v>-3.0718999999999999</v>
      </c>
      <c r="AT52">
        <v>117</v>
      </c>
      <c r="AU52">
        <v>2</v>
      </c>
      <c r="AV52">
        <v>2515786.16</v>
      </c>
      <c r="AW52">
        <v>6860826.5099999998</v>
      </c>
      <c r="AX52">
        <v>2515786.15</v>
      </c>
      <c r="AY52">
        <v>6860826.5</v>
      </c>
      <c r="AZ52">
        <v>-2.9999999999999997E-4</v>
      </c>
      <c r="BA52">
        <v>0</v>
      </c>
      <c r="BB52" t="b">
        <v>0</v>
      </c>
      <c r="BC52">
        <v>-999</v>
      </c>
      <c r="BD52">
        <v>0</v>
      </c>
      <c r="BE52" t="b">
        <v>1</v>
      </c>
      <c r="BF52">
        <v>0.313</v>
      </c>
      <c r="BG52">
        <v>-0.59350000000000003</v>
      </c>
      <c r="BH52">
        <v>107</v>
      </c>
      <c r="BI52">
        <v>1</v>
      </c>
      <c r="BJ52">
        <v>2515782.38</v>
      </c>
      <c r="BK52">
        <v>6860824.1600000001</v>
      </c>
      <c r="BL52">
        <v>2515782.19</v>
      </c>
      <c r="BM52">
        <v>6860824.1799999997</v>
      </c>
      <c r="BN52">
        <v>-6.4000000000000003E-3</v>
      </c>
      <c r="BO52">
        <v>0</v>
      </c>
      <c r="BP52" t="b">
        <v>0</v>
      </c>
      <c r="BQ52">
        <v>-999</v>
      </c>
      <c r="BR52">
        <v>0</v>
      </c>
      <c r="BS52" t="b">
        <v>1</v>
      </c>
      <c r="BT52">
        <v>5.92</v>
      </c>
      <c r="BU52">
        <v>-1.6756</v>
      </c>
      <c r="BV52">
        <v>119</v>
      </c>
      <c r="BW52">
        <v>1</v>
      </c>
      <c r="BX52">
        <v>2515779.4300000002</v>
      </c>
      <c r="BY52">
        <v>6860825.7599999998</v>
      </c>
      <c r="BZ52">
        <v>2515779.69</v>
      </c>
      <c r="CA52">
        <v>6860825.5300000003</v>
      </c>
      <c r="CB52">
        <v>1.0800000000000001E-2</v>
      </c>
      <c r="CC52">
        <v>0</v>
      </c>
      <c r="CD52" t="b">
        <v>0</v>
      </c>
      <c r="CE52">
        <v>-999</v>
      </c>
      <c r="CF52">
        <v>0</v>
      </c>
      <c r="CG52" t="b">
        <v>1</v>
      </c>
      <c r="CH52">
        <v>10.0267</v>
      </c>
      <c r="CI52">
        <v>-2.2865000000000002</v>
      </c>
      <c r="CJ52" t="s">
        <v>81</v>
      </c>
    </row>
    <row r="53" spans="1:88">
      <c r="A53" t="str">
        <f t="shared" si="1"/>
        <v>2B_902</v>
      </c>
      <c r="B53" t="s">
        <v>133</v>
      </c>
      <c r="C53">
        <v>2</v>
      </c>
      <c r="D53">
        <v>2</v>
      </c>
      <c r="E53">
        <v>2</v>
      </c>
      <c r="F53">
        <v>902</v>
      </c>
      <c r="G53">
        <v>16</v>
      </c>
      <c r="H53">
        <v>2515782.5</v>
      </c>
      <c r="I53">
        <v>6860835.9199999999</v>
      </c>
      <c r="J53">
        <v>2515782.54</v>
      </c>
      <c r="K53">
        <v>6860835.9299999997</v>
      </c>
      <c r="L53">
        <v>0.221</v>
      </c>
      <c r="M53">
        <v>0.05</v>
      </c>
      <c r="N53">
        <v>0.05</v>
      </c>
      <c r="O53">
        <v>2.1573000000000002</v>
      </c>
      <c r="P53">
        <v>4</v>
      </c>
      <c r="Q53">
        <v>12</v>
      </c>
      <c r="R53">
        <v>163</v>
      </c>
      <c r="S53">
        <v>2</v>
      </c>
      <c r="T53">
        <v>2515777.48</v>
      </c>
      <c r="U53">
        <v>6860834.5999999996</v>
      </c>
      <c r="V53">
        <v>2515777.4700000002</v>
      </c>
      <c r="W53">
        <v>6860834.6600000001</v>
      </c>
      <c r="X53">
        <v>-2.3E-3</v>
      </c>
      <c r="Y53">
        <v>0</v>
      </c>
      <c r="Z53" t="b">
        <v>0</v>
      </c>
      <c r="AA53">
        <v>-999</v>
      </c>
      <c r="AB53">
        <v>0</v>
      </c>
      <c r="AC53" t="b">
        <v>1</v>
      </c>
      <c r="AD53">
        <v>8.6897000000000002</v>
      </c>
      <c r="AE53">
        <v>-2.8974000000000002</v>
      </c>
      <c r="AF53">
        <v>153</v>
      </c>
      <c r="AG53">
        <v>2</v>
      </c>
      <c r="AH53">
        <v>2515777.46</v>
      </c>
      <c r="AI53">
        <v>6860831.5899999999</v>
      </c>
      <c r="AJ53">
        <v>2515777.4900000002</v>
      </c>
      <c r="AK53">
        <v>6860831.5599999996</v>
      </c>
      <c r="AL53">
        <v>1.8E-3</v>
      </c>
      <c r="AM53">
        <v>0</v>
      </c>
      <c r="AN53" t="b">
        <v>0</v>
      </c>
      <c r="AO53">
        <v>-999</v>
      </c>
      <c r="AP53">
        <v>0</v>
      </c>
      <c r="AQ53" t="b">
        <v>1</v>
      </c>
      <c r="AR53">
        <v>6.9542999999999999</v>
      </c>
      <c r="AS53">
        <v>-2.4260999999999999</v>
      </c>
      <c r="AT53">
        <v>179</v>
      </c>
      <c r="AU53">
        <v>1</v>
      </c>
      <c r="AV53">
        <v>2515784.31</v>
      </c>
      <c r="AW53">
        <v>6860832.8200000003</v>
      </c>
      <c r="AX53">
        <v>2515784.2799999998</v>
      </c>
      <c r="AY53">
        <v>6860832.7999999998</v>
      </c>
      <c r="AZ53">
        <v>-8.9999999999999998E-4</v>
      </c>
      <c r="BA53">
        <v>0</v>
      </c>
      <c r="BB53" t="b">
        <v>0</v>
      </c>
      <c r="BC53">
        <v>-999</v>
      </c>
      <c r="BD53">
        <v>0</v>
      </c>
      <c r="BE53" t="b">
        <v>1</v>
      </c>
      <c r="BF53">
        <v>3.2814000000000001</v>
      </c>
      <c r="BG53">
        <v>-1.0648</v>
      </c>
      <c r="BH53">
        <v>160</v>
      </c>
      <c r="BI53">
        <v>1</v>
      </c>
      <c r="BJ53">
        <v>2515780.4900000002</v>
      </c>
      <c r="BK53">
        <v>6860831.8099999996</v>
      </c>
      <c r="BL53">
        <v>2515780.5099999998</v>
      </c>
      <c r="BM53">
        <v>6860831.7999999998</v>
      </c>
      <c r="BN53">
        <v>8.0000000000000004E-4</v>
      </c>
      <c r="BO53">
        <v>0</v>
      </c>
      <c r="BP53" t="b">
        <v>0</v>
      </c>
      <c r="BQ53">
        <v>-999</v>
      </c>
      <c r="BR53">
        <v>0</v>
      </c>
      <c r="BS53" t="b">
        <v>1</v>
      </c>
      <c r="BT53">
        <v>3.1392000000000002</v>
      </c>
      <c r="BU53">
        <v>-2.0247000000000002</v>
      </c>
      <c r="BV53" t="s">
        <v>81</v>
      </c>
    </row>
    <row r="54" spans="1:88">
      <c r="A54" t="str">
        <f t="shared" si="1"/>
        <v>2B_903</v>
      </c>
      <c r="B54" t="s">
        <v>133</v>
      </c>
      <c r="C54">
        <v>3</v>
      </c>
      <c r="D54">
        <v>2</v>
      </c>
      <c r="E54">
        <v>2</v>
      </c>
      <c r="F54">
        <v>903</v>
      </c>
      <c r="G54">
        <v>2</v>
      </c>
      <c r="H54">
        <v>2515746.2599999998</v>
      </c>
      <c r="I54">
        <v>6860847.7999999998</v>
      </c>
      <c r="J54">
        <v>2515746.36</v>
      </c>
      <c r="K54">
        <v>6860847.8099999996</v>
      </c>
      <c r="L54">
        <v>0.70899999999999996</v>
      </c>
      <c r="M54">
        <v>0.17</v>
      </c>
      <c r="N54">
        <v>0.16</v>
      </c>
      <c r="O54">
        <v>2.1312000000000002</v>
      </c>
      <c r="P54">
        <v>5</v>
      </c>
      <c r="Q54">
        <v>15</v>
      </c>
      <c r="R54">
        <v>168</v>
      </c>
      <c r="S54">
        <v>2</v>
      </c>
      <c r="T54">
        <v>2515752.4</v>
      </c>
      <c r="U54">
        <v>6860850.9400000004</v>
      </c>
      <c r="V54">
        <v>2515752.46</v>
      </c>
      <c r="W54">
        <v>6860850.8300000001</v>
      </c>
      <c r="X54">
        <v>-5.4999999999999997E-3</v>
      </c>
      <c r="Y54">
        <v>0</v>
      </c>
      <c r="Z54" t="b">
        <v>0</v>
      </c>
      <c r="AA54">
        <v>-999</v>
      </c>
      <c r="AB54">
        <v>0</v>
      </c>
      <c r="AC54" t="b">
        <v>1</v>
      </c>
      <c r="AD54">
        <v>6.5048000000000004</v>
      </c>
      <c r="AE54">
        <v>0.45369999999999999</v>
      </c>
      <c r="AF54">
        <v>161</v>
      </c>
      <c r="AG54">
        <v>1</v>
      </c>
      <c r="AH54">
        <v>2515752.98</v>
      </c>
      <c r="AI54">
        <v>6860845.9299999997</v>
      </c>
      <c r="AJ54">
        <v>2515752.98</v>
      </c>
      <c r="AK54">
        <v>6860845.9199999999</v>
      </c>
      <c r="AL54">
        <v>-2.9999999999999997E-4</v>
      </c>
      <c r="AM54">
        <v>0</v>
      </c>
      <c r="AN54" t="b">
        <v>0</v>
      </c>
      <c r="AO54">
        <v>-999</v>
      </c>
      <c r="AP54">
        <v>0</v>
      </c>
      <c r="AQ54" t="b">
        <v>1</v>
      </c>
      <c r="AR54">
        <v>0.38619999999999999</v>
      </c>
      <c r="AS54">
        <v>-0.27939999999999998</v>
      </c>
      <c r="AT54">
        <v>156</v>
      </c>
      <c r="AU54">
        <v>2</v>
      </c>
      <c r="AV54">
        <v>2515748.66</v>
      </c>
      <c r="AW54">
        <v>6860844.5300000003</v>
      </c>
      <c r="AX54">
        <v>2515748.61</v>
      </c>
      <c r="AY54">
        <v>6860844.4900000002</v>
      </c>
      <c r="AZ54">
        <v>-1.5E-3</v>
      </c>
      <c r="BA54">
        <v>0</v>
      </c>
      <c r="BB54" t="b">
        <v>0</v>
      </c>
      <c r="BC54">
        <v>-999</v>
      </c>
      <c r="BD54">
        <v>0</v>
      </c>
      <c r="BE54" t="b">
        <v>1</v>
      </c>
      <c r="BF54">
        <v>1.7542</v>
      </c>
      <c r="BG54">
        <v>-0.97750000000000004</v>
      </c>
      <c r="BH54">
        <v>155</v>
      </c>
      <c r="BI54">
        <v>2</v>
      </c>
      <c r="BJ54">
        <v>2515754.4300000002</v>
      </c>
      <c r="BK54">
        <v>6860840.7699999996</v>
      </c>
      <c r="BL54">
        <v>2515754.5699999998</v>
      </c>
      <c r="BM54">
        <v>6860840.9400000004</v>
      </c>
      <c r="BN54">
        <v>1.6400000000000001E-2</v>
      </c>
      <c r="BO54">
        <v>0</v>
      </c>
      <c r="BP54" t="b">
        <v>0</v>
      </c>
      <c r="BQ54">
        <v>-999</v>
      </c>
      <c r="BR54">
        <v>0</v>
      </c>
      <c r="BS54" t="b">
        <v>1</v>
      </c>
      <c r="BT54">
        <v>22.312000000000001</v>
      </c>
      <c r="BU54">
        <v>-0.68079999999999996</v>
      </c>
      <c r="BV54">
        <v>150</v>
      </c>
      <c r="BW54">
        <v>2</v>
      </c>
      <c r="BX54">
        <v>2515746.87</v>
      </c>
      <c r="BY54">
        <v>6860841.4500000002</v>
      </c>
      <c r="BZ54">
        <v>2515746.73</v>
      </c>
      <c r="CA54">
        <v>6860841.4400000004</v>
      </c>
      <c r="CB54">
        <v>-6.4000000000000003E-3</v>
      </c>
      <c r="CC54">
        <v>0</v>
      </c>
      <c r="CD54" t="b">
        <v>0</v>
      </c>
      <c r="CE54">
        <v>-999</v>
      </c>
      <c r="CF54">
        <v>0</v>
      </c>
      <c r="CG54" t="b">
        <v>1</v>
      </c>
      <c r="CH54">
        <v>7.6355000000000004</v>
      </c>
      <c r="CI54">
        <v>-1.5185999999999999</v>
      </c>
      <c r="CJ54" t="s">
        <v>81</v>
      </c>
    </row>
    <row r="55" spans="1:88">
      <c r="A55" t="str">
        <f t="shared" si="1"/>
        <v>2B_904</v>
      </c>
      <c r="B55" t="s">
        <v>133</v>
      </c>
      <c r="C55">
        <v>4</v>
      </c>
      <c r="D55">
        <v>2</v>
      </c>
      <c r="E55">
        <v>2</v>
      </c>
      <c r="F55">
        <v>904</v>
      </c>
      <c r="G55">
        <v>2</v>
      </c>
      <c r="H55">
        <v>2515743.77</v>
      </c>
      <c r="I55">
        <v>6860845.9900000002</v>
      </c>
      <c r="J55">
        <v>2515743.84</v>
      </c>
      <c r="K55">
        <v>6860845.9800000004</v>
      </c>
      <c r="L55">
        <v>0.52300000000000002</v>
      </c>
      <c r="M55">
        <v>0.14000000000000001</v>
      </c>
      <c r="N55">
        <v>0.11</v>
      </c>
      <c r="O55">
        <v>2.1312000000000002</v>
      </c>
      <c r="P55">
        <v>5</v>
      </c>
      <c r="Q55">
        <v>15</v>
      </c>
      <c r="R55">
        <v>168</v>
      </c>
      <c r="S55">
        <v>2</v>
      </c>
      <c r="T55">
        <v>2515752.4</v>
      </c>
      <c r="U55">
        <v>6860850.9400000004</v>
      </c>
      <c r="V55">
        <v>2515752.41</v>
      </c>
      <c r="W55">
        <v>6860850.9299999997</v>
      </c>
      <c r="X55">
        <v>-5.9999999999999995E-4</v>
      </c>
      <c r="Y55">
        <v>0</v>
      </c>
      <c r="Z55" t="b">
        <v>0</v>
      </c>
      <c r="AA55">
        <v>-999</v>
      </c>
      <c r="AB55">
        <v>0</v>
      </c>
      <c r="AC55" t="b">
        <v>1</v>
      </c>
      <c r="AD55">
        <v>1.0716000000000001</v>
      </c>
      <c r="AE55">
        <v>0.52349999999999997</v>
      </c>
      <c r="AF55">
        <v>161</v>
      </c>
      <c r="AG55">
        <v>1</v>
      </c>
      <c r="AH55">
        <v>2515752.98</v>
      </c>
      <c r="AI55">
        <v>6860845.9299999997</v>
      </c>
      <c r="AJ55">
        <v>2515752.98</v>
      </c>
      <c r="AK55">
        <v>6860846.0599999996</v>
      </c>
      <c r="AL55">
        <v>8.3000000000000001E-3</v>
      </c>
      <c r="AM55">
        <v>0</v>
      </c>
      <c r="AN55" t="b">
        <v>0</v>
      </c>
      <c r="AO55">
        <v>-999</v>
      </c>
      <c r="AP55">
        <v>0</v>
      </c>
      <c r="AQ55" t="b">
        <v>1</v>
      </c>
      <c r="AR55">
        <v>14.539199999999999</v>
      </c>
      <c r="AS55">
        <v>1.7299999999999999E-2</v>
      </c>
      <c r="AT55">
        <v>156</v>
      </c>
      <c r="AU55">
        <v>2</v>
      </c>
      <c r="AV55">
        <v>2515748.66</v>
      </c>
      <c r="AW55">
        <v>6860844.5300000003</v>
      </c>
      <c r="AX55">
        <v>2515748.61</v>
      </c>
      <c r="AY55">
        <v>6860844.3700000001</v>
      </c>
      <c r="AZ55">
        <v>-5.7000000000000002E-3</v>
      </c>
      <c r="BA55">
        <v>0</v>
      </c>
      <c r="BB55" t="b">
        <v>0</v>
      </c>
      <c r="BC55">
        <v>-999</v>
      </c>
      <c r="BD55">
        <v>0</v>
      </c>
      <c r="BE55" t="b">
        <v>1</v>
      </c>
      <c r="BF55">
        <v>9.0943000000000005</v>
      </c>
      <c r="BG55">
        <v>-0.33169999999999999</v>
      </c>
      <c r="BH55">
        <v>150</v>
      </c>
      <c r="BI55">
        <v>2</v>
      </c>
      <c r="BJ55">
        <v>2515746.87</v>
      </c>
      <c r="BK55">
        <v>6860841.4500000002</v>
      </c>
      <c r="BL55">
        <v>2515746.9500000002</v>
      </c>
      <c r="BM55">
        <v>6860841.5</v>
      </c>
      <c r="BN55">
        <v>3.5000000000000001E-3</v>
      </c>
      <c r="BO55">
        <v>0</v>
      </c>
      <c r="BP55" t="b">
        <v>0</v>
      </c>
      <c r="BQ55">
        <v>-999</v>
      </c>
      <c r="BR55">
        <v>0</v>
      </c>
      <c r="BS55" t="b">
        <v>1</v>
      </c>
      <c r="BT55">
        <v>5.6252000000000004</v>
      </c>
      <c r="BU55">
        <v>-0.96009999999999995</v>
      </c>
      <c r="BV55">
        <v>147</v>
      </c>
      <c r="BW55">
        <v>2</v>
      </c>
      <c r="BX55">
        <v>2515746.16</v>
      </c>
      <c r="BY55">
        <v>6860839.3700000001</v>
      </c>
      <c r="BZ55">
        <v>2515746.13</v>
      </c>
      <c r="CA55">
        <v>6860839.3600000003</v>
      </c>
      <c r="CB55">
        <v>-1.6000000000000001E-3</v>
      </c>
      <c r="CC55">
        <v>0</v>
      </c>
      <c r="CD55" t="b">
        <v>0</v>
      </c>
      <c r="CE55">
        <v>-999</v>
      </c>
      <c r="CF55">
        <v>0</v>
      </c>
      <c r="CG55" t="b">
        <v>1</v>
      </c>
      <c r="CH55">
        <v>2.7075999999999998</v>
      </c>
      <c r="CI55">
        <v>-1.2393000000000001</v>
      </c>
      <c r="CJ55" t="s">
        <v>81</v>
      </c>
    </row>
    <row r="56" spans="1:88">
      <c r="A56" t="str">
        <f t="shared" si="1"/>
        <v>2B_905</v>
      </c>
      <c r="B56" t="s">
        <v>133</v>
      </c>
      <c r="C56">
        <v>5</v>
      </c>
      <c r="D56">
        <v>2</v>
      </c>
      <c r="E56">
        <v>2</v>
      </c>
      <c r="F56">
        <v>905</v>
      </c>
      <c r="G56">
        <v>2</v>
      </c>
      <c r="H56">
        <v>2515745.91</v>
      </c>
      <c r="I56">
        <v>6860845.1200000001</v>
      </c>
      <c r="J56">
        <v>2515745.9</v>
      </c>
      <c r="K56">
        <v>6860845.1399999997</v>
      </c>
      <c r="L56">
        <v>0.78800000000000003</v>
      </c>
      <c r="M56">
        <v>0.17</v>
      </c>
      <c r="N56">
        <v>0.16</v>
      </c>
      <c r="O56">
        <v>2.1312000000000002</v>
      </c>
      <c r="P56">
        <v>5</v>
      </c>
      <c r="Q56">
        <v>15</v>
      </c>
      <c r="R56">
        <v>168</v>
      </c>
      <c r="S56">
        <v>2</v>
      </c>
      <c r="T56">
        <v>2515752.4</v>
      </c>
      <c r="U56">
        <v>6860850.9400000004</v>
      </c>
      <c r="V56">
        <v>2515752.52</v>
      </c>
      <c r="W56">
        <v>6860850.7999999998</v>
      </c>
      <c r="X56">
        <v>-1.06E-2</v>
      </c>
      <c r="Y56">
        <v>0</v>
      </c>
      <c r="Z56" t="b">
        <v>0</v>
      </c>
      <c r="AA56">
        <v>-999</v>
      </c>
      <c r="AB56">
        <v>0</v>
      </c>
      <c r="AC56" t="b">
        <v>1</v>
      </c>
      <c r="AD56">
        <v>12.126799999999999</v>
      </c>
      <c r="AE56">
        <v>0.69799999999999995</v>
      </c>
      <c r="AF56">
        <v>161</v>
      </c>
      <c r="AG56">
        <v>1</v>
      </c>
      <c r="AH56">
        <v>2515752.98</v>
      </c>
      <c r="AI56">
        <v>6860845.9299999997</v>
      </c>
      <c r="AJ56">
        <v>2515752.9500000002</v>
      </c>
      <c r="AK56">
        <v>6860846.1600000001</v>
      </c>
      <c r="AL56">
        <v>1.1900000000000001E-2</v>
      </c>
      <c r="AM56">
        <v>0</v>
      </c>
      <c r="AN56" t="b">
        <v>0</v>
      </c>
      <c r="AO56">
        <v>-999</v>
      </c>
      <c r="AP56">
        <v>0</v>
      </c>
      <c r="AQ56" t="b">
        <v>1</v>
      </c>
      <c r="AR56">
        <v>13.1486</v>
      </c>
      <c r="AS56">
        <v>0.157</v>
      </c>
      <c r="AT56">
        <v>156</v>
      </c>
      <c r="AU56">
        <v>2</v>
      </c>
      <c r="AV56">
        <v>2515748.66</v>
      </c>
      <c r="AW56">
        <v>6860844.5300000003</v>
      </c>
      <c r="AX56">
        <v>2515748.63</v>
      </c>
      <c r="AY56">
        <v>6860844.4100000001</v>
      </c>
      <c r="AZ56">
        <v>-2.7000000000000001E-3</v>
      </c>
      <c r="BA56">
        <v>0</v>
      </c>
      <c r="BB56" t="b">
        <v>0</v>
      </c>
      <c r="BC56">
        <v>-999</v>
      </c>
      <c r="BD56">
        <v>0</v>
      </c>
      <c r="BE56" t="b">
        <v>1</v>
      </c>
      <c r="BF56">
        <v>2.7976000000000001</v>
      </c>
      <c r="BG56">
        <v>-0.26190000000000002</v>
      </c>
      <c r="BH56">
        <v>150</v>
      </c>
      <c r="BI56">
        <v>2</v>
      </c>
      <c r="BJ56">
        <v>2515746.87</v>
      </c>
      <c r="BK56">
        <v>6860841.4500000002</v>
      </c>
      <c r="BL56">
        <v>2515746.9500000002</v>
      </c>
      <c r="BM56">
        <v>6860841.4699999997</v>
      </c>
      <c r="BN56">
        <v>2E-3</v>
      </c>
      <c r="BO56">
        <v>0</v>
      </c>
      <c r="BP56" t="b">
        <v>0</v>
      </c>
      <c r="BQ56">
        <v>-999</v>
      </c>
      <c r="BR56">
        <v>0</v>
      </c>
      <c r="BS56" t="b">
        <v>1</v>
      </c>
      <c r="BT56">
        <v>2.0724</v>
      </c>
      <c r="BU56">
        <v>-1.2917000000000001</v>
      </c>
      <c r="BV56">
        <v>147</v>
      </c>
      <c r="BW56">
        <v>2</v>
      </c>
      <c r="BX56">
        <v>2515746.16</v>
      </c>
      <c r="BY56">
        <v>6860839.3700000001</v>
      </c>
      <c r="BZ56">
        <v>2515746.0299999998</v>
      </c>
      <c r="CA56">
        <v>6860839.3700000001</v>
      </c>
      <c r="CB56">
        <v>-5.4000000000000003E-3</v>
      </c>
      <c r="CC56">
        <v>0</v>
      </c>
      <c r="CD56" t="b">
        <v>0</v>
      </c>
      <c r="CE56">
        <v>-999</v>
      </c>
      <c r="CF56">
        <v>0</v>
      </c>
      <c r="CG56" t="b">
        <v>1</v>
      </c>
      <c r="CH56">
        <v>5.7797999999999998</v>
      </c>
      <c r="CI56">
        <v>-1.5535000000000001</v>
      </c>
      <c r="CJ56" t="s">
        <v>81</v>
      </c>
    </row>
    <row r="57" spans="1:88">
      <c r="A57" t="str">
        <f t="shared" si="1"/>
        <v>2B_906</v>
      </c>
      <c r="B57" t="s">
        <v>133</v>
      </c>
      <c r="C57">
        <v>6</v>
      </c>
      <c r="D57">
        <v>2</v>
      </c>
      <c r="E57">
        <v>2</v>
      </c>
      <c r="F57">
        <v>906</v>
      </c>
      <c r="G57">
        <v>2</v>
      </c>
      <c r="H57">
        <v>2515752.38</v>
      </c>
      <c r="I57">
        <v>6860830.5999999996</v>
      </c>
      <c r="J57">
        <v>2515752.44</v>
      </c>
      <c r="K57">
        <v>6860830.6299999999</v>
      </c>
      <c r="L57">
        <v>0.26900000000000002</v>
      </c>
      <c r="M57">
        <v>7.0000000000000007E-2</v>
      </c>
      <c r="N57">
        <v>0.06</v>
      </c>
      <c r="O57">
        <v>2.1573000000000002</v>
      </c>
      <c r="P57">
        <v>4</v>
      </c>
      <c r="Q57">
        <v>12</v>
      </c>
      <c r="R57">
        <v>139</v>
      </c>
      <c r="S57">
        <v>2</v>
      </c>
      <c r="T57">
        <v>2515758.1800000002</v>
      </c>
      <c r="U57">
        <v>6860832.3600000003</v>
      </c>
      <c r="V57">
        <v>2515758.2000000002</v>
      </c>
      <c r="W57">
        <v>6860832.2999999998</v>
      </c>
      <c r="X57">
        <v>-2.7000000000000001E-3</v>
      </c>
      <c r="Y57">
        <v>0</v>
      </c>
      <c r="Z57" t="b">
        <v>0</v>
      </c>
      <c r="AA57">
        <v>-999</v>
      </c>
      <c r="AB57">
        <v>0</v>
      </c>
      <c r="AC57" t="b">
        <v>1</v>
      </c>
      <c r="AD57">
        <v>8.3684999999999992</v>
      </c>
      <c r="AE57">
        <v>0.27910000000000001</v>
      </c>
      <c r="AF57">
        <v>135</v>
      </c>
      <c r="AG57">
        <v>2</v>
      </c>
      <c r="AH57">
        <v>2515762.2799999998</v>
      </c>
      <c r="AI57">
        <v>6860829.6799999997</v>
      </c>
      <c r="AJ57">
        <v>2515762.2799999998</v>
      </c>
      <c r="AK57">
        <v>6860829.7300000004</v>
      </c>
      <c r="AL57">
        <v>3.5000000000000001E-3</v>
      </c>
      <c r="AM57">
        <v>0</v>
      </c>
      <c r="AN57" t="b">
        <v>0</v>
      </c>
      <c r="AO57">
        <v>-999</v>
      </c>
      <c r="AP57">
        <v>0</v>
      </c>
      <c r="AQ57" t="b">
        <v>1</v>
      </c>
      <c r="AR57">
        <v>11.91</v>
      </c>
      <c r="AS57">
        <v>-8.7400000000000005E-2</v>
      </c>
      <c r="AT57">
        <v>127</v>
      </c>
      <c r="AU57">
        <v>2</v>
      </c>
      <c r="AV57">
        <v>2515755.61</v>
      </c>
      <c r="AW57">
        <v>6860827.1799999997</v>
      </c>
      <c r="AX57">
        <v>2515755.63</v>
      </c>
      <c r="AY57">
        <v>6860827.2000000002</v>
      </c>
      <c r="AZ57">
        <v>8.9999999999999998E-4</v>
      </c>
      <c r="BA57">
        <v>0</v>
      </c>
      <c r="BB57" t="b">
        <v>0</v>
      </c>
      <c r="BC57">
        <v>-999</v>
      </c>
      <c r="BD57">
        <v>0</v>
      </c>
      <c r="BE57" t="b">
        <v>1</v>
      </c>
      <c r="BF57">
        <v>2.6776</v>
      </c>
      <c r="BG57">
        <v>-0.82040000000000002</v>
      </c>
      <c r="BH57">
        <v>125</v>
      </c>
      <c r="BI57">
        <v>2</v>
      </c>
      <c r="BJ57">
        <v>2515752.94</v>
      </c>
      <c r="BK57">
        <v>6860824.2199999997</v>
      </c>
      <c r="BL57">
        <v>2515752.9</v>
      </c>
      <c r="BM57">
        <v>6860824.2199999997</v>
      </c>
      <c r="BN57">
        <v>-2E-3</v>
      </c>
      <c r="BO57">
        <v>0</v>
      </c>
      <c r="BP57" t="b">
        <v>0</v>
      </c>
      <c r="BQ57">
        <v>-999</v>
      </c>
      <c r="BR57">
        <v>0</v>
      </c>
      <c r="BS57" t="b">
        <v>1</v>
      </c>
      <c r="BT57">
        <v>6.1586999999999996</v>
      </c>
      <c r="BU57">
        <v>-1.5011000000000001</v>
      </c>
      <c r="BV57" t="s">
        <v>81</v>
      </c>
    </row>
    <row r="58" spans="1:88">
      <c r="A58" t="str">
        <f t="shared" si="1"/>
        <v>2B_907</v>
      </c>
      <c r="B58" t="s">
        <v>133</v>
      </c>
      <c r="C58">
        <v>7</v>
      </c>
      <c r="D58">
        <v>2</v>
      </c>
      <c r="E58">
        <v>2</v>
      </c>
      <c r="F58">
        <v>907</v>
      </c>
      <c r="G58">
        <v>2</v>
      </c>
      <c r="H58">
        <v>2515763.3199999998</v>
      </c>
      <c r="I58">
        <v>6860815.7400000002</v>
      </c>
      <c r="J58">
        <v>2515763.25</v>
      </c>
      <c r="K58">
        <v>6860815.6500000004</v>
      </c>
      <c r="L58">
        <v>0.70299999999999996</v>
      </c>
      <c r="M58">
        <v>0.15</v>
      </c>
      <c r="N58">
        <v>0.16</v>
      </c>
      <c r="O58">
        <v>2.1312000000000002</v>
      </c>
      <c r="P58">
        <v>5</v>
      </c>
      <c r="Q58">
        <v>15</v>
      </c>
      <c r="R58">
        <v>110</v>
      </c>
      <c r="S58">
        <v>1</v>
      </c>
      <c r="T58">
        <v>2515760.9500000002</v>
      </c>
      <c r="U58">
        <v>6860818.5099999998</v>
      </c>
      <c r="V58">
        <v>2515760.94</v>
      </c>
      <c r="W58">
        <v>6860818.5</v>
      </c>
      <c r="X58">
        <v>2.0000000000000001E-4</v>
      </c>
      <c r="Y58">
        <v>0</v>
      </c>
      <c r="Z58" t="b">
        <v>0</v>
      </c>
      <c r="AA58">
        <v>-999</v>
      </c>
      <c r="AB58">
        <v>0</v>
      </c>
      <c r="AC58" t="b">
        <v>1</v>
      </c>
      <c r="AD58">
        <v>0.19939999999999999</v>
      </c>
      <c r="AE58">
        <v>2.2513999999999998</v>
      </c>
      <c r="AF58">
        <v>115</v>
      </c>
      <c r="AG58">
        <v>2</v>
      </c>
      <c r="AH58">
        <v>2515764.36</v>
      </c>
      <c r="AI58">
        <v>6860821.7800000003</v>
      </c>
      <c r="AJ58">
        <v>2515764.34</v>
      </c>
      <c r="AK58">
        <v>6860821.7800000003</v>
      </c>
      <c r="AL58">
        <v>8.0000000000000004E-4</v>
      </c>
      <c r="AM58">
        <v>0</v>
      </c>
      <c r="AN58" t="b">
        <v>0</v>
      </c>
      <c r="AO58">
        <v>-999</v>
      </c>
      <c r="AP58">
        <v>0</v>
      </c>
      <c r="AQ58" t="b">
        <v>1</v>
      </c>
      <c r="AR58">
        <v>1.0227999999999999</v>
      </c>
      <c r="AS58">
        <v>1.3960999999999999</v>
      </c>
      <c r="AT58">
        <v>121</v>
      </c>
      <c r="AU58">
        <v>1</v>
      </c>
      <c r="AV58">
        <v>2515768.4900000002</v>
      </c>
      <c r="AW58">
        <v>6860824.9699999997</v>
      </c>
      <c r="AX58">
        <v>2515768.64</v>
      </c>
      <c r="AY58">
        <v>6860824.8799999999</v>
      </c>
      <c r="AZ58">
        <v>-1.2999999999999999E-2</v>
      </c>
      <c r="BA58">
        <v>0</v>
      </c>
      <c r="BB58" t="b">
        <v>0</v>
      </c>
      <c r="BC58">
        <v>-999</v>
      </c>
      <c r="BD58">
        <v>0</v>
      </c>
      <c r="BE58" t="b">
        <v>1</v>
      </c>
      <c r="BF58">
        <v>17.760400000000001</v>
      </c>
      <c r="BG58">
        <v>1.0296000000000001</v>
      </c>
      <c r="BH58">
        <v>111</v>
      </c>
      <c r="BI58">
        <v>2</v>
      </c>
      <c r="BJ58">
        <v>2515770.66</v>
      </c>
      <c r="BK58">
        <v>6860821.6299999999</v>
      </c>
      <c r="BL58">
        <v>2515770.52</v>
      </c>
      <c r="BM58">
        <v>6860821.79</v>
      </c>
      <c r="BN58">
        <v>1.4E-2</v>
      </c>
      <c r="BO58">
        <v>0</v>
      </c>
      <c r="BP58" t="b">
        <v>0</v>
      </c>
      <c r="BQ58">
        <v>-999</v>
      </c>
      <c r="BR58">
        <v>0</v>
      </c>
      <c r="BS58" t="b">
        <v>1</v>
      </c>
      <c r="BT58">
        <v>18.497699999999998</v>
      </c>
      <c r="BU58">
        <v>0.71550000000000002</v>
      </c>
      <c r="BV58">
        <v>99</v>
      </c>
      <c r="BW58">
        <v>2</v>
      </c>
      <c r="BX58">
        <v>2515767.38</v>
      </c>
      <c r="BY58">
        <v>6860816.3799999999</v>
      </c>
      <c r="BZ58">
        <v>2515767.39</v>
      </c>
      <c r="CA58">
        <v>6860816.3099999996</v>
      </c>
      <c r="CB58">
        <v>-2.0999999999999999E-3</v>
      </c>
      <c r="CC58">
        <v>0</v>
      </c>
      <c r="CD58" t="b">
        <v>0</v>
      </c>
      <c r="CE58">
        <v>-999</v>
      </c>
      <c r="CF58">
        <v>0</v>
      </c>
      <c r="CG58" t="b">
        <v>1</v>
      </c>
      <c r="CH58">
        <v>2.4</v>
      </c>
      <c r="CI58">
        <v>0.157</v>
      </c>
      <c r="CJ58" t="s">
        <v>81</v>
      </c>
    </row>
    <row r="59" spans="1:88">
      <c r="A59" t="str">
        <f t="shared" si="1"/>
        <v>131A_901</v>
      </c>
      <c r="B59" t="s">
        <v>152</v>
      </c>
      <c r="C59">
        <v>1</v>
      </c>
      <c r="D59">
        <v>2</v>
      </c>
      <c r="E59">
        <v>131</v>
      </c>
      <c r="F59">
        <v>901</v>
      </c>
      <c r="G59">
        <v>2</v>
      </c>
      <c r="H59">
        <v>2516349.0499999998</v>
      </c>
      <c r="I59">
        <v>6860321.4299999997</v>
      </c>
      <c r="J59">
        <v>2516349.04</v>
      </c>
      <c r="K59">
        <v>6860321.4500000002</v>
      </c>
      <c r="L59">
        <v>0.371</v>
      </c>
      <c r="M59">
        <v>7.0000000000000007E-2</v>
      </c>
      <c r="N59">
        <v>0.09</v>
      </c>
      <c r="O59">
        <v>2.1312000000000002</v>
      </c>
      <c r="P59">
        <v>5</v>
      </c>
      <c r="Q59">
        <v>15</v>
      </c>
      <c r="R59">
        <v>180</v>
      </c>
      <c r="S59">
        <v>2</v>
      </c>
      <c r="T59">
        <v>2516348.27</v>
      </c>
      <c r="U59">
        <v>6860323.46</v>
      </c>
      <c r="V59">
        <v>2516348.29</v>
      </c>
      <c r="W59">
        <v>6860323.4699999997</v>
      </c>
      <c r="X59">
        <v>-2.0000000000000001E-4</v>
      </c>
      <c r="Y59">
        <v>0</v>
      </c>
      <c r="Z59" t="b">
        <v>0</v>
      </c>
      <c r="AA59">
        <v>-999</v>
      </c>
      <c r="AB59">
        <v>0</v>
      </c>
      <c r="AC59" t="b">
        <v>1</v>
      </c>
      <c r="AD59">
        <v>0.42309999999999998</v>
      </c>
      <c r="AE59">
        <v>1.9285000000000001</v>
      </c>
      <c r="AF59">
        <v>170</v>
      </c>
      <c r="AG59">
        <v>2</v>
      </c>
      <c r="AH59">
        <v>2516349.62</v>
      </c>
      <c r="AI59">
        <v>6860324.5999999996</v>
      </c>
      <c r="AJ59">
        <v>2516349.6800000002</v>
      </c>
      <c r="AK59">
        <v>6860324.5899999999</v>
      </c>
      <c r="AL59">
        <v>-1.1999999999999999E-3</v>
      </c>
      <c r="AM59">
        <v>0</v>
      </c>
      <c r="AN59" t="b">
        <v>0</v>
      </c>
      <c r="AO59">
        <v>-999</v>
      </c>
      <c r="AP59">
        <v>0</v>
      </c>
      <c r="AQ59" t="b">
        <v>1</v>
      </c>
      <c r="AR59">
        <v>2.7141999999999999</v>
      </c>
      <c r="AS59">
        <v>1.37</v>
      </c>
      <c r="AT59">
        <v>153</v>
      </c>
      <c r="AU59">
        <v>2</v>
      </c>
      <c r="AV59">
        <v>2516352</v>
      </c>
      <c r="AW59">
        <v>6860324.4299999997</v>
      </c>
      <c r="AX59">
        <v>2516351.89</v>
      </c>
      <c r="AY59">
        <v>6860324.5300000003</v>
      </c>
      <c r="AZ59">
        <v>4.3E-3</v>
      </c>
      <c r="BA59">
        <v>0</v>
      </c>
      <c r="BB59" t="b">
        <v>0</v>
      </c>
      <c r="BC59">
        <v>-999</v>
      </c>
      <c r="BD59">
        <v>0</v>
      </c>
      <c r="BE59" t="b">
        <v>1</v>
      </c>
      <c r="BF59">
        <v>9.6336999999999993</v>
      </c>
      <c r="BG59">
        <v>0.82889999999999997</v>
      </c>
      <c r="BH59">
        <v>155</v>
      </c>
      <c r="BI59">
        <v>2</v>
      </c>
      <c r="BJ59">
        <v>2516352.4300000002</v>
      </c>
      <c r="BK59">
        <v>6860322.1100000003</v>
      </c>
      <c r="BL59">
        <v>2516352.44</v>
      </c>
      <c r="BM59">
        <v>6860322.0300000003</v>
      </c>
      <c r="BN59">
        <v>-2.2000000000000001E-3</v>
      </c>
      <c r="BO59">
        <v>0</v>
      </c>
      <c r="BP59" t="b">
        <v>0</v>
      </c>
      <c r="BQ59">
        <v>-999</v>
      </c>
      <c r="BR59">
        <v>0</v>
      </c>
      <c r="BS59" t="b">
        <v>1</v>
      </c>
      <c r="BT59">
        <v>4.8308</v>
      </c>
      <c r="BU59">
        <v>0.16569999999999999</v>
      </c>
      <c r="BV59">
        <v>147</v>
      </c>
      <c r="BW59">
        <v>2</v>
      </c>
      <c r="BX59">
        <v>2516352.77</v>
      </c>
      <c r="BY59">
        <v>6860326.1699999999</v>
      </c>
      <c r="BZ59">
        <v>2516352.7799999998</v>
      </c>
      <c r="CA59">
        <v>6860326.1600000001</v>
      </c>
      <c r="CB59">
        <v>-8.0000000000000004E-4</v>
      </c>
      <c r="CC59">
        <v>0</v>
      </c>
      <c r="CD59" t="b">
        <v>0</v>
      </c>
      <c r="CE59">
        <v>-999</v>
      </c>
      <c r="CF59">
        <v>0</v>
      </c>
      <c r="CG59" t="b">
        <v>1</v>
      </c>
      <c r="CH59">
        <v>1.8205</v>
      </c>
      <c r="CI59">
        <v>0.89870000000000005</v>
      </c>
      <c r="CJ59" t="s">
        <v>81</v>
      </c>
    </row>
    <row r="60" spans="1:88">
      <c r="A60" t="str">
        <f t="shared" si="1"/>
        <v>131A_902</v>
      </c>
      <c r="B60" t="s">
        <v>152</v>
      </c>
      <c r="C60">
        <v>2</v>
      </c>
      <c r="D60">
        <v>2</v>
      </c>
      <c r="E60">
        <v>131</v>
      </c>
      <c r="F60">
        <v>902</v>
      </c>
      <c r="G60">
        <v>2</v>
      </c>
      <c r="H60">
        <v>2516346.9900000002</v>
      </c>
      <c r="I60">
        <v>6860325.8600000003</v>
      </c>
      <c r="J60">
        <v>2516346.9500000002</v>
      </c>
      <c r="K60">
        <v>6860325.79</v>
      </c>
      <c r="L60">
        <v>0.60299999999999998</v>
      </c>
      <c r="M60">
        <v>0.11</v>
      </c>
      <c r="N60">
        <v>0.15</v>
      </c>
      <c r="O60">
        <v>2.1312000000000002</v>
      </c>
      <c r="P60">
        <v>5</v>
      </c>
      <c r="Q60">
        <v>15</v>
      </c>
      <c r="R60">
        <v>186</v>
      </c>
      <c r="S60">
        <v>2</v>
      </c>
      <c r="T60">
        <v>2516347.85</v>
      </c>
      <c r="U60">
        <v>6860329.21</v>
      </c>
      <c r="V60">
        <v>2516347.89</v>
      </c>
      <c r="W60">
        <v>6860329.2000000002</v>
      </c>
      <c r="X60">
        <v>-1.4E-3</v>
      </c>
      <c r="Y60">
        <v>0</v>
      </c>
      <c r="Z60" t="b">
        <v>0</v>
      </c>
      <c r="AA60">
        <v>-999</v>
      </c>
      <c r="AB60">
        <v>0</v>
      </c>
      <c r="AC60" t="b">
        <v>1</v>
      </c>
      <c r="AD60">
        <v>1.9572000000000001</v>
      </c>
      <c r="AE60">
        <v>1.3001</v>
      </c>
      <c r="AF60">
        <v>204</v>
      </c>
      <c r="AG60">
        <v>2</v>
      </c>
      <c r="AH60">
        <v>2516345.34</v>
      </c>
      <c r="AI60">
        <v>6860330.8399999999</v>
      </c>
      <c r="AJ60">
        <v>2516345.14</v>
      </c>
      <c r="AK60">
        <v>6860330.7699999996</v>
      </c>
      <c r="AL60">
        <v>8.2000000000000007E-3</v>
      </c>
      <c r="AM60">
        <v>0</v>
      </c>
      <c r="AN60" t="b">
        <v>0</v>
      </c>
      <c r="AO60">
        <v>-999</v>
      </c>
      <c r="AP60">
        <v>0</v>
      </c>
      <c r="AQ60" t="b">
        <v>1</v>
      </c>
      <c r="AR60">
        <v>11.510300000000001</v>
      </c>
      <c r="AS60">
        <v>1.9285000000000001</v>
      </c>
      <c r="AT60">
        <v>165</v>
      </c>
      <c r="AU60">
        <v>2</v>
      </c>
      <c r="AV60">
        <v>2516349.5499999998</v>
      </c>
      <c r="AW60">
        <v>6860330.1200000001</v>
      </c>
      <c r="AX60">
        <v>2516349.59</v>
      </c>
      <c r="AY60">
        <v>6860330.0999999996</v>
      </c>
      <c r="AZ60">
        <v>-1.5E-3</v>
      </c>
      <c r="BA60">
        <v>0</v>
      </c>
      <c r="BB60" t="b">
        <v>0</v>
      </c>
      <c r="BC60">
        <v>-999</v>
      </c>
      <c r="BD60">
        <v>0</v>
      </c>
      <c r="BE60" t="b">
        <v>1</v>
      </c>
      <c r="BF60">
        <v>2.0851999999999999</v>
      </c>
      <c r="BG60">
        <v>1.0208999999999999</v>
      </c>
      <c r="BH60">
        <v>166</v>
      </c>
      <c r="BI60">
        <v>2</v>
      </c>
      <c r="BJ60">
        <v>2516349.66</v>
      </c>
      <c r="BK60">
        <v>6860329.0999999996</v>
      </c>
      <c r="BL60">
        <v>2516349.7200000002</v>
      </c>
      <c r="BM60">
        <v>6860329.0499999998</v>
      </c>
      <c r="BN60">
        <v>-2.5999999999999999E-3</v>
      </c>
      <c r="BO60">
        <v>0</v>
      </c>
      <c r="BP60" t="b">
        <v>0</v>
      </c>
      <c r="BQ60">
        <v>-999</v>
      </c>
      <c r="BR60">
        <v>0</v>
      </c>
      <c r="BS60" t="b">
        <v>1</v>
      </c>
      <c r="BT60">
        <v>3.6166</v>
      </c>
      <c r="BU60">
        <v>0.86380000000000001</v>
      </c>
      <c r="BV60">
        <v>170</v>
      </c>
      <c r="BW60">
        <v>2</v>
      </c>
      <c r="BX60">
        <v>2516349.62</v>
      </c>
      <c r="BY60">
        <v>6860324.5999999996</v>
      </c>
      <c r="BZ60">
        <v>2516349.6800000002</v>
      </c>
      <c r="CA60">
        <v>6860324.7599999998</v>
      </c>
      <c r="CB60">
        <v>3.8999999999999998E-3</v>
      </c>
      <c r="CC60">
        <v>0</v>
      </c>
      <c r="CD60" t="b">
        <v>0</v>
      </c>
      <c r="CE60">
        <v>-999</v>
      </c>
      <c r="CF60">
        <v>0</v>
      </c>
      <c r="CG60" t="b">
        <v>1</v>
      </c>
      <c r="CH60">
        <v>5.1733000000000002</v>
      </c>
      <c r="CI60">
        <v>-0.3579</v>
      </c>
      <c r="CJ60" t="s">
        <v>81</v>
      </c>
    </row>
    <row r="61" spans="1:88">
      <c r="A61" t="str">
        <f t="shared" si="1"/>
        <v>131A_903</v>
      </c>
      <c r="B61" t="s">
        <v>152</v>
      </c>
      <c r="C61">
        <v>3</v>
      </c>
      <c r="D61">
        <v>3</v>
      </c>
      <c r="E61">
        <v>131</v>
      </c>
      <c r="F61">
        <v>903</v>
      </c>
      <c r="G61">
        <v>2</v>
      </c>
      <c r="H61">
        <v>2516344.19</v>
      </c>
      <c r="I61">
        <v>6860336.04</v>
      </c>
      <c r="J61">
        <v>2516344.23</v>
      </c>
      <c r="K61">
        <v>6860336.0300000003</v>
      </c>
      <c r="L61">
        <v>0.498</v>
      </c>
      <c r="M61">
        <v>0.11</v>
      </c>
      <c r="N61">
        <v>0.09</v>
      </c>
      <c r="O61">
        <v>2.1312000000000002</v>
      </c>
      <c r="P61">
        <v>5</v>
      </c>
      <c r="Q61">
        <v>15</v>
      </c>
      <c r="R61">
        <v>244</v>
      </c>
      <c r="S61">
        <v>2</v>
      </c>
      <c r="T61">
        <v>2516345.4700000002</v>
      </c>
      <c r="U61">
        <v>6860338.2199999997</v>
      </c>
      <c r="V61">
        <v>2516345.4300000002</v>
      </c>
      <c r="W61">
        <v>6860338.2400000002</v>
      </c>
      <c r="X61">
        <v>6.9999999999999999E-4</v>
      </c>
      <c r="Y61">
        <v>0</v>
      </c>
      <c r="Z61" t="b">
        <v>0</v>
      </c>
      <c r="AA61">
        <v>-999</v>
      </c>
      <c r="AB61">
        <v>0</v>
      </c>
      <c r="AC61" t="b">
        <v>1</v>
      </c>
      <c r="AD61">
        <v>1.1888000000000001</v>
      </c>
      <c r="AE61">
        <v>1.0732999999999999</v>
      </c>
      <c r="AF61">
        <v>218</v>
      </c>
      <c r="AG61">
        <v>2</v>
      </c>
      <c r="AH61">
        <v>2516346.1</v>
      </c>
      <c r="AI61">
        <v>6860336</v>
      </c>
      <c r="AJ61">
        <v>2516346.08</v>
      </c>
      <c r="AK61">
        <v>6860335.8300000001</v>
      </c>
      <c r="AL61">
        <v>-2.3E-3</v>
      </c>
      <c r="AM61">
        <v>0</v>
      </c>
      <c r="AN61" t="b">
        <v>0</v>
      </c>
      <c r="AO61">
        <v>-999</v>
      </c>
      <c r="AP61">
        <v>0</v>
      </c>
      <c r="AQ61" t="b">
        <v>1</v>
      </c>
      <c r="AR61">
        <v>3.7252999999999998</v>
      </c>
      <c r="AS61">
        <v>-0.11360000000000001</v>
      </c>
      <c r="AT61">
        <v>196</v>
      </c>
      <c r="AU61">
        <v>2</v>
      </c>
      <c r="AV61">
        <v>2516347.56</v>
      </c>
      <c r="AW61">
        <v>6860333.9299999997</v>
      </c>
      <c r="AX61">
        <v>2516347.65</v>
      </c>
      <c r="AY61">
        <v>6860334.0800000001</v>
      </c>
      <c r="AZ61">
        <v>4.7999999999999996E-3</v>
      </c>
      <c r="BA61">
        <v>0</v>
      </c>
      <c r="BB61" t="b">
        <v>0</v>
      </c>
      <c r="BC61">
        <v>-999</v>
      </c>
      <c r="BD61">
        <v>0</v>
      </c>
      <c r="BE61" t="b">
        <v>1</v>
      </c>
      <c r="BF61">
        <v>7.8780999999999999</v>
      </c>
      <c r="BG61">
        <v>-0.51500000000000001</v>
      </c>
      <c r="BH61">
        <v>209</v>
      </c>
      <c r="BI61">
        <v>2</v>
      </c>
      <c r="BJ61">
        <v>2516345.84</v>
      </c>
      <c r="BK61">
        <v>6860333.2400000002</v>
      </c>
      <c r="BL61">
        <v>2516345.8199999998</v>
      </c>
      <c r="BM61">
        <v>6860333.2300000004</v>
      </c>
      <c r="BN61">
        <v>-5.0000000000000001E-4</v>
      </c>
      <c r="BO61">
        <v>0</v>
      </c>
      <c r="BP61" t="b">
        <v>0</v>
      </c>
      <c r="BQ61">
        <v>-999</v>
      </c>
      <c r="BR61">
        <v>0</v>
      </c>
      <c r="BS61" t="b">
        <v>1</v>
      </c>
      <c r="BT61">
        <v>0.81269999999999998</v>
      </c>
      <c r="BU61">
        <v>-1.056</v>
      </c>
      <c r="BV61">
        <v>323</v>
      </c>
      <c r="BW61">
        <v>2</v>
      </c>
      <c r="BX61">
        <v>2516348.25</v>
      </c>
      <c r="BY61">
        <v>6860339.0899999999</v>
      </c>
      <c r="BZ61">
        <v>2516348.2400000002</v>
      </c>
      <c r="CA61">
        <v>6860339.0999999996</v>
      </c>
      <c r="CB61">
        <v>5.9999999999999995E-4</v>
      </c>
      <c r="CC61">
        <v>0</v>
      </c>
      <c r="CD61" t="b">
        <v>0</v>
      </c>
      <c r="CE61">
        <v>-999</v>
      </c>
      <c r="CF61">
        <v>0</v>
      </c>
      <c r="CG61" t="b">
        <v>1</v>
      </c>
      <c r="CH61">
        <v>1.0068999999999999</v>
      </c>
      <c r="CI61">
        <v>0.65439999999999998</v>
      </c>
      <c r="CJ61" t="s">
        <v>81</v>
      </c>
    </row>
    <row r="62" spans="1:88">
      <c r="A62" t="str">
        <f t="shared" si="1"/>
        <v>131A_904</v>
      </c>
      <c r="B62" t="s">
        <v>152</v>
      </c>
      <c r="C62">
        <v>4</v>
      </c>
      <c r="D62">
        <v>3</v>
      </c>
      <c r="E62">
        <v>131</v>
      </c>
      <c r="F62">
        <v>904</v>
      </c>
      <c r="G62">
        <v>2</v>
      </c>
      <c r="H62">
        <v>2516361.3199999998</v>
      </c>
      <c r="I62">
        <v>6860336.1100000003</v>
      </c>
      <c r="J62">
        <v>2516361.34</v>
      </c>
      <c r="K62">
        <v>6860336.0599999996</v>
      </c>
      <c r="L62">
        <v>0.53300000000000003</v>
      </c>
      <c r="M62">
        <v>0.09</v>
      </c>
      <c r="N62">
        <v>0.15</v>
      </c>
      <c r="O62">
        <v>2.1312000000000002</v>
      </c>
      <c r="P62">
        <v>5</v>
      </c>
      <c r="Q62">
        <v>15</v>
      </c>
      <c r="R62">
        <v>68</v>
      </c>
      <c r="S62">
        <v>2</v>
      </c>
      <c r="T62">
        <v>2516360.94</v>
      </c>
      <c r="U62">
        <v>6860338.21</v>
      </c>
      <c r="V62">
        <v>2516361.0499999998</v>
      </c>
      <c r="W62">
        <v>6860338.2199999997</v>
      </c>
      <c r="X62">
        <v>-1.6999999999999999E-3</v>
      </c>
      <c r="Y62">
        <v>0</v>
      </c>
      <c r="Z62" t="b">
        <v>0</v>
      </c>
      <c r="AA62">
        <v>-999</v>
      </c>
      <c r="AB62">
        <v>0</v>
      </c>
      <c r="AC62" t="b">
        <v>1</v>
      </c>
      <c r="AD62">
        <v>2.5613999999999999</v>
      </c>
      <c r="AE62">
        <v>1.7016</v>
      </c>
      <c r="AF62">
        <v>61</v>
      </c>
      <c r="AG62">
        <v>2</v>
      </c>
      <c r="AH62">
        <v>2516360.2599999998</v>
      </c>
      <c r="AI62">
        <v>6860340.5099999998</v>
      </c>
      <c r="AJ62">
        <v>2516360.0699999998</v>
      </c>
      <c r="AK62">
        <v>6860340.4500000002</v>
      </c>
      <c r="AL62">
        <v>6.4000000000000003E-3</v>
      </c>
      <c r="AM62">
        <v>0</v>
      </c>
      <c r="AN62" t="b">
        <v>0</v>
      </c>
      <c r="AO62">
        <v>-999</v>
      </c>
      <c r="AP62">
        <v>0</v>
      </c>
      <c r="AQ62" t="b">
        <v>1</v>
      </c>
      <c r="AR62">
        <v>9.9954999999999998</v>
      </c>
      <c r="AS62">
        <v>1.8587</v>
      </c>
      <c r="AT62">
        <v>83</v>
      </c>
      <c r="AU62">
        <v>2</v>
      </c>
      <c r="AV62">
        <v>2516358.77</v>
      </c>
      <c r="AW62">
        <v>6860335.21</v>
      </c>
      <c r="AX62">
        <v>2516358.75</v>
      </c>
      <c r="AY62">
        <v>6860335.29</v>
      </c>
      <c r="AZ62">
        <v>-1.6000000000000001E-3</v>
      </c>
      <c r="BA62">
        <v>0</v>
      </c>
      <c r="BB62" t="b">
        <v>0</v>
      </c>
      <c r="BC62">
        <v>-999</v>
      </c>
      <c r="BD62">
        <v>0</v>
      </c>
      <c r="BE62" t="b">
        <v>1</v>
      </c>
      <c r="BF62">
        <v>2.3407</v>
      </c>
      <c r="BG62">
        <v>-2.8536999999999999</v>
      </c>
      <c r="BH62">
        <v>107</v>
      </c>
      <c r="BI62">
        <v>2</v>
      </c>
      <c r="BJ62">
        <v>2516359.29</v>
      </c>
      <c r="BK62">
        <v>6860331.6299999999</v>
      </c>
      <c r="BL62">
        <v>2516359.38</v>
      </c>
      <c r="BM62">
        <v>6860331.5899999999</v>
      </c>
      <c r="BN62">
        <v>3.2000000000000002E-3</v>
      </c>
      <c r="BO62">
        <v>0</v>
      </c>
      <c r="BP62" t="b">
        <v>0</v>
      </c>
      <c r="BQ62">
        <v>-999</v>
      </c>
      <c r="BR62">
        <v>0</v>
      </c>
      <c r="BS62" t="b">
        <v>1</v>
      </c>
      <c r="BT62">
        <v>5.1018999999999997</v>
      </c>
      <c r="BU62">
        <v>-1.9811000000000001</v>
      </c>
      <c r="BV62">
        <v>95</v>
      </c>
      <c r="BW62">
        <v>2</v>
      </c>
      <c r="BX62">
        <v>2516361.29</v>
      </c>
      <c r="BY62">
        <v>6860332.7699999996</v>
      </c>
      <c r="BZ62">
        <v>2516361.31</v>
      </c>
      <c r="CA62">
        <v>6860332.7699999996</v>
      </c>
      <c r="CB62">
        <v>4.0000000000000002E-4</v>
      </c>
      <c r="CC62">
        <v>0</v>
      </c>
      <c r="CD62" t="b">
        <v>0</v>
      </c>
      <c r="CE62">
        <v>-999</v>
      </c>
      <c r="CF62">
        <v>0</v>
      </c>
      <c r="CG62" t="b">
        <v>1</v>
      </c>
      <c r="CH62">
        <v>0.63239999999999996</v>
      </c>
      <c r="CI62">
        <v>-1.5795999999999999</v>
      </c>
      <c r="CJ62" t="s">
        <v>81</v>
      </c>
    </row>
    <row r="63" spans="1:88">
      <c r="A63" t="str">
        <f t="shared" si="1"/>
        <v>131A_905</v>
      </c>
      <c r="B63" t="s">
        <v>152</v>
      </c>
      <c r="C63">
        <v>5</v>
      </c>
      <c r="D63">
        <v>1</v>
      </c>
      <c r="E63">
        <v>131</v>
      </c>
      <c r="F63">
        <v>905</v>
      </c>
      <c r="G63">
        <v>2</v>
      </c>
      <c r="H63">
        <v>2516363.35</v>
      </c>
      <c r="I63">
        <v>6860328.9199999999</v>
      </c>
      <c r="J63">
        <v>2516363.36</v>
      </c>
      <c r="K63">
        <v>6860328.9199999999</v>
      </c>
      <c r="L63">
        <v>1.5269999999999999</v>
      </c>
      <c r="M63">
        <v>0.33</v>
      </c>
      <c r="N63">
        <v>0.28999999999999998</v>
      </c>
      <c r="O63">
        <v>2.1312000000000002</v>
      </c>
      <c r="P63">
        <v>5</v>
      </c>
      <c r="Q63">
        <v>15</v>
      </c>
      <c r="R63">
        <v>98</v>
      </c>
      <c r="S63">
        <v>2</v>
      </c>
      <c r="T63">
        <v>2516365.86</v>
      </c>
      <c r="U63">
        <v>6860329.9800000004</v>
      </c>
      <c r="V63">
        <v>2516365.87</v>
      </c>
      <c r="W63">
        <v>6860329.96</v>
      </c>
      <c r="X63">
        <v>-6.6E-3</v>
      </c>
      <c r="Y63">
        <v>0</v>
      </c>
      <c r="Z63" t="b">
        <v>0</v>
      </c>
      <c r="AA63">
        <v>-999</v>
      </c>
      <c r="AB63">
        <v>0</v>
      </c>
      <c r="AC63" t="b">
        <v>1</v>
      </c>
      <c r="AD63">
        <v>3.4981</v>
      </c>
      <c r="AE63">
        <v>0.3926</v>
      </c>
      <c r="AF63">
        <v>86</v>
      </c>
      <c r="AG63">
        <v>2</v>
      </c>
      <c r="AH63">
        <v>2516364.54</v>
      </c>
      <c r="AI63">
        <v>6860333.0199999996</v>
      </c>
      <c r="AJ63">
        <v>2516364.44</v>
      </c>
      <c r="AK63">
        <v>6860333.0499999998</v>
      </c>
      <c r="AL63">
        <v>2.9100000000000001E-2</v>
      </c>
      <c r="AM63">
        <v>0</v>
      </c>
      <c r="AN63" t="b">
        <v>0</v>
      </c>
      <c r="AO63">
        <v>-999</v>
      </c>
      <c r="AP63">
        <v>0</v>
      </c>
      <c r="AQ63" t="b">
        <v>1</v>
      </c>
      <c r="AR63">
        <v>15.714</v>
      </c>
      <c r="AS63">
        <v>1.3176000000000001</v>
      </c>
      <c r="AT63">
        <v>95</v>
      </c>
      <c r="AU63">
        <v>2</v>
      </c>
      <c r="AV63">
        <v>2516361.29</v>
      </c>
      <c r="AW63">
        <v>6860332.7699999996</v>
      </c>
      <c r="AX63">
        <v>2516361.33</v>
      </c>
      <c r="AY63">
        <v>6860332.79</v>
      </c>
      <c r="AZ63">
        <v>-1.1900000000000001E-2</v>
      </c>
      <c r="BA63">
        <v>0</v>
      </c>
      <c r="BB63" t="b">
        <v>0</v>
      </c>
      <c r="BC63">
        <v>-999</v>
      </c>
      <c r="BD63">
        <v>0</v>
      </c>
      <c r="BE63" t="b">
        <v>1</v>
      </c>
      <c r="BF63">
        <v>6.4722</v>
      </c>
      <c r="BG63">
        <v>2.0506000000000002</v>
      </c>
      <c r="BH63">
        <v>114</v>
      </c>
      <c r="BI63">
        <v>2</v>
      </c>
      <c r="BJ63">
        <v>2516359.44</v>
      </c>
      <c r="BK63">
        <v>6860329.3700000001</v>
      </c>
      <c r="BL63">
        <v>2516359.4300000002</v>
      </c>
      <c r="BM63">
        <v>6860329.25</v>
      </c>
      <c r="BN63">
        <v>3.5400000000000001E-2</v>
      </c>
      <c r="BO63">
        <v>0</v>
      </c>
      <c r="BP63" t="b">
        <v>0</v>
      </c>
      <c r="BQ63">
        <v>-999</v>
      </c>
      <c r="BR63">
        <v>0</v>
      </c>
      <c r="BS63" t="b">
        <v>1</v>
      </c>
      <c r="BT63">
        <v>19.173500000000001</v>
      </c>
      <c r="BU63">
        <v>3.0629</v>
      </c>
      <c r="BV63">
        <v>106</v>
      </c>
      <c r="BW63">
        <v>2</v>
      </c>
      <c r="BX63">
        <v>2516361.35</v>
      </c>
      <c r="BY63">
        <v>6860330.3700000001</v>
      </c>
      <c r="BZ63">
        <v>2516361.41</v>
      </c>
      <c r="CA63">
        <v>6860330.46</v>
      </c>
      <c r="CB63">
        <v>-4.5699999999999998E-2</v>
      </c>
      <c r="CC63">
        <v>0</v>
      </c>
      <c r="CD63" t="b">
        <v>0</v>
      </c>
      <c r="CE63">
        <v>-999</v>
      </c>
      <c r="CF63">
        <v>0</v>
      </c>
      <c r="CG63" t="b">
        <v>1</v>
      </c>
      <c r="CH63">
        <v>24.2315</v>
      </c>
      <c r="CI63">
        <v>2.4695</v>
      </c>
      <c r="CJ63" t="s">
        <v>81</v>
      </c>
    </row>
    <row r="64" spans="1:88">
      <c r="A64" t="str">
        <f t="shared" si="1"/>
        <v>122A_901</v>
      </c>
      <c r="B64" t="s">
        <v>176</v>
      </c>
      <c r="C64">
        <v>1</v>
      </c>
      <c r="D64">
        <v>3</v>
      </c>
      <c r="E64">
        <v>122</v>
      </c>
      <c r="F64">
        <v>901</v>
      </c>
      <c r="G64">
        <v>2</v>
      </c>
      <c r="H64">
        <v>2516126.62</v>
      </c>
      <c r="I64">
        <v>6860454.8300000001</v>
      </c>
      <c r="J64">
        <v>2516126.54</v>
      </c>
      <c r="K64">
        <v>6860454.8499999996</v>
      </c>
      <c r="L64">
        <v>1.26</v>
      </c>
      <c r="M64">
        <v>0.23</v>
      </c>
      <c r="N64">
        <v>0.27</v>
      </c>
      <c r="O64">
        <v>2.1312000000000002</v>
      </c>
      <c r="P64">
        <v>5</v>
      </c>
      <c r="Q64">
        <v>15</v>
      </c>
      <c r="R64">
        <v>144</v>
      </c>
      <c r="S64">
        <v>4</v>
      </c>
      <c r="T64">
        <v>2516126.15</v>
      </c>
      <c r="U64">
        <v>6860453.6100000003</v>
      </c>
      <c r="V64">
        <v>2516126.2200000002</v>
      </c>
      <c r="W64">
        <v>6860453.5899999999</v>
      </c>
      <c r="X64">
        <v>5.0000000000000001E-4</v>
      </c>
      <c r="Y64">
        <v>0</v>
      </c>
      <c r="Z64" t="b">
        <v>0</v>
      </c>
      <c r="AA64">
        <v>-999</v>
      </c>
      <c r="AB64">
        <v>0</v>
      </c>
      <c r="AC64" t="b">
        <v>1</v>
      </c>
      <c r="AD64">
        <v>0.33279999999999998</v>
      </c>
      <c r="AE64">
        <v>-1.8152999999999999</v>
      </c>
      <c r="AF64">
        <v>150</v>
      </c>
      <c r="AG64">
        <v>4</v>
      </c>
      <c r="AH64">
        <v>2516123.61</v>
      </c>
      <c r="AI64">
        <v>6860456.4800000004</v>
      </c>
      <c r="AJ64">
        <v>2516123.66</v>
      </c>
      <c r="AK64">
        <v>6860456.5700000003</v>
      </c>
      <c r="AL64">
        <v>-2.3999999999999998E-3</v>
      </c>
      <c r="AM64">
        <v>0</v>
      </c>
      <c r="AN64" t="b">
        <v>0</v>
      </c>
      <c r="AO64">
        <v>-999</v>
      </c>
      <c r="AP64">
        <v>0</v>
      </c>
      <c r="AQ64" t="b">
        <v>1</v>
      </c>
      <c r="AR64">
        <v>1.5684</v>
      </c>
      <c r="AS64">
        <v>2.6004</v>
      </c>
      <c r="AT64">
        <v>562</v>
      </c>
      <c r="AU64">
        <v>2</v>
      </c>
      <c r="AV64">
        <v>2516125.9500000002</v>
      </c>
      <c r="AW64">
        <v>6860459.4199999999</v>
      </c>
      <c r="AX64">
        <v>2516125.4900000002</v>
      </c>
      <c r="AY64">
        <v>6860459.3099999996</v>
      </c>
      <c r="AZ64">
        <v>1.5100000000000001E-2</v>
      </c>
      <c r="BA64">
        <v>0</v>
      </c>
      <c r="BB64" t="b">
        <v>0</v>
      </c>
      <c r="BC64">
        <v>-999</v>
      </c>
      <c r="BD64">
        <v>0</v>
      </c>
      <c r="BE64" t="b">
        <v>1</v>
      </c>
      <c r="BF64">
        <v>10.0593</v>
      </c>
      <c r="BG64">
        <v>1.8149999999999999</v>
      </c>
      <c r="BH64">
        <v>146</v>
      </c>
      <c r="BI64">
        <v>2</v>
      </c>
      <c r="BJ64">
        <v>2516127.31</v>
      </c>
      <c r="BK64">
        <v>6860457.0599999996</v>
      </c>
      <c r="BL64">
        <v>2516127.61</v>
      </c>
      <c r="BM64">
        <v>6860456.9000000004</v>
      </c>
      <c r="BN64">
        <v>-5.4999999999999997E-3</v>
      </c>
      <c r="BO64">
        <v>0</v>
      </c>
      <c r="BP64" t="b">
        <v>0</v>
      </c>
      <c r="BQ64">
        <v>-999</v>
      </c>
      <c r="BR64">
        <v>0</v>
      </c>
      <c r="BS64" t="b">
        <v>1</v>
      </c>
      <c r="BT64">
        <v>3.5085999999999999</v>
      </c>
      <c r="BU64">
        <v>1.0820000000000001</v>
      </c>
      <c r="BV64">
        <v>557</v>
      </c>
      <c r="BW64">
        <v>1</v>
      </c>
      <c r="BX64">
        <v>2516129.64</v>
      </c>
      <c r="BY64">
        <v>6860454.1500000004</v>
      </c>
      <c r="BZ64">
        <v>2516129.67</v>
      </c>
      <c r="CA64">
        <v>6860454.3399999999</v>
      </c>
      <c r="CB64">
        <v>4.3E-3</v>
      </c>
      <c r="CC64">
        <v>0</v>
      </c>
      <c r="CD64" t="b">
        <v>0</v>
      </c>
      <c r="CE64">
        <v>-999</v>
      </c>
      <c r="CF64">
        <v>0</v>
      </c>
      <c r="CG64" t="b">
        <v>1</v>
      </c>
      <c r="CH64">
        <v>2.7629000000000001</v>
      </c>
      <c r="CI64">
        <v>-0.15720000000000001</v>
      </c>
      <c r="CJ64" t="s">
        <v>81</v>
      </c>
    </row>
    <row r="65" spans="1:88">
      <c r="A65" t="str">
        <f t="shared" si="1"/>
        <v>122A_902</v>
      </c>
      <c r="B65" t="s">
        <v>176</v>
      </c>
      <c r="C65">
        <v>2</v>
      </c>
      <c r="D65">
        <v>3</v>
      </c>
      <c r="E65">
        <v>122</v>
      </c>
      <c r="F65">
        <v>902</v>
      </c>
      <c r="G65">
        <v>2</v>
      </c>
      <c r="H65">
        <v>2516125.63</v>
      </c>
      <c r="I65">
        <v>6860458.9299999997</v>
      </c>
      <c r="J65">
        <v>2516125.67</v>
      </c>
      <c r="K65">
        <v>6860459.0800000001</v>
      </c>
      <c r="L65">
        <v>1.1120000000000001</v>
      </c>
      <c r="M65">
        <v>0.2</v>
      </c>
      <c r="N65">
        <v>0.34</v>
      </c>
      <c r="O65">
        <v>2.1312000000000002</v>
      </c>
      <c r="P65">
        <v>5</v>
      </c>
      <c r="Q65">
        <v>15</v>
      </c>
      <c r="R65">
        <v>160</v>
      </c>
      <c r="S65">
        <v>3</v>
      </c>
      <c r="T65">
        <v>2516126.7400000002</v>
      </c>
      <c r="U65">
        <v>6860462.2300000004</v>
      </c>
      <c r="V65">
        <v>2516126.39</v>
      </c>
      <c r="W65">
        <v>6860462.3099999996</v>
      </c>
      <c r="X65">
        <v>8.6E-3</v>
      </c>
      <c r="Y65">
        <v>0</v>
      </c>
      <c r="Z65" t="b">
        <v>0</v>
      </c>
      <c r="AA65">
        <v>-999</v>
      </c>
      <c r="AB65">
        <v>0</v>
      </c>
      <c r="AC65" t="b">
        <v>1</v>
      </c>
      <c r="AD65">
        <v>6.3103999999999996</v>
      </c>
      <c r="AE65">
        <v>1.3612</v>
      </c>
      <c r="AF65">
        <v>570</v>
      </c>
      <c r="AG65">
        <v>2</v>
      </c>
      <c r="AH65">
        <v>2516125.7799999998</v>
      </c>
      <c r="AI65">
        <v>6860463.6299999999</v>
      </c>
      <c r="AJ65">
        <v>2516125.8199999998</v>
      </c>
      <c r="AK65">
        <v>6860463.6299999999</v>
      </c>
      <c r="AL65">
        <v>-1.4E-3</v>
      </c>
      <c r="AM65">
        <v>0</v>
      </c>
      <c r="AN65" t="b">
        <v>0</v>
      </c>
      <c r="AO65">
        <v>-999</v>
      </c>
      <c r="AP65">
        <v>0</v>
      </c>
      <c r="AQ65" t="b">
        <v>1</v>
      </c>
      <c r="AR65">
        <v>1.0521</v>
      </c>
      <c r="AS65">
        <v>1.5358000000000001</v>
      </c>
      <c r="AT65">
        <v>572</v>
      </c>
      <c r="AU65">
        <v>21</v>
      </c>
      <c r="AV65">
        <v>2516123.75</v>
      </c>
      <c r="AW65">
        <v>6860463.8399999999</v>
      </c>
      <c r="AX65">
        <v>2516124.04</v>
      </c>
      <c r="AY65">
        <v>6860463.9400000004</v>
      </c>
      <c r="AZ65">
        <v>-1.0800000000000001E-2</v>
      </c>
      <c r="BA65">
        <v>0</v>
      </c>
      <c r="BB65" t="b">
        <v>0</v>
      </c>
      <c r="BC65">
        <v>-999</v>
      </c>
      <c r="BD65">
        <v>0</v>
      </c>
      <c r="BE65" t="b">
        <v>1</v>
      </c>
      <c r="BF65">
        <v>8.2574000000000005</v>
      </c>
      <c r="BG65">
        <v>1.8848</v>
      </c>
      <c r="BH65">
        <v>574</v>
      </c>
      <c r="BI65">
        <v>1</v>
      </c>
      <c r="BJ65">
        <v>2516121.38</v>
      </c>
      <c r="BK65">
        <v>6860466.5</v>
      </c>
      <c r="BL65">
        <v>2516121.4700000002</v>
      </c>
      <c r="BM65">
        <v>6860466.5499999998</v>
      </c>
      <c r="BN65">
        <v>-6.1999999999999998E-3</v>
      </c>
      <c r="BO65">
        <v>0</v>
      </c>
      <c r="BP65" t="b">
        <v>0</v>
      </c>
      <c r="BQ65">
        <v>-999</v>
      </c>
      <c r="BR65">
        <v>0</v>
      </c>
      <c r="BS65" t="b">
        <v>1</v>
      </c>
      <c r="BT65">
        <v>5.0891999999999999</v>
      </c>
      <c r="BU65">
        <v>2.0768</v>
      </c>
      <c r="BV65">
        <v>140</v>
      </c>
      <c r="BW65">
        <v>21</v>
      </c>
      <c r="BX65">
        <v>2516131.46</v>
      </c>
      <c r="BY65">
        <v>6860457.6100000003</v>
      </c>
      <c r="BZ65">
        <v>2516131.39</v>
      </c>
      <c r="CA65">
        <v>6860457.3899999997</v>
      </c>
      <c r="CB65">
        <v>-9.5999999999999992E-3</v>
      </c>
      <c r="CC65">
        <v>0</v>
      </c>
      <c r="CD65" t="b">
        <v>0</v>
      </c>
      <c r="CE65">
        <v>-999</v>
      </c>
      <c r="CF65">
        <v>0</v>
      </c>
      <c r="CG65" t="b">
        <v>1</v>
      </c>
      <c r="CH65">
        <v>7.0895000000000001</v>
      </c>
      <c r="CI65">
        <v>-0.29680000000000001</v>
      </c>
      <c r="CJ65" t="s">
        <v>81</v>
      </c>
    </row>
    <row r="66" spans="1:88">
      <c r="A66" t="str">
        <f t="shared" si="1"/>
        <v>122A_903</v>
      </c>
      <c r="B66" t="s">
        <v>176</v>
      </c>
      <c r="C66">
        <v>3</v>
      </c>
      <c r="D66">
        <v>2</v>
      </c>
      <c r="E66">
        <v>122</v>
      </c>
      <c r="F66">
        <v>903</v>
      </c>
      <c r="G66">
        <v>2</v>
      </c>
      <c r="H66">
        <v>2516141.14</v>
      </c>
      <c r="I66">
        <v>6860468.5700000003</v>
      </c>
      <c r="J66">
        <v>2516141.15</v>
      </c>
      <c r="K66">
        <v>6860468.5499999998</v>
      </c>
      <c r="L66">
        <v>0.26</v>
      </c>
      <c r="M66">
        <v>0.06</v>
      </c>
      <c r="N66">
        <v>0.06</v>
      </c>
      <c r="O66">
        <v>2.1573000000000002</v>
      </c>
      <c r="P66">
        <v>4</v>
      </c>
      <c r="Q66">
        <v>12</v>
      </c>
      <c r="R66">
        <v>528</v>
      </c>
      <c r="S66">
        <v>2</v>
      </c>
      <c r="T66">
        <v>2516139.1800000002</v>
      </c>
      <c r="U66">
        <v>6860467.79</v>
      </c>
      <c r="V66">
        <v>2516139.21</v>
      </c>
      <c r="W66">
        <v>6860467.7300000004</v>
      </c>
      <c r="X66">
        <v>1E-3</v>
      </c>
      <c r="Y66">
        <v>0</v>
      </c>
      <c r="Z66" t="b">
        <v>0</v>
      </c>
      <c r="AA66">
        <v>-999</v>
      </c>
      <c r="AB66">
        <v>0</v>
      </c>
      <c r="AC66" t="b">
        <v>1</v>
      </c>
      <c r="AD66">
        <v>3.0611999999999999</v>
      </c>
      <c r="AE66">
        <v>-2.7403</v>
      </c>
      <c r="AF66">
        <v>533</v>
      </c>
      <c r="AG66">
        <v>2</v>
      </c>
      <c r="AH66">
        <v>2516141.08</v>
      </c>
      <c r="AI66">
        <v>6860464.9900000002</v>
      </c>
      <c r="AJ66">
        <v>2516141.0299999998</v>
      </c>
      <c r="AK66">
        <v>6860464.9900000002</v>
      </c>
      <c r="AL66">
        <v>-1.1999999999999999E-3</v>
      </c>
      <c r="AM66">
        <v>0</v>
      </c>
      <c r="AN66" t="b">
        <v>0</v>
      </c>
      <c r="AO66">
        <v>-999</v>
      </c>
      <c r="AP66">
        <v>0</v>
      </c>
      <c r="AQ66" t="b">
        <v>1</v>
      </c>
      <c r="AR66">
        <v>3.6608999999999998</v>
      </c>
      <c r="AS66">
        <v>-1.6057999999999999</v>
      </c>
      <c r="AT66">
        <v>55</v>
      </c>
      <c r="AU66">
        <v>3</v>
      </c>
      <c r="AV66">
        <v>2516143.4</v>
      </c>
      <c r="AW66">
        <v>6860467.96</v>
      </c>
      <c r="AX66">
        <v>2516143.42</v>
      </c>
      <c r="AY66">
        <v>6860468.0300000003</v>
      </c>
      <c r="AZ66">
        <v>8.9999999999999998E-4</v>
      </c>
      <c r="BA66">
        <v>0</v>
      </c>
      <c r="BB66" t="b">
        <v>0</v>
      </c>
      <c r="BC66">
        <v>-999</v>
      </c>
      <c r="BD66">
        <v>0</v>
      </c>
      <c r="BE66" t="b">
        <v>1</v>
      </c>
      <c r="BF66">
        <v>2.7703000000000002</v>
      </c>
      <c r="BG66">
        <v>-0.22700000000000001</v>
      </c>
      <c r="BH66">
        <v>87</v>
      </c>
      <c r="BI66">
        <v>3</v>
      </c>
      <c r="BJ66">
        <v>2516138.7799999998</v>
      </c>
      <c r="BK66">
        <v>6860465.1900000004</v>
      </c>
      <c r="BL66">
        <v>2516138.79</v>
      </c>
      <c r="BM66">
        <v>6860465.1799999997</v>
      </c>
      <c r="BN66">
        <v>2.9999999999999997E-4</v>
      </c>
      <c r="BO66">
        <v>0</v>
      </c>
      <c r="BP66" t="b">
        <v>0</v>
      </c>
      <c r="BQ66">
        <v>-999</v>
      </c>
      <c r="BR66">
        <v>0</v>
      </c>
      <c r="BS66" t="b">
        <v>1</v>
      </c>
      <c r="BT66">
        <v>0.99519999999999997</v>
      </c>
      <c r="BU66">
        <v>-2.1818</v>
      </c>
      <c r="BV66" t="s">
        <v>81</v>
      </c>
    </row>
    <row r="67" spans="1:88">
      <c r="A67" t="str">
        <f t="shared" si="1"/>
        <v>122A_904</v>
      </c>
      <c r="B67" t="s">
        <v>176</v>
      </c>
      <c r="C67">
        <v>4</v>
      </c>
      <c r="D67">
        <v>3</v>
      </c>
      <c r="E67">
        <v>122</v>
      </c>
      <c r="F67">
        <v>904</v>
      </c>
      <c r="G67">
        <v>2</v>
      </c>
      <c r="H67">
        <v>2516129.04</v>
      </c>
      <c r="I67">
        <v>6860450.4000000004</v>
      </c>
      <c r="J67">
        <v>2516129.02</v>
      </c>
      <c r="K67">
        <v>6860450.2800000003</v>
      </c>
      <c r="L67">
        <v>0.63900000000000001</v>
      </c>
      <c r="M67">
        <v>0.11</v>
      </c>
      <c r="N67">
        <v>0.41</v>
      </c>
      <c r="O67">
        <v>2.1312000000000002</v>
      </c>
      <c r="P67">
        <v>5</v>
      </c>
      <c r="Q67">
        <v>15</v>
      </c>
      <c r="R67">
        <v>146</v>
      </c>
      <c r="S67">
        <v>2</v>
      </c>
      <c r="T67">
        <v>2516127.31</v>
      </c>
      <c r="U67">
        <v>6860457.0599999996</v>
      </c>
      <c r="V67">
        <v>2516127.42</v>
      </c>
      <c r="W67">
        <v>6860457.0899999999</v>
      </c>
      <c r="X67">
        <v>-5.3E-3</v>
      </c>
      <c r="Y67">
        <v>0</v>
      </c>
      <c r="Z67" t="b">
        <v>0</v>
      </c>
      <c r="AA67">
        <v>-999</v>
      </c>
      <c r="AB67">
        <v>0</v>
      </c>
      <c r="AC67" t="b">
        <v>1</v>
      </c>
      <c r="AD67">
        <v>7.0655000000000001</v>
      </c>
      <c r="AE67">
        <v>1.7976000000000001</v>
      </c>
      <c r="AF67">
        <v>557</v>
      </c>
      <c r="AG67">
        <v>1</v>
      </c>
      <c r="AH67">
        <v>2516129.64</v>
      </c>
      <c r="AI67">
        <v>6860454.1500000004</v>
      </c>
      <c r="AJ67">
        <v>2516129.8199999998</v>
      </c>
      <c r="AK67">
        <v>6860454.1100000003</v>
      </c>
      <c r="AL67">
        <v>-5.0000000000000001E-3</v>
      </c>
      <c r="AM67">
        <v>0</v>
      </c>
      <c r="AN67" t="b">
        <v>0</v>
      </c>
      <c r="AO67">
        <v>-999</v>
      </c>
      <c r="AP67">
        <v>0</v>
      </c>
      <c r="AQ67" t="b">
        <v>1</v>
      </c>
      <c r="AR67">
        <v>6.4625000000000004</v>
      </c>
      <c r="AS67">
        <v>1.3612</v>
      </c>
      <c r="AT67">
        <v>560</v>
      </c>
      <c r="AU67">
        <v>3</v>
      </c>
      <c r="AV67">
        <v>2516128.16</v>
      </c>
      <c r="AW67">
        <v>6860456.3600000003</v>
      </c>
      <c r="AX67">
        <v>2516128</v>
      </c>
      <c r="AY67">
        <v>6860456.3300000001</v>
      </c>
      <c r="AZ67">
        <v>7.0000000000000001E-3</v>
      </c>
      <c r="BA67">
        <v>0</v>
      </c>
      <c r="BB67" t="b">
        <v>0</v>
      </c>
      <c r="BC67">
        <v>-999</v>
      </c>
      <c r="BD67">
        <v>0</v>
      </c>
      <c r="BE67" t="b">
        <v>1</v>
      </c>
      <c r="BF67">
        <v>9.2601999999999993</v>
      </c>
      <c r="BG67">
        <v>1.7452000000000001</v>
      </c>
      <c r="BH67">
        <v>140</v>
      </c>
      <c r="BI67">
        <v>21</v>
      </c>
      <c r="BJ67">
        <v>2516131.46</v>
      </c>
      <c r="BK67">
        <v>6860457.6100000003</v>
      </c>
      <c r="BL67">
        <v>2516131.33</v>
      </c>
      <c r="BM67">
        <v>6860457.6500000004</v>
      </c>
      <c r="BN67">
        <v>7.1000000000000004E-3</v>
      </c>
      <c r="BO67">
        <v>0</v>
      </c>
      <c r="BP67" t="b">
        <v>0</v>
      </c>
      <c r="BQ67">
        <v>-999</v>
      </c>
      <c r="BR67">
        <v>0</v>
      </c>
      <c r="BS67" t="b">
        <v>1</v>
      </c>
      <c r="BT67">
        <v>9.9041999999999994</v>
      </c>
      <c r="BU67">
        <v>1.274</v>
      </c>
      <c r="BV67">
        <v>138</v>
      </c>
      <c r="BW67">
        <v>21</v>
      </c>
      <c r="BX67">
        <v>2516132.3199999998</v>
      </c>
      <c r="BY67">
        <v>6860458.8799999999</v>
      </c>
      <c r="BZ67">
        <v>2516132.3199999998</v>
      </c>
      <c r="CA67">
        <v>6860458.8799999999</v>
      </c>
      <c r="CB67">
        <v>-2.0000000000000001E-4</v>
      </c>
      <c r="CC67">
        <v>0</v>
      </c>
      <c r="CD67" t="b">
        <v>0</v>
      </c>
      <c r="CE67">
        <v>-999</v>
      </c>
      <c r="CF67">
        <v>0</v>
      </c>
      <c r="CG67" t="b">
        <v>1</v>
      </c>
      <c r="CH67">
        <v>0.23499999999999999</v>
      </c>
      <c r="CI67">
        <v>1.2041999999999999</v>
      </c>
      <c r="CJ67" t="s">
        <v>81</v>
      </c>
    </row>
    <row r="68" spans="1:88">
      <c r="A68" t="str">
        <f t="shared" si="1"/>
        <v>122A_905</v>
      </c>
      <c r="B68" t="s">
        <v>176</v>
      </c>
      <c r="C68">
        <v>5</v>
      </c>
      <c r="D68">
        <v>2</v>
      </c>
      <c r="E68">
        <v>122</v>
      </c>
      <c r="F68">
        <v>905</v>
      </c>
      <c r="G68">
        <v>2</v>
      </c>
      <c r="H68">
        <v>2516126.7000000002</v>
      </c>
      <c r="I68">
        <v>6860451.96</v>
      </c>
      <c r="J68">
        <v>2516126.6800000002</v>
      </c>
      <c r="K68">
        <v>6860451.96</v>
      </c>
      <c r="L68">
        <v>0.249</v>
      </c>
      <c r="M68">
        <v>0.11</v>
      </c>
      <c r="N68">
        <v>0.09</v>
      </c>
      <c r="O68">
        <v>2.1573000000000002</v>
      </c>
      <c r="P68">
        <v>4</v>
      </c>
      <c r="Q68">
        <v>12</v>
      </c>
      <c r="R68">
        <v>149</v>
      </c>
      <c r="S68">
        <v>3</v>
      </c>
      <c r="T68">
        <v>2516131.2000000002</v>
      </c>
      <c r="U68">
        <v>6860461.9299999997</v>
      </c>
      <c r="V68">
        <v>2516131.16</v>
      </c>
      <c r="W68">
        <v>6860461.9500000002</v>
      </c>
      <c r="X68">
        <v>3.0000000000000001E-3</v>
      </c>
      <c r="Y68">
        <v>0</v>
      </c>
      <c r="Z68" t="b">
        <v>0</v>
      </c>
      <c r="AA68">
        <v>-999</v>
      </c>
      <c r="AB68">
        <v>0</v>
      </c>
      <c r="AC68" t="b">
        <v>1</v>
      </c>
      <c r="AD68">
        <v>10.942600000000001</v>
      </c>
      <c r="AE68">
        <v>1.1517999999999999</v>
      </c>
      <c r="AF68">
        <v>140</v>
      </c>
      <c r="AG68">
        <v>21</v>
      </c>
      <c r="AH68">
        <v>2516131.46</v>
      </c>
      <c r="AI68">
        <v>6860457.6100000003</v>
      </c>
      <c r="AJ68">
        <v>2516131.52</v>
      </c>
      <c r="AK68">
        <v>6860457.5599999996</v>
      </c>
      <c r="AL68">
        <v>-3.7000000000000002E-3</v>
      </c>
      <c r="AM68">
        <v>0</v>
      </c>
      <c r="AN68" t="b">
        <v>0</v>
      </c>
      <c r="AO68">
        <v>-999</v>
      </c>
      <c r="AP68">
        <v>0</v>
      </c>
      <c r="AQ68" t="b">
        <v>1</v>
      </c>
      <c r="AR68">
        <v>13.1975</v>
      </c>
      <c r="AS68">
        <v>0.85509999999999997</v>
      </c>
      <c r="AT68">
        <v>557</v>
      </c>
      <c r="AU68">
        <v>1</v>
      </c>
      <c r="AV68">
        <v>2516129.64</v>
      </c>
      <c r="AW68">
        <v>6860454.1500000004</v>
      </c>
      <c r="AX68">
        <v>2516129.62</v>
      </c>
      <c r="AY68">
        <v>6860454.1699999999</v>
      </c>
      <c r="AZ68">
        <v>8.0000000000000004E-4</v>
      </c>
      <c r="BA68">
        <v>0</v>
      </c>
      <c r="BB68" t="b">
        <v>0</v>
      </c>
      <c r="BC68">
        <v>-999</v>
      </c>
      <c r="BD68">
        <v>0</v>
      </c>
      <c r="BE68" t="b">
        <v>1</v>
      </c>
      <c r="BF68">
        <v>2.4903</v>
      </c>
      <c r="BG68">
        <v>0.64559999999999995</v>
      </c>
      <c r="BH68">
        <v>137</v>
      </c>
      <c r="BI68">
        <v>3</v>
      </c>
      <c r="BJ68">
        <v>2516129.71</v>
      </c>
      <c r="BK68">
        <v>6860452.6500000004</v>
      </c>
      <c r="BL68">
        <v>2516129.71</v>
      </c>
      <c r="BM68">
        <v>6860452.6600000001</v>
      </c>
      <c r="BN68">
        <v>2.0000000000000001E-4</v>
      </c>
      <c r="BO68">
        <v>0</v>
      </c>
      <c r="BP68" t="b">
        <v>0</v>
      </c>
      <c r="BQ68">
        <v>-999</v>
      </c>
      <c r="BR68">
        <v>0</v>
      </c>
      <c r="BS68" t="b">
        <v>1</v>
      </c>
      <c r="BT68">
        <v>0.52239999999999998</v>
      </c>
      <c r="BU68">
        <v>0.2268</v>
      </c>
      <c r="BV68" t="s">
        <v>81</v>
      </c>
    </row>
    <row r="69" spans="1:88">
      <c r="A69" t="str">
        <f t="shared" si="1"/>
        <v>122A_906</v>
      </c>
      <c r="B69" t="s">
        <v>176</v>
      </c>
      <c r="C69">
        <v>6</v>
      </c>
      <c r="D69">
        <v>3</v>
      </c>
      <c r="E69">
        <v>122</v>
      </c>
      <c r="F69">
        <v>906</v>
      </c>
      <c r="G69">
        <v>2</v>
      </c>
      <c r="H69">
        <v>2516125.65</v>
      </c>
      <c r="I69">
        <v>6860452.46</v>
      </c>
      <c r="J69">
        <v>2516125.64</v>
      </c>
      <c r="K69">
        <v>6860452.3399999999</v>
      </c>
      <c r="L69">
        <v>0.67600000000000005</v>
      </c>
      <c r="M69">
        <v>0.18</v>
      </c>
      <c r="N69">
        <v>0.16</v>
      </c>
      <c r="O69">
        <v>2.1312000000000002</v>
      </c>
      <c r="P69">
        <v>5</v>
      </c>
      <c r="Q69">
        <v>15</v>
      </c>
      <c r="R69">
        <v>137</v>
      </c>
      <c r="S69">
        <v>3</v>
      </c>
      <c r="T69">
        <v>2516129.71</v>
      </c>
      <c r="U69">
        <v>6860452.6500000004</v>
      </c>
      <c r="V69">
        <v>2516129.7000000002</v>
      </c>
      <c r="W69">
        <v>6860452.75</v>
      </c>
      <c r="X69">
        <v>3.0000000000000001E-3</v>
      </c>
      <c r="Y69">
        <v>0</v>
      </c>
      <c r="Z69" t="b">
        <v>0</v>
      </c>
      <c r="AA69">
        <v>-999</v>
      </c>
      <c r="AB69">
        <v>0</v>
      </c>
      <c r="AC69" t="b">
        <v>1</v>
      </c>
      <c r="AD69">
        <v>3.6185999999999998</v>
      </c>
      <c r="AE69">
        <v>0.1046</v>
      </c>
      <c r="AF69">
        <v>557</v>
      </c>
      <c r="AG69">
        <v>1</v>
      </c>
      <c r="AH69">
        <v>2516129.64</v>
      </c>
      <c r="AI69">
        <v>6860454.1500000004</v>
      </c>
      <c r="AJ69">
        <v>2516129.59</v>
      </c>
      <c r="AK69">
        <v>6860454.25</v>
      </c>
      <c r="AL69">
        <v>3.3999999999999998E-3</v>
      </c>
      <c r="AM69">
        <v>0</v>
      </c>
      <c r="AN69" t="b">
        <v>0</v>
      </c>
      <c r="AO69">
        <v>-999</v>
      </c>
      <c r="AP69">
        <v>0</v>
      </c>
      <c r="AQ69" t="b">
        <v>1</v>
      </c>
      <c r="AR69">
        <v>4.1666999999999996</v>
      </c>
      <c r="AS69">
        <v>0.45369999999999999</v>
      </c>
      <c r="AT69">
        <v>140</v>
      </c>
      <c r="AU69">
        <v>21</v>
      </c>
      <c r="AV69">
        <v>2516131.46</v>
      </c>
      <c r="AW69">
        <v>6860457.6100000003</v>
      </c>
      <c r="AX69">
        <v>2516131.6</v>
      </c>
      <c r="AY69">
        <v>6860457.4500000002</v>
      </c>
      <c r="AZ69">
        <v>-1.14E-2</v>
      </c>
      <c r="BA69">
        <v>0</v>
      </c>
      <c r="BB69" t="b">
        <v>0</v>
      </c>
      <c r="BC69">
        <v>-999</v>
      </c>
      <c r="BD69">
        <v>0</v>
      </c>
      <c r="BE69" t="b">
        <v>1</v>
      </c>
      <c r="BF69">
        <v>15.2049</v>
      </c>
      <c r="BG69">
        <v>0.69799999999999995</v>
      </c>
      <c r="BH69">
        <v>146</v>
      </c>
      <c r="BI69">
        <v>2</v>
      </c>
      <c r="BJ69">
        <v>2516127.31</v>
      </c>
      <c r="BK69">
        <v>6860457.0599999996</v>
      </c>
      <c r="BL69">
        <v>2516127.35</v>
      </c>
      <c r="BM69">
        <v>6860457.0499999998</v>
      </c>
      <c r="BN69">
        <v>-1.4E-3</v>
      </c>
      <c r="BO69">
        <v>0</v>
      </c>
      <c r="BP69" t="b">
        <v>0</v>
      </c>
      <c r="BQ69">
        <v>-999</v>
      </c>
      <c r="BR69">
        <v>0</v>
      </c>
      <c r="BS69" t="b">
        <v>1</v>
      </c>
      <c r="BT69">
        <v>1.7439</v>
      </c>
      <c r="BU69">
        <v>1.2216</v>
      </c>
      <c r="BV69">
        <v>170</v>
      </c>
      <c r="BW69">
        <v>21</v>
      </c>
      <c r="BX69">
        <v>2516122.14</v>
      </c>
      <c r="BY69">
        <v>6860465.5599999996</v>
      </c>
      <c r="BZ69">
        <v>2516122.02</v>
      </c>
      <c r="CA69">
        <v>6860465.5300000003</v>
      </c>
      <c r="CB69">
        <v>1.14E-2</v>
      </c>
      <c r="CC69">
        <v>0</v>
      </c>
      <c r="CD69" t="b">
        <v>0</v>
      </c>
      <c r="CE69">
        <v>-999</v>
      </c>
      <c r="CF69">
        <v>0</v>
      </c>
      <c r="CG69" t="b">
        <v>1</v>
      </c>
      <c r="CH69">
        <v>16.0291</v>
      </c>
      <c r="CI69">
        <v>1.8499000000000001</v>
      </c>
      <c r="CJ69" t="s">
        <v>81</v>
      </c>
    </row>
    <row r="70" spans="1:88">
      <c r="A70" t="str">
        <f t="shared" si="1"/>
        <v>122B_901</v>
      </c>
      <c r="B70" t="s">
        <v>177</v>
      </c>
      <c r="C70">
        <v>1</v>
      </c>
      <c r="D70">
        <v>2</v>
      </c>
      <c r="E70">
        <v>122</v>
      </c>
      <c r="F70">
        <v>901</v>
      </c>
      <c r="G70">
        <v>1</v>
      </c>
      <c r="H70">
        <v>2516132.8199999998</v>
      </c>
      <c r="I70">
        <v>6860468.1200000001</v>
      </c>
      <c r="J70">
        <v>2516132.88</v>
      </c>
      <c r="K70">
        <v>6860468.1100000003</v>
      </c>
      <c r="L70">
        <v>0.64300000000000002</v>
      </c>
      <c r="M70">
        <v>0.12</v>
      </c>
      <c r="N70">
        <v>0.15</v>
      </c>
      <c r="O70">
        <v>2.1312000000000002</v>
      </c>
      <c r="P70">
        <v>5</v>
      </c>
      <c r="Q70">
        <v>15</v>
      </c>
      <c r="R70">
        <v>197</v>
      </c>
      <c r="S70">
        <v>21</v>
      </c>
      <c r="T70">
        <v>2516130.71</v>
      </c>
      <c r="U70">
        <v>6860470.2699999996</v>
      </c>
      <c r="V70">
        <v>2516130.85</v>
      </c>
      <c r="W70">
        <v>6860470.3899999997</v>
      </c>
      <c r="X70">
        <v>-4.7000000000000002E-3</v>
      </c>
      <c r="Y70">
        <v>0</v>
      </c>
      <c r="Z70" t="b">
        <v>0</v>
      </c>
      <c r="AA70">
        <v>-999</v>
      </c>
      <c r="AB70">
        <v>0</v>
      </c>
      <c r="AC70" t="b">
        <v>1</v>
      </c>
      <c r="AD70">
        <v>6.0159000000000002</v>
      </c>
      <c r="AE70">
        <v>2.2949999999999999</v>
      </c>
      <c r="AF70">
        <v>215</v>
      </c>
      <c r="AG70">
        <v>21</v>
      </c>
      <c r="AH70">
        <v>2516131.54</v>
      </c>
      <c r="AI70">
        <v>6860472.6900000004</v>
      </c>
      <c r="AJ70">
        <v>2516131.6</v>
      </c>
      <c r="AK70">
        <v>6860472.71</v>
      </c>
      <c r="AL70">
        <v>-2.0999999999999999E-3</v>
      </c>
      <c r="AM70">
        <v>0</v>
      </c>
      <c r="AN70" t="b">
        <v>0</v>
      </c>
      <c r="AO70">
        <v>-999</v>
      </c>
      <c r="AP70">
        <v>0</v>
      </c>
      <c r="AQ70" t="b">
        <v>1</v>
      </c>
      <c r="AR70">
        <v>2.7482000000000002</v>
      </c>
      <c r="AS70">
        <v>1.8411999999999999</v>
      </c>
      <c r="AT70">
        <v>225</v>
      </c>
      <c r="AU70">
        <v>21</v>
      </c>
      <c r="AV70">
        <v>2516133.7400000002</v>
      </c>
      <c r="AW70">
        <v>6860472.8399999999</v>
      </c>
      <c r="AX70">
        <v>2516133.65</v>
      </c>
      <c r="AY70">
        <v>6860472.8499999996</v>
      </c>
      <c r="AZ70">
        <v>2.8999999999999998E-3</v>
      </c>
      <c r="BA70">
        <v>0</v>
      </c>
      <c r="BB70" t="b">
        <v>0</v>
      </c>
      <c r="BC70">
        <v>-999</v>
      </c>
      <c r="BD70">
        <v>0</v>
      </c>
      <c r="BE70" t="b">
        <v>1</v>
      </c>
      <c r="BF70">
        <v>3.7591999999999999</v>
      </c>
      <c r="BG70">
        <v>1.4136</v>
      </c>
      <c r="BH70">
        <v>188</v>
      </c>
      <c r="BI70">
        <v>21</v>
      </c>
      <c r="BJ70">
        <v>2516126.4</v>
      </c>
      <c r="BK70">
        <v>6860470.9000000004</v>
      </c>
      <c r="BL70">
        <v>2516126.3199999998</v>
      </c>
      <c r="BM70">
        <v>6860470.71</v>
      </c>
      <c r="BN70">
        <v>1.0500000000000001E-2</v>
      </c>
      <c r="BO70">
        <v>0</v>
      </c>
      <c r="BP70" t="b">
        <v>0</v>
      </c>
      <c r="BQ70">
        <v>-999</v>
      </c>
      <c r="BR70">
        <v>0</v>
      </c>
      <c r="BS70" t="b">
        <v>1</v>
      </c>
      <c r="BT70">
        <v>14.2829</v>
      </c>
      <c r="BU70">
        <v>2.7749999999999999</v>
      </c>
      <c r="BV70">
        <v>174</v>
      </c>
      <c r="BW70">
        <v>21</v>
      </c>
      <c r="BX70">
        <v>2516130.9900000002</v>
      </c>
      <c r="BY70">
        <v>6860466.8200000003</v>
      </c>
      <c r="BZ70">
        <v>2516130.96</v>
      </c>
      <c r="CA70">
        <v>6860466.8600000003</v>
      </c>
      <c r="CB70">
        <v>-1.5E-3</v>
      </c>
      <c r="CC70">
        <v>0</v>
      </c>
      <c r="CD70" t="b">
        <v>0</v>
      </c>
      <c r="CE70">
        <v>-999</v>
      </c>
      <c r="CF70">
        <v>0</v>
      </c>
      <c r="CG70" t="b">
        <v>1</v>
      </c>
      <c r="CH70">
        <v>1.8651</v>
      </c>
      <c r="CI70">
        <v>-2.5657999999999999</v>
      </c>
      <c r="CJ70" t="s">
        <v>81</v>
      </c>
    </row>
    <row r="71" spans="1:88">
      <c r="A71" t="str">
        <f t="shared" si="1"/>
        <v>122B_902</v>
      </c>
      <c r="B71" t="s">
        <v>177</v>
      </c>
      <c r="C71">
        <v>2</v>
      </c>
      <c r="D71">
        <v>2</v>
      </c>
      <c r="E71">
        <v>122</v>
      </c>
      <c r="F71">
        <v>902</v>
      </c>
      <c r="G71">
        <v>16</v>
      </c>
      <c r="H71">
        <v>2516134.13</v>
      </c>
      <c r="I71">
        <v>6860475.5300000003</v>
      </c>
      <c r="J71">
        <v>2516134.14</v>
      </c>
      <c r="K71">
        <v>6860475.4699999997</v>
      </c>
      <c r="L71">
        <v>0.41599999999999998</v>
      </c>
      <c r="M71">
        <v>7.0000000000000007E-2</v>
      </c>
      <c r="N71">
        <v>0.11</v>
      </c>
      <c r="O71">
        <v>2.1312000000000002</v>
      </c>
      <c r="P71">
        <v>5</v>
      </c>
      <c r="Q71">
        <v>15</v>
      </c>
      <c r="R71">
        <v>229</v>
      </c>
      <c r="S71">
        <v>3</v>
      </c>
      <c r="T71">
        <v>2516133.1</v>
      </c>
      <c r="U71">
        <v>6860477.3899999997</v>
      </c>
      <c r="V71">
        <v>2516133.02</v>
      </c>
      <c r="W71">
        <v>6860477.3399999999</v>
      </c>
      <c r="X71">
        <v>2.0999999999999999E-3</v>
      </c>
      <c r="Y71">
        <v>0</v>
      </c>
      <c r="Z71" t="b">
        <v>0</v>
      </c>
      <c r="AA71">
        <v>-999</v>
      </c>
      <c r="AB71">
        <v>0</v>
      </c>
      <c r="AC71" t="b">
        <v>1</v>
      </c>
      <c r="AD71">
        <v>4.1520999999999999</v>
      </c>
      <c r="AE71">
        <v>2.1116999999999999</v>
      </c>
      <c r="AF71">
        <v>230</v>
      </c>
      <c r="AG71">
        <v>3</v>
      </c>
      <c r="AH71">
        <v>2516132.2799999998</v>
      </c>
      <c r="AI71">
        <v>6860480.0499999998</v>
      </c>
      <c r="AJ71">
        <v>2516132.29</v>
      </c>
      <c r="AK71">
        <v>6860480.0499999998</v>
      </c>
      <c r="AL71">
        <v>-4.0000000000000002E-4</v>
      </c>
      <c r="AM71">
        <v>0</v>
      </c>
      <c r="AN71" t="b">
        <v>0</v>
      </c>
      <c r="AO71">
        <v>-999</v>
      </c>
      <c r="AP71">
        <v>0</v>
      </c>
      <c r="AQ71" t="b">
        <v>1</v>
      </c>
      <c r="AR71">
        <v>0.73839999999999995</v>
      </c>
      <c r="AS71">
        <v>1.9545999999999999</v>
      </c>
      <c r="AT71">
        <v>236</v>
      </c>
      <c r="AU71">
        <v>21</v>
      </c>
      <c r="AV71">
        <v>2516136.27</v>
      </c>
      <c r="AW71">
        <v>6860479.8899999997</v>
      </c>
      <c r="AX71">
        <v>2516136.19</v>
      </c>
      <c r="AY71">
        <v>6860479.9299999997</v>
      </c>
      <c r="AZ71">
        <v>3.3E-3</v>
      </c>
      <c r="BA71">
        <v>0</v>
      </c>
      <c r="BB71" t="b">
        <v>0</v>
      </c>
      <c r="BC71">
        <v>-999</v>
      </c>
      <c r="BD71">
        <v>0</v>
      </c>
      <c r="BE71" t="b">
        <v>1</v>
      </c>
      <c r="BF71">
        <v>6.7031999999999998</v>
      </c>
      <c r="BG71">
        <v>1.1431</v>
      </c>
      <c r="BH71">
        <v>238</v>
      </c>
      <c r="BI71">
        <v>2</v>
      </c>
      <c r="BJ71">
        <v>2516136.5099999998</v>
      </c>
      <c r="BK71">
        <v>6860476.4500000002</v>
      </c>
      <c r="BL71">
        <v>2516136.5</v>
      </c>
      <c r="BM71">
        <v>6860476.4699999997</v>
      </c>
      <c r="BN71">
        <v>6.9999999999999999E-4</v>
      </c>
      <c r="BO71">
        <v>0</v>
      </c>
      <c r="BP71" t="b">
        <v>0</v>
      </c>
      <c r="BQ71">
        <v>-999</v>
      </c>
      <c r="BR71">
        <v>0</v>
      </c>
      <c r="BS71" t="b">
        <v>1</v>
      </c>
      <c r="BT71">
        <v>1.3540000000000001</v>
      </c>
      <c r="BU71">
        <v>0.40129999999999999</v>
      </c>
      <c r="BV71">
        <v>225</v>
      </c>
      <c r="BW71">
        <v>21</v>
      </c>
      <c r="BX71">
        <v>2516133.7400000002</v>
      </c>
      <c r="BY71">
        <v>6860472.8399999999</v>
      </c>
      <c r="BZ71">
        <v>2516133.9</v>
      </c>
      <c r="CA71">
        <v>6860472.8300000001</v>
      </c>
      <c r="CB71">
        <v>2E-3</v>
      </c>
      <c r="CC71">
        <v>0</v>
      </c>
      <c r="CD71" t="b">
        <v>0</v>
      </c>
      <c r="CE71">
        <v>-999</v>
      </c>
      <c r="CF71">
        <v>0</v>
      </c>
      <c r="CG71" t="b">
        <v>1</v>
      </c>
      <c r="CH71">
        <v>3.8913000000000002</v>
      </c>
      <c r="CI71">
        <v>-1.6581999999999999</v>
      </c>
      <c r="CJ71" t="s">
        <v>81</v>
      </c>
    </row>
    <row r="72" spans="1:88">
      <c r="A72" t="str">
        <f t="shared" si="1"/>
        <v>122B_903</v>
      </c>
      <c r="B72" t="s">
        <v>177</v>
      </c>
      <c r="C72">
        <v>3</v>
      </c>
      <c r="D72">
        <v>2</v>
      </c>
      <c r="E72">
        <v>122</v>
      </c>
      <c r="F72">
        <v>903</v>
      </c>
      <c r="G72">
        <v>2</v>
      </c>
      <c r="H72">
        <v>2516137.77</v>
      </c>
      <c r="I72">
        <v>6860469.9900000002</v>
      </c>
      <c r="J72">
        <v>2516137.7799999998</v>
      </c>
      <c r="K72">
        <v>6860470.0099999998</v>
      </c>
      <c r="L72">
        <v>0.52400000000000002</v>
      </c>
      <c r="M72">
        <v>0.12</v>
      </c>
      <c r="N72">
        <v>0.1</v>
      </c>
      <c r="O72">
        <v>2.1312000000000002</v>
      </c>
      <c r="P72">
        <v>5</v>
      </c>
      <c r="Q72">
        <v>15</v>
      </c>
      <c r="R72">
        <v>224</v>
      </c>
      <c r="S72">
        <v>21</v>
      </c>
      <c r="T72">
        <v>2516135</v>
      </c>
      <c r="U72">
        <v>6860469.5999999996</v>
      </c>
      <c r="V72">
        <v>2516134.9900000002</v>
      </c>
      <c r="W72">
        <v>6860469.7599999998</v>
      </c>
      <c r="X72">
        <v>-3.5000000000000001E-3</v>
      </c>
      <c r="Y72">
        <v>0</v>
      </c>
      <c r="Z72" t="b">
        <v>0</v>
      </c>
      <c r="AA72">
        <v>-999</v>
      </c>
      <c r="AB72">
        <v>0</v>
      </c>
      <c r="AC72" t="b">
        <v>1</v>
      </c>
      <c r="AD72">
        <v>5.4707999999999997</v>
      </c>
      <c r="AE72">
        <v>-3.0543999999999998</v>
      </c>
      <c r="AF72">
        <v>225</v>
      </c>
      <c r="AG72">
        <v>21</v>
      </c>
      <c r="AH72">
        <v>2516133.7400000002</v>
      </c>
      <c r="AI72">
        <v>6860472.8399999999</v>
      </c>
      <c r="AJ72">
        <v>2516133.7200000002</v>
      </c>
      <c r="AK72">
        <v>6860472.8099999996</v>
      </c>
      <c r="AL72">
        <v>1E-3</v>
      </c>
      <c r="AM72">
        <v>0</v>
      </c>
      <c r="AN72" t="b">
        <v>0</v>
      </c>
      <c r="AO72">
        <v>-999</v>
      </c>
      <c r="AP72">
        <v>0</v>
      </c>
      <c r="AQ72" t="b">
        <v>1</v>
      </c>
      <c r="AR72">
        <v>1.5799000000000001</v>
      </c>
      <c r="AS72">
        <v>2.5392999999999999</v>
      </c>
      <c r="AT72">
        <v>215</v>
      </c>
      <c r="AU72">
        <v>21</v>
      </c>
      <c r="AV72">
        <v>2516131.54</v>
      </c>
      <c r="AW72">
        <v>6860472.6900000004</v>
      </c>
      <c r="AX72">
        <v>2516131.48</v>
      </c>
      <c r="AY72">
        <v>6860472.5499999998</v>
      </c>
      <c r="AZ72">
        <v>7.1000000000000004E-3</v>
      </c>
      <c r="BA72">
        <v>0</v>
      </c>
      <c r="BB72" t="b">
        <v>0</v>
      </c>
      <c r="BC72">
        <v>-999</v>
      </c>
      <c r="BD72">
        <v>0</v>
      </c>
      <c r="BE72" t="b">
        <v>1</v>
      </c>
      <c r="BF72">
        <v>11.835800000000001</v>
      </c>
      <c r="BG72">
        <v>2.7662</v>
      </c>
      <c r="BH72">
        <v>58</v>
      </c>
      <c r="BI72">
        <v>1</v>
      </c>
      <c r="BJ72">
        <v>2516137.33</v>
      </c>
      <c r="BK72">
        <v>6860466.8499999996</v>
      </c>
      <c r="BL72">
        <v>2516137.44</v>
      </c>
      <c r="BM72">
        <v>6860466.8399999999</v>
      </c>
      <c r="BN72">
        <v>2.8999999999999998E-3</v>
      </c>
      <c r="BO72">
        <v>0</v>
      </c>
      <c r="BP72" t="b">
        <v>0</v>
      </c>
      <c r="BQ72">
        <v>-999</v>
      </c>
      <c r="BR72">
        <v>0</v>
      </c>
      <c r="BS72" t="b">
        <v>1</v>
      </c>
      <c r="BT72">
        <v>4.4843999999999999</v>
      </c>
      <c r="BU72">
        <v>-1.6756</v>
      </c>
      <c r="BV72">
        <v>191</v>
      </c>
      <c r="BW72">
        <v>21</v>
      </c>
      <c r="BX72">
        <v>2516135.17</v>
      </c>
      <c r="BY72">
        <v>6860467.3499999996</v>
      </c>
      <c r="BZ72">
        <v>2516135.15</v>
      </c>
      <c r="CA72">
        <v>6860467.3700000001</v>
      </c>
      <c r="CB72">
        <v>-8.0000000000000004E-4</v>
      </c>
      <c r="CC72">
        <v>0</v>
      </c>
      <c r="CD72" t="b">
        <v>0</v>
      </c>
      <c r="CE72">
        <v>-999</v>
      </c>
      <c r="CF72">
        <v>0</v>
      </c>
      <c r="CG72" t="b">
        <v>1</v>
      </c>
      <c r="CH72">
        <v>1.1892</v>
      </c>
      <c r="CI72">
        <v>-2.3563000000000001</v>
      </c>
      <c r="CJ72" t="s">
        <v>81</v>
      </c>
    </row>
    <row r="73" spans="1:88">
      <c r="A73" t="str">
        <f t="shared" si="1"/>
        <v>122B_904</v>
      </c>
      <c r="B73" t="s">
        <v>177</v>
      </c>
      <c r="C73">
        <v>4</v>
      </c>
      <c r="D73">
        <v>1</v>
      </c>
      <c r="E73">
        <v>122</v>
      </c>
      <c r="F73">
        <v>904</v>
      </c>
      <c r="G73">
        <v>2</v>
      </c>
      <c r="H73">
        <v>2516136.0699999998</v>
      </c>
      <c r="I73">
        <v>6860468.5899999999</v>
      </c>
      <c r="J73">
        <v>2516136.0699999998</v>
      </c>
      <c r="K73">
        <v>6860468.5899999999</v>
      </c>
      <c r="L73">
        <v>1.085</v>
      </c>
      <c r="M73">
        <v>0.2</v>
      </c>
      <c r="N73">
        <v>0.28999999999999998</v>
      </c>
      <c r="O73">
        <v>2.1312000000000002</v>
      </c>
      <c r="P73">
        <v>5</v>
      </c>
      <c r="Q73">
        <v>15</v>
      </c>
      <c r="R73">
        <v>58</v>
      </c>
      <c r="S73">
        <v>1</v>
      </c>
      <c r="T73">
        <v>2516137.33</v>
      </c>
      <c r="U73">
        <v>6860466.8499999996</v>
      </c>
      <c r="V73">
        <v>2516137.34</v>
      </c>
      <c r="W73">
        <v>6860466.8499999996</v>
      </c>
      <c r="X73">
        <v>-5.0000000000000001E-4</v>
      </c>
      <c r="Y73">
        <v>0</v>
      </c>
      <c r="Z73" t="b">
        <v>0</v>
      </c>
      <c r="AA73">
        <v>-999</v>
      </c>
      <c r="AB73">
        <v>0</v>
      </c>
      <c r="AC73" t="b">
        <v>1</v>
      </c>
      <c r="AD73">
        <v>0.39989999999999998</v>
      </c>
      <c r="AE73">
        <v>-0.94259999999999999</v>
      </c>
      <c r="AF73">
        <v>115</v>
      </c>
      <c r="AG73">
        <v>1</v>
      </c>
      <c r="AH73">
        <v>2516136.75</v>
      </c>
      <c r="AI73">
        <v>6860463.1699999999</v>
      </c>
      <c r="AJ73">
        <v>2516136.7400000002</v>
      </c>
      <c r="AK73">
        <v>6860463.1699999999</v>
      </c>
      <c r="AL73">
        <v>-3.5000000000000001E-3</v>
      </c>
      <c r="AM73">
        <v>0</v>
      </c>
      <c r="AN73" t="b">
        <v>0</v>
      </c>
      <c r="AO73">
        <v>-999</v>
      </c>
      <c r="AP73">
        <v>0</v>
      </c>
      <c r="AQ73" t="b">
        <v>1</v>
      </c>
      <c r="AR73">
        <v>2.7157</v>
      </c>
      <c r="AS73">
        <v>-1.4487000000000001</v>
      </c>
      <c r="AT73">
        <v>153</v>
      </c>
      <c r="AU73">
        <v>21</v>
      </c>
      <c r="AV73">
        <v>2516133.88</v>
      </c>
      <c r="AW73">
        <v>6860464.8200000003</v>
      </c>
      <c r="AX73">
        <v>2516133.92</v>
      </c>
      <c r="AY73">
        <v>6860464.7999999998</v>
      </c>
      <c r="AZ73">
        <v>1.0800000000000001E-2</v>
      </c>
      <c r="BA73">
        <v>0</v>
      </c>
      <c r="BB73" t="b">
        <v>0</v>
      </c>
      <c r="BC73">
        <v>-999</v>
      </c>
      <c r="BD73">
        <v>0</v>
      </c>
      <c r="BE73" t="b">
        <v>1</v>
      </c>
      <c r="BF73">
        <v>8.3161000000000005</v>
      </c>
      <c r="BG73">
        <v>-2.0857999999999999</v>
      </c>
      <c r="BH73">
        <v>191</v>
      </c>
      <c r="BI73">
        <v>21</v>
      </c>
      <c r="BJ73">
        <v>2516135.17</v>
      </c>
      <c r="BK73">
        <v>6860467.3499999996</v>
      </c>
      <c r="BL73">
        <v>2516135.12</v>
      </c>
      <c r="BM73">
        <v>6860467.3899999997</v>
      </c>
      <c r="BN73">
        <v>-4.53E-2</v>
      </c>
      <c r="BO73">
        <v>0</v>
      </c>
      <c r="BP73" t="b">
        <v>0</v>
      </c>
      <c r="BQ73">
        <v>-999</v>
      </c>
      <c r="BR73">
        <v>0</v>
      </c>
      <c r="BS73" t="b">
        <v>1</v>
      </c>
      <c r="BT73">
        <v>33.602499999999999</v>
      </c>
      <c r="BU73">
        <v>-2.2429000000000001</v>
      </c>
      <c r="BV73">
        <v>167</v>
      </c>
      <c r="BW73">
        <v>21</v>
      </c>
      <c r="BX73">
        <v>2516133.15</v>
      </c>
      <c r="BY73">
        <v>6860466.25</v>
      </c>
      <c r="BZ73">
        <v>2516133.16</v>
      </c>
      <c r="CA73">
        <v>6860466.2300000004</v>
      </c>
      <c r="CB73">
        <v>4.7999999999999996E-3</v>
      </c>
      <c r="CC73">
        <v>0</v>
      </c>
      <c r="CD73" t="b">
        <v>0</v>
      </c>
      <c r="CE73">
        <v>-999</v>
      </c>
      <c r="CF73">
        <v>0</v>
      </c>
      <c r="CG73" t="b">
        <v>1</v>
      </c>
      <c r="CH73">
        <v>3.6663000000000001</v>
      </c>
      <c r="CI73">
        <v>-2.4609999999999999</v>
      </c>
      <c r="CJ73" t="s">
        <v>81</v>
      </c>
    </row>
    <row r="74" spans="1:88">
      <c r="A74" t="str">
        <f t="shared" si="1"/>
        <v>122B_905</v>
      </c>
      <c r="B74" t="s">
        <v>177</v>
      </c>
      <c r="C74">
        <v>5</v>
      </c>
      <c r="D74">
        <v>3</v>
      </c>
      <c r="E74">
        <v>122</v>
      </c>
      <c r="F74">
        <v>905</v>
      </c>
      <c r="G74">
        <v>3</v>
      </c>
      <c r="H74">
        <v>2516143.25</v>
      </c>
      <c r="I74">
        <v>6860473.5700000003</v>
      </c>
      <c r="J74">
        <v>2516143.2599999998</v>
      </c>
      <c r="K74">
        <v>6860473.7300000004</v>
      </c>
      <c r="L74">
        <v>1.2849999999999999</v>
      </c>
      <c r="M74">
        <v>0.5</v>
      </c>
      <c r="N74">
        <v>0.43</v>
      </c>
      <c r="O74">
        <v>2.1573000000000002</v>
      </c>
      <c r="P74">
        <v>4</v>
      </c>
      <c r="Q74">
        <v>12</v>
      </c>
      <c r="R74">
        <v>44</v>
      </c>
      <c r="S74">
        <v>21</v>
      </c>
      <c r="T74">
        <v>2516147.0099999998</v>
      </c>
      <c r="U74">
        <v>6860471.8700000001</v>
      </c>
      <c r="V74">
        <v>2516146.8199999998</v>
      </c>
      <c r="W74">
        <v>6860471.5599999996</v>
      </c>
      <c r="X74">
        <v>-1.09E-2</v>
      </c>
      <c r="Y74">
        <v>0</v>
      </c>
      <c r="Z74" t="b">
        <v>0</v>
      </c>
      <c r="AA74">
        <v>-999</v>
      </c>
      <c r="AB74">
        <v>0</v>
      </c>
      <c r="AC74" t="b">
        <v>1</v>
      </c>
      <c r="AD74">
        <v>7.0179999999999998</v>
      </c>
      <c r="AE74">
        <v>-0.55859999999999999</v>
      </c>
      <c r="AF74">
        <v>46</v>
      </c>
      <c r="AG74">
        <v>3</v>
      </c>
      <c r="AH74">
        <v>2516148.2999999998</v>
      </c>
      <c r="AI74">
        <v>6860472.2800000003</v>
      </c>
      <c r="AJ74">
        <v>2516148.33</v>
      </c>
      <c r="AK74">
        <v>6860472.3899999997</v>
      </c>
      <c r="AL74">
        <v>4.4000000000000003E-3</v>
      </c>
      <c r="AM74">
        <v>0</v>
      </c>
      <c r="AN74" t="b">
        <v>0</v>
      </c>
      <c r="AO74">
        <v>-999</v>
      </c>
      <c r="AP74">
        <v>0</v>
      </c>
      <c r="AQ74" t="b">
        <v>1</v>
      </c>
      <c r="AR74">
        <v>2.8576000000000001</v>
      </c>
      <c r="AS74">
        <v>-0.25319999999999998</v>
      </c>
      <c r="AT74">
        <v>50</v>
      </c>
      <c r="AU74">
        <v>21</v>
      </c>
      <c r="AV74">
        <v>2516146.5099999998</v>
      </c>
      <c r="AW74">
        <v>6860469.9400000004</v>
      </c>
      <c r="AX74">
        <v>2516146.7400000002</v>
      </c>
      <c r="AY74">
        <v>6860470.1699999999</v>
      </c>
      <c r="AZ74">
        <v>1.14E-2</v>
      </c>
      <c r="BA74">
        <v>0</v>
      </c>
      <c r="BB74" t="b">
        <v>0</v>
      </c>
      <c r="BC74">
        <v>-999</v>
      </c>
      <c r="BD74">
        <v>0</v>
      </c>
      <c r="BE74" t="b">
        <v>1</v>
      </c>
      <c r="BF74">
        <v>7.4916999999999998</v>
      </c>
      <c r="BG74">
        <v>-0.78549999999999998</v>
      </c>
      <c r="BH74">
        <v>57</v>
      </c>
      <c r="BI74">
        <v>21</v>
      </c>
      <c r="BJ74">
        <v>2516145.35</v>
      </c>
      <c r="BK74">
        <v>6860468.2400000002</v>
      </c>
      <c r="BL74">
        <v>2516145.2799999998</v>
      </c>
      <c r="BM74">
        <v>6860468.21</v>
      </c>
      <c r="BN74">
        <v>-3.0999999999999999E-3</v>
      </c>
      <c r="BO74">
        <v>0</v>
      </c>
      <c r="BP74" t="b">
        <v>0</v>
      </c>
      <c r="BQ74">
        <v>-999</v>
      </c>
      <c r="BR74">
        <v>0</v>
      </c>
      <c r="BS74" t="b">
        <v>1</v>
      </c>
      <c r="BT74">
        <v>1.9834000000000001</v>
      </c>
      <c r="BU74">
        <v>-1.2219</v>
      </c>
      <c r="BV74" t="s">
        <v>81</v>
      </c>
    </row>
    <row r="75" spans="1:88">
      <c r="A75" t="str">
        <f t="shared" si="1"/>
        <v>122B_906</v>
      </c>
      <c r="B75" t="s">
        <v>177</v>
      </c>
      <c r="C75">
        <v>6</v>
      </c>
      <c r="D75">
        <v>3</v>
      </c>
      <c r="E75">
        <v>122</v>
      </c>
      <c r="F75">
        <v>906</v>
      </c>
      <c r="G75">
        <v>21</v>
      </c>
      <c r="H75">
        <v>2516142.84</v>
      </c>
      <c r="I75">
        <v>6860479.8099999996</v>
      </c>
      <c r="J75">
        <v>2516142.92</v>
      </c>
      <c r="K75">
        <v>6860479.9299999997</v>
      </c>
      <c r="L75">
        <v>0.59399999999999997</v>
      </c>
      <c r="M75">
        <v>0.17</v>
      </c>
      <c r="N75">
        <v>0.11</v>
      </c>
      <c r="O75">
        <v>2.1312000000000002</v>
      </c>
      <c r="P75">
        <v>5</v>
      </c>
      <c r="Q75">
        <v>15</v>
      </c>
      <c r="R75">
        <v>10</v>
      </c>
      <c r="S75">
        <v>21</v>
      </c>
      <c r="T75">
        <v>2516140.14</v>
      </c>
      <c r="U75">
        <v>6860479.2800000003</v>
      </c>
      <c r="V75">
        <v>2516140.14</v>
      </c>
      <c r="W75">
        <v>6860479.2800000003</v>
      </c>
      <c r="X75">
        <v>-1E-4</v>
      </c>
      <c r="Y75">
        <v>0</v>
      </c>
      <c r="Z75" t="b">
        <v>0</v>
      </c>
      <c r="AA75">
        <v>-999</v>
      </c>
      <c r="AB75">
        <v>0</v>
      </c>
      <c r="AC75" t="b">
        <v>1</v>
      </c>
      <c r="AD75">
        <v>0.11559999999999999</v>
      </c>
      <c r="AE75">
        <v>-2.9148000000000001</v>
      </c>
      <c r="AF75">
        <v>236</v>
      </c>
      <c r="AG75">
        <v>21</v>
      </c>
      <c r="AH75">
        <v>2516136.27</v>
      </c>
      <c r="AI75">
        <v>6860479.8899999997</v>
      </c>
      <c r="AJ75">
        <v>2516136.2799999998</v>
      </c>
      <c r="AK75">
        <v>6860480.0999999996</v>
      </c>
      <c r="AL75">
        <v>-9.4999999999999998E-3</v>
      </c>
      <c r="AM75">
        <v>0</v>
      </c>
      <c r="AN75" t="b">
        <v>0</v>
      </c>
      <c r="AO75">
        <v>-999</v>
      </c>
      <c r="AP75">
        <v>0</v>
      </c>
      <c r="AQ75" t="b">
        <v>1</v>
      </c>
      <c r="AR75">
        <v>14.035399999999999</v>
      </c>
      <c r="AS75">
        <v>3.1065999999999998</v>
      </c>
      <c r="AT75">
        <v>238</v>
      </c>
      <c r="AU75">
        <v>2</v>
      </c>
      <c r="AV75">
        <v>2516136.5099999998</v>
      </c>
      <c r="AW75">
        <v>6860476.4500000002</v>
      </c>
      <c r="AX75">
        <v>2516136.5299999998</v>
      </c>
      <c r="AY75">
        <v>6860476.4100000001</v>
      </c>
      <c r="AZ75">
        <v>2.5000000000000001E-3</v>
      </c>
      <c r="BA75">
        <v>0</v>
      </c>
      <c r="BB75" t="b">
        <v>0</v>
      </c>
      <c r="BC75">
        <v>-999</v>
      </c>
      <c r="BD75">
        <v>0</v>
      </c>
      <c r="BE75" t="b">
        <v>1</v>
      </c>
      <c r="BF75">
        <v>3.7477999999999998</v>
      </c>
      <c r="BG75">
        <v>-2.6356000000000002</v>
      </c>
      <c r="BH75">
        <v>16</v>
      </c>
      <c r="BI75">
        <v>3</v>
      </c>
      <c r="BJ75">
        <v>2516140.75</v>
      </c>
      <c r="BK75">
        <v>6860477.8499999996</v>
      </c>
      <c r="BL75">
        <v>2516140.83</v>
      </c>
      <c r="BM75">
        <v>6860477.7699999996</v>
      </c>
      <c r="BN75">
        <v>2.3999999999999998E-3</v>
      </c>
      <c r="BO75">
        <v>0</v>
      </c>
      <c r="BP75" t="b">
        <v>0</v>
      </c>
      <c r="BQ75">
        <v>-999</v>
      </c>
      <c r="BR75">
        <v>0</v>
      </c>
      <c r="BS75" t="b">
        <v>1</v>
      </c>
      <c r="BT75">
        <v>3.2334999999999998</v>
      </c>
      <c r="BU75">
        <v>-2.3389000000000002</v>
      </c>
      <c r="BV75">
        <v>8</v>
      </c>
      <c r="BW75">
        <v>4</v>
      </c>
      <c r="BX75">
        <v>2516140.06</v>
      </c>
      <c r="BY75">
        <v>6860483.7199999997</v>
      </c>
      <c r="BZ75">
        <v>2516139.9500000002</v>
      </c>
      <c r="CA75">
        <v>6860483.6299999999</v>
      </c>
      <c r="CB75">
        <v>4.5999999999999999E-3</v>
      </c>
      <c r="CC75">
        <v>0</v>
      </c>
      <c r="CD75" t="b">
        <v>0</v>
      </c>
      <c r="CE75">
        <v>-999</v>
      </c>
      <c r="CF75">
        <v>0</v>
      </c>
      <c r="CG75" t="b">
        <v>1</v>
      </c>
      <c r="CH75">
        <v>6.3677000000000001</v>
      </c>
      <c r="CI75">
        <v>2.2513999999999998</v>
      </c>
      <c r="CJ75" t="s">
        <v>81</v>
      </c>
    </row>
    <row r="76" spans="1:88">
      <c r="A76" t="str">
        <f t="shared" si="1"/>
        <v>122B_907</v>
      </c>
      <c r="B76" t="s">
        <v>177</v>
      </c>
      <c r="C76">
        <v>7</v>
      </c>
      <c r="D76">
        <v>3</v>
      </c>
      <c r="E76">
        <v>122</v>
      </c>
      <c r="F76">
        <v>907</v>
      </c>
      <c r="G76">
        <v>2</v>
      </c>
      <c r="H76">
        <v>2516132.9300000002</v>
      </c>
      <c r="I76">
        <v>6860481.5899999999</v>
      </c>
      <c r="J76">
        <v>2516132.96</v>
      </c>
      <c r="K76">
        <v>6860481.5899999999</v>
      </c>
      <c r="L76">
        <v>0.61699999999999999</v>
      </c>
      <c r="M76">
        <v>0.21</v>
      </c>
      <c r="N76">
        <v>0.19</v>
      </c>
      <c r="O76">
        <v>2.1312000000000002</v>
      </c>
      <c r="P76">
        <v>5</v>
      </c>
      <c r="Q76">
        <v>15</v>
      </c>
      <c r="R76">
        <v>221</v>
      </c>
      <c r="S76">
        <v>21</v>
      </c>
      <c r="T76">
        <v>2516127.6</v>
      </c>
      <c r="U76">
        <v>6860480.6299999999</v>
      </c>
      <c r="V76">
        <v>2516127.6</v>
      </c>
      <c r="W76">
        <v>6860480.6399999997</v>
      </c>
      <c r="X76">
        <v>-5.0000000000000001E-4</v>
      </c>
      <c r="Y76">
        <v>0</v>
      </c>
      <c r="Z76" t="b">
        <v>0</v>
      </c>
      <c r="AA76">
        <v>-999</v>
      </c>
      <c r="AB76">
        <v>0</v>
      </c>
      <c r="AC76" t="b">
        <v>1</v>
      </c>
      <c r="AD76">
        <v>0.626</v>
      </c>
      <c r="AE76">
        <v>-2.9672000000000001</v>
      </c>
      <c r="AF76">
        <v>230</v>
      </c>
      <c r="AG76">
        <v>3</v>
      </c>
      <c r="AH76">
        <v>2516132.2799999998</v>
      </c>
      <c r="AI76">
        <v>6860480.0499999998</v>
      </c>
      <c r="AJ76">
        <v>2516132.2999999998</v>
      </c>
      <c r="AK76">
        <v>6860480.04</v>
      </c>
      <c r="AL76">
        <v>2.9999999999999997E-4</v>
      </c>
      <c r="AM76">
        <v>0</v>
      </c>
      <c r="AN76" t="b">
        <v>0</v>
      </c>
      <c r="AO76">
        <v>-999</v>
      </c>
      <c r="AP76">
        <v>0</v>
      </c>
      <c r="AQ76" t="b">
        <v>1</v>
      </c>
      <c r="AR76">
        <v>0.40550000000000003</v>
      </c>
      <c r="AS76">
        <v>-1.9722999999999999</v>
      </c>
      <c r="AT76">
        <v>210</v>
      </c>
      <c r="AU76">
        <v>1</v>
      </c>
      <c r="AV76">
        <v>2516126.79</v>
      </c>
      <c r="AW76">
        <v>6860476.21</v>
      </c>
      <c r="AX76">
        <v>2516126.66</v>
      </c>
      <c r="AY76">
        <v>6860476.3700000001</v>
      </c>
      <c r="AZ76">
        <v>-1.1599999999999999E-2</v>
      </c>
      <c r="BA76">
        <v>0</v>
      </c>
      <c r="BB76" t="b">
        <v>0</v>
      </c>
      <c r="BC76">
        <v>-999</v>
      </c>
      <c r="BD76">
        <v>0</v>
      </c>
      <c r="BE76" t="b">
        <v>1</v>
      </c>
      <c r="BF76">
        <v>17.1204</v>
      </c>
      <c r="BG76">
        <v>-2.4609999999999999</v>
      </c>
      <c r="BH76">
        <v>212</v>
      </c>
      <c r="BI76">
        <v>21</v>
      </c>
      <c r="BJ76">
        <v>2516125.9500000002</v>
      </c>
      <c r="BK76">
        <v>6860477.6600000001</v>
      </c>
      <c r="BL76">
        <v>2516126.0299999998</v>
      </c>
      <c r="BM76">
        <v>6860477.5199999996</v>
      </c>
      <c r="BN76">
        <v>9.4000000000000004E-3</v>
      </c>
      <c r="BO76">
        <v>0</v>
      </c>
      <c r="BP76" t="b">
        <v>0</v>
      </c>
      <c r="BQ76">
        <v>-999</v>
      </c>
      <c r="BR76">
        <v>0</v>
      </c>
      <c r="BS76" t="b">
        <v>1</v>
      </c>
      <c r="BT76">
        <v>13.688599999999999</v>
      </c>
      <c r="BU76">
        <v>-2.6006999999999998</v>
      </c>
      <c r="BV76">
        <v>200</v>
      </c>
      <c r="BW76">
        <v>21</v>
      </c>
      <c r="BX76">
        <v>2516127.62</v>
      </c>
      <c r="BY76">
        <v>6860472.96</v>
      </c>
      <c r="BZ76">
        <v>2516127.64</v>
      </c>
      <c r="CA76">
        <v>6860472.9500000002</v>
      </c>
      <c r="CB76">
        <v>1.9E-3</v>
      </c>
      <c r="CC76">
        <v>0</v>
      </c>
      <c r="CD76" t="b">
        <v>0</v>
      </c>
      <c r="CE76">
        <v>-999</v>
      </c>
      <c r="CF76">
        <v>0</v>
      </c>
      <c r="CG76" t="b">
        <v>1</v>
      </c>
      <c r="CH76">
        <v>2.8578000000000001</v>
      </c>
      <c r="CI76">
        <v>-2.1206999999999998</v>
      </c>
      <c r="CJ76" t="s">
        <v>81</v>
      </c>
    </row>
    <row r="77" spans="1:88">
      <c r="A77" t="str">
        <f t="shared" si="1"/>
        <v>122B_908</v>
      </c>
      <c r="B77" t="s">
        <v>177</v>
      </c>
      <c r="C77">
        <v>8</v>
      </c>
      <c r="D77">
        <v>3</v>
      </c>
      <c r="E77">
        <v>122</v>
      </c>
      <c r="F77">
        <v>908</v>
      </c>
      <c r="G77">
        <v>2</v>
      </c>
      <c r="H77">
        <v>2516132.0299999998</v>
      </c>
      <c r="I77">
        <v>6860481.3700000001</v>
      </c>
      <c r="J77">
        <v>2516132.21</v>
      </c>
      <c r="K77">
        <v>6860481.4000000004</v>
      </c>
      <c r="L77">
        <v>0.76100000000000001</v>
      </c>
      <c r="M77">
        <v>0.19</v>
      </c>
      <c r="N77">
        <v>0.2</v>
      </c>
      <c r="O77">
        <v>2.1312000000000002</v>
      </c>
      <c r="P77">
        <v>5</v>
      </c>
      <c r="Q77">
        <v>15</v>
      </c>
      <c r="R77">
        <v>221</v>
      </c>
      <c r="S77">
        <v>21</v>
      </c>
      <c r="T77">
        <v>2516127.6</v>
      </c>
      <c r="U77">
        <v>6860480.6299999999</v>
      </c>
      <c r="V77">
        <v>2516127.58</v>
      </c>
      <c r="W77">
        <v>6860480.7699999996</v>
      </c>
      <c r="X77">
        <v>-4.7000000000000002E-3</v>
      </c>
      <c r="Y77">
        <v>0</v>
      </c>
      <c r="Z77" t="b">
        <v>0</v>
      </c>
      <c r="AA77">
        <v>-999</v>
      </c>
      <c r="AB77">
        <v>0</v>
      </c>
      <c r="AC77" t="b">
        <v>1</v>
      </c>
      <c r="AD77">
        <v>5.0568</v>
      </c>
      <c r="AE77">
        <v>-3.0108000000000001</v>
      </c>
      <c r="AF77">
        <v>230</v>
      </c>
      <c r="AG77">
        <v>3</v>
      </c>
      <c r="AH77">
        <v>2516132.2799999998</v>
      </c>
      <c r="AI77">
        <v>6860480.0499999998</v>
      </c>
      <c r="AJ77">
        <v>2516132.14</v>
      </c>
      <c r="AK77">
        <v>6860480.0599999996</v>
      </c>
      <c r="AL77">
        <v>-1.1000000000000001E-3</v>
      </c>
      <c r="AM77">
        <v>0</v>
      </c>
      <c r="AN77" t="b">
        <v>0</v>
      </c>
      <c r="AO77">
        <v>-999</v>
      </c>
      <c r="AP77">
        <v>0</v>
      </c>
      <c r="AQ77" t="b">
        <v>1</v>
      </c>
      <c r="AR77">
        <v>1.1088</v>
      </c>
      <c r="AS77">
        <v>-1.6233</v>
      </c>
      <c r="AT77">
        <v>210</v>
      </c>
      <c r="AU77">
        <v>1</v>
      </c>
      <c r="AV77">
        <v>2516126.79</v>
      </c>
      <c r="AW77">
        <v>6860476.21</v>
      </c>
      <c r="AX77">
        <v>2516126.71</v>
      </c>
      <c r="AY77">
        <v>6860476.2999999998</v>
      </c>
      <c r="AZ77">
        <v>-6.3E-3</v>
      </c>
      <c r="BA77">
        <v>0</v>
      </c>
      <c r="BB77" t="b">
        <v>0</v>
      </c>
      <c r="BC77">
        <v>-999</v>
      </c>
      <c r="BD77">
        <v>0</v>
      </c>
      <c r="BE77" t="b">
        <v>1</v>
      </c>
      <c r="BF77">
        <v>7.4633000000000003</v>
      </c>
      <c r="BG77">
        <v>-2.4</v>
      </c>
      <c r="BH77">
        <v>212</v>
      </c>
      <c r="BI77">
        <v>21</v>
      </c>
      <c r="BJ77">
        <v>2516125.9500000002</v>
      </c>
      <c r="BK77">
        <v>6860477.6600000001</v>
      </c>
      <c r="BL77">
        <v>2516126.06</v>
      </c>
      <c r="BM77">
        <v>6860477.4900000002</v>
      </c>
      <c r="BN77">
        <v>0.01</v>
      </c>
      <c r="BO77">
        <v>0</v>
      </c>
      <c r="BP77" t="b">
        <v>0</v>
      </c>
      <c r="BQ77">
        <v>-999</v>
      </c>
      <c r="BR77">
        <v>0</v>
      </c>
      <c r="BS77" t="b">
        <v>1</v>
      </c>
      <c r="BT77">
        <v>11.613099999999999</v>
      </c>
      <c r="BU77">
        <v>-2.5657999999999999</v>
      </c>
      <c r="BV77">
        <v>200</v>
      </c>
      <c r="BW77">
        <v>21</v>
      </c>
      <c r="BX77">
        <v>2516127.62</v>
      </c>
      <c r="BY77">
        <v>6860472.96</v>
      </c>
      <c r="BZ77">
        <v>2516127.7599999998</v>
      </c>
      <c r="CA77">
        <v>6860472.8899999997</v>
      </c>
      <c r="CB77">
        <v>1.04E-2</v>
      </c>
      <c r="CC77">
        <v>0</v>
      </c>
      <c r="CD77" t="b">
        <v>0</v>
      </c>
      <c r="CE77">
        <v>-999</v>
      </c>
      <c r="CF77">
        <v>0</v>
      </c>
      <c r="CG77" t="b">
        <v>1</v>
      </c>
      <c r="CH77">
        <v>12.8116</v>
      </c>
      <c r="CI77">
        <v>-2.0421999999999998</v>
      </c>
      <c r="CJ77" t="s">
        <v>81</v>
      </c>
    </row>
    <row r="78" spans="1:88">
      <c r="A78" t="str">
        <f t="shared" si="1"/>
        <v>122B_909</v>
      </c>
      <c r="B78" t="s">
        <v>177</v>
      </c>
      <c r="C78">
        <v>9</v>
      </c>
      <c r="D78">
        <v>3</v>
      </c>
      <c r="E78">
        <v>122</v>
      </c>
      <c r="F78">
        <v>909</v>
      </c>
      <c r="G78">
        <v>2</v>
      </c>
      <c r="H78">
        <v>2516137.96</v>
      </c>
      <c r="I78">
        <v>6860483.8399999999</v>
      </c>
      <c r="J78">
        <v>2516137.9500000002</v>
      </c>
      <c r="K78">
        <v>6860483.5499999998</v>
      </c>
      <c r="L78">
        <v>0.65700000000000003</v>
      </c>
      <c r="M78">
        <v>0.11</v>
      </c>
      <c r="N78">
        <v>0.28000000000000003</v>
      </c>
      <c r="O78">
        <v>2.1312000000000002</v>
      </c>
      <c r="P78">
        <v>5</v>
      </c>
      <c r="Q78">
        <v>15</v>
      </c>
      <c r="R78">
        <v>236</v>
      </c>
      <c r="S78">
        <v>21</v>
      </c>
      <c r="T78">
        <v>2516136.27</v>
      </c>
      <c r="U78">
        <v>6860479.8899999997</v>
      </c>
      <c r="V78">
        <v>2516136.14</v>
      </c>
      <c r="W78">
        <v>6860479.96</v>
      </c>
      <c r="X78">
        <v>-4.1999999999999997E-3</v>
      </c>
      <c r="Y78">
        <v>0</v>
      </c>
      <c r="Z78" t="b">
        <v>0</v>
      </c>
      <c r="AA78">
        <v>-999</v>
      </c>
      <c r="AB78">
        <v>0</v>
      </c>
      <c r="AC78" t="b">
        <v>1</v>
      </c>
      <c r="AD78">
        <v>5.2550999999999997</v>
      </c>
      <c r="AE78">
        <v>-2.0421999999999998</v>
      </c>
      <c r="AF78">
        <v>10</v>
      </c>
      <c r="AG78">
        <v>21</v>
      </c>
      <c r="AH78">
        <v>2516140.14</v>
      </c>
      <c r="AI78">
        <v>6860479.2800000003</v>
      </c>
      <c r="AJ78">
        <v>2516140.19</v>
      </c>
      <c r="AK78">
        <v>6860479.3099999996</v>
      </c>
      <c r="AL78">
        <v>1.9E-3</v>
      </c>
      <c r="AM78">
        <v>0</v>
      </c>
      <c r="AN78" t="b">
        <v>0</v>
      </c>
      <c r="AO78">
        <v>-999</v>
      </c>
      <c r="AP78">
        <v>0</v>
      </c>
      <c r="AQ78" t="b">
        <v>1</v>
      </c>
      <c r="AR78">
        <v>2.3368000000000002</v>
      </c>
      <c r="AS78">
        <v>-1.0822000000000001</v>
      </c>
      <c r="AT78">
        <v>238</v>
      </c>
      <c r="AU78">
        <v>2</v>
      </c>
      <c r="AV78">
        <v>2516136.5099999998</v>
      </c>
      <c r="AW78">
        <v>6860476.4500000002</v>
      </c>
      <c r="AX78">
        <v>2516136.69</v>
      </c>
      <c r="AY78">
        <v>6860476.4199999999</v>
      </c>
      <c r="AZ78">
        <v>8.9999999999999993E-3</v>
      </c>
      <c r="BA78">
        <v>0</v>
      </c>
      <c r="BB78" t="b">
        <v>0</v>
      </c>
      <c r="BC78">
        <v>-999</v>
      </c>
      <c r="BD78">
        <v>0</v>
      </c>
      <c r="BE78" t="b">
        <v>1</v>
      </c>
      <c r="BF78">
        <v>12.2097</v>
      </c>
      <c r="BG78">
        <v>-1.7366999999999999</v>
      </c>
      <c r="BH78">
        <v>31</v>
      </c>
      <c r="BI78">
        <v>3</v>
      </c>
      <c r="BJ78">
        <v>2516141.7799999998</v>
      </c>
      <c r="BK78">
        <v>6860472.6399999997</v>
      </c>
      <c r="BL78">
        <v>2516141.64</v>
      </c>
      <c r="BM78">
        <v>6860472.5899999999</v>
      </c>
      <c r="BN78">
        <v>-1.1599999999999999E-2</v>
      </c>
      <c r="BO78">
        <v>0</v>
      </c>
      <c r="BP78" t="b">
        <v>0</v>
      </c>
      <c r="BQ78">
        <v>-999</v>
      </c>
      <c r="BR78">
        <v>0</v>
      </c>
      <c r="BS78" t="b">
        <v>1</v>
      </c>
      <c r="BT78">
        <v>16.968</v>
      </c>
      <c r="BU78">
        <v>-1.2567999999999999</v>
      </c>
      <c r="BV78">
        <v>225</v>
      </c>
      <c r="BW78">
        <v>21</v>
      </c>
      <c r="BX78">
        <v>2516133.7400000002</v>
      </c>
      <c r="BY78">
        <v>6860472.8399999999</v>
      </c>
      <c r="BZ78">
        <v>2516133.7799999998</v>
      </c>
      <c r="CA78">
        <v>6860472.8200000003</v>
      </c>
      <c r="CB78">
        <v>3.7000000000000002E-3</v>
      </c>
      <c r="CC78">
        <v>0</v>
      </c>
      <c r="CD78" t="b">
        <v>0</v>
      </c>
      <c r="CE78">
        <v>-999</v>
      </c>
      <c r="CF78">
        <v>0</v>
      </c>
      <c r="CG78" t="b">
        <v>1</v>
      </c>
      <c r="CH78">
        <v>5.5083000000000002</v>
      </c>
      <c r="CI78">
        <v>-1.9374</v>
      </c>
      <c r="CJ78" t="s">
        <v>81</v>
      </c>
    </row>
    <row r="79" spans="1:88">
      <c r="A79" t="str">
        <f t="shared" si="1"/>
        <v>122B_910</v>
      </c>
      <c r="B79" t="s">
        <v>177</v>
      </c>
      <c r="C79">
        <v>10</v>
      </c>
      <c r="D79">
        <v>2</v>
      </c>
      <c r="E79">
        <v>122</v>
      </c>
      <c r="F79">
        <v>910</v>
      </c>
      <c r="G79">
        <v>4</v>
      </c>
      <c r="H79">
        <v>2516144.0299999998</v>
      </c>
      <c r="I79">
        <v>6860483.6399999997</v>
      </c>
      <c r="J79">
        <v>2516144.0099999998</v>
      </c>
      <c r="K79">
        <v>6860483.6299999999</v>
      </c>
      <c r="L79">
        <v>0.14499999999999999</v>
      </c>
      <c r="M79">
        <v>0.03</v>
      </c>
      <c r="N79">
        <v>0.04</v>
      </c>
      <c r="O79">
        <v>2.1312000000000002</v>
      </c>
      <c r="P79">
        <v>5</v>
      </c>
      <c r="Q79">
        <v>15</v>
      </c>
      <c r="R79">
        <v>10</v>
      </c>
      <c r="S79">
        <v>21</v>
      </c>
      <c r="T79">
        <v>2516140.14</v>
      </c>
      <c r="U79">
        <v>6860479.2800000003</v>
      </c>
      <c r="V79">
        <v>2516140.12</v>
      </c>
      <c r="W79">
        <v>6860479.2999999998</v>
      </c>
      <c r="X79">
        <v>-1E-3</v>
      </c>
      <c r="Y79">
        <v>0</v>
      </c>
      <c r="Z79" t="b">
        <v>0</v>
      </c>
      <c r="AA79">
        <v>-999</v>
      </c>
      <c r="AB79">
        <v>0</v>
      </c>
      <c r="AC79" t="b">
        <v>1</v>
      </c>
      <c r="AD79">
        <v>5.6931000000000003</v>
      </c>
      <c r="AE79">
        <v>-2.3039999999999998</v>
      </c>
      <c r="AF79">
        <v>28</v>
      </c>
      <c r="AG79">
        <v>21</v>
      </c>
      <c r="AH79">
        <v>2516144.66</v>
      </c>
      <c r="AI79">
        <v>6860477.3799999999</v>
      </c>
      <c r="AJ79">
        <v>2516144.67</v>
      </c>
      <c r="AK79">
        <v>6860477.3799999999</v>
      </c>
      <c r="AL79">
        <v>4.0000000000000002E-4</v>
      </c>
      <c r="AM79">
        <v>0</v>
      </c>
      <c r="AN79" t="b">
        <v>0</v>
      </c>
      <c r="AO79">
        <v>-999</v>
      </c>
      <c r="AP79">
        <v>0</v>
      </c>
      <c r="AQ79" t="b">
        <v>1</v>
      </c>
      <c r="AR79">
        <v>2.1562000000000001</v>
      </c>
      <c r="AS79">
        <v>-1.4661999999999999</v>
      </c>
      <c r="AT79">
        <v>236</v>
      </c>
      <c r="AU79">
        <v>21</v>
      </c>
      <c r="AV79">
        <v>2516136.27</v>
      </c>
      <c r="AW79">
        <v>6860479.8899999997</v>
      </c>
      <c r="AX79">
        <v>2516136.2799999998</v>
      </c>
      <c r="AY79">
        <v>6860479.8700000001</v>
      </c>
      <c r="AZ79">
        <v>1.4E-3</v>
      </c>
      <c r="BA79">
        <v>0</v>
      </c>
      <c r="BB79" t="b">
        <v>0</v>
      </c>
      <c r="BC79">
        <v>-999</v>
      </c>
      <c r="BD79">
        <v>0</v>
      </c>
      <c r="BE79" t="b">
        <v>1</v>
      </c>
      <c r="BF79">
        <v>8.2113999999999994</v>
      </c>
      <c r="BG79">
        <v>-2.6879</v>
      </c>
      <c r="BH79">
        <v>44</v>
      </c>
      <c r="BI79">
        <v>21</v>
      </c>
      <c r="BJ79">
        <v>2516147.0099999998</v>
      </c>
      <c r="BK79">
        <v>6860471.8700000001</v>
      </c>
      <c r="BL79">
        <v>2516146.98</v>
      </c>
      <c r="BM79">
        <v>6860471.8600000003</v>
      </c>
      <c r="BN79">
        <v>-2.5999999999999999E-3</v>
      </c>
      <c r="BO79">
        <v>0</v>
      </c>
      <c r="BP79" t="b">
        <v>0</v>
      </c>
      <c r="BQ79">
        <v>-999</v>
      </c>
      <c r="BR79">
        <v>0</v>
      </c>
      <c r="BS79" t="b">
        <v>1</v>
      </c>
      <c r="BT79">
        <v>17.7559</v>
      </c>
      <c r="BU79">
        <v>-1.3266</v>
      </c>
      <c r="BV79">
        <v>46</v>
      </c>
      <c r="BW79">
        <v>3</v>
      </c>
      <c r="BX79">
        <v>2516148.2999999998</v>
      </c>
      <c r="BY79">
        <v>6860472.2800000003</v>
      </c>
      <c r="BZ79">
        <v>2516148.33</v>
      </c>
      <c r="CA79">
        <v>6860472.29</v>
      </c>
      <c r="CB79">
        <v>2.7000000000000001E-3</v>
      </c>
      <c r="CC79">
        <v>0</v>
      </c>
      <c r="CD79" t="b">
        <v>0</v>
      </c>
      <c r="CE79">
        <v>-999</v>
      </c>
      <c r="CF79">
        <v>0</v>
      </c>
      <c r="CG79" t="b">
        <v>1</v>
      </c>
      <c r="CH79">
        <v>18.023299999999999</v>
      </c>
      <c r="CI79">
        <v>-1.2043999999999999</v>
      </c>
      <c r="CJ79" t="s">
        <v>81</v>
      </c>
    </row>
    <row r="80" spans="1:88">
      <c r="A80" t="str">
        <f t="shared" si="1"/>
        <v>81_901</v>
      </c>
      <c r="B80">
        <v>81</v>
      </c>
      <c r="C80">
        <v>1</v>
      </c>
      <c r="D80">
        <v>2</v>
      </c>
      <c r="E80">
        <v>81</v>
      </c>
      <c r="F80">
        <v>901</v>
      </c>
      <c r="G80">
        <v>2</v>
      </c>
      <c r="H80">
        <v>2516125.16</v>
      </c>
      <c r="I80">
        <v>6860798.2400000002</v>
      </c>
      <c r="J80">
        <v>2516125.1800000002</v>
      </c>
      <c r="K80">
        <v>6860798.2699999996</v>
      </c>
      <c r="L80">
        <v>0.372</v>
      </c>
      <c r="M80">
        <v>0.1</v>
      </c>
      <c r="N80">
        <v>0.08</v>
      </c>
      <c r="O80">
        <v>2.1312000000000002</v>
      </c>
      <c r="P80">
        <v>5</v>
      </c>
      <c r="Q80">
        <v>15</v>
      </c>
      <c r="R80">
        <v>172</v>
      </c>
      <c r="S80">
        <v>2</v>
      </c>
      <c r="T80">
        <v>2516130.92</v>
      </c>
      <c r="U80">
        <v>6860803.2800000003</v>
      </c>
      <c r="V80">
        <v>2516130.89</v>
      </c>
      <c r="W80">
        <v>6860803.3099999996</v>
      </c>
      <c r="X80">
        <v>2.2000000000000001E-3</v>
      </c>
      <c r="Y80">
        <v>0</v>
      </c>
      <c r="Z80" t="b">
        <v>0</v>
      </c>
      <c r="AA80">
        <v>-999</v>
      </c>
      <c r="AB80">
        <v>0</v>
      </c>
      <c r="AC80" t="b">
        <v>1</v>
      </c>
      <c r="AD80">
        <v>5.0289999999999999</v>
      </c>
      <c r="AE80">
        <v>0.72419999999999995</v>
      </c>
      <c r="AF80">
        <v>1</v>
      </c>
      <c r="AG80">
        <v>2</v>
      </c>
      <c r="AH80">
        <v>2516134.69</v>
      </c>
      <c r="AI80">
        <v>6860803.9100000001</v>
      </c>
      <c r="AJ80">
        <v>2516134.7200000002</v>
      </c>
      <c r="AK80">
        <v>6860803.8499999996</v>
      </c>
      <c r="AL80">
        <v>-5.1999999999999998E-3</v>
      </c>
      <c r="AM80">
        <v>0</v>
      </c>
      <c r="AN80" t="b">
        <v>0</v>
      </c>
      <c r="AO80">
        <v>-999</v>
      </c>
      <c r="AP80">
        <v>0</v>
      </c>
      <c r="AQ80" t="b">
        <v>1</v>
      </c>
      <c r="AR80">
        <v>13.0952</v>
      </c>
      <c r="AS80">
        <v>0.52349999999999997</v>
      </c>
      <c r="AT80">
        <v>167</v>
      </c>
      <c r="AU80">
        <v>2</v>
      </c>
      <c r="AV80">
        <v>2516128.64</v>
      </c>
      <c r="AW80">
        <v>6860797.2800000003</v>
      </c>
      <c r="AX80">
        <v>2516128.66</v>
      </c>
      <c r="AY80">
        <v>6860797.3600000003</v>
      </c>
      <c r="AZ80">
        <v>2.0999999999999999E-3</v>
      </c>
      <c r="BA80">
        <v>0</v>
      </c>
      <c r="BB80" t="b">
        <v>0</v>
      </c>
      <c r="BC80">
        <v>-999</v>
      </c>
      <c r="BD80">
        <v>0</v>
      </c>
      <c r="BE80" t="b">
        <v>1</v>
      </c>
      <c r="BF80">
        <v>4.7114000000000003</v>
      </c>
      <c r="BG80">
        <v>-0.25319999999999998</v>
      </c>
      <c r="BH80">
        <v>161</v>
      </c>
      <c r="BI80">
        <v>1</v>
      </c>
      <c r="BJ80">
        <v>2516128.23</v>
      </c>
      <c r="BK80">
        <v>6860795.2300000004</v>
      </c>
      <c r="BL80">
        <v>2516128.15</v>
      </c>
      <c r="BM80">
        <v>6860795.1600000001</v>
      </c>
      <c r="BN80">
        <v>-3.3999999999999998E-3</v>
      </c>
      <c r="BO80">
        <v>0</v>
      </c>
      <c r="BP80" t="b">
        <v>0</v>
      </c>
      <c r="BQ80">
        <v>-999</v>
      </c>
      <c r="BR80">
        <v>0</v>
      </c>
      <c r="BS80" t="b">
        <v>1</v>
      </c>
      <c r="BT80">
        <v>7.5071000000000003</v>
      </c>
      <c r="BU80">
        <v>-0.81169999999999998</v>
      </c>
      <c r="BV80">
        <v>164</v>
      </c>
      <c r="BW80">
        <v>1</v>
      </c>
      <c r="BX80">
        <v>2516130.31</v>
      </c>
      <c r="BY80">
        <v>6860787.7400000002</v>
      </c>
      <c r="BZ80">
        <v>2516130.36</v>
      </c>
      <c r="CA80">
        <v>6860787.7599999998</v>
      </c>
      <c r="CB80">
        <v>4.1999999999999997E-3</v>
      </c>
      <c r="CC80">
        <v>0</v>
      </c>
      <c r="CD80" t="b">
        <v>0</v>
      </c>
      <c r="CE80">
        <v>-999</v>
      </c>
      <c r="CF80">
        <v>0</v>
      </c>
      <c r="CG80" t="b">
        <v>1</v>
      </c>
      <c r="CH80">
        <v>10.8337</v>
      </c>
      <c r="CI80">
        <v>-1.1084000000000001</v>
      </c>
      <c r="CJ80" t="s">
        <v>81</v>
      </c>
    </row>
    <row r="81" spans="1:88">
      <c r="A81" t="str">
        <f t="shared" si="1"/>
        <v>81_902</v>
      </c>
      <c r="B81">
        <v>81</v>
      </c>
      <c r="C81">
        <v>2</v>
      </c>
      <c r="D81">
        <v>2</v>
      </c>
      <c r="E81">
        <v>81</v>
      </c>
      <c r="F81">
        <v>902</v>
      </c>
      <c r="G81">
        <v>2</v>
      </c>
      <c r="H81">
        <v>2516127.06</v>
      </c>
      <c r="I81">
        <v>6860792.7300000004</v>
      </c>
      <c r="J81">
        <v>2516127.08</v>
      </c>
      <c r="K81">
        <v>6860792.79</v>
      </c>
      <c r="L81">
        <v>0.45100000000000001</v>
      </c>
      <c r="M81">
        <v>0.1</v>
      </c>
      <c r="N81">
        <v>0.12</v>
      </c>
      <c r="O81">
        <v>2.1312000000000002</v>
      </c>
      <c r="P81">
        <v>5</v>
      </c>
      <c r="Q81">
        <v>15</v>
      </c>
      <c r="R81">
        <v>118</v>
      </c>
      <c r="S81">
        <v>2</v>
      </c>
      <c r="T81">
        <v>2516125.8199999998</v>
      </c>
      <c r="U81">
        <v>6860781.5499999998</v>
      </c>
      <c r="V81">
        <v>2516125.81</v>
      </c>
      <c r="W81">
        <v>6860781.5499999998</v>
      </c>
      <c r="X81">
        <v>-8.9999999999999998E-4</v>
      </c>
      <c r="Y81">
        <v>0</v>
      </c>
      <c r="Z81" t="b">
        <v>0</v>
      </c>
      <c r="AA81">
        <v>-999</v>
      </c>
      <c r="AB81">
        <v>0</v>
      </c>
      <c r="AC81" t="b">
        <v>1</v>
      </c>
      <c r="AD81">
        <v>1.8026</v>
      </c>
      <c r="AE81">
        <v>-1.6843999999999999</v>
      </c>
      <c r="AF81">
        <v>29</v>
      </c>
      <c r="AG81">
        <v>2</v>
      </c>
      <c r="AH81">
        <v>2516138.5099999998</v>
      </c>
      <c r="AI81">
        <v>6860783.6200000001</v>
      </c>
      <c r="AJ81">
        <v>2516138.59</v>
      </c>
      <c r="AK81">
        <v>6860783.7199999997</v>
      </c>
      <c r="AL81">
        <v>1.29E-2</v>
      </c>
      <c r="AM81">
        <v>0</v>
      </c>
      <c r="AN81" t="b">
        <v>0</v>
      </c>
      <c r="AO81">
        <v>-999</v>
      </c>
      <c r="AP81">
        <v>0</v>
      </c>
      <c r="AQ81" t="b">
        <v>1</v>
      </c>
      <c r="AR81">
        <v>29.325700000000001</v>
      </c>
      <c r="AS81">
        <v>-0.65459999999999996</v>
      </c>
      <c r="AT81">
        <v>164</v>
      </c>
      <c r="AU81">
        <v>1</v>
      </c>
      <c r="AV81">
        <v>2516130.31</v>
      </c>
      <c r="AW81">
        <v>6860787.7400000002</v>
      </c>
      <c r="AX81">
        <v>2516130.23</v>
      </c>
      <c r="AY81">
        <v>6860787.6900000004</v>
      </c>
      <c r="AZ81">
        <v>-3.8999999999999998E-3</v>
      </c>
      <c r="BA81">
        <v>0</v>
      </c>
      <c r="BB81" t="b">
        <v>0</v>
      </c>
      <c r="BC81">
        <v>-999</v>
      </c>
      <c r="BD81">
        <v>0</v>
      </c>
      <c r="BE81" t="b">
        <v>1</v>
      </c>
      <c r="BF81">
        <v>7.3841999999999999</v>
      </c>
      <c r="BG81">
        <v>-1.0210999999999999</v>
      </c>
      <c r="BH81">
        <v>23</v>
      </c>
      <c r="BI81">
        <v>2</v>
      </c>
      <c r="BJ81">
        <v>2516142.38</v>
      </c>
      <c r="BK81">
        <v>6860788.9299999997</v>
      </c>
      <c r="BL81">
        <v>2516142.37</v>
      </c>
      <c r="BM81">
        <v>6860788.9000000004</v>
      </c>
      <c r="BN81">
        <v>-3.8E-3</v>
      </c>
      <c r="BO81">
        <v>0</v>
      </c>
      <c r="BP81" t="b">
        <v>0</v>
      </c>
      <c r="BQ81">
        <v>-999</v>
      </c>
      <c r="BR81">
        <v>0</v>
      </c>
      <c r="BS81" t="b">
        <v>1</v>
      </c>
      <c r="BT81">
        <v>8.8161000000000005</v>
      </c>
      <c r="BU81">
        <v>-0.25319999999999998</v>
      </c>
      <c r="BV81">
        <v>173</v>
      </c>
      <c r="BW81">
        <v>2</v>
      </c>
      <c r="BX81">
        <v>2516131.16</v>
      </c>
      <c r="BY81">
        <v>6860796.9800000004</v>
      </c>
      <c r="BZ81">
        <v>2516131.1800000002</v>
      </c>
      <c r="CA81">
        <v>6860796.96</v>
      </c>
      <c r="CB81">
        <v>-8.9999999999999998E-4</v>
      </c>
      <c r="CC81">
        <v>0</v>
      </c>
      <c r="CD81" t="b">
        <v>0</v>
      </c>
      <c r="CE81">
        <v>-999</v>
      </c>
      <c r="CF81">
        <v>0</v>
      </c>
      <c r="CG81" t="b">
        <v>1</v>
      </c>
      <c r="CH81">
        <v>1.6248</v>
      </c>
      <c r="CI81">
        <v>0.79400000000000004</v>
      </c>
      <c r="CJ81" t="s">
        <v>81</v>
      </c>
    </row>
    <row r="82" spans="1:88">
      <c r="A82" t="str">
        <f t="shared" si="1"/>
        <v>81_903</v>
      </c>
      <c r="B82">
        <v>81</v>
      </c>
      <c r="C82">
        <v>3</v>
      </c>
      <c r="D82">
        <v>2</v>
      </c>
      <c r="E82">
        <v>81</v>
      </c>
      <c r="F82">
        <v>903</v>
      </c>
      <c r="G82">
        <v>2</v>
      </c>
      <c r="H82">
        <v>2516116.94</v>
      </c>
      <c r="I82">
        <v>6860792.9699999997</v>
      </c>
      <c r="J82">
        <v>2516116.92</v>
      </c>
      <c r="K82">
        <v>6860792.96</v>
      </c>
      <c r="L82">
        <v>0.21199999999999999</v>
      </c>
      <c r="M82">
        <v>0.08</v>
      </c>
      <c r="N82">
        <v>0.08</v>
      </c>
      <c r="O82">
        <v>2.1573000000000002</v>
      </c>
      <c r="P82">
        <v>4</v>
      </c>
      <c r="Q82">
        <v>12</v>
      </c>
      <c r="R82">
        <v>109</v>
      </c>
      <c r="S82">
        <v>2</v>
      </c>
      <c r="T82">
        <v>2516120.58</v>
      </c>
      <c r="U82">
        <v>6860775.4400000004</v>
      </c>
      <c r="V82">
        <v>2516120.6</v>
      </c>
      <c r="W82">
        <v>6860775.4400000004</v>
      </c>
      <c r="X82">
        <v>2.2000000000000001E-3</v>
      </c>
      <c r="Y82">
        <v>0</v>
      </c>
      <c r="Z82" t="b">
        <v>0</v>
      </c>
      <c r="AA82">
        <v>-999</v>
      </c>
      <c r="AB82">
        <v>0</v>
      </c>
      <c r="AC82" t="b">
        <v>1</v>
      </c>
      <c r="AD82">
        <v>9.9603000000000002</v>
      </c>
      <c r="AE82">
        <v>-1.3614999999999999</v>
      </c>
      <c r="AF82">
        <v>118</v>
      </c>
      <c r="AG82">
        <v>2</v>
      </c>
      <c r="AH82">
        <v>2516125.8199999998</v>
      </c>
      <c r="AI82">
        <v>6860781.5499999998</v>
      </c>
      <c r="AJ82">
        <v>2516125.8199999998</v>
      </c>
      <c r="AK82">
        <v>6860781.5499999998</v>
      </c>
      <c r="AL82">
        <v>2.0000000000000001E-4</v>
      </c>
      <c r="AM82">
        <v>0</v>
      </c>
      <c r="AN82" t="b">
        <v>0</v>
      </c>
      <c r="AO82">
        <v>-999</v>
      </c>
      <c r="AP82">
        <v>0</v>
      </c>
      <c r="AQ82" t="b">
        <v>1</v>
      </c>
      <c r="AR82">
        <v>0.89239999999999997</v>
      </c>
      <c r="AS82">
        <v>-0.90769999999999995</v>
      </c>
      <c r="AT82">
        <v>1</v>
      </c>
      <c r="AU82">
        <v>2</v>
      </c>
      <c r="AV82">
        <v>2516134.69</v>
      </c>
      <c r="AW82">
        <v>6860803.9100000001</v>
      </c>
      <c r="AX82">
        <v>2516134.67</v>
      </c>
      <c r="AY82">
        <v>6860803.9400000004</v>
      </c>
      <c r="AZ82">
        <v>4.5999999999999999E-3</v>
      </c>
      <c r="BA82">
        <v>0</v>
      </c>
      <c r="BB82" t="b">
        <v>0</v>
      </c>
      <c r="BC82">
        <v>-999</v>
      </c>
      <c r="BD82">
        <v>0</v>
      </c>
      <c r="BE82" t="b">
        <v>1</v>
      </c>
      <c r="BF82">
        <v>21.237100000000002</v>
      </c>
      <c r="BG82">
        <v>0.55840000000000001</v>
      </c>
      <c r="BH82">
        <v>4</v>
      </c>
      <c r="BI82">
        <v>2</v>
      </c>
      <c r="BJ82">
        <v>2516134.11</v>
      </c>
      <c r="BK82">
        <v>6860791.8499999996</v>
      </c>
      <c r="BL82">
        <v>2516134.11</v>
      </c>
      <c r="BM82">
        <v>6860791.8200000003</v>
      </c>
      <c r="BN82">
        <v>-3.8E-3</v>
      </c>
      <c r="BO82">
        <v>0</v>
      </c>
      <c r="BP82" t="b">
        <v>0</v>
      </c>
      <c r="BQ82">
        <v>-999</v>
      </c>
      <c r="BR82">
        <v>0</v>
      </c>
      <c r="BS82" t="b">
        <v>1</v>
      </c>
      <c r="BT82">
        <v>17.192599999999999</v>
      </c>
      <c r="BU82">
        <v>-6.9900000000000004E-2</v>
      </c>
      <c r="BV82" t="s">
        <v>81</v>
      </c>
    </row>
    <row r="83" spans="1:88">
      <c r="A83" t="str">
        <f t="shared" si="1"/>
        <v>81_904</v>
      </c>
      <c r="B83">
        <v>81</v>
      </c>
      <c r="C83">
        <v>4</v>
      </c>
      <c r="D83">
        <v>3</v>
      </c>
      <c r="E83">
        <v>81</v>
      </c>
      <c r="F83">
        <v>904</v>
      </c>
      <c r="G83">
        <v>2</v>
      </c>
      <c r="H83">
        <v>2516140.11</v>
      </c>
      <c r="I83">
        <v>6860796.4699999997</v>
      </c>
      <c r="J83">
        <v>2516139.96</v>
      </c>
      <c r="K83">
        <v>6860796.2599999998</v>
      </c>
      <c r="L83">
        <v>1.3460000000000001</v>
      </c>
      <c r="M83">
        <v>0.36</v>
      </c>
      <c r="N83">
        <v>0.41</v>
      </c>
      <c r="O83">
        <v>2.1312000000000002</v>
      </c>
      <c r="P83">
        <v>5</v>
      </c>
      <c r="Q83">
        <v>15</v>
      </c>
      <c r="R83">
        <v>1</v>
      </c>
      <c r="S83">
        <v>2</v>
      </c>
      <c r="T83">
        <v>2516134.69</v>
      </c>
      <c r="U83">
        <v>6860803.9100000001</v>
      </c>
      <c r="V83">
        <v>2516134.87</v>
      </c>
      <c r="W83">
        <v>6860804.0300000003</v>
      </c>
      <c r="X83">
        <v>-1.3599999999999999E-2</v>
      </c>
      <c r="Y83">
        <v>0</v>
      </c>
      <c r="Z83" t="b">
        <v>0</v>
      </c>
      <c r="AA83">
        <v>-999</v>
      </c>
      <c r="AB83">
        <v>0</v>
      </c>
      <c r="AC83" t="b">
        <v>1</v>
      </c>
      <c r="AD83">
        <v>8.7195999999999998</v>
      </c>
      <c r="AE83">
        <v>2.1379000000000001</v>
      </c>
      <c r="AF83">
        <v>153</v>
      </c>
      <c r="AG83">
        <v>3</v>
      </c>
      <c r="AH83">
        <v>2516121.2200000002</v>
      </c>
      <c r="AI83">
        <v>6860798</v>
      </c>
      <c r="AJ83">
        <v>2516121.2000000002</v>
      </c>
      <c r="AK83">
        <v>6860797.6900000004</v>
      </c>
      <c r="AL83">
        <v>4.0899999999999999E-2</v>
      </c>
      <c r="AM83">
        <v>0</v>
      </c>
      <c r="AN83" t="b">
        <v>0</v>
      </c>
      <c r="AO83">
        <v>-999</v>
      </c>
      <c r="AP83">
        <v>0</v>
      </c>
      <c r="AQ83" t="b">
        <v>1</v>
      </c>
      <c r="AR83">
        <v>32.346699999999998</v>
      </c>
      <c r="AS83">
        <v>3.1065999999999998</v>
      </c>
      <c r="AT83">
        <v>4</v>
      </c>
      <c r="AU83">
        <v>2</v>
      </c>
      <c r="AV83">
        <v>2516134.11</v>
      </c>
      <c r="AW83">
        <v>6860791.8499999996</v>
      </c>
      <c r="AX83">
        <v>2516133.98</v>
      </c>
      <c r="AY83">
        <v>6860792.04</v>
      </c>
      <c r="AZ83">
        <v>-1.1900000000000001E-2</v>
      </c>
      <c r="BA83">
        <v>0</v>
      </c>
      <c r="BB83" t="b">
        <v>0</v>
      </c>
      <c r="BC83">
        <v>-999</v>
      </c>
      <c r="BD83">
        <v>0</v>
      </c>
      <c r="BE83" t="b">
        <v>1</v>
      </c>
      <c r="BF83">
        <v>7.4698000000000002</v>
      </c>
      <c r="BG83">
        <v>-2.5396000000000001</v>
      </c>
      <c r="BH83">
        <v>29</v>
      </c>
      <c r="BI83">
        <v>2</v>
      </c>
      <c r="BJ83">
        <v>2516138.5099999998</v>
      </c>
      <c r="BK83">
        <v>6860783.6200000001</v>
      </c>
      <c r="BL83">
        <v>2516138.5099999998</v>
      </c>
      <c r="BM83">
        <v>6860783.6200000001</v>
      </c>
      <c r="BN83">
        <v>4.0000000000000002E-4</v>
      </c>
      <c r="BO83">
        <v>0</v>
      </c>
      <c r="BP83" t="b">
        <v>0</v>
      </c>
      <c r="BQ83">
        <v>-999</v>
      </c>
      <c r="BR83">
        <v>0</v>
      </c>
      <c r="BS83" t="b">
        <v>1</v>
      </c>
      <c r="BT83">
        <v>0.2621</v>
      </c>
      <c r="BU83">
        <v>-1.6843999999999999</v>
      </c>
      <c r="BV83">
        <v>83</v>
      </c>
      <c r="BW83">
        <v>2</v>
      </c>
      <c r="BX83">
        <v>2516131.7000000002</v>
      </c>
      <c r="BY83">
        <v>6860765.8399999999</v>
      </c>
      <c r="BZ83">
        <v>2516131.6800000002</v>
      </c>
      <c r="CA83">
        <v>6860765.8499999996</v>
      </c>
      <c r="CB83">
        <v>-4.7999999999999996E-3</v>
      </c>
      <c r="CC83">
        <v>0</v>
      </c>
      <c r="CD83" t="b">
        <v>0</v>
      </c>
      <c r="CE83">
        <v>-999</v>
      </c>
      <c r="CF83">
        <v>0</v>
      </c>
      <c r="CG83" t="b">
        <v>1</v>
      </c>
      <c r="CH83">
        <v>4.7076000000000002</v>
      </c>
      <c r="CI83">
        <v>-1.8413999999999999</v>
      </c>
      <c r="CJ83" t="s">
        <v>81</v>
      </c>
    </row>
    <row r="84" spans="1:88">
      <c r="A84" t="str">
        <f t="shared" si="1"/>
        <v>81_905</v>
      </c>
      <c r="B84">
        <v>81</v>
      </c>
      <c r="C84">
        <v>5</v>
      </c>
      <c r="D84">
        <v>3</v>
      </c>
      <c r="E84">
        <v>81</v>
      </c>
      <c r="F84">
        <v>905</v>
      </c>
      <c r="G84">
        <v>2</v>
      </c>
      <c r="H84">
        <v>2516121.16</v>
      </c>
      <c r="I84">
        <v>6860764.7800000003</v>
      </c>
      <c r="J84">
        <v>2516120.9300000002</v>
      </c>
      <c r="K84">
        <v>6860764.6200000001</v>
      </c>
      <c r="L84">
        <v>0.71499999999999997</v>
      </c>
      <c r="M84">
        <v>0.2</v>
      </c>
      <c r="N84">
        <v>0.21</v>
      </c>
      <c r="O84">
        <v>2.1312000000000002</v>
      </c>
      <c r="P84">
        <v>5</v>
      </c>
      <c r="Q84">
        <v>15</v>
      </c>
      <c r="R84">
        <v>74</v>
      </c>
      <c r="S84">
        <v>1</v>
      </c>
      <c r="T84">
        <v>2516136.9</v>
      </c>
      <c r="U84">
        <v>6860766.1699999999</v>
      </c>
      <c r="V84">
        <v>2516136.91</v>
      </c>
      <c r="W84">
        <v>6860766.0599999996</v>
      </c>
      <c r="X84">
        <v>-1.18E-2</v>
      </c>
      <c r="Y84">
        <v>0</v>
      </c>
      <c r="Z84" t="b">
        <v>0</v>
      </c>
      <c r="AA84">
        <v>-999</v>
      </c>
      <c r="AB84">
        <v>0</v>
      </c>
      <c r="AC84" t="b">
        <v>1</v>
      </c>
      <c r="AD84">
        <v>16.532800000000002</v>
      </c>
      <c r="AE84">
        <v>7.8399999999999997E-2</v>
      </c>
      <c r="AF84">
        <v>98</v>
      </c>
      <c r="AG84">
        <v>2</v>
      </c>
      <c r="AH84">
        <v>2516122.1</v>
      </c>
      <c r="AI84">
        <v>6860762.5899999999</v>
      </c>
      <c r="AJ84">
        <v>2516122.23</v>
      </c>
      <c r="AK84">
        <v>6860762.6799999997</v>
      </c>
      <c r="AL84">
        <v>2.7000000000000001E-3</v>
      </c>
      <c r="AM84">
        <v>0</v>
      </c>
      <c r="AN84" t="b">
        <v>0</v>
      </c>
      <c r="AO84">
        <v>-999</v>
      </c>
      <c r="AP84">
        <v>0</v>
      </c>
      <c r="AQ84" t="b">
        <v>1</v>
      </c>
      <c r="AR84">
        <v>2.9967000000000001</v>
      </c>
      <c r="AS84">
        <v>-0.97750000000000004</v>
      </c>
      <c r="AT84">
        <v>70</v>
      </c>
      <c r="AU84">
        <v>2</v>
      </c>
      <c r="AV84">
        <v>2516136.66</v>
      </c>
      <c r="AW84">
        <v>6860771.5700000003</v>
      </c>
      <c r="AX84">
        <v>2516136.67</v>
      </c>
      <c r="AY84">
        <v>6860771.54</v>
      </c>
      <c r="AZ84">
        <v>-4.1000000000000003E-3</v>
      </c>
      <c r="BA84">
        <v>0</v>
      </c>
      <c r="BB84" t="b">
        <v>0</v>
      </c>
      <c r="BC84">
        <v>-999</v>
      </c>
      <c r="BD84">
        <v>0</v>
      </c>
      <c r="BE84" t="b">
        <v>1</v>
      </c>
      <c r="BF84">
        <v>5.8282999999999996</v>
      </c>
      <c r="BG84">
        <v>0.41</v>
      </c>
      <c r="BH84">
        <v>27</v>
      </c>
      <c r="BI84">
        <v>2</v>
      </c>
      <c r="BJ84">
        <v>2516136.5299999998</v>
      </c>
      <c r="BK84">
        <v>6860784.5099999998</v>
      </c>
      <c r="BL84">
        <v>2516136.52</v>
      </c>
      <c r="BM84">
        <v>6860784.5099999998</v>
      </c>
      <c r="BN84">
        <v>1.4E-3</v>
      </c>
      <c r="BO84">
        <v>0</v>
      </c>
      <c r="BP84" t="b">
        <v>0</v>
      </c>
      <c r="BQ84">
        <v>-999</v>
      </c>
      <c r="BR84">
        <v>0</v>
      </c>
      <c r="BS84" t="b">
        <v>1</v>
      </c>
      <c r="BT84">
        <v>2.3159999999999998</v>
      </c>
      <c r="BU84">
        <v>0.90739999999999998</v>
      </c>
      <c r="BV84">
        <v>118</v>
      </c>
      <c r="BW84">
        <v>2</v>
      </c>
      <c r="BX84">
        <v>2516125.8199999998</v>
      </c>
      <c r="BY84">
        <v>6860781.5499999998</v>
      </c>
      <c r="BZ84">
        <v>2516125.67</v>
      </c>
      <c r="CA84">
        <v>6860781.5899999999</v>
      </c>
      <c r="CB84">
        <v>1.9E-2</v>
      </c>
      <c r="CC84">
        <v>0</v>
      </c>
      <c r="CD84" t="b">
        <v>0</v>
      </c>
      <c r="CE84">
        <v>-999</v>
      </c>
      <c r="CF84">
        <v>0</v>
      </c>
      <c r="CG84" t="b">
        <v>1</v>
      </c>
      <c r="CH84">
        <v>27.937799999999999</v>
      </c>
      <c r="CI84">
        <v>1.3176000000000001</v>
      </c>
      <c r="CJ84" t="s">
        <v>81</v>
      </c>
    </row>
    <row r="85" spans="1:88">
      <c r="A85" t="str">
        <f t="shared" si="1"/>
        <v>81_906</v>
      </c>
      <c r="B85">
        <v>81</v>
      </c>
      <c r="C85">
        <v>6</v>
      </c>
      <c r="D85">
        <v>2</v>
      </c>
      <c r="E85">
        <v>81</v>
      </c>
      <c r="F85">
        <v>906</v>
      </c>
      <c r="G85">
        <v>2</v>
      </c>
      <c r="H85">
        <v>2516120.54</v>
      </c>
      <c r="I85">
        <v>6860760.21</v>
      </c>
      <c r="J85">
        <v>2516120.67</v>
      </c>
      <c r="K85">
        <v>6860760.3200000003</v>
      </c>
      <c r="L85">
        <v>0.42799999999999999</v>
      </c>
      <c r="M85">
        <v>0.15</v>
      </c>
      <c r="N85">
        <v>0.13</v>
      </c>
      <c r="O85">
        <v>2.1312000000000002</v>
      </c>
      <c r="P85">
        <v>5</v>
      </c>
      <c r="Q85">
        <v>15</v>
      </c>
      <c r="R85">
        <v>77</v>
      </c>
      <c r="S85">
        <v>1</v>
      </c>
      <c r="T85">
        <v>2516135.86</v>
      </c>
      <c r="U85">
        <v>6860763.3099999996</v>
      </c>
      <c r="V85">
        <v>2516135.87</v>
      </c>
      <c r="W85">
        <v>6860763.2400000002</v>
      </c>
      <c r="X85">
        <v>-7.1999999999999998E-3</v>
      </c>
      <c r="Y85">
        <v>0</v>
      </c>
      <c r="Z85" t="b">
        <v>0</v>
      </c>
      <c r="AA85">
        <v>-999</v>
      </c>
      <c r="AB85">
        <v>0</v>
      </c>
      <c r="AC85" t="b">
        <v>1</v>
      </c>
      <c r="AD85">
        <v>16.546299999999999</v>
      </c>
      <c r="AE85">
        <v>0.18310000000000001</v>
      </c>
      <c r="AF85">
        <v>88</v>
      </c>
      <c r="AG85">
        <v>1</v>
      </c>
      <c r="AH85">
        <v>2516129.2599999998</v>
      </c>
      <c r="AI85">
        <v>6860758.4299999997</v>
      </c>
      <c r="AJ85">
        <v>2516129.27</v>
      </c>
      <c r="AK85">
        <v>6860758.4699999997</v>
      </c>
      <c r="AL85">
        <v>2.5000000000000001E-3</v>
      </c>
      <c r="AM85">
        <v>0</v>
      </c>
      <c r="AN85" t="b">
        <v>0</v>
      </c>
      <c r="AO85">
        <v>-999</v>
      </c>
      <c r="AP85">
        <v>0</v>
      </c>
      <c r="AQ85" t="b">
        <v>1</v>
      </c>
      <c r="AR85">
        <v>4.9066999999999998</v>
      </c>
      <c r="AS85">
        <v>-0.20960000000000001</v>
      </c>
      <c r="AT85">
        <v>118</v>
      </c>
      <c r="AU85">
        <v>2</v>
      </c>
      <c r="AV85">
        <v>2516125.8199999998</v>
      </c>
      <c r="AW85">
        <v>6860781.5499999998</v>
      </c>
      <c r="AX85">
        <v>2516125.77</v>
      </c>
      <c r="AY85">
        <v>6860781.5599999996</v>
      </c>
      <c r="AZ85">
        <v>8.3000000000000001E-3</v>
      </c>
      <c r="BA85">
        <v>0</v>
      </c>
      <c r="BB85" t="b">
        <v>0</v>
      </c>
      <c r="BC85">
        <v>-999</v>
      </c>
      <c r="BD85">
        <v>0</v>
      </c>
      <c r="BE85" t="b">
        <v>1</v>
      </c>
      <c r="BF85">
        <v>20.939699999999998</v>
      </c>
      <c r="BG85">
        <v>1.3438000000000001</v>
      </c>
      <c r="BH85">
        <v>109</v>
      </c>
      <c r="BI85">
        <v>2</v>
      </c>
      <c r="BJ85">
        <v>2516120.58</v>
      </c>
      <c r="BK85">
        <v>6860775.4400000004</v>
      </c>
      <c r="BL85">
        <v>2516120.5699999998</v>
      </c>
      <c r="BM85">
        <v>6860775.4400000004</v>
      </c>
      <c r="BN85">
        <v>1.4E-3</v>
      </c>
      <c r="BO85">
        <v>0</v>
      </c>
      <c r="BP85" t="b">
        <v>0</v>
      </c>
      <c r="BQ85">
        <v>-999</v>
      </c>
      <c r="BR85">
        <v>0</v>
      </c>
      <c r="BS85" t="b">
        <v>1</v>
      </c>
      <c r="BT85">
        <v>3.1421000000000001</v>
      </c>
      <c r="BU85">
        <v>1.5793999999999999</v>
      </c>
      <c r="BV85">
        <v>135</v>
      </c>
      <c r="BW85">
        <v>2</v>
      </c>
      <c r="BX85">
        <v>2516109.58</v>
      </c>
      <c r="BY85">
        <v>6860793.0099999998</v>
      </c>
      <c r="BZ85">
        <v>2516109.63</v>
      </c>
      <c r="CA85">
        <v>6860793.0300000003</v>
      </c>
      <c r="CB85">
        <v>-1.17E-2</v>
      </c>
      <c r="CC85">
        <v>0</v>
      </c>
      <c r="CD85" t="b">
        <v>0</v>
      </c>
      <c r="CE85">
        <v>-999</v>
      </c>
      <c r="CF85">
        <v>0</v>
      </c>
      <c r="CG85" t="b">
        <v>1</v>
      </c>
      <c r="CH85">
        <v>35.543300000000002</v>
      </c>
      <c r="CI85">
        <v>1.8848</v>
      </c>
      <c r="CJ85" t="s">
        <v>81</v>
      </c>
    </row>
    <row r="86" spans="1:88">
      <c r="A86" t="str">
        <f t="shared" si="1"/>
        <v>81_907</v>
      </c>
      <c r="B86">
        <v>81</v>
      </c>
      <c r="C86">
        <v>7</v>
      </c>
      <c r="D86">
        <v>2</v>
      </c>
      <c r="E86">
        <v>81</v>
      </c>
      <c r="F86">
        <v>907</v>
      </c>
      <c r="G86">
        <v>2</v>
      </c>
      <c r="H86">
        <v>2516135.9900000002</v>
      </c>
      <c r="I86">
        <v>6860766.9000000004</v>
      </c>
      <c r="J86">
        <v>2516135.98</v>
      </c>
      <c r="K86">
        <v>6860766.8799999999</v>
      </c>
      <c r="L86">
        <v>0.33600000000000002</v>
      </c>
      <c r="M86">
        <v>0.1</v>
      </c>
      <c r="N86">
        <v>0.11</v>
      </c>
      <c r="O86">
        <v>2.1312000000000002</v>
      </c>
      <c r="P86">
        <v>5</v>
      </c>
      <c r="Q86">
        <v>15</v>
      </c>
      <c r="R86">
        <v>54</v>
      </c>
      <c r="S86">
        <v>2</v>
      </c>
      <c r="T86">
        <v>2516142.04</v>
      </c>
      <c r="U86">
        <v>6860771.6799999997</v>
      </c>
      <c r="V86">
        <v>2516142.0299999998</v>
      </c>
      <c r="W86">
        <v>6860771.6900000004</v>
      </c>
      <c r="X86">
        <v>5.9999999999999995E-4</v>
      </c>
      <c r="Y86">
        <v>0</v>
      </c>
      <c r="Z86" t="b">
        <v>0</v>
      </c>
      <c r="AA86">
        <v>-999</v>
      </c>
      <c r="AB86">
        <v>0</v>
      </c>
      <c r="AC86" t="b">
        <v>1</v>
      </c>
      <c r="AD86">
        <v>1.4507000000000001</v>
      </c>
      <c r="AE86">
        <v>0.67179999999999995</v>
      </c>
      <c r="AF86">
        <v>22</v>
      </c>
      <c r="AG86">
        <v>2</v>
      </c>
      <c r="AH86">
        <v>2516139.85</v>
      </c>
      <c r="AI86">
        <v>6860788.3399999999</v>
      </c>
      <c r="AJ86">
        <v>2516139.87</v>
      </c>
      <c r="AK86">
        <v>6860788.3399999999</v>
      </c>
      <c r="AL86">
        <v>-3.8E-3</v>
      </c>
      <c r="AM86">
        <v>0</v>
      </c>
      <c r="AN86" t="b">
        <v>0</v>
      </c>
      <c r="AO86">
        <v>-999</v>
      </c>
      <c r="AP86">
        <v>0</v>
      </c>
      <c r="AQ86" t="b">
        <v>1</v>
      </c>
      <c r="AR86">
        <v>12.869300000000001</v>
      </c>
      <c r="AS86">
        <v>1.3874</v>
      </c>
      <c r="AT86">
        <v>4</v>
      </c>
      <c r="AU86">
        <v>2</v>
      </c>
      <c r="AV86">
        <v>2516134.11</v>
      </c>
      <c r="AW86">
        <v>6860791.8499999996</v>
      </c>
      <c r="AX86">
        <v>2516134.13</v>
      </c>
      <c r="AY86">
        <v>6860791.8499999996</v>
      </c>
      <c r="AZ86">
        <v>-4.1000000000000003E-3</v>
      </c>
      <c r="BA86">
        <v>0</v>
      </c>
      <c r="BB86" t="b">
        <v>0</v>
      </c>
      <c r="BC86">
        <v>-999</v>
      </c>
      <c r="BD86">
        <v>0</v>
      </c>
      <c r="BE86" t="b">
        <v>1</v>
      </c>
      <c r="BF86">
        <v>14.5793</v>
      </c>
      <c r="BG86">
        <v>1.6405000000000001</v>
      </c>
      <c r="BH86">
        <v>118</v>
      </c>
      <c r="BI86">
        <v>2</v>
      </c>
      <c r="BJ86">
        <v>2516125.8199999998</v>
      </c>
      <c r="BK86">
        <v>6860781.5499999998</v>
      </c>
      <c r="BL86">
        <v>2516125.7599999998</v>
      </c>
      <c r="BM86">
        <v>6860781.5099999998</v>
      </c>
      <c r="BN86">
        <v>9.4000000000000004E-3</v>
      </c>
      <c r="BO86">
        <v>0</v>
      </c>
      <c r="BP86" t="b">
        <v>0</v>
      </c>
      <c r="BQ86">
        <v>-999</v>
      </c>
      <c r="BR86">
        <v>0</v>
      </c>
      <c r="BS86" t="b">
        <v>1</v>
      </c>
      <c r="BT86">
        <v>28.557600000000001</v>
      </c>
      <c r="BU86">
        <v>2.1903000000000001</v>
      </c>
      <c r="BV86">
        <v>109</v>
      </c>
      <c r="BW86">
        <v>2</v>
      </c>
      <c r="BX86">
        <v>2516120.58</v>
      </c>
      <c r="BY86">
        <v>6860775.4400000004</v>
      </c>
      <c r="BZ86">
        <v>2516120.6</v>
      </c>
      <c r="CA86">
        <v>6860775.4800000004</v>
      </c>
      <c r="CB86">
        <v>-5.3E-3</v>
      </c>
      <c r="CC86">
        <v>0</v>
      </c>
      <c r="CD86" t="b">
        <v>0</v>
      </c>
      <c r="CE86">
        <v>-999</v>
      </c>
      <c r="CF86">
        <v>0</v>
      </c>
      <c r="CG86" t="b">
        <v>1</v>
      </c>
      <c r="CH86">
        <v>15.6532</v>
      </c>
      <c r="CI86">
        <v>2.6265999999999998</v>
      </c>
      <c r="CJ86" t="s">
        <v>81</v>
      </c>
    </row>
    <row r="87" spans="1:88">
      <c r="A87" t="str">
        <f t="shared" si="1"/>
        <v>37_901</v>
      </c>
      <c r="B87">
        <v>37</v>
      </c>
      <c r="C87">
        <v>1</v>
      </c>
      <c r="D87">
        <v>2</v>
      </c>
      <c r="E87">
        <v>37</v>
      </c>
      <c r="F87">
        <v>901</v>
      </c>
      <c r="G87">
        <v>1</v>
      </c>
      <c r="H87">
        <v>2516153.2799999998</v>
      </c>
      <c r="I87">
        <v>6858031.5300000003</v>
      </c>
      <c r="J87">
        <v>2516153.2599999998</v>
      </c>
      <c r="K87">
        <v>6858031.4400000004</v>
      </c>
      <c r="L87">
        <v>0.629</v>
      </c>
      <c r="M87">
        <v>0.14000000000000001</v>
      </c>
      <c r="N87">
        <v>0.13</v>
      </c>
      <c r="O87">
        <v>2.1312000000000002</v>
      </c>
      <c r="P87">
        <v>5</v>
      </c>
      <c r="Q87">
        <v>15</v>
      </c>
      <c r="R87">
        <v>96</v>
      </c>
      <c r="S87">
        <v>1</v>
      </c>
      <c r="T87">
        <v>2516150.84</v>
      </c>
      <c r="U87">
        <v>6858030.46</v>
      </c>
      <c r="V87">
        <v>2516150.8199999998</v>
      </c>
      <c r="W87">
        <v>6858030.5</v>
      </c>
      <c r="X87">
        <v>-1E-4</v>
      </c>
      <c r="Y87">
        <v>0</v>
      </c>
      <c r="Z87" t="b">
        <v>0</v>
      </c>
      <c r="AA87">
        <v>-999</v>
      </c>
      <c r="AB87">
        <v>0</v>
      </c>
      <c r="AC87" t="b">
        <v>1</v>
      </c>
      <c r="AD87">
        <v>0.18809999999999999</v>
      </c>
      <c r="AE87">
        <v>-2.7751999999999999</v>
      </c>
      <c r="AF87">
        <v>93</v>
      </c>
      <c r="AG87">
        <v>1</v>
      </c>
      <c r="AH87">
        <v>2516150.92</v>
      </c>
      <c r="AI87">
        <v>6858026.04</v>
      </c>
      <c r="AJ87">
        <v>2516151.11</v>
      </c>
      <c r="AK87">
        <v>6858025.9699999997</v>
      </c>
      <c r="AL87">
        <v>8.0999999999999996E-3</v>
      </c>
      <c r="AM87">
        <v>0</v>
      </c>
      <c r="AN87" t="b">
        <v>0</v>
      </c>
      <c r="AO87">
        <v>-999</v>
      </c>
      <c r="AP87">
        <v>0</v>
      </c>
      <c r="AQ87" t="b">
        <v>1</v>
      </c>
      <c r="AR87">
        <v>10.9407</v>
      </c>
      <c r="AS87">
        <v>-1.9374</v>
      </c>
      <c r="AT87">
        <v>89</v>
      </c>
      <c r="AU87">
        <v>1</v>
      </c>
      <c r="AV87">
        <v>2516153.63</v>
      </c>
      <c r="AW87">
        <v>6858025.0700000003</v>
      </c>
      <c r="AX87">
        <v>2516153.4300000002</v>
      </c>
      <c r="AY87">
        <v>6858025.0599999996</v>
      </c>
      <c r="AZ87">
        <v>-8.6E-3</v>
      </c>
      <c r="BA87">
        <v>0</v>
      </c>
      <c r="BB87" t="b">
        <v>0</v>
      </c>
      <c r="BC87">
        <v>-999</v>
      </c>
      <c r="BD87">
        <v>0</v>
      </c>
      <c r="BE87" t="b">
        <v>1</v>
      </c>
      <c r="BF87">
        <v>11.674200000000001</v>
      </c>
      <c r="BG87">
        <v>-1.5535000000000001</v>
      </c>
      <c r="BH87">
        <v>86</v>
      </c>
      <c r="BI87">
        <v>1</v>
      </c>
      <c r="BJ87">
        <v>2516158.79</v>
      </c>
      <c r="BK87">
        <v>6858026.0300000003</v>
      </c>
      <c r="BL87">
        <v>2516158.8199999998</v>
      </c>
      <c r="BM87">
        <v>6858026.0599999996</v>
      </c>
      <c r="BN87">
        <v>2.0999999999999999E-3</v>
      </c>
      <c r="BO87">
        <v>0</v>
      </c>
      <c r="BP87" t="b">
        <v>0</v>
      </c>
      <c r="BQ87">
        <v>-999</v>
      </c>
      <c r="BR87">
        <v>0</v>
      </c>
      <c r="BS87" t="b">
        <v>1</v>
      </c>
      <c r="BT87">
        <v>2.9727000000000001</v>
      </c>
      <c r="BU87">
        <v>-0.7681</v>
      </c>
      <c r="BV87">
        <v>82</v>
      </c>
      <c r="BW87">
        <v>1</v>
      </c>
      <c r="BX87">
        <v>2516161.65</v>
      </c>
      <c r="BY87">
        <v>6858030.9800000004</v>
      </c>
      <c r="BZ87">
        <v>2516161.65</v>
      </c>
      <c r="CA87">
        <v>6858030.9900000002</v>
      </c>
      <c r="CB87">
        <v>1E-3</v>
      </c>
      <c r="CC87">
        <v>0</v>
      </c>
      <c r="CD87" t="b">
        <v>0</v>
      </c>
      <c r="CE87">
        <v>-999</v>
      </c>
      <c r="CF87">
        <v>0</v>
      </c>
      <c r="CG87" t="b">
        <v>1</v>
      </c>
      <c r="CH87">
        <v>1.4017999999999999</v>
      </c>
      <c r="CI87">
        <v>-5.2499999999999998E-2</v>
      </c>
      <c r="CJ87" t="s">
        <v>81</v>
      </c>
    </row>
    <row r="88" spans="1:88">
      <c r="A88" t="str">
        <f t="shared" si="1"/>
        <v>37_902</v>
      </c>
      <c r="B88">
        <v>37</v>
      </c>
      <c r="C88">
        <v>2</v>
      </c>
      <c r="D88">
        <v>2</v>
      </c>
      <c r="E88">
        <v>37</v>
      </c>
      <c r="F88">
        <v>902</v>
      </c>
      <c r="G88">
        <v>2</v>
      </c>
      <c r="H88">
        <v>2516141.0299999998</v>
      </c>
      <c r="I88">
        <v>6858041.2300000004</v>
      </c>
      <c r="J88">
        <v>2516141.1</v>
      </c>
      <c r="K88">
        <v>6858041.1399999997</v>
      </c>
      <c r="L88">
        <v>0.7</v>
      </c>
      <c r="M88">
        <v>0.17</v>
      </c>
      <c r="N88">
        <v>0.17</v>
      </c>
      <c r="O88">
        <v>2.1312000000000002</v>
      </c>
      <c r="P88">
        <v>5</v>
      </c>
      <c r="Q88">
        <v>15</v>
      </c>
      <c r="R88">
        <v>104</v>
      </c>
      <c r="S88">
        <v>1</v>
      </c>
      <c r="T88">
        <v>2516145.6800000002</v>
      </c>
      <c r="U88">
        <v>6858034.1100000003</v>
      </c>
      <c r="V88">
        <v>2516145.84</v>
      </c>
      <c r="W88">
        <v>6858034.2199999997</v>
      </c>
      <c r="X88">
        <v>1.0699999999999999E-2</v>
      </c>
      <c r="Y88">
        <v>0</v>
      </c>
      <c r="Z88" t="b">
        <v>0</v>
      </c>
      <c r="AA88">
        <v>-999</v>
      </c>
      <c r="AB88">
        <v>0</v>
      </c>
      <c r="AC88" t="b">
        <v>1</v>
      </c>
      <c r="AD88">
        <v>13.7988</v>
      </c>
      <c r="AE88">
        <v>-0.96009999999999995</v>
      </c>
      <c r="AF88">
        <v>111</v>
      </c>
      <c r="AG88">
        <v>1</v>
      </c>
      <c r="AH88">
        <v>2516143.4700000002</v>
      </c>
      <c r="AI88">
        <v>6858039.2999999998</v>
      </c>
      <c r="AJ88">
        <v>2516143.5</v>
      </c>
      <c r="AK88">
        <v>6858039.3300000001</v>
      </c>
      <c r="AL88">
        <v>1E-4</v>
      </c>
      <c r="AM88">
        <v>0</v>
      </c>
      <c r="AN88" t="b">
        <v>0</v>
      </c>
      <c r="AO88">
        <v>-999</v>
      </c>
      <c r="AP88">
        <v>0</v>
      </c>
      <c r="AQ88" t="b">
        <v>1</v>
      </c>
      <c r="AR88">
        <v>0.11409999999999999</v>
      </c>
      <c r="AS88">
        <v>-0.64590000000000003</v>
      </c>
      <c r="AT88">
        <v>98</v>
      </c>
      <c r="AU88">
        <v>1</v>
      </c>
      <c r="AV88">
        <v>2516153.7200000002</v>
      </c>
      <c r="AW88">
        <v>6858038.5499999998</v>
      </c>
      <c r="AX88">
        <v>2516153.69</v>
      </c>
      <c r="AY88">
        <v>6858038.4100000001</v>
      </c>
      <c r="AZ88">
        <v>-1.32E-2</v>
      </c>
      <c r="BA88">
        <v>0</v>
      </c>
      <c r="BB88" t="b">
        <v>0</v>
      </c>
      <c r="BC88">
        <v>-999</v>
      </c>
      <c r="BD88">
        <v>0</v>
      </c>
      <c r="BE88" t="b">
        <v>1</v>
      </c>
      <c r="BF88">
        <v>18.819500000000001</v>
      </c>
      <c r="BG88">
        <v>-0.22700000000000001</v>
      </c>
      <c r="BH88">
        <v>112</v>
      </c>
      <c r="BI88">
        <v>1</v>
      </c>
      <c r="BJ88">
        <v>2516152.5099999998</v>
      </c>
      <c r="BK88">
        <v>6858044.6900000004</v>
      </c>
      <c r="BL88">
        <v>2516152.52</v>
      </c>
      <c r="BM88">
        <v>6858044.6600000001</v>
      </c>
      <c r="BN88">
        <v>-2.3999999999999998E-3</v>
      </c>
      <c r="BO88">
        <v>0</v>
      </c>
      <c r="BP88" t="b">
        <v>0</v>
      </c>
      <c r="BQ88">
        <v>-999</v>
      </c>
      <c r="BR88">
        <v>0</v>
      </c>
      <c r="BS88" t="b">
        <v>1</v>
      </c>
      <c r="BT88">
        <v>3.234</v>
      </c>
      <c r="BU88">
        <v>0.29659999999999997</v>
      </c>
      <c r="BV88">
        <v>117</v>
      </c>
      <c r="BW88">
        <v>1</v>
      </c>
      <c r="BX88">
        <v>2516142.06</v>
      </c>
      <c r="BY88">
        <v>6858045.5300000003</v>
      </c>
      <c r="BZ88">
        <v>2516141.9</v>
      </c>
      <c r="CA88">
        <v>6858045.5599999996</v>
      </c>
      <c r="CB88">
        <v>5.8999999999999999E-3</v>
      </c>
      <c r="CC88">
        <v>0</v>
      </c>
      <c r="CD88" t="b">
        <v>0</v>
      </c>
      <c r="CE88">
        <v>-999</v>
      </c>
      <c r="CF88">
        <v>0</v>
      </c>
      <c r="CG88" t="b">
        <v>1</v>
      </c>
      <c r="CH88">
        <v>6.9466000000000001</v>
      </c>
      <c r="CI88">
        <v>1.3960999999999999</v>
      </c>
      <c r="CJ88" t="s">
        <v>81</v>
      </c>
    </row>
    <row r="89" spans="1:88">
      <c r="A89" t="str">
        <f t="shared" si="1"/>
        <v>37_903</v>
      </c>
      <c r="B89">
        <v>37</v>
      </c>
      <c r="C89">
        <v>3</v>
      </c>
      <c r="D89">
        <v>3</v>
      </c>
      <c r="E89">
        <v>37</v>
      </c>
      <c r="F89">
        <v>903</v>
      </c>
      <c r="G89">
        <v>1</v>
      </c>
      <c r="H89">
        <v>2516142.23</v>
      </c>
      <c r="I89">
        <v>6858052.5099999998</v>
      </c>
      <c r="J89">
        <v>2516142.21</v>
      </c>
      <c r="K89">
        <v>6858052.6399999997</v>
      </c>
      <c r="L89">
        <v>1.3480000000000001</v>
      </c>
      <c r="M89">
        <v>0.3</v>
      </c>
      <c r="N89">
        <v>0.31</v>
      </c>
      <c r="O89">
        <v>2.1312000000000002</v>
      </c>
      <c r="P89">
        <v>5</v>
      </c>
      <c r="Q89">
        <v>15</v>
      </c>
      <c r="R89">
        <v>125</v>
      </c>
      <c r="S89">
        <v>1</v>
      </c>
      <c r="T89">
        <v>2516136.17</v>
      </c>
      <c r="U89">
        <v>6858049.8499999996</v>
      </c>
      <c r="V89">
        <v>2516136.35</v>
      </c>
      <c r="W89">
        <v>6858049.5199999996</v>
      </c>
      <c r="X89">
        <v>1.7399999999999999E-2</v>
      </c>
      <c r="Y89">
        <v>0</v>
      </c>
      <c r="Z89" t="b">
        <v>0</v>
      </c>
      <c r="AA89">
        <v>-999</v>
      </c>
      <c r="AB89">
        <v>0</v>
      </c>
      <c r="AC89" t="b">
        <v>1</v>
      </c>
      <c r="AD89">
        <v>11.005000000000001</v>
      </c>
      <c r="AE89">
        <v>-2.6356000000000002</v>
      </c>
      <c r="AF89">
        <v>117</v>
      </c>
      <c r="AG89">
        <v>1</v>
      </c>
      <c r="AH89">
        <v>2516142.06</v>
      </c>
      <c r="AI89">
        <v>6858045.5300000003</v>
      </c>
      <c r="AJ89">
        <v>2516141.7999999998</v>
      </c>
      <c r="AK89">
        <v>6858045.54</v>
      </c>
      <c r="AL89">
        <v>-1.26E-2</v>
      </c>
      <c r="AM89">
        <v>0</v>
      </c>
      <c r="AN89" t="b">
        <v>0</v>
      </c>
      <c r="AO89">
        <v>-999</v>
      </c>
      <c r="AP89">
        <v>0</v>
      </c>
      <c r="AQ89" t="b">
        <v>1</v>
      </c>
      <c r="AR89">
        <v>8.1227999999999998</v>
      </c>
      <c r="AS89">
        <v>-1.6407</v>
      </c>
      <c r="AT89">
        <v>126</v>
      </c>
      <c r="AU89">
        <v>1</v>
      </c>
      <c r="AV89">
        <v>2516143.34</v>
      </c>
      <c r="AW89">
        <v>6858049.4299999997</v>
      </c>
      <c r="AX89">
        <v>2516143.42</v>
      </c>
      <c r="AY89">
        <v>6858049.46</v>
      </c>
      <c r="AZ89">
        <v>2.0999999999999999E-3</v>
      </c>
      <c r="BA89">
        <v>0</v>
      </c>
      <c r="BB89" t="b">
        <v>0</v>
      </c>
      <c r="BC89">
        <v>-999</v>
      </c>
      <c r="BD89">
        <v>0</v>
      </c>
      <c r="BE89" t="b">
        <v>1</v>
      </c>
      <c r="BF89">
        <v>1.2656000000000001</v>
      </c>
      <c r="BG89">
        <v>-1.2043999999999999</v>
      </c>
      <c r="BH89">
        <v>122</v>
      </c>
      <c r="BI89">
        <v>1</v>
      </c>
      <c r="BJ89">
        <v>2516150.19</v>
      </c>
      <c r="BK89">
        <v>6858047.4299999997</v>
      </c>
      <c r="BL89">
        <v>2516150.14</v>
      </c>
      <c r="BM89">
        <v>6858047.3600000003</v>
      </c>
      <c r="BN89">
        <v>-5.8999999999999999E-3</v>
      </c>
      <c r="BO89">
        <v>0</v>
      </c>
      <c r="BP89" t="b">
        <v>0</v>
      </c>
      <c r="BQ89">
        <v>-999</v>
      </c>
      <c r="BR89">
        <v>0</v>
      </c>
      <c r="BS89" t="b">
        <v>1</v>
      </c>
      <c r="BT89">
        <v>4.0856000000000003</v>
      </c>
      <c r="BU89">
        <v>-0.59350000000000003</v>
      </c>
      <c r="BV89">
        <v>135</v>
      </c>
      <c r="BW89">
        <v>1</v>
      </c>
      <c r="BX89">
        <v>2516150.4300000002</v>
      </c>
      <c r="BY89">
        <v>6858051.2300000004</v>
      </c>
      <c r="BZ89">
        <v>2516150.48</v>
      </c>
      <c r="CA89">
        <v>6858051.5899999999</v>
      </c>
      <c r="CB89">
        <v>2.1000000000000001E-2</v>
      </c>
      <c r="CC89">
        <v>0</v>
      </c>
      <c r="CD89" t="b">
        <v>0</v>
      </c>
      <c r="CE89">
        <v>-999</v>
      </c>
      <c r="CF89">
        <v>0</v>
      </c>
      <c r="CG89" t="b">
        <v>1</v>
      </c>
      <c r="CH89">
        <v>13.9148</v>
      </c>
      <c r="CI89">
        <v>-0.1048</v>
      </c>
      <c r="CJ89" t="s">
        <v>81</v>
      </c>
    </row>
    <row r="90" spans="1:88">
      <c r="A90" t="str">
        <f t="shared" si="1"/>
        <v>37_904</v>
      </c>
      <c r="B90">
        <v>37</v>
      </c>
      <c r="C90">
        <v>4</v>
      </c>
      <c r="D90">
        <v>2</v>
      </c>
      <c r="E90">
        <v>37</v>
      </c>
      <c r="F90">
        <v>904</v>
      </c>
      <c r="G90">
        <v>2</v>
      </c>
      <c r="H90">
        <v>2516177.52</v>
      </c>
      <c r="I90">
        <v>6858039.9299999997</v>
      </c>
      <c r="J90">
        <v>2516177.42</v>
      </c>
      <c r="K90">
        <v>6858039.9699999997</v>
      </c>
      <c r="L90">
        <v>0.63600000000000001</v>
      </c>
      <c r="M90">
        <v>0.14000000000000001</v>
      </c>
      <c r="N90">
        <v>0.14000000000000001</v>
      </c>
      <c r="O90">
        <v>2.1312000000000002</v>
      </c>
      <c r="P90">
        <v>5</v>
      </c>
      <c r="Q90">
        <v>15</v>
      </c>
      <c r="R90">
        <v>51</v>
      </c>
      <c r="S90">
        <v>1</v>
      </c>
      <c r="T90">
        <v>2516178.44</v>
      </c>
      <c r="U90">
        <v>6858043.29</v>
      </c>
      <c r="V90">
        <v>2516178.4900000002</v>
      </c>
      <c r="W90">
        <v>6858043.2699999996</v>
      </c>
      <c r="X90">
        <v>-1.2999999999999999E-3</v>
      </c>
      <c r="Y90">
        <v>0</v>
      </c>
      <c r="Z90" t="b">
        <v>0</v>
      </c>
      <c r="AA90">
        <v>-999</v>
      </c>
      <c r="AB90">
        <v>0</v>
      </c>
      <c r="AC90" t="b">
        <v>1</v>
      </c>
      <c r="AD90">
        <v>1.6788000000000001</v>
      </c>
      <c r="AE90">
        <v>1.2565</v>
      </c>
      <c r="AF90">
        <v>50</v>
      </c>
      <c r="AG90">
        <v>1</v>
      </c>
      <c r="AH90">
        <v>2516175.13</v>
      </c>
      <c r="AI90">
        <v>6858044.7199999997</v>
      </c>
      <c r="AJ90">
        <v>2516175.11</v>
      </c>
      <c r="AK90">
        <v>6858044.71</v>
      </c>
      <c r="AL90">
        <v>8.0000000000000004E-4</v>
      </c>
      <c r="AM90">
        <v>0</v>
      </c>
      <c r="AN90" t="b">
        <v>0</v>
      </c>
      <c r="AO90">
        <v>-999</v>
      </c>
      <c r="AP90">
        <v>0</v>
      </c>
      <c r="AQ90" t="b">
        <v>1</v>
      </c>
      <c r="AR90">
        <v>1.0265</v>
      </c>
      <c r="AS90">
        <v>2.0245000000000002</v>
      </c>
      <c r="AT90">
        <v>52</v>
      </c>
      <c r="AU90">
        <v>1</v>
      </c>
      <c r="AV90">
        <v>2516170.35</v>
      </c>
      <c r="AW90">
        <v>6858044.5099999998</v>
      </c>
      <c r="AX90">
        <v>2516170.2599999998</v>
      </c>
      <c r="AY90">
        <v>6858044.3700000001</v>
      </c>
      <c r="AZ90">
        <v>9.7000000000000003E-3</v>
      </c>
      <c r="BA90">
        <v>0</v>
      </c>
      <c r="BB90" t="b">
        <v>0</v>
      </c>
      <c r="BC90">
        <v>-999</v>
      </c>
      <c r="BD90">
        <v>0</v>
      </c>
      <c r="BE90" t="b">
        <v>1</v>
      </c>
      <c r="BF90">
        <v>13.6957</v>
      </c>
      <c r="BG90">
        <v>2.6004</v>
      </c>
      <c r="BH90">
        <v>61</v>
      </c>
      <c r="BI90">
        <v>1</v>
      </c>
      <c r="BJ90">
        <v>2516169.2599999998</v>
      </c>
      <c r="BK90">
        <v>6858040.96</v>
      </c>
      <c r="BL90">
        <v>2516169.29</v>
      </c>
      <c r="BM90">
        <v>6858041.1600000001</v>
      </c>
      <c r="BN90">
        <v>-1.15E-2</v>
      </c>
      <c r="BO90">
        <v>0</v>
      </c>
      <c r="BP90" t="b">
        <v>0</v>
      </c>
      <c r="BQ90">
        <v>-999</v>
      </c>
      <c r="BR90">
        <v>0</v>
      </c>
      <c r="BS90" t="b">
        <v>1</v>
      </c>
      <c r="BT90">
        <v>16.139399999999998</v>
      </c>
      <c r="BU90">
        <v>2.9843999999999999</v>
      </c>
      <c r="BV90">
        <v>66</v>
      </c>
      <c r="BW90">
        <v>1</v>
      </c>
      <c r="BX90">
        <v>2516170.5499999998</v>
      </c>
      <c r="BY90">
        <v>6858035.2400000002</v>
      </c>
      <c r="BZ90">
        <v>2516170.5699999998</v>
      </c>
      <c r="CA90">
        <v>6858035.2000000002</v>
      </c>
      <c r="CB90">
        <v>2.5999999999999999E-3</v>
      </c>
      <c r="CC90">
        <v>0</v>
      </c>
      <c r="CD90" t="b">
        <v>0</v>
      </c>
      <c r="CE90">
        <v>-999</v>
      </c>
      <c r="CF90">
        <v>0</v>
      </c>
      <c r="CG90" t="b">
        <v>1</v>
      </c>
      <c r="CH90">
        <v>3.6533000000000002</v>
      </c>
      <c r="CI90">
        <v>-2.5308999999999999</v>
      </c>
      <c r="CJ90" t="s">
        <v>81</v>
      </c>
    </row>
    <row r="91" spans="1:88">
      <c r="A91" t="str">
        <f t="shared" si="1"/>
        <v>37_905</v>
      </c>
      <c r="B91">
        <v>37</v>
      </c>
      <c r="C91">
        <v>5</v>
      </c>
      <c r="D91">
        <v>3</v>
      </c>
      <c r="E91">
        <v>37</v>
      </c>
      <c r="F91">
        <v>905</v>
      </c>
      <c r="G91">
        <v>1</v>
      </c>
      <c r="H91">
        <v>2516169.65</v>
      </c>
      <c r="I91">
        <v>6858054.7000000002</v>
      </c>
      <c r="J91">
        <v>2516169.42</v>
      </c>
      <c r="K91">
        <v>6858054.6500000004</v>
      </c>
      <c r="L91">
        <v>1.3320000000000001</v>
      </c>
      <c r="M91">
        <v>0.35</v>
      </c>
      <c r="N91">
        <v>0.28000000000000003</v>
      </c>
      <c r="O91">
        <v>2.1312000000000002</v>
      </c>
      <c r="P91">
        <v>5</v>
      </c>
      <c r="Q91">
        <v>15</v>
      </c>
      <c r="R91">
        <v>24</v>
      </c>
      <c r="S91">
        <v>1</v>
      </c>
      <c r="T91">
        <v>2516163.92</v>
      </c>
      <c r="U91">
        <v>6858052.3099999996</v>
      </c>
      <c r="V91">
        <v>2516163.86</v>
      </c>
      <c r="W91">
        <v>6858052.4699999997</v>
      </c>
      <c r="X91">
        <v>-7.0000000000000001E-3</v>
      </c>
      <c r="Y91">
        <v>0</v>
      </c>
      <c r="Z91" t="b">
        <v>0</v>
      </c>
      <c r="AA91">
        <v>-999</v>
      </c>
      <c r="AB91">
        <v>0</v>
      </c>
      <c r="AC91" t="b">
        <v>1</v>
      </c>
      <c r="AD91">
        <v>4.5236999999999998</v>
      </c>
      <c r="AE91">
        <v>-2.7751999999999999</v>
      </c>
      <c r="AF91">
        <v>32</v>
      </c>
      <c r="AG91">
        <v>1</v>
      </c>
      <c r="AH91">
        <v>2516160.65</v>
      </c>
      <c r="AI91">
        <v>6858047.8200000003</v>
      </c>
      <c r="AJ91">
        <v>2516160.59</v>
      </c>
      <c r="AK91">
        <v>6858047.9000000004</v>
      </c>
      <c r="AL91">
        <v>-7.3000000000000001E-3</v>
      </c>
      <c r="AM91">
        <v>0</v>
      </c>
      <c r="AN91" t="b">
        <v>0</v>
      </c>
      <c r="AO91">
        <v>-999</v>
      </c>
      <c r="AP91">
        <v>0</v>
      </c>
      <c r="AQ91" t="b">
        <v>1</v>
      </c>
      <c r="AR91">
        <v>5.3071999999999999</v>
      </c>
      <c r="AS91">
        <v>-2.4958999999999998</v>
      </c>
      <c r="AT91">
        <v>53</v>
      </c>
      <c r="AU91">
        <v>1</v>
      </c>
      <c r="AV91">
        <v>2516163.98</v>
      </c>
      <c r="AW91">
        <v>6858045.4800000004</v>
      </c>
      <c r="AX91">
        <v>2516163.86</v>
      </c>
      <c r="AY91">
        <v>6858045.5499999998</v>
      </c>
      <c r="AZ91">
        <v>-1.01E-2</v>
      </c>
      <c r="BA91">
        <v>0</v>
      </c>
      <c r="BB91" t="b">
        <v>0</v>
      </c>
      <c r="BC91">
        <v>-999</v>
      </c>
      <c r="BD91">
        <v>0</v>
      </c>
      <c r="BE91" t="b">
        <v>1</v>
      </c>
      <c r="BF91">
        <v>7.1630000000000003</v>
      </c>
      <c r="BG91">
        <v>-2.1294</v>
      </c>
      <c r="BH91">
        <v>39</v>
      </c>
      <c r="BI91">
        <v>1</v>
      </c>
      <c r="BJ91">
        <v>2516171.7400000002</v>
      </c>
      <c r="BK91">
        <v>6858049.4299999997</v>
      </c>
      <c r="BL91">
        <v>2516172.0299999998</v>
      </c>
      <c r="BM91">
        <v>6858049.5800000001</v>
      </c>
      <c r="BN91">
        <v>1.3100000000000001E-2</v>
      </c>
      <c r="BO91">
        <v>0</v>
      </c>
      <c r="BP91" t="b">
        <v>0</v>
      </c>
      <c r="BQ91">
        <v>-999</v>
      </c>
      <c r="BR91">
        <v>0</v>
      </c>
      <c r="BS91" t="b">
        <v>1</v>
      </c>
      <c r="BT91">
        <v>8.1128</v>
      </c>
      <c r="BU91">
        <v>-1.0822000000000001</v>
      </c>
      <c r="BV91">
        <v>31</v>
      </c>
      <c r="BW91">
        <v>1</v>
      </c>
      <c r="BX91">
        <v>2516175.2599999998</v>
      </c>
      <c r="BY91">
        <v>6858054.4000000004</v>
      </c>
      <c r="BZ91">
        <v>2516175.2000000002</v>
      </c>
      <c r="CA91">
        <v>6858053.9400000004</v>
      </c>
      <c r="CB91">
        <v>-1.8700000000000001E-2</v>
      </c>
      <c r="CC91">
        <v>0</v>
      </c>
      <c r="CD91" t="b">
        <v>0</v>
      </c>
      <c r="CE91">
        <v>-999</v>
      </c>
      <c r="CF91">
        <v>0</v>
      </c>
      <c r="CG91" t="b">
        <v>1</v>
      </c>
      <c r="CH91">
        <v>11.895</v>
      </c>
      <c r="CI91">
        <v>-0.13969999999999999</v>
      </c>
      <c r="CJ91" t="s">
        <v>81</v>
      </c>
    </row>
    <row r="92" spans="1:88">
      <c r="A92" t="str">
        <f t="shared" si="1"/>
        <v>132B_953</v>
      </c>
      <c r="B92" s="9" t="s">
        <v>207</v>
      </c>
      <c r="C92">
        <v>1</v>
      </c>
      <c r="D92">
        <v>4</v>
      </c>
      <c r="E92">
        <v>132</v>
      </c>
      <c r="F92">
        <v>953</v>
      </c>
      <c r="G92">
        <v>2</v>
      </c>
      <c r="H92">
        <v>2516516.9300000002</v>
      </c>
      <c r="I92">
        <v>6860078.8600000003</v>
      </c>
      <c r="J92">
        <v>2516516.96</v>
      </c>
      <c r="K92">
        <v>6860078.6100000003</v>
      </c>
      <c r="L92">
        <v>1.44</v>
      </c>
      <c r="M92">
        <v>0.28000000000000003</v>
      </c>
      <c r="N92">
        <v>0.44</v>
      </c>
      <c r="O92">
        <v>2.1312000000000002</v>
      </c>
      <c r="P92">
        <v>5</v>
      </c>
      <c r="Q92">
        <v>15</v>
      </c>
      <c r="R92">
        <v>121</v>
      </c>
      <c r="S92">
        <v>3</v>
      </c>
      <c r="T92">
        <v>2516516.17</v>
      </c>
      <c r="U92">
        <v>6860082.8899999997</v>
      </c>
      <c r="V92">
        <v>2516516.4</v>
      </c>
      <c r="W92">
        <v>6860082.9199999999</v>
      </c>
      <c r="X92">
        <v>0.71</v>
      </c>
      <c r="Y92">
        <v>0</v>
      </c>
      <c r="Z92" t="b">
        <v>0</v>
      </c>
      <c r="AA92">
        <v>-999</v>
      </c>
      <c r="AB92">
        <v>0</v>
      </c>
      <c r="AC92" t="b">
        <v>1</v>
      </c>
      <c r="AD92">
        <v>4.5140000000000002</v>
      </c>
      <c r="AE92">
        <v>1.6930000000000001</v>
      </c>
      <c r="AF92">
        <v>122</v>
      </c>
      <c r="AG92">
        <v>3</v>
      </c>
      <c r="AH92">
        <v>2516517.39</v>
      </c>
      <c r="AI92">
        <v>6860081.2800000003</v>
      </c>
      <c r="AJ92">
        <v>2516516.89</v>
      </c>
      <c r="AK92">
        <v>6860081.2699999996</v>
      </c>
      <c r="AL92">
        <v>0.93</v>
      </c>
      <c r="AM92">
        <v>0</v>
      </c>
      <c r="AN92" t="b">
        <v>0</v>
      </c>
      <c r="AO92">
        <v>-999</v>
      </c>
      <c r="AP92">
        <v>0</v>
      </c>
      <c r="AQ92" t="b">
        <v>1</v>
      </c>
      <c r="AR92">
        <v>5.2295999999999996</v>
      </c>
      <c r="AS92">
        <v>1.6056999999999999</v>
      </c>
      <c r="AT92">
        <v>112</v>
      </c>
      <c r="AU92">
        <v>3</v>
      </c>
      <c r="AV92">
        <v>2516519.21</v>
      </c>
      <c r="AW92">
        <v>6860084.1600000001</v>
      </c>
      <c r="AX92">
        <v>2516519.58</v>
      </c>
      <c r="AY92">
        <v>6860083.9800000004</v>
      </c>
      <c r="AZ92">
        <v>0.17100000000000001</v>
      </c>
      <c r="BA92">
        <v>0</v>
      </c>
      <c r="BB92" t="b">
        <v>0</v>
      </c>
      <c r="BC92">
        <v>-999</v>
      </c>
      <c r="BD92">
        <v>0</v>
      </c>
      <c r="BE92" t="b">
        <v>1</v>
      </c>
      <c r="BF92">
        <v>10.274100000000001</v>
      </c>
      <c r="BG92">
        <v>1.996</v>
      </c>
      <c r="BH92">
        <v>114</v>
      </c>
      <c r="BI92">
        <v>3</v>
      </c>
      <c r="BJ92">
        <v>2516521.6</v>
      </c>
      <c r="BK92">
        <v>6860083.1399999997</v>
      </c>
      <c r="BL92">
        <v>2516521.56</v>
      </c>
      <c r="BM92">
        <v>6860083.1799999997</v>
      </c>
      <c r="BN92">
        <v>0.28000000000000003</v>
      </c>
      <c r="BO92">
        <v>0</v>
      </c>
      <c r="BP92" t="b">
        <v>0</v>
      </c>
      <c r="BQ92">
        <v>-999</v>
      </c>
      <c r="BR92">
        <v>0</v>
      </c>
      <c r="BS92" t="b">
        <v>1</v>
      </c>
      <c r="BT92">
        <v>1.6969000000000001</v>
      </c>
      <c r="BU92">
        <v>0.78539999999999999</v>
      </c>
      <c r="BV92">
        <v>118</v>
      </c>
      <c r="BW92">
        <v>3</v>
      </c>
      <c r="BX92">
        <v>2516522.1800000002</v>
      </c>
      <c r="BY92">
        <v>6860081.9000000004</v>
      </c>
      <c r="BZ92">
        <v>2516522.12</v>
      </c>
      <c r="CA92">
        <v>6860081.21</v>
      </c>
      <c r="CB92">
        <v>0.54</v>
      </c>
      <c r="CC92">
        <v>0</v>
      </c>
      <c r="CD92" t="b">
        <v>0</v>
      </c>
      <c r="CE92">
        <v>-999</v>
      </c>
      <c r="CF92">
        <v>0</v>
      </c>
      <c r="CG92" t="b">
        <v>1</v>
      </c>
      <c r="CH92">
        <v>3.1116000000000001</v>
      </c>
      <c r="CI92">
        <v>0.47120000000000001</v>
      </c>
      <c r="CJ92" t="s">
        <v>81</v>
      </c>
    </row>
    <row r="93" spans="1:88">
      <c r="A93" t="str">
        <f t="shared" si="1"/>
        <v>132B_950</v>
      </c>
      <c r="B93" s="9" t="s">
        <v>207</v>
      </c>
      <c r="C93">
        <v>2</v>
      </c>
      <c r="D93">
        <v>3</v>
      </c>
      <c r="E93">
        <v>132</v>
      </c>
      <c r="F93">
        <v>950</v>
      </c>
      <c r="G93">
        <v>2</v>
      </c>
      <c r="H93">
        <v>2516514.98</v>
      </c>
      <c r="I93">
        <v>6860083.79</v>
      </c>
      <c r="J93">
        <v>2516514.96</v>
      </c>
      <c r="K93">
        <v>6860083.7599999998</v>
      </c>
      <c r="L93">
        <v>1.181</v>
      </c>
      <c r="M93">
        <v>0.26</v>
      </c>
      <c r="N93">
        <v>0.24</v>
      </c>
      <c r="O93">
        <v>2.1312000000000002</v>
      </c>
      <c r="P93">
        <v>5</v>
      </c>
      <c r="Q93">
        <v>15</v>
      </c>
      <c r="R93">
        <v>120</v>
      </c>
      <c r="S93">
        <v>3</v>
      </c>
      <c r="T93">
        <v>2516519</v>
      </c>
      <c r="U93">
        <v>6860082.5</v>
      </c>
      <c r="V93">
        <v>2516518.94</v>
      </c>
      <c r="W93">
        <v>6860082.3300000001</v>
      </c>
      <c r="X93">
        <v>0.52</v>
      </c>
      <c r="Y93">
        <v>0</v>
      </c>
      <c r="Z93" t="b">
        <v>0</v>
      </c>
      <c r="AA93">
        <v>-999</v>
      </c>
      <c r="AB93">
        <v>0</v>
      </c>
      <c r="AC93" t="b">
        <v>1</v>
      </c>
      <c r="AD93">
        <v>3.6429</v>
      </c>
      <c r="AE93">
        <v>0.34910000000000002</v>
      </c>
      <c r="AF93">
        <v>112</v>
      </c>
      <c r="AG93">
        <v>3</v>
      </c>
      <c r="AH93">
        <v>2516519.21</v>
      </c>
      <c r="AI93">
        <v>6860084.1600000001</v>
      </c>
      <c r="AJ93">
        <v>2516519.17</v>
      </c>
      <c r="AK93">
        <v>6860084.3899999997</v>
      </c>
      <c r="AL93">
        <v>0.71</v>
      </c>
      <c r="AM93">
        <v>0</v>
      </c>
      <c r="AN93" t="b">
        <v>0</v>
      </c>
      <c r="AO93">
        <v>-999</v>
      </c>
      <c r="AP93">
        <v>0</v>
      </c>
      <c r="AQ93" t="b">
        <v>1</v>
      </c>
      <c r="AR93">
        <v>4.9615</v>
      </c>
      <c r="AS93">
        <v>0.15709999999999999</v>
      </c>
      <c r="AT93">
        <v>96</v>
      </c>
      <c r="AU93">
        <v>3</v>
      </c>
      <c r="AV93">
        <v>2516518.5499999998</v>
      </c>
      <c r="AW93">
        <v>6860086.2800000003</v>
      </c>
      <c r="AX93">
        <v>2516518.66</v>
      </c>
      <c r="AY93">
        <v>6860086.0999999996</v>
      </c>
      <c r="AZ93">
        <v>0.64</v>
      </c>
      <c r="BA93">
        <v>0</v>
      </c>
      <c r="BB93" t="b">
        <v>0</v>
      </c>
      <c r="BC93">
        <v>-999</v>
      </c>
      <c r="BD93">
        <v>0</v>
      </c>
      <c r="BE93" t="b">
        <v>1</v>
      </c>
      <c r="BF93">
        <v>4.5336999999999996</v>
      </c>
      <c r="BG93">
        <v>0.5585</v>
      </c>
      <c r="BH93">
        <v>62</v>
      </c>
      <c r="BI93">
        <v>3</v>
      </c>
      <c r="BJ93">
        <v>2516517.2400000002</v>
      </c>
      <c r="BK93">
        <v>6860090.1799999997</v>
      </c>
      <c r="BL93">
        <v>2516516.94</v>
      </c>
      <c r="BM93">
        <v>6860090.2699999996</v>
      </c>
      <c r="BN93">
        <v>0.15</v>
      </c>
      <c r="BO93">
        <v>0</v>
      </c>
      <c r="BP93" t="b">
        <v>0</v>
      </c>
      <c r="BQ93">
        <v>-999</v>
      </c>
      <c r="BR93">
        <v>0</v>
      </c>
      <c r="BS93" t="b">
        <v>1</v>
      </c>
      <c r="BT93">
        <v>11.504</v>
      </c>
      <c r="BU93">
        <v>1.2915000000000001</v>
      </c>
      <c r="BV93">
        <v>29</v>
      </c>
      <c r="BW93">
        <v>3</v>
      </c>
      <c r="BX93">
        <v>2516514.38</v>
      </c>
      <c r="BY93">
        <v>6860088.5300000003</v>
      </c>
      <c r="BZ93">
        <v>2516514.67</v>
      </c>
      <c r="CA93">
        <v>6860088.5499999998</v>
      </c>
      <c r="CB93">
        <v>0.96</v>
      </c>
      <c r="CC93">
        <v>0</v>
      </c>
      <c r="CD93" t="b">
        <v>0</v>
      </c>
      <c r="CE93">
        <v>-999</v>
      </c>
      <c r="CF93">
        <v>0</v>
      </c>
      <c r="CG93" t="b">
        <v>1</v>
      </c>
      <c r="CH93">
        <v>6.7477</v>
      </c>
      <c r="CI93">
        <v>1.6232</v>
      </c>
      <c r="CJ93" t="s">
        <v>81</v>
      </c>
    </row>
    <row r="94" spans="1:88">
      <c r="A94" t="str">
        <f t="shared" si="1"/>
        <v>132B_954</v>
      </c>
      <c r="B94" s="9" t="s">
        <v>207</v>
      </c>
      <c r="C94">
        <v>3</v>
      </c>
      <c r="D94">
        <v>3</v>
      </c>
      <c r="E94">
        <v>132</v>
      </c>
      <c r="F94">
        <v>954</v>
      </c>
      <c r="G94">
        <v>3</v>
      </c>
      <c r="H94">
        <v>2516516.9</v>
      </c>
      <c r="I94">
        <v>6860092.8200000003</v>
      </c>
      <c r="J94">
        <v>2516516.19</v>
      </c>
      <c r="K94">
        <v>6860092.7400000002</v>
      </c>
      <c r="L94">
        <v>0.77800000000000002</v>
      </c>
      <c r="M94">
        <v>0.15</v>
      </c>
      <c r="N94">
        <v>0.19</v>
      </c>
      <c r="O94">
        <v>2.1312000000000002</v>
      </c>
      <c r="P94">
        <v>5</v>
      </c>
      <c r="Q94">
        <v>15</v>
      </c>
      <c r="R94">
        <v>61</v>
      </c>
      <c r="S94">
        <v>3</v>
      </c>
      <c r="T94">
        <v>2516520.38</v>
      </c>
      <c r="U94">
        <v>6860093.7599999998</v>
      </c>
      <c r="V94">
        <v>2516520.34</v>
      </c>
      <c r="W94">
        <v>6860093.9100000001</v>
      </c>
      <c r="X94">
        <v>0.47</v>
      </c>
      <c r="Y94">
        <v>0</v>
      </c>
      <c r="Z94" t="b">
        <v>0</v>
      </c>
      <c r="AA94">
        <v>-999</v>
      </c>
      <c r="AB94">
        <v>0</v>
      </c>
      <c r="AC94" t="b">
        <v>1</v>
      </c>
      <c r="AD94">
        <v>4.9717000000000002</v>
      </c>
      <c r="AE94">
        <v>0.27929999999999999</v>
      </c>
      <c r="AF94">
        <v>52</v>
      </c>
      <c r="AG94">
        <v>3</v>
      </c>
      <c r="AH94">
        <v>2516520.81</v>
      </c>
      <c r="AI94">
        <v>6860096.8200000003</v>
      </c>
      <c r="AJ94">
        <v>2516520.89</v>
      </c>
      <c r="AK94">
        <v>6860096.7300000004</v>
      </c>
      <c r="AL94">
        <v>0.52</v>
      </c>
      <c r="AM94">
        <v>0</v>
      </c>
      <c r="AN94" t="b">
        <v>0</v>
      </c>
      <c r="AO94">
        <v>-999</v>
      </c>
      <c r="AP94">
        <v>0</v>
      </c>
      <c r="AQ94" t="b">
        <v>1</v>
      </c>
      <c r="AR94">
        <v>5.7050000000000001</v>
      </c>
      <c r="AS94">
        <v>0.69810000000000005</v>
      </c>
      <c r="AT94">
        <v>28</v>
      </c>
      <c r="AU94">
        <v>3</v>
      </c>
      <c r="AV94">
        <v>2516519</v>
      </c>
      <c r="AW94">
        <v>6860100.3200000003</v>
      </c>
      <c r="AX94">
        <v>2516519.15</v>
      </c>
      <c r="AY94">
        <v>6860100.2599999998</v>
      </c>
      <c r="AZ94">
        <v>0.89</v>
      </c>
      <c r="BA94">
        <v>0</v>
      </c>
      <c r="BB94" t="b">
        <v>0</v>
      </c>
      <c r="BC94">
        <v>-999</v>
      </c>
      <c r="BD94">
        <v>0</v>
      </c>
      <c r="BE94" t="b">
        <v>1</v>
      </c>
      <c r="BF94">
        <v>10.351100000000001</v>
      </c>
      <c r="BG94">
        <v>1.1868000000000001</v>
      </c>
      <c r="BH94">
        <v>8</v>
      </c>
      <c r="BI94">
        <v>3</v>
      </c>
      <c r="BJ94">
        <v>2516515.6800000002</v>
      </c>
      <c r="BK94">
        <v>6860098.5300000003</v>
      </c>
      <c r="BL94">
        <v>2516515.44</v>
      </c>
      <c r="BM94">
        <v>6860098.5</v>
      </c>
      <c r="BN94">
        <v>0.1</v>
      </c>
      <c r="BO94">
        <v>0</v>
      </c>
      <c r="BP94" t="b">
        <v>0</v>
      </c>
      <c r="BQ94">
        <v>-999</v>
      </c>
      <c r="BR94">
        <v>0</v>
      </c>
      <c r="BS94" t="b">
        <v>1</v>
      </c>
      <c r="BT94">
        <v>10.879899999999999</v>
      </c>
      <c r="BU94">
        <v>1.7103999999999999</v>
      </c>
      <c r="BV94">
        <v>292</v>
      </c>
      <c r="BW94">
        <v>3</v>
      </c>
      <c r="BX94">
        <v>2516513.2200000002</v>
      </c>
      <c r="BY94">
        <v>6860098.3700000001</v>
      </c>
      <c r="BZ94">
        <v>2516513.2799999998</v>
      </c>
      <c r="CA94">
        <v>6860098.4000000004</v>
      </c>
      <c r="CB94">
        <v>0.3</v>
      </c>
      <c r="CC94">
        <v>0</v>
      </c>
      <c r="CD94" t="b">
        <v>0</v>
      </c>
      <c r="CE94">
        <v>-999</v>
      </c>
      <c r="CF94">
        <v>0</v>
      </c>
      <c r="CG94" t="b">
        <v>1</v>
      </c>
      <c r="CH94">
        <v>3.3184</v>
      </c>
      <c r="CI94">
        <v>2.42</v>
      </c>
      <c r="CJ94" t="s">
        <v>81</v>
      </c>
    </row>
    <row r="95" spans="1:88">
      <c r="A95" t="str">
        <f t="shared" si="1"/>
        <v>132B_955</v>
      </c>
      <c r="B95" s="9" t="s">
        <v>207</v>
      </c>
      <c r="C95">
        <v>4</v>
      </c>
      <c r="D95">
        <v>3</v>
      </c>
      <c r="E95">
        <v>132</v>
      </c>
      <c r="F95">
        <v>955</v>
      </c>
      <c r="G95">
        <v>16</v>
      </c>
      <c r="H95">
        <v>2516517.2400000002</v>
      </c>
      <c r="I95">
        <v>6860093.9000000004</v>
      </c>
      <c r="J95">
        <v>2516517.2200000002</v>
      </c>
      <c r="K95">
        <v>6860093.8499999996</v>
      </c>
      <c r="L95">
        <v>0.91600000000000004</v>
      </c>
      <c r="M95">
        <v>0.2</v>
      </c>
      <c r="N95">
        <v>0.2</v>
      </c>
      <c r="O95">
        <v>2.1312000000000002</v>
      </c>
      <c r="P95">
        <v>5</v>
      </c>
      <c r="Q95">
        <v>15</v>
      </c>
      <c r="R95">
        <v>8</v>
      </c>
      <c r="S95">
        <v>3</v>
      </c>
      <c r="T95">
        <v>2516515.6800000002</v>
      </c>
      <c r="U95">
        <v>6860098.5300000003</v>
      </c>
      <c r="V95">
        <v>2516515.4900000002</v>
      </c>
      <c r="W95">
        <v>6860098.46</v>
      </c>
      <c r="X95">
        <v>0.7</v>
      </c>
      <c r="Y95">
        <v>0</v>
      </c>
      <c r="Z95" t="b">
        <v>0</v>
      </c>
      <c r="AA95">
        <v>-999</v>
      </c>
      <c r="AB95">
        <v>0</v>
      </c>
      <c r="AC95" t="b">
        <v>1</v>
      </c>
      <c r="AD95">
        <v>6.3651</v>
      </c>
      <c r="AE95">
        <v>1.9373</v>
      </c>
      <c r="AF95">
        <v>28</v>
      </c>
      <c r="AG95">
        <v>3</v>
      </c>
      <c r="AH95">
        <v>2516519</v>
      </c>
      <c r="AI95">
        <v>6860100.3200000003</v>
      </c>
      <c r="AJ95">
        <v>2516519.5</v>
      </c>
      <c r="AK95">
        <v>6860100.2999999998</v>
      </c>
      <c r="AL95">
        <v>0.26</v>
      </c>
      <c r="AM95">
        <v>0</v>
      </c>
      <c r="AN95" t="b">
        <v>0</v>
      </c>
      <c r="AO95">
        <v>-999</v>
      </c>
      <c r="AP95">
        <v>0</v>
      </c>
      <c r="AQ95" t="b">
        <v>1</v>
      </c>
      <c r="AR95">
        <v>2.4542000000000002</v>
      </c>
      <c r="AS95">
        <v>1.2915000000000001</v>
      </c>
      <c r="AT95">
        <v>44</v>
      </c>
      <c r="AU95">
        <v>3</v>
      </c>
      <c r="AV95">
        <v>2516520.9700000002</v>
      </c>
      <c r="AW95">
        <v>6860099.2000000002</v>
      </c>
      <c r="AX95">
        <v>2516521.1800000002</v>
      </c>
      <c r="AY95">
        <v>6860099.4000000004</v>
      </c>
      <c r="AZ95">
        <v>0.11899999999999999</v>
      </c>
      <c r="BA95">
        <v>0</v>
      </c>
      <c r="BB95" t="b">
        <v>0</v>
      </c>
      <c r="BC95">
        <v>-999</v>
      </c>
      <c r="BD95">
        <v>0</v>
      </c>
      <c r="BE95" t="b">
        <v>1</v>
      </c>
      <c r="BF95">
        <v>11.2837</v>
      </c>
      <c r="BG95">
        <v>0.90759999999999996</v>
      </c>
      <c r="BH95">
        <v>68</v>
      </c>
      <c r="BI95">
        <v>3</v>
      </c>
      <c r="BJ95">
        <v>2516522.9300000002</v>
      </c>
      <c r="BK95">
        <v>6860095.1500000004</v>
      </c>
      <c r="BL95">
        <v>2516522.86</v>
      </c>
      <c r="BM95">
        <v>6860095.4000000004</v>
      </c>
      <c r="BN95">
        <v>0.106</v>
      </c>
      <c r="BO95">
        <v>0</v>
      </c>
      <c r="BP95" t="b">
        <v>0</v>
      </c>
      <c r="BQ95">
        <v>-999</v>
      </c>
      <c r="BR95">
        <v>0</v>
      </c>
      <c r="BS95" t="b">
        <v>1</v>
      </c>
      <c r="BT95">
        <v>9.8876000000000008</v>
      </c>
      <c r="BU95">
        <v>0.27929999999999999</v>
      </c>
      <c r="BV95">
        <v>72</v>
      </c>
      <c r="BW95">
        <v>3</v>
      </c>
      <c r="BX95">
        <v>2516522.6</v>
      </c>
      <c r="BY95">
        <v>6860093.29</v>
      </c>
      <c r="BZ95">
        <v>2516522.6</v>
      </c>
      <c r="CA95">
        <v>6860093.2800000003</v>
      </c>
      <c r="CB95">
        <v>0.2</v>
      </c>
      <c r="CC95">
        <v>0</v>
      </c>
      <c r="CD95" t="b">
        <v>0</v>
      </c>
      <c r="CE95">
        <v>-999</v>
      </c>
      <c r="CF95">
        <v>0</v>
      </c>
      <c r="CG95" t="b">
        <v>1</v>
      </c>
      <c r="CH95">
        <v>0.18920000000000001</v>
      </c>
      <c r="CI95">
        <v>0.1047</v>
      </c>
      <c r="CJ95" t="s">
        <v>81</v>
      </c>
    </row>
    <row r="96" spans="1:88">
      <c r="A96" t="str">
        <f t="shared" si="1"/>
        <v>132B_956</v>
      </c>
      <c r="B96" s="9" t="s">
        <v>207</v>
      </c>
      <c r="C96">
        <v>5</v>
      </c>
      <c r="D96">
        <v>20</v>
      </c>
      <c r="E96">
        <v>132</v>
      </c>
      <c r="F96">
        <v>956</v>
      </c>
      <c r="G96">
        <v>2</v>
      </c>
      <c r="H96">
        <v>2516516.2599999998</v>
      </c>
      <c r="I96">
        <v>6860095.21</v>
      </c>
      <c r="J96">
        <v>2516516.67</v>
      </c>
      <c r="K96">
        <v>6860095.1299999999</v>
      </c>
      <c r="L96">
        <v>11.832000000000001</v>
      </c>
      <c r="M96">
        <v>3.97</v>
      </c>
      <c r="N96">
        <v>2.14</v>
      </c>
      <c r="O96">
        <v>2.1312000000000002</v>
      </c>
      <c r="P96">
        <v>5</v>
      </c>
      <c r="Q96">
        <v>15</v>
      </c>
      <c r="R96">
        <v>72</v>
      </c>
      <c r="S96">
        <v>3</v>
      </c>
      <c r="T96">
        <v>2516522.6</v>
      </c>
      <c r="U96">
        <v>6860093.29</v>
      </c>
      <c r="V96">
        <v>2516522.85</v>
      </c>
      <c r="W96">
        <v>6860094.5199999996</v>
      </c>
      <c r="X96">
        <v>0.14580000000000001</v>
      </c>
      <c r="Y96">
        <v>0</v>
      </c>
      <c r="Z96" t="b">
        <v>0</v>
      </c>
      <c r="AA96">
        <v>-999</v>
      </c>
      <c r="AB96">
        <v>0</v>
      </c>
      <c r="AC96" t="b">
        <v>1</v>
      </c>
      <c r="AD96">
        <v>11.1149</v>
      </c>
      <c r="AE96">
        <v>0.52400000000000002</v>
      </c>
      <c r="AF96">
        <v>68</v>
      </c>
      <c r="AG96">
        <v>3</v>
      </c>
      <c r="AH96">
        <v>2516522.9300000002</v>
      </c>
      <c r="AI96">
        <v>6860095.1500000004</v>
      </c>
      <c r="AJ96">
        <v>2516522.88</v>
      </c>
      <c r="AK96">
        <v>6860096.25</v>
      </c>
      <c r="AL96">
        <v>0.1641</v>
      </c>
      <c r="AM96">
        <v>0</v>
      </c>
      <c r="AN96" t="b">
        <v>0</v>
      </c>
      <c r="AO96">
        <v>-999</v>
      </c>
      <c r="AP96">
        <v>0</v>
      </c>
      <c r="AQ96" t="b">
        <v>1</v>
      </c>
      <c r="AR96">
        <v>12.668900000000001</v>
      </c>
      <c r="AS96">
        <v>0.2094</v>
      </c>
      <c r="AT96">
        <v>44</v>
      </c>
      <c r="AU96">
        <v>3</v>
      </c>
      <c r="AV96">
        <v>2516520.9700000002</v>
      </c>
      <c r="AW96">
        <v>6860099.2000000002</v>
      </c>
      <c r="AX96">
        <v>2516521.1</v>
      </c>
      <c r="AY96">
        <v>6860099.1399999997</v>
      </c>
      <c r="AZ96">
        <v>0.1087</v>
      </c>
      <c r="BA96">
        <v>0</v>
      </c>
      <c r="BB96" t="b">
        <v>0</v>
      </c>
      <c r="BC96">
        <v>-999</v>
      </c>
      <c r="BD96">
        <v>0</v>
      </c>
      <c r="BE96" t="b">
        <v>1</v>
      </c>
      <c r="BF96">
        <v>8.4060000000000006</v>
      </c>
      <c r="BG96">
        <v>0.71560000000000001</v>
      </c>
      <c r="BH96">
        <v>28</v>
      </c>
      <c r="BI96">
        <v>3</v>
      </c>
      <c r="BJ96">
        <v>2516519</v>
      </c>
      <c r="BK96">
        <v>6860100.3200000003</v>
      </c>
      <c r="BL96">
        <v>2516519.27</v>
      </c>
      <c r="BM96">
        <v>6860100.1399999997</v>
      </c>
      <c r="BN96">
        <v>0.85899999999999999</v>
      </c>
      <c r="BO96">
        <v>0</v>
      </c>
      <c r="BP96" t="b">
        <v>0</v>
      </c>
      <c r="BQ96">
        <v>-999</v>
      </c>
      <c r="BR96">
        <v>0</v>
      </c>
      <c r="BS96" t="b">
        <v>1</v>
      </c>
      <c r="BT96">
        <v>6.4969999999999999</v>
      </c>
      <c r="BU96">
        <v>1.647</v>
      </c>
      <c r="BV96">
        <v>8</v>
      </c>
      <c r="BW96">
        <v>3</v>
      </c>
      <c r="BX96">
        <v>2516515.6800000002</v>
      </c>
      <c r="BY96">
        <v>6860098.5300000003</v>
      </c>
      <c r="BZ96">
        <v>2516515.1800000002</v>
      </c>
      <c r="CA96">
        <v>6860096.4400000004</v>
      </c>
      <c r="CB96">
        <v>0.2359</v>
      </c>
      <c r="CC96">
        <v>0</v>
      </c>
      <c r="CD96" t="b">
        <v>0</v>
      </c>
      <c r="CE96">
        <v>-999</v>
      </c>
      <c r="CF96">
        <v>0</v>
      </c>
      <c r="CG96" t="b">
        <v>1</v>
      </c>
      <c r="CH96">
        <v>16.253299999999999</v>
      </c>
      <c r="CI96">
        <v>0</v>
      </c>
      <c r="CJ96" t="s">
        <v>81</v>
      </c>
    </row>
    <row r="97" spans="1:88">
      <c r="A97" t="str">
        <f t="shared" si="1"/>
        <v>132B_951</v>
      </c>
      <c r="B97" s="9" t="s">
        <v>207</v>
      </c>
      <c r="C97">
        <v>6</v>
      </c>
      <c r="D97">
        <v>1</v>
      </c>
      <c r="E97">
        <v>132</v>
      </c>
      <c r="F97">
        <v>951</v>
      </c>
      <c r="G97">
        <v>2</v>
      </c>
      <c r="H97">
        <v>2516514.1</v>
      </c>
      <c r="I97">
        <v>6860107.2699999996</v>
      </c>
      <c r="J97">
        <v>2516514.1</v>
      </c>
      <c r="K97">
        <v>6860107.2599999998</v>
      </c>
      <c r="L97">
        <v>0.54100000000000004</v>
      </c>
      <c r="M97">
        <v>0.12</v>
      </c>
      <c r="N97">
        <v>0.11</v>
      </c>
      <c r="O97">
        <v>2.1312000000000002</v>
      </c>
      <c r="P97">
        <v>5</v>
      </c>
      <c r="Q97">
        <v>15</v>
      </c>
      <c r="R97">
        <v>9</v>
      </c>
      <c r="S97">
        <v>3</v>
      </c>
      <c r="T97">
        <v>2516516.86</v>
      </c>
      <c r="U97">
        <v>6860104.1799999997</v>
      </c>
      <c r="V97">
        <v>2516516.87</v>
      </c>
      <c r="W97">
        <v>6860104.1900000004</v>
      </c>
      <c r="X97">
        <v>0.36</v>
      </c>
      <c r="Y97">
        <v>0</v>
      </c>
      <c r="Z97" t="b">
        <v>0</v>
      </c>
      <c r="AA97">
        <v>-999</v>
      </c>
      <c r="AB97">
        <v>0</v>
      </c>
      <c r="AC97" t="b">
        <v>1</v>
      </c>
      <c r="AD97">
        <v>5.4513999999999996</v>
      </c>
      <c r="AE97">
        <v>0.83779999999999999</v>
      </c>
      <c r="AF97">
        <v>290</v>
      </c>
      <c r="AG97">
        <v>3</v>
      </c>
      <c r="AH97">
        <v>2516512.92</v>
      </c>
      <c r="AI97">
        <v>6860102.7199999997</v>
      </c>
      <c r="AJ97">
        <v>2516512.96</v>
      </c>
      <c r="AK97">
        <v>6860102.71</v>
      </c>
      <c r="AL97">
        <v>0.97</v>
      </c>
      <c r="AM97">
        <v>0</v>
      </c>
      <c r="AN97" t="b">
        <v>0</v>
      </c>
      <c r="AO97">
        <v>-999</v>
      </c>
      <c r="AP97">
        <v>0</v>
      </c>
      <c r="AQ97" t="b">
        <v>1</v>
      </c>
      <c r="AR97">
        <v>14.860099999999999</v>
      </c>
      <c r="AS97">
        <v>-1.8150999999999999</v>
      </c>
      <c r="AT97">
        <v>32</v>
      </c>
      <c r="AU97">
        <v>3</v>
      </c>
      <c r="AV97">
        <v>2516521.6</v>
      </c>
      <c r="AW97">
        <v>6860104.5</v>
      </c>
      <c r="AX97">
        <v>2516521.5699999998</v>
      </c>
      <c r="AY97">
        <v>6860104.4299999997</v>
      </c>
      <c r="AZ97">
        <v>0.13100000000000001</v>
      </c>
      <c r="BA97">
        <v>0</v>
      </c>
      <c r="BB97" t="b">
        <v>0</v>
      </c>
      <c r="BC97">
        <v>-999</v>
      </c>
      <c r="BD97">
        <v>0</v>
      </c>
      <c r="BE97" t="b">
        <v>1</v>
      </c>
      <c r="BF97">
        <v>21.589700000000001</v>
      </c>
      <c r="BG97">
        <v>0.36649999999999999</v>
      </c>
      <c r="BH97">
        <v>14</v>
      </c>
      <c r="BI97">
        <v>3</v>
      </c>
      <c r="BJ97">
        <v>2516518.85</v>
      </c>
      <c r="BK97">
        <v>6860108.3700000001</v>
      </c>
      <c r="BL97">
        <v>2516518.84</v>
      </c>
      <c r="BM97">
        <v>6860108.4299999997</v>
      </c>
      <c r="BN97">
        <v>0.161</v>
      </c>
      <c r="BO97">
        <v>0</v>
      </c>
      <c r="BP97" t="b">
        <v>0</v>
      </c>
      <c r="BQ97">
        <v>-999</v>
      </c>
      <c r="BR97">
        <v>0</v>
      </c>
      <c r="BS97" t="b">
        <v>1</v>
      </c>
      <c r="BT97">
        <v>24.932200000000002</v>
      </c>
      <c r="BU97">
        <v>0.24429999999999999</v>
      </c>
      <c r="BV97">
        <v>15</v>
      </c>
      <c r="BW97">
        <v>3</v>
      </c>
      <c r="BX97">
        <v>2516519.7000000002</v>
      </c>
      <c r="BY97">
        <v>6860111.7699999996</v>
      </c>
      <c r="BZ97">
        <v>2516519.69</v>
      </c>
      <c r="CA97">
        <v>6860111.7800000003</v>
      </c>
      <c r="CB97">
        <v>0.34</v>
      </c>
      <c r="CC97">
        <v>0</v>
      </c>
      <c r="CD97" t="b">
        <v>0</v>
      </c>
      <c r="CE97">
        <v>-999</v>
      </c>
      <c r="CF97">
        <v>0</v>
      </c>
      <c r="CG97" t="b">
        <v>1</v>
      </c>
      <c r="CH97">
        <v>5.4381000000000004</v>
      </c>
      <c r="CI97">
        <v>0.68069999999999997</v>
      </c>
      <c r="CJ97" t="s">
        <v>81</v>
      </c>
    </row>
    <row r="98" spans="1:88">
      <c r="A98" t="str">
        <f t="shared" si="1"/>
        <v>132B_957</v>
      </c>
      <c r="B98" s="9" t="s">
        <v>207</v>
      </c>
      <c r="C98">
        <v>7</v>
      </c>
      <c r="D98">
        <v>3</v>
      </c>
      <c r="E98">
        <v>132</v>
      </c>
      <c r="F98">
        <v>957</v>
      </c>
      <c r="G98">
        <v>2</v>
      </c>
      <c r="H98">
        <v>2516513.4500000002</v>
      </c>
      <c r="I98">
        <v>6860109.21</v>
      </c>
      <c r="J98">
        <v>2516513.4900000002</v>
      </c>
      <c r="K98">
        <v>6860109.1399999997</v>
      </c>
      <c r="L98">
        <v>0.97</v>
      </c>
      <c r="M98">
        <v>0.2</v>
      </c>
      <c r="N98">
        <v>0.21</v>
      </c>
      <c r="O98">
        <v>2.1312000000000002</v>
      </c>
      <c r="P98">
        <v>5</v>
      </c>
      <c r="Q98">
        <v>15</v>
      </c>
      <c r="R98">
        <v>1</v>
      </c>
      <c r="S98">
        <v>3</v>
      </c>
      <c r="T98">
        <v>2516516.12</v>
      </c>
      <c r="U98">
        <v>6860111.2999999998</v>
      </c>
      <c r="V98">
        <v>2516516.13</v>
      </c>
      <c r="W98">
        <v>6860111.2800000003</v>
      </c>
      <c r="X98">
        <v>0.5</v>
      </c>
      <c r="Y98">
        <v>0</v>
      </c>
      <c r="Z98" t="b">
        <v>0</v>
      </c>
      <c r="AA98">
        <v>-999</v>
      </c>
      <c r="AB98">
        <v>0</v>
      </c>
      <c r="AC98" t="b">
        <v>1</v>
      </c>
      <c r="AD98">
        <v>0.44030000000000002</v>
      </c>
      <c r="AE98">
        <v>0.68069999999999997</v>
      </c>
      <c r="AF98">
        <v>14</v>
      </c>
      <c r="AG98">
        <v>3</v>
      </c>
      <c r="AH98">
        <v>2516518.85</v>
      </c>
      <c r="AI98">
        <v>6860108.3700000001</v>
      </c>
      <c r="AJ98">
        <v>2516518.85</v>
      </c>
      <c r="AK98">
        <v>6860108.3799999999</v>
      </c>
      <c r="AL98">
        <v>0.4</v>
      </c>
      <c r="AM98">
        <v>0</v>
      </c>
      <c r="AN98" t="b">
        <v>0</v>
      </c>
      <c r="AO98">
        <v>-999</v>
      </c>
      <c r="AP98">
        <v>0</v>
      </c>
      <c r="AQ98" t="b">
        <v>1</v>
      </c>
      <c r="AR98">
        <v>0.3493</v>
      </c>
      <c r="AS98">
        <v>0.1396</v>
      </c>
      <c r="AT98">
        <v>3</v>
      </c>
      <c r="AU98">
        <v>3</v>
      </c>
      <c r="AV98">
        <v>2516515.9900000002</v>
      </c>
      <c r="AW98">
        <v>6860106.2000000002</v>
      </c>
      <c r="AX98">
        <v>2516516.19</v>
      </c>
      <c r="AY98">
        <v>6860106.4000000004</v>
      </c>
      <c r="AZ98">
        <v>0.75</v>
      </c>
      <c r="BA98">
        <v>0</v>
      </c>
      <c r="BB98" t="b">
        <v>0</v>
      </c>
      <c r="BC98">
        <v>-999</v>
      </c>
      <c r="BD98">
        <v>0</v>
      </c>
      <c r="BE98" t="b">
        <v>1</v>
      </c>
      <c r="BF98">
        <v>6.3959999999999999</v>
      </c>
      <c r="BG98">
        <v>0.78539999999999999</v>
      </c>
      <c r="BH98">
        <v>9</v>
      </c>
      <c r="BI98">
        <v>3</v>
      </c>
      <c r="BJ98">
        <v>2516516.86</v>
      </c>
      <c r="BK98">
        <v>6860104.1799999997</v>
      </c>
      <c r="BL98">
        <v>2516516.56</v>
      </c>
      <c r="BM98">
        <v>6860104</v>
      </c>
      <c r="BN98">
        <v>0.14799999999999999</v>
      </c>
      <c r="BO98">
        <v>0</v>
      </c>
      <c r="BP98" t="b">
        <v>0</v>
      </c>
      <c r="BQ98">
        <v>-999</v>
      </c>
      <c r="BR98">
        <v>0</v>
      </c>
      <c r="BS98" t="b">
        <v>1</v>
      </c>
      <c r="BT98">
        <v>13.132999999999999</v>
      </c>
      <c r="BU98">
        <v>-1.472</v>
      </c>
      <c r="BV98">
        <v>290</v>
      </c>
      <c r="BW98">
        <v>3</v>
      </c>
      <c r="BX98">
        <v>2516512.92</v>
      </c>
      <c r="BY98">
        <v>6860102.7199999997</v>
      </c>
      <c r="BZ98">
        <v>2516513.1</v>
      </c>
      <c r="CA98">
        <v>6860102.71</v>
      </c>
      <c r="CB98">
        <v>0.41</v>
      </c>
      <c r="CC98">
        <v>0</v>
      </c>
      <c r="CD98" t="b">
        <v>0</v>
      </c>
      <c r="CE98">
        <v>-999</v>
      </c>
      <c r="CF98">
        <v>0</v>
      </c>
      <c r="CG98" t="b">
        <v>1</v>
      </c>
      <c r="CH98">
        <v>3.6352000000000002</v>
      </c>
      <c r="CI98">
        <v>-1.6406000000000001</v>
      </c>
      <c r="CJ98" t="s">
        <v>81</v>
      </c>
    </row>
    <row r="99" spans="1:88">
      <c r="A99" t="str">
        <f t="shared" si="1"/>
        <v>132B_952</v>
      </c>
      <c r="B99" s="9" t="s">
        <v>207</v>
      </c>
      <c r="C99">
        <v>8</v>
      </c>
      <c r="D99">
        <v>2</v>
      </c>
      <c r="E99">
        <v>132</v>
      </c>
      <c r="F99">
        <v>952</v>
      </c>
      <c r="G99">
        <v>2</v>
      </c>
      <c r="H99">
        <v>2516516.23</v>
      </c>
      <c r="I99">
        <v>6860109.6299999999</v>
      </c>
      <c r="J99">
        <v>2516516.23</v>
      </c>
      <c r="K99">
        <v>6860109.6399999997</v>
      </c>
      <c r="L99">
        <v>0.36599999999999999</v>
      </c>
      <c r="M99">
        <v>0.7</v>
      </c>
      <c r="N99">
        <v>0.8</v>
      </c>
      <c r="O99">
        <v>2.1312000000000002</v>
      </c>
      <c r="P99">
        <v>5</v>
      </c>
      <c r="Q99">
        <v>15</v>
      </c>
      <c r="R99">
        <v>11</v>
      </c>
      <c r="S99">
        <v>3</v>
      </c>
      <c r="T99">
        <v>2516518.2000000002</v>
      </c>
      <c r="U99">
        <v>6860106.4699999997</v>
      </c>
      <c r="V99">
        <v>2516517.9</v>
      </c>
      <c r="W99">
        <v>6860106.4100000001</v>
      </c>
      <c r="X99">
        <v>0.37</v>
      </c>
      <c r="Y99">
        <v>0</v>
      </c>
      <c r="Z99" t="b">
        <v>0</v>
      </c>
      <c r="AA99">
        <v>-999</v>
      </c>
      <c r="AB99">
        <v>0</v>
      </c>
      <c r="AC99" t="b">
        <v>1</v>
      </c>
      <c r="AD99">
        <v>8.2233000000000001</v>
      </c>
      <c r="AE99">
        <v>-1.996</v>
      </c>
      <c r="AF99">
        <v>9</v>
      </c>
      <c r="AG99">
        <v>3</v>
      </c>
      <c r="AH99">
        <v>2516516.86</v>
      </c>
      <c r="AI99">
        <v>6860104.1799999997</v>
      </c>
      <c r="AJ99">
        <v>2516516.9</v>
      </c>
      <c r="AK99">
        <v>6860104.1799999997</v>
      </c>
      <c r="AL99">
        <v>0.13</v>
      </c>
      <c r="AM99">
        <v>0</v>
      </c>
      <c r="AN99" t="b">
        <v>0</v>
      </c>
      <c r="AO99">
        <v>-999</v>
      </c>
      <c r="AP99">
        <v>0</v>
      </c>
      <c r="AQ99" t="b">
        <v>1</v>
      </c>
      <c r="AR99">
        <v>3.1214</v>
      </c>
      <c r="AS99">
        <v>-1.4486000000000001</v>
      </c>
      <c r="AT99">
        <v>290</v>
      </c>
      <c r="AU99">
        <v>3</v>
      </c>
      <c r="AV99">
        <v>2516512.92</v>
      </c>
      <c r="AW99">
        <v>6860102.7199999997</v>
      </c>
      <c r="AX99">
        <v>2516512.9700000002</v>
      </c>
      <c r="AY99">
        <v>6860102.7000000002</v>
      </c>
      <c r="AZ99">
        <v>0.28999999999999998</v>
      </c>
      <c r="BA99">
        <v>0</v>
      </c>
      <c r="BB99" t="b">
        <v>0</v>
      </c>
      <c r="BC99">
        <v>-999</v>
      </c>
      <c r="BD99">
        <v>0</v>
      </c>
      <c r="BE99" t="b">
        <v>1</v>
      </c>
      <c r="BF99">
        <v>6.9859</v>
      </c>
      <c r="BG99">
        <v>-2.71</v>
      </c>
      <c r="BH99">
        <v>21</v>
      </c>
      <c r="BI99">
        <v>3</v>
      </c>
      <c r="BJ99">
        <v>2516521.2400000002</v>
      </c>
      <c r="BK99">
        <v>6860110.79</v>
      </c>
      <c r="BL99">
        <v>2516521.2400000002</v>
      </c>
      <c r="BM99">
        <v>6860110.79</v>
      </c>
      <c r="BN99">
        <v>0.2</v>
      </c>
      <c r="BO99">
        <v>0</v>
      </c>
      <c r="BP99" t="b">
        <v>0</v>
      </c>
      <c r="BQ99">
        <v>-999</v>
      </c>
      <c r="BR99">
        <v>0</v>
      </c>
      <c r="BS99" t="b">
        <v>1</v>
      </c>
      <c r="BT99">
        <v>0.51739999999999997</v>
      </c>
      <c r="BU99">
        <v>0.22689999999999999</v>
      </c>
      <c r="BV99">
        <v>14</v>
      </c>
      <c r="BW99">
        <v>3</v>
      </c>
      <c r="BX99">
        <v>2516518.85</v>
      </c>
      <c r="BY99">
        <v>6860108.3700000001</v>
      </c>
      <c r="BZ99">
        <v>2516518.89</v>
      </c>
      <c r="CA99">
        <v>6860108.4500000002</v>
      </c>
      <c r="CB99">
        <v>0.19</v>
      </c>
      <c r="CC99">
        <v>0</v>
      </c>
      <c r="CD99" t="b">
        <v>0</v>
      </c>
      <c r="CE99">
        <v>-999</v>
      </c>
      <c r="CF99">
        <v>0</v>
      </c>
      <c r="CG99" t="b">
        <v>1</v>
      </c>
      <c r="CH99">
        <v>4.2685000000000004</v>
      </c>
      <c r="CI99">
        <v>0.41889999999999999</v>
      </c>
      <c r="CJ99" t="s">
        <v>81</v>
      </c>
    </row>
    <row r="100" spans="1:88">
      <c r="A100" t="str">
        <f t="shared" si="1"/>
        <v>132B_958</v>
      </c>
      <c r="B100" s="9" t="s">
        <v>207</v>
      </c>
      <c r="C100">
        <v>9</v>
      </c>
      <c r="D100">
        <v>3</v>
      </c>
      <c r="E100">
        <v>132</v>
      </c>
      <c r="F100">
        <v>958</v>
      </c>
      <c r="G100">
        <v>2</v>
      </c>
      <c r="H100">
        <v>2516527.1</v>
      </c>
      <c r="I100">
        <v>6860099.3300000001</v>
      </c>
      <c r="J100">
        <v>2516526.8199999998</v>
      </c>
      <c r="K100">
        <v>6860099.25</v>
      </c>
      <c r="L100">
        <v>1.1200000000000001</v>
      </c>
      <c r="M100">
        <v>0.23</v>
      </c>
      <c r="N100">
        <v>0.24</v>
      </c>
      <c r="O100">
        <v>2.1312000000000002</v>
      </c>
      <c r="P100">
        <v>5</v>
      </c>
      <c r="Q100">
        <v>15</v>
      </c>
      <c r="R100">
        <v>74</v>
      </c>
      <c r="S100">
        <v>3</v>
      </c>
      <c r="T100">
        <v>2516528.23</v>
      </c>
      <c r="U100">
        <v>6860096.5</v>
      </c>
      <c r="V100">
        <v>2516528.44</v>
      </c>
      <c r="W100">
        <v>6860096.6299999999</v>
      </c>
      <c r="X100">
        <v>0.53</v>
      </c>
      <c r="Y100">
        <v>0</v>
      </c>
      <c r="Z100" t="b">
        <v>0</v>
      </c>
      <c r="AA100">
        <v>-999</v>
      </c>
      <c r="AB100">
        <v>0</v>
      </c>
      <c r="AC100" t="b">
        <v>1</v>
      </c>
      <c r="AD100">
        <v>3.82</v>
      </c>
      <c r="AE100">
        <v>-1.123</v>
      </c>
      <c r="AF100">
        <v>77</v>
      </c>
      <c r="AG100">
        <v>3</v>
      </c>
      <c r="AH100">
        <v>2516526.2200000002</v>
      </c>
      <c r="AI100">
        <v>6860094.7699999996</v>
      </c>
      <c r="AJ100">
        <v>2516525.92</v>
      </c>
      <c r="AK100">
        <v>6860094.8300000001</v>
      </c>
      <c r="AL100">
        <v>0.95</v>
      </c>
      <c r="AM100">
        <v>0</v>
      </c>
      <c r="AN100" t="b">
        <v>0</v>
      </c>
      <c r="AO100">
        <v>-999</v>
      </c>
      <c r="AP100">
        <v>0</v>
      </c>
      <c r="AQ100" t="b">
        <v>1</v>
      </c>
      <c r="AR100">
        <v>7.4580000000000002</v>
      </c>
      <c r="AS100">
        <v>-1.7802</v>
      </c>
      <c r="AT100">
        <v>68</v>
      </c>
      <c r="AU100">
        <v>3</v>
      </c>
      <c r="AV100">
        <v>2516522.9300000002</v>
      </c>
      <c r="AW100">
        <v>6860095.1500000004</v>
      </c>
      <c r="AX100">
        <v>2516522.9</v>
      </c>
      <c r="AY100">
        <v>6860095.1799999997</v>
      </c>
      <c r="AZ100">
        <v>0.15</v>
      </c>
      <c r="BA100">
        <v>0</v>
      </c>
      <c r="BB100" t="b">
        <v>0</v>
      </c>
      <c r="BC100">
        <v>-999</v>
      </c>
      <c r="BD100">
        <v>0</v>
      </c>
      <c r="BE100" t="b">
        <v>1</v>
      </c>
      <c r="BF100">
        <v>1.1662999999999999</v>
      </c>
      <c r="BG100">
        <v>-2.3386999999999998</v>
      </c>
      <c r="BH100">
        <v>36</v>
      </c>
      <c r="BI100">
        <v>3</v>
      </c>
      <c r="BJ100">
        <v>2516519.2200000002</v>
      </c>
      <c r="BK100">
        <v>6860098.2400000002</v>
      </c>
      <c r="BL100">
        <v>2516519.2799999998</v>
      </c>
      <c r="BM100">
        <v>6860097.9199999999</v>
      </c>
      <c r="BN100">
        <v>0.17499999999999999</v>
      </c>
      <c r="BO100">
        <v>0</v>
      </c>
      <c r="BP100" t="b">
        <v>0</v>
      </c>
      <c r="BQ100">
        <v>-999</v>
      </c>
      <c r="BR100">
        <v>0</v>
      </c>
      <c r="BS100" t="b">
        <v>1</v>
      </c>
      <c r="BT100">
        <v>13.7791</v>
      </c>
      <c r="BU100">
        <v>-2.9496000000000002</v>
      </c>
      <c r="BV100">
        <v>45</v>
      </c>
      <c r="BW100">
        <v>3</v>
      </c>
      <c r="BX100">
        <v>2516522.42</v>
      </c>
      <c r="BY100">
        <v>6860101.5199999996</v>
      </c>
      <c r="BZ100">
        <v>2516522.48</v>
      </c>
      <c r="CA100">
        <v>6860101.6299999999</v>
      </c>
      <c r="CB100">
        <v>0.42</v>
      </c>
      <c r="CC100">
        <v>0</v>
      </c>
      <c r="CD100" t="b">
        <v>0</v>
      </c>
      <c r="CE100">
        <v>-999</v>
      </c>
      <c r="CF100">
        <v>0</v>
      </c>
      <c r="CG100" t="b">
        <v>1</v>
      </c>
      <c r="CH100">
        <v>3.1739000000000002</v>
      </c>
      <c r="CI100">
        <v>2.6354000000000002</v>
      </c>
      <c r="CJ100" t="s">
        <v>81</v>
      </c>
    </row>
    <row r="101" spans="1:88">
      <c r="A101" t="str">
        <f t="shared" si="1"/>
        <v>132B_963</v>
      </c>
      <c r="B101" s="9" t="s">
        <v>207</v>
      </c>
      <c r="C101">
        <v>10</v>
      </c>
      <c r="D101">
        <v>3</v>
      </c>
      <c r="E101">
        <v>132</v>
      </c>
      <c r="F101">
        <v>963</v>
      </c>
      <c r="G101">
        <v>2</v>
      </c>
      <c r="H101">
        <v>2516522.6</v>
      </c>
      <c r="I101">
        <v>6860093.4500000002</v>
      </c>
      <c r="J101">
        <v>2516522.75</v>
      </c>
      <c r="K101">
        <v>6860093.4000000004</v>
      </c>
      <c r="L101">
        <v>3.59</v>
      </c>
      <c r="M101">
        <v>0.66</v>
      </c>
      <c r="N101">
        <v>0.65</v>
      </c>
      <c r="O101">
        <v>2.1312000000000002</v>
      </c>
      <c r="P101">
        <v>5</v>
      </c>
      <c r="Q101">
        <v>15</v>
      </c>
      <c r="R101">
        <v>66</v>
      </c>
      <c r="S101">
        <v>3</v>
      </c>
      <c r="T101">
        <v>2516524.5099999998</v>
      </c>
      <c r="U101">
        <v>6860097.7000000002</v>
      </c>
      <c r="V101">
        <v>2516524.5299999998</v>
      </c>
      <c r="W101">
        <v>6860097.5999999996</v>
      </c>
      <c r="X101">
        <v>0.7</v>
      </c>
      <c r="Y101">
        <v>0</v>
      </c>
      <c r="Z101" t="b">
        <v>0</v>
      </c>
      <c r="AA101">
        <v>-999</v>
      </c>
      <c r="AB101">
        <v>0</v>
      </c>
      <c r="AC101" t="b">
        <v>1</v>
      </c>
      <c r="AD101">
        <v>0.1918</v>
      </c>
      <c r="AE101">
        <v>1.117</v>
      </c>
      <c r="AF101">
        <v>71</v>
      </c>
      <c r="AG101">
        <v>3</v>
      </c>
      <c r="AH101">
        <v>2516528.2200000002</v>
      </c>
      <c r="AI101">
        <v>6860098.46</v>
      </c>
      <c r="AJ101">
        <v>2516528.33</v>
      </c>
      <c r="AK101">
        <v>6860098.3300000001</v>
      </c>
      <c r="AL101">
        <v>0.86</v>
      </c>
      <c r="AM101">
        <v>0</v>
      </c>
      <c r="AN101" t="b">
        <v>0</v>
      </c>
      <c r="AO101">
        <v>-999</v>
      </c>
      <c r="AP101">
        <v>0</v>
      </c>
      <c r="AQ101" t="b">
        <v>1</v>
      </c>
      <c r="AR101">
        <v>2.5044</v>
      </c>
      <c r="AS101">
        <v>0.71560000000000001</v>
      </c>
      <c r="AT101">
        <v>74</v>
      </c>
      <c r="AU101">
        <v>3</v>
      </c>
      <c r="AV101">
        <v>2516528.23</v>
      </c>
      <c r="AW101">
        <v>6860096.5</v>
      </c>
      <c r="AX101">
        <v>2516528.4900000002</v>
      </c>
      <c r="AY101">
        <v>6860095.9100000001</v>
      </c>
      <c r="AZ101">
        <v>0.28499999999999998</v>
      </c>
      <c r="BA101">
        <v>0</v>
      </c>
      <c r="BB101" t="b">
        <v>0</v>
      </c>
      <c r="BC101">
        <v>-999</v>
      </c>
      <c r="BD101">
        <v>0</v>
      </c>
      <c r="BE101" t="b">
        <v>1</v>
      </c>
      <c r="BF101">
        <v>8.3140000000000001</v>
      </c>
      <c r="BG101">
        <v>0.38400000000000001</v>
      </c>
      <c r="BH101">
        <v>88</v>
      </c>
      <c r="BI101">
        <v>3</v>
      </c>
      <c r="BJ101">
        <v>2516527.73</v>
      </c>
      <c r="BK101">
        <v>6860090.6600000001</v>
      </c>
      <c r="BL101">
        <v>2516528.6</v>
      </c>
      <c r="BM101">
        <v>6860091.6399999997</v>
      </c>
      <c r="BN101">
        <v>0.42299999999999999</v>
      </c>
      <c r="BO101">
        <v>0</v>
      </c>
      <c r="BP101" t="b">
        <v>0</v>
      </c>
      <c r="BQ101">
        <v>-999</v>
      </c>
      <c r="BR101">
        <v>0</v>
      </c>
      <c r="BS101" t="b">
        <v>1</v>
      </c>
      <c r="BT101">
        <v>11.592700000000001</v>
      </c>
      <c r="BU101">
        <v>0.27929999999999999</v>
      </c>
      <c r="BV101">
        <v>86</v>
      </c>
      <c r="BW101">
        <v>3</v>
      </c>
      <c r="BX101">
        <v>2516524.7400000002</v>
      </c>
      <c r="BY101">
        <v>6860090.0999999996</v>
      </c>
      <c r="BZ101">
        <v>2516524.2000000002</v>
      </c>
      <c r="CA101">
        <v>6860089.7599999998</v>
      </c>
      <c r="CB101">
        <v>0.214</v>
      </c>
      <c r="CC101">
        <v>0</v>
      </c>
      <c r="CD101" t="b">
        <v>0</v>
      </c>
      <c r="CE101">
        <v>-999</v>
      </c>
      <c r="CF101">
        <v>0</v>
      </c>
      <c r="CG101" t="b">
        <v>1</v>
      </c>
      <c r="CH101">
        <v>5.7316000000000003</v>
      </c>
      <c r="CI101">
        <v>-1.2565999999999999</v>
      </c>
      <c r="CJ101" t="s">
        <v>81</v>
      </c>
    </row>
    <row r="102" spans="1:88">
      <c r="A102" t="str">
        <f t="shared" si="1"/>
        <v>132B_962</v>
      </c>
      <c r="B102" s="9" t="s">
        <v>207</v>
      </c>
      <c r="C102">
        <v>11</v>
      </c>
      <c r="D102">
        <v>3</v>
      </c>
      <c r="E102">
        <v>132</v>
      </c>
      <c r="F102">
        <v>962</v>
      </c>
      <c r="G102">
        <v>2</v>
      </c>
      <c r="H102">
        <v>2516521.63</v>
      </c>
      <c r="I102">
        <v>6860090.3600000003</v>
      </c>
      <c r="J102">
        <v>2516521.64</v>
      </c>
      <c r="K102">
        <v>6860090.2599999998</v>
      </c>
      <c r="L102">
        <v>0.61899999999999999</v>
      </c>
      <c r="M102">
        <v>0.12</v>
      </c>
      <c r="N102">
        <v>0.14000000000000001</v>
      </c>
      <c r="O102">
        <v>2.1312000000000002</v>
      </c>
      <c r="P102">
        <v>5</v>
      </c>
      <c r="Q102">
        <v>15</v>
      </c>
      <c r="R102">
        <v>93</v>
      </c>
      <c r="S102">
        <v>3</v>
      </c>
      <c r="T102">
        <v>2516521.4900000002</v>
      </c>
      <c r="U102">
        <v>6860087.4800000004</v>
      </c>
      <c r="V102">
        <v>2516521.73</v>
      </c>
      <c r="W102">
        <v>6860087.4900000002</v>
      </c>
      <c r="X102">
        <v>0.47</v>
      </c>
      <c r="Y102">
        <v>0</v>
      </c>
      <c r="Z102" t="b">
        <v>0</v>
      </c>
      <c r="AA102">
        <v>-999</v>
      </c>
      <c r="AB102">
        <v>0</v>
      </c>
      <c r="AC102" t="b">
        <v>1</v>
      </c>
      <c r="AD102">
        <v>6.1157000000000004</v>
      </c>
      <c r="AE102">
        <v>-1.5359</v>
      </c>
      <c r="AF102">
        <v>98</v>
      </c>
      <c r="AG102">
        <v>3</v>
      </c>
      <c r="AH102">
        <v>2516523.66</v>
      </c>
      <c r="AI102">
        <v>6860086.4299999997</v>
      </c>
      <c r="AJ102">
        <v>2516523.56</v>
      </c>
      <c r="AK102">
        <v>6860086.3799999999</v>
      </c>
      <c r="AL102">
        <v>0.35</v>
      </c>
      <c r="AM102">
        <v>0</v>
      </c>
      <c r="AN102" t="b">
        <v>0</v>
      </c>
      <c r="AO102">
        <v>-999</v>
      </c>
      <c r="AP102">
        <v>0</v>
      </c>
      <c r="AQ102" t="b">
        <v>1</v>
      </c>
      <c r="AR102">
        <v>4.7457000000000003</v>
      </c>
      <c r="AS102">
        <v>-1.117</v>
      </c>
      <c r="AT102">
        <v>102</v>
      </c>
      <c r="AU102">
        <v>3</v>
      </c>
      <c r="AV102">
        <v>2516525.92</v>
      </c>
      <c r="AW102">
        <v>6860085.7199999997</v>
      </c>
      <c r="AX102">
        <v>2516525.84</v>
      </c>
      <c r="AY102">
        <v>6860085.6500000004</v>
      </c>
      <c r="AZ102">
        <v>0.47</v>
      </c>
      <c r="BA102">
        <v>0</v>
      </c>
      <c r="BB102" t="b">
        <v>0</v>
      </c>
      <c r="BC102">
        <v>-999</v>
      </c>
      <c r="BD102">
        <v>0</v>
      </c>
      <c r="BE102" t="b">
        <v>1</v>
      </c>
      <c r="BF102">
        <v>6.5883000000000003</v>
      </c>
      <c r="BG102">
        <v>0.83779999999999999</v>
      </c>
      <c r="BH102">
        <v>91</v>
      </c>
      <c r="BI102">
        <v>3</v>
      </c>
      <c r="BJ102">
        <v>2516529.2400000002</v>
      </c>
      <c r="BK102">
        <v>6860089.2999999998</v>
      </c>
      <c r="BL102">
        <v>2516529.2400000002</v>
      </c>
      <c r="BM102">
        <v>6860089.3200000003</v>
      </c>
      <c r="BN102">
        <v>0.12</v>
      </c>
      <c r="BO102">
        <v>0</v>
      </c>
      <c r="BP102" t="b">
        <v>0</v>
      </c>
      <c r="BQ102">
        <v>-999</v>
      </c>
      <c r="BR102">
        <v>0</v>
      </c>
      <c r="BS102" t="b">
        <v>1</v>
      </c>
      <c r="BT102">
        <v>1.6516999999999999</v>
      </c>
      <c r="BU102">
        <v>0.1222</v>
      </c>
      <c r="BV102">
        <v>80</v>
      </c>
      <c r="BW102">
        <v>3</v>
      </c>
      <c r="BX102">
        <v>2516524.2599999998</v>
      </c>
      <c r="BY102">
        <v>6860091.6399999997</v>
      </c>
      <c r="BZ102">
        <v>2516524.21</v>
      </c>
      <c r="CA102">
        <v>6860091.7400000002</v>
      </c>
      <c r="CB102">
        <v>0.23</v>
      </c>
      <c r="CC102">
        <v>0</v>
      </c>
      <c r="CD102" t="b">
        <v>0</v>
      </c>
      <c r="CE102">
        <v>-999</v>
      </c>
      <c r="CF102">
        <v>0</v>
      </c>
      <c r="CG102" t="b">
        <v>1</v>
      </c>
      <c r="CH102">
        <v>2.9565000000000001</v>
      </c>
      <c r="CI102">
        <v>0.52359999999999995</v>
      </c>
      <c r="CJ102" t="s">
        <v>81</v>
      </c>
    </row>
    <row r="103" spans="1:88">
      <c r="A103" t="str">
        <f t="shared" si="1"/>
        <v>132B_960</v>
      </c>
      <c r="B103" s="9" t="s">
        <v>207</v>
      </c>
      <c r="C103">
        <v>12</v>
      </c>
      <c r="D103">
        <v>3</v>
      </c>
      <c r="E103">
        <v>132</v>
      </c>
      <c r="F103">
        <v>960</v>
      </c>
      <c r="G103">
        <v>2</v>
      </c>
      <c r="H103">
        <v>2516530.67</v>
      </c>
      <c r="I103">
        <v>6860095.75</v>
      </c>
      <c r="J103">
        <v>2516530.62</v>
      </c>
      <c r="K103">
        <v>6860095.8099999996</v>
      </c>
      <c r="L103">
        <v>0.90900000000000003</v>
      </c>
      <c r="M103">
        <v>0.23</v>
      </c>
      <c r="N103">
        <v>0.17</v>
      </c>
      <c r="O103">
        <v>2.1312000000000002</v>
      </c>
      <c r="P103">
        <v>5</v>
      </c>
      <c r="Q103">
        <v>15</v>
      </c>
      <c r="R103">
        <v>71</v>
      </c>
      <c r="S103">
        <v>3</v>
      </c>
      <c r="T103">
        <v>2516528.2200000002</v>
      </c>
      <c r="U103">
        <v>6860098.46</v>
      </c>
      <c r="V103">
        <v>2516528.14</v>
      </c>
      <c r="W103">
        <v>6860098.3899999997</v>
      </c>
      <c r="X103">
        <v>0.26</v>
      </c>
      <c r="Y103">
        <v>0</v>
      </c>
      <c r="Z103" t="b">
        <v>0</v>
      </c>
      <c r="AA103">
        <v>-999</v>
      </c>
      <c r="AB103">
        <v>0</v>
      </c>
      <c r="AC103" t="b">
        <v>1</v>
      </c>
      <c r="AD103">
        <v>2.3656999999999999</v>
      </c>
      <c r="AE103">
        <v>2.3386999999999998</v>
      </c>
      <c r="AF103">
        <v>66</v>
      </c>
      <c r="AG103">
        <v>3</v>
      </c>
      <c r="AH103">
        <v>2516524.5099999998</v>
      </c>
      <c r="AI103">
        <v>6860097.7000000002</v>
      </c>
      <c r="AJ103">
        <v>2516524.48</v>
      </c>
      <c r="AK103">
        <v>6860096.9299999997</v>
      </c>
      <c r="AL103">
        <v>0.62</v>
      </c>
      <c r="AM103">
        <v>0</v>
      </c>
      <c r="AN103" t="b">
        <v>0</v>
      </c>
      <c r="AO103">
        <v>-999</v>
      </c>
      <c r="AP103">
        <v>0</v>
      </c>
      <c r="AQ103" t="b">
        <v>1</v>
      </c>
      <c r="AR103">
        <v>5.8666</v>
      </c>
      <c r="AS103">
        <v>2.9670999999999998</v>
      </c>
      <c r="AT103">
        <v>77</v>
      </c>
      <c r="AU103">
        <v>3</v>
      </c>
      <c r="AV103">
        <v>2516526.2200000002</v>
      </c>
      <c r="AW103">
        <v>6860094.7699999996</v>
      </c>
      <c r="AX103">
        <v>2516526.19</v>
      </c>
      <c r="AY103">
        <v>6860094.9299999997</v>
      </c>
      <c r="AZ103">
        <v>0.5</v>
      </c>
      <c r="BA103">
        <v>0</v>
      </c>
      <c r="BB103" t="b">
        <v>0</v>
      </c>
      <c r="BC103">
        <v>-999</v>
      </c>
      <c r="BD103">
        <v>0</v>
      </c>
      <c r="BE103" t="b">
        <v>1</v>
      </c>
      <c r="BF103">
        <v>4.5810000000000004</v>
      </c>
      <c r="BG103">
        <v>-2.9496000000000002</v>
      </c>
      <c r="BH103">
        <v>80</v>
      </c>
      <c r="BI103">
        <v>3</v>
      </c>
      <c r="BJ103">
        <v>2516524.2599999998</v>
      </c>
      <c r="BK103">
        <v>6860091.6399999997</v>
      </c>
      <c r="BL103">
        <v>2516524.15</v>
      </c>
      <c r="BM103">
        <v>6860091.8200000003</v>
      </c>
      <c r="BN103">
        <v>0.113</v>
      </c>
      <c r="BO103">
        <v>0</v>
      </c>
      <c r="BP103" t="b">
        <v>0</v>
      </c>
      <c r="BQ103">
        <v>-999</v>
      </c>
      <c r="BR103">
        <v>0</v>
      </c>
      <c r="BS103" t="b">
        <v>1</v>
      </c>
      <c r="BT103">
        <v>11.161</v>
      </c>
      <c r="BU103">
        <v>-2.6004999999999998</v>
      </c>
      <c r="BV103">
        <v>88</v>
      </c>
      <c r="BW103">
        <v>3</v>
      </c>
      <c r="BX103">
        <v>2516527.73</v>
      </c>
      <c r="BY103">
        <v>6860090.6600000001</v>
      </c>
      <c r="BZ103">
        <v>2516527.9700000002</v>
      </c>
      <c r="CA103">
        <v>6860090.54</v>
      </c>
      <c r="CB103">
        <v>0.113</v>
      </c>
      <c r="CC103">
        <v>0</v>
      </c>
      <c r="CD103" t="b">
        <v>0</v>
      </c>
      <c r="CE103">
        <v>-999</v>
      </c>
      <c r="CF103">
        <v>0</v>
      </c>
      <c r="CG103" t="b">
        <v>1</v>
      </c>
      <c r="CH103">
        <v>10.419499999999999</v>
      </c>
      <c r="CI103">
        <v>-2.246</v>
      </c>
      <c r="CJ103" t="s">
        <v>81</v>
      </c>
    </row>
    <row r="104" spans="1:88">
      <c r="A104" t="str">
        <f t="shared" si="1"/>
        <v>132B_959</v>
      </c>
      <c r="B104" s="9" t="s">
        <v>207</v>
      </c>
      <c r="C104">
        <v>13</v>
      </c>
      <c r="D104">
        <v>2</v>
      </c>
      <c r="E104">
        <v>132</v>
      </c>
      <c r="F104">
        <v>959</v>
      </c>
      <c r="G104">
        <v>3</v>
      </c>
      <c r="H104">
        <v>2516530.5</v>
      </c>
      <c r="I104">
        <v>6860094.9699999997</v>
      </c>
      <c r="J104">
        <v>2516530.4700000002</v>
      </c>
      <c r="K104">
        <v>6860094.9699999997</v>
      </c>
      <c r="L104">
        <v>0.52500000000000002</v>
      </c>
      <c r="M104">
        <v>0.11</v>
      </c>
      <c r="N104">
        <v>0.11</v>
      </c>
      <c r="O104">
        <v>2.1312000000000002</v>
      </c>
      <c r="P104">
        <v>5</v>
      </c>
      <c r="Q104">
        <v>15</v>
      </c>
      <c r="R104">
        <v>70</v>
      </c>
      <c r="S104">
        <v>3</v>
      </c>
      <c r="T104">
        <v>2516526.25</v>
      </c>
      <c r="U104">
        <v>6860098.1399999997</v>
      </c>
      <c r="V104">
        <v>2516526.21</v>
      </c>
      <c r="W104">
        <v>6860098.7999999998</v>
      </c>
      <c r="X104">
        <v>0.25</v>
      </c>
      <c r="Y104">
        <v>0</v>
      </c>
      <c r="Z104" t="b">
        <v>0</v>
      </c>
      <c r="AA104">
        <v>-999</v>
      </c>
      <c r="AB104">
        <v>0</v>
      </c>
      <c r="AC104" t="b">
        <v>1</v>
      </c>
      <c r="AD104">
        <v>3.9756999999999998</v>
      </c>
      <c r="AE104">
        <v>2.5133000000000001</v>
      </c>
      <c r="AF104">
        <v>77</v>
      </c>
      <c r="AG104">
        <v>3</v>
      </c>
      <c r="AH104">
        <v>2516526.2200000002</v>
      </c>
      <c r="AI104">
        <v>6860094.7699999996</v>
      </c>
      <c r="AJ104">
        <v>2516526.2200000002</v>
      </c>
      <c r="AK104">
        <v>6860094.8799999999</v>
      </c>
      <c r="AL104">
        <v>0.32</v>
      </c>
      <c r="AM104">
        <v>0</v>
      </c>
      <c r="AN104" t="b">
        <v>0</v>
      </c>
      <c r="AO104">
        <v>-999</v>
      </c>
      <c r="AP104">
        <v>0</v>
      </c>
      <c r="AQ104" t="b">
        <v>1</v>
      </c>
      <c r="AR104">
        <v>5.5789999999999997</v>
      </c>
      <c r="AS104">
        <v>-3.1240999999999999</v>
      </c>
      <c r="AT104">
        <v>88</v>
      </c>
      <c r="AU104">
        <v>3</v>
      </c>
      <c r="AV104">
        <v>2516527.73</v>
      </c>
      <c r="AW104">
        <v>6860090.6600000001</v>
      </c>
      <c r="AX104">
        <v>2516527.89</v>
      </c>
      <c r="AY104">
        <v>6860090.5700000003</v>
      </c>
      <c r="AZ104">
        <v>0.66</v>
      </c>
      <c r="BA104">
        <v>0</v>
      </c>
      <c r="BB104" t="b">
        <v>0</v>
      </c>
      <c r="BC104">
        <v>-999</v>
      </c>
      <c r="BD104">
        <v>0</v>
      </c>
      <c r="BE104" t="b">
        <v>1</v>
      </c>
      <c r="BF104">
        <v>10.5304</v>
      </c>
      <c r="BG104">
        <v>-2.944</v>
      </c>
      <c r="BH104">
        <v>86</v>
      </c>
      <c r="BI104">
        <v>3</v>
      </c>
      <c r="BJ104">
        <v>2516524.7400000002</v>
      </c>
      <c r="BK104">
        <v>6860090.0999999996</v>
      </c>
      <c r="BL104">
        <v>2516524.69</v>
      </c>
      <c r="BM104">
        <v>6860090.7000000002</v>
      </c>
      <c r="BN104">
        <v>0.43</v>
      </c>
      <c r="BO104">
        <v>0</v>
      </c>
      <c r="BP104" t="b">
        <v>0</v>
      </c>
      <c r="BQ104">
        <v>-999</v>
      </c>
      <c r="BR104">
        <v>0</v>
      </c>
      <c r="BS104" t="b">
        <v>1</v>
      </c>
      <c r="BT104">
        <v>7.2484000000000002</v>
      </c>
      <c r="BU104">
        <v>-2.4434999999999998</v>
      </c>
      <c r="BV104">
        <v>89</v>
      </c>
      <c r="BW104">
        <v>3</v>
      </c>
      <c r="BX104">
        <v>2516531.7799999998</v>
      </c>
      <c r="BY104">
        <v>6860090.9299999997</v>
      </c>
      <c r="BZ104">
        <v>2516531.7200000002</v>
      </c>
      <c r="CA104">
        <v>6860090.9100000001</v>
      </c>
      <c r="CB104">
        <v>0.18</v>
      </c>
      <c r="CC104">
        <v>0</v>
      </c>
      <c r="CD104" t="b">
        <v>0</v>
      </c>
      <c r="CE104">
        <v>-999</v>
      </c>
      <c r="CF104">
        <v>0</v>
      </c>
      <c r="CG104" t="b">
        <v>1</v>
      </c>
      <c r="CH104">
        <v>2.8309000000000002</v>
      </c>
      <c r="CI104">
        <v>-1.2741</v>
      </c>
      <c r="CJ104" t="s">
        <v>81</v>
      </c>
    </row>
    <row r="105" spans="1:88">
      <c r="A105" t="str">
        <f t="shared" si="1"/>
        <v>132B_961</v>
      </c>
      <c r="B105" s="9" t="s">
        <v>207</v>
      </c>
      <c r="C105">
        <v>14</v>
      </c>
      <c r="D105">
        <v>2</v>
      </c>
      <c r="E105">
        <v>132</v>
      </c>
      <c r="F105">
        <v>961</v>
      </c>
      <c r="G105">
        <v>2</v>
      </c>
      <c r="H105">
        <v>2516529.35</v>
      </c>
      <c r="I105">
        <v>6860092.3399999999</v>
      </c>
      <c r="J105">
        <v>2516529.4300000002</v>
      </c>
      <c r="K105">
        <v>6860092.4100000001</v>
      </c>
      <c r="L105">
        <v>0.77400000000000002</v>
      </c>
      <c r="M105">
        <v>0.17</v>
      </c>
      <c r="N105">
        <v>0.16</v>
      </c>
      <c r="O105">
        <v>2.1312000000000002</v>
      </c>
      <c r="P105">
        <v>5</v>
      </c>
      <c r="Q105">
        <v>15</v>
      </c>
      <c r="R105">
        <v>89</v>
      </c>
      <c r="S105">
        <v>3</v>
      </c>
      <c r="T105">
        <v>2516531.7799999998</v>
      </c>
      <c r="U105">
        <v>6860090.9299999997</v>
      </c>
      <c r="V105">
        <v>2516531.6800000002</v>
      </c>
      <c r="W105">
        <v>6860090.79</v>
      </c>
      <c r="X105">
        <v>0.24</v>
      </c>
      <c r="Y105">
        <v>0</v>
      </c>
      <c r="Z105" t="b">
        <v>0</v>
      </c>
      <c r="AA105">
        <v>-999</v>
      </c>
      <c r="AB105">
        <v>0</v>
      </c>
      <c r="AC105" t="b">
        <v>1</v>
      </c>
      <c r="AD105">
        <v>2.4594</v>
      </c>
      <c r="AE105">
        <v>0.62829999999999997</v>
      </c>
      <c r="AF105">
        <v>97</v>
      </c>
      <c r="AG105">
        <v>3</v>
      </c>
      <c r="AH105">
        <v>2516528.5</v>
      </c>
      <c r="AI105">
        <v>6860087.0999999996</v>
      </c>
      <c r="AJ105">
        <v>2516528</v>
      </c>
      <c r="AK105">
        <v>6860087.2000000002</v>
      </c>
      <c r="AL105">
        <v>0.23</v>
      </c>
      <c r="AM105">
        <v>0</v>
      </c>
      <c r="AN105" t="b">
        <v>0</v>
      </c>
      <c r="AO105">
        <v>-999</v>
      </c>
      <c r="AP105">
        <v>0</v>
      </c>
      <c r="AQ105" t="b">
        <v>1</v>
      </c>
      <c r="AR105">
        <v>2.4658000000000002</v>
      </c>
      <c r="AS105">
        <v>-1.8326</v>
      </c>
      <c r="AT105">
        <v>102</v>
      </c>
      <c r="AU105">
        <v>3</v>
      </c>
      <c r="AV105">
        <v>2516525.92</v>
      </c>
      <c r="AW105">
        <v>6860085.7199999997</v>
      </c>
      <c r="AX105">
        <v>2516526.6</v>
      </c>
      <c r="AY105">
        <v>6860085.6500000004</v>
      </c>
      <c r="AZ105">
        <v>0.85</v>
      </c>
      <c r="BA105">
        <v>0</v>
      </c>
      <c r="BB105" t="b">
        <v>0</v>
      </c>
      <c r="BC105">
        <v>-999</v>
      </c>
      <c r="BD105">
        <v>0</v>
      </c>
      <c r="BE105" t="b">
        <v>1</v>
      </c>
      <c r="BF105">
        <v>9.6746999999999996</v>
      </c>
      <c r="BG105">
        <v>-2.246</v>
      </c>
      <c r="BH105">
        <v>86</v>
      </c>
      <c r="BI105">
        <v>3</v>
      </c>
      <c r="BJ105">
        <v>2516524.7400000002</v>
      </c>
      <c r="BK105">
        <v>6860090.0999999996</v>
      </c>
      <c r="BL105">
        <v>2516524.77</v>
      </c>
      <c r="BM105">
        <v>6860089.9500000002</v>
      </c>
      <c r="BN105">
        <v>0.27</v>
      </c>
      <c r="BO105">
        <v>0</v>
      </c>
      <c r="BP105" t="b">
        <v>0</v>
      </c>
      <c r="BQ105">
        <v>-999</v>
      </c>
      <c r="BR105">
        <v>0</v>
      </c>
      <c r="BS105" t="b">
        <v>1</v>
      </c>
      <c r="BT105">
        <v>2.9569000000000001</v>
      </c>
      <c r="BU105">
        <v>-2.6528999999999998</v>
      </c>
      <c r="BV105">
        <v>80</v>
      </c>
      <c r="BW105">
        <v>3</v>
      </c>
      <c r="BX105">
        <v>2516524.2599999998</v>
      </c>
      <c r="BY105">
        <v>6860091.6399999997</v>
      </c>
      <c r="BZ105">
        <v>2516524.23</v>
      </c>
      <c r="CA105">
        <v>6860091.9000000004</v>
      </c>
      <c r="CB105">
        <v>0.10299999999999999</v>
      </c>
      <c r="CC105">
        <v>0</v>
      </c>
      <c r="CD105" t="b">
        <v>0</v>
      </c>
      <c r="CE105">
        <v>-999</v>
      </c>
      <c r="CF105">
        <v>0</v>
      </c>
      <c r="CG105" t="b">
        <v>1</v>
      </c>
      <c r="CH105">
        <v>11.2728</v>
      </c>
      <c r="CI105">
        <v>-3.5430000000000001</v>
      </c>
      <c r="CJ105" t="s">
        <v>81</v>
      </c>
    </row>
    <row r="106" spans="1:88">
      <c r="A106" t="str">
        <f t="shared" si="1"/>
        <v>132B_964</v>
      </c>
      <c r="B106" s="9" t="s">
        <v>207</v>
      </c>
      <c r="C106">
        <v>15</v>
      </c>
      <c r="D106">
        <v>2</v>
      </c>
      <c r="E106">
        <v>132</v>
      </c>
      <c r="F106">
        <v>964</v>
      </c>
      <c r="G106">
        <v>3</v>
      </c>
      <c r="H106">
        <v>2516532.1</v>
      </c>
      <c r="I106">
        <v>6860086.8300000001</v>
      </c>
      <c r="J106">
        <v>2516532.25</v>
      </c>
      <c r="K106">
        <v>6860086.71</v>
      </c>
      <c r="L106">
        <v>0.75700000000000001</v>
      </c>
      <c r="M106">
        <v>0.19</v>
      </c>
      <c r="N106">
        <v>0.14000000000000001</v>
      </c>
      <c r="O106">
        <v>2.1312000000000002</v>
      </c>
      <c r="P106">
        <v>5</v>
      </c>
      <c r="Q106">
        <v>15</v>
      </c>
      <c r="R106">
        <v>105</v>
      </c>
      <c r="S106">
        <v>3</v>
      </c>
      <c r="T106">
        <v>2516528.6</v>
      </c>
      <c r="U106">
        <v>6860084.6900000004</v>
      </c>
      <c r="V106">
        <v>2516528.54</v>
      </c>
      <c r="W106">
        <v>6860084.7999999998</v>
      </c>
      <c r="X106">
        <v>0.49</v>
      </c>
      <c r="Y106">
        <v>0</v>
      </c>
      <c r="Z106" t="b">
        <v>0</v>
      </c>
      <c r="AA106">
        <v>-999</v>
      </c>
      <c r="AB106">
        <v>0</v>
      </c>
      <c r="AC106" t="b">
        <v>1</v>
      </c>
      <c r="AD106">
        <v>5.3129</v>
      </c>
      <c r="AE106">
        <v>-2.6703999999999999</v>
      </c>
      <c r="AF106">
        <v>97</v>
      </c>
      <c r="AG106">
        <v>3</v>
      </c>
      <c r="AH106">
        <v>2516528.5</v>
      </c>
      <c r="AI106">
        <v>6860087.0999999996</v>
      </c>
      <c r="AJ106">
        <v>2516528.4</v>
      </c>
      <c r="AK106">
        <v>6860086.8799999999</v>
      </c>
      <c r="AL106">
        <v>0.4</v>
      </c>
      <c r="AM106">
        <v>0</v>
      </c>
      <c r="AN106" t="b">
        <v>0</v>
      </c>
      <c r="AO106">
        <v>-999</v>
      </c>
      <c r="AP106">
        <v>0</v>
      </c>
      <c r="AQ106" t="b">
        <v>1</v>
      </c>
      <c r="AR106">
        <v>4.3861999999999997</v>
      </c>
      <c r="AS106">
        <v>3.1067</v>
      </c>
      <c r="AT106">
        <v>86</v>
      </c>
      <c r="AU106">
        <v>3</v>
      </c>
      <c r="AV106">
        <v>2516524.7400000002</v>
      </c>
      <c r="AW106">
        <v>6860090.0999999996</v>
      </c>
      <c r="AX106">
        <v>2516524.6800000002</v>
      </c>
      <c r="AY106">
        <v>6860089.8600000003</v>
      </c>
      <c r="AZ106">
        <v>0.94</v>
      </c>
      <c r="BA106">
        <v>0</v>
      </c>
      <c r="BB106" t="b">
        <v>0</v>
      </c>
      <c r="BC106">
        <v>-999</v>
      </c>
      <c r="BD106">
        <v>0</v>
      </c>
      <c r="BE106" t="b">
        <v>1</v>
      </c>
      <c r="BF106">
        <v>11.287699999999999</v>
      </c>
      <c r="BG106">
        <v>2.7576000000000001</v>
      </c>
      <c r="BH106">
        <v>88</v>
      </c>
      <c r="BI106">
        <v>3</v>
      </c>
      <c r="BJ106">
        <v>2516527.73</v>
      </c>
      <c r="BK106">
        <v>6860090.6600000001</v>
      </c>
      <c r="BL106">
        <v>2516527.9</v>
      </c>
      <c r="BM106">
        <v>6860090.8399999999</v>
      </c>
      <c r="BN106">
        <v>0.111</v>
      </c>
      <c r="BO106">
        <v>0</v>
      </c>
      <c r="BP106" t="b">
        <v>0</v>
      </c>
      <c r="BQ106">
        <v>-999</v>
      </c>
      <c r="BR106">
        <v>0</v>
      </c>
      <c r="BS106" t="b">
        <v>1</v>
      </c>
      <c r="BT106">
        <v>12.5204</v>
      </c>
      <c r="BU106">
        <v>2.3736000000000002</v>
      </c>
      <c r="BV106">
        <v>89</v>
      </c>
      <c r="BW106">
        <v>3</v>
      </c>
      <c r="BX106">
        <v>2516531.7799999998</v>
      </c>
      <c r="BY106">
        <v>6860090.9299999997</v>
      </c>
      <c r="BZ106">
        <v>2516531.7400000002</v>
      </c>
      <c r="CA106">
        <v>6860090.9299999997</v>
      </c>
      <c r="CB106">
        <v>0.21</v>
      </c>
      <c r="CC106">
        <v>0</v>
      </c>
      <c r="CD106" t="b">
        <v>0</v>
      </c>
      <c r="CE106">
        <v>-999</v>
      </c>
      <c r="CF106">
        <v>0</v>
      </c>
      <c r="CG106" t="b">
        <v>1</v>
      </c>
      <c r="CH106">
        <v>2.2564000000000002</v>
      </c>
      <c r="CI106">
        <v>1.6930000000000001</v>
      </c>
      <c r="CJ106" t="s">
        <v>81</v>
      </c>
    </row>
    <row r="107" spans="1:88">
      <c r="A107" t="str">
        <f t="shared" si="1"/>
        <v>132B_965</v>
      </c>
      <c r="B107" s="9" t="s">
        <v>207</v>
      </c>
      <c r="C107">
        <v>16</v>
      </c>
      <c r="D107">
        <v>3</v>
      </c>
      <c r="E107">
        <v>132</v>
      </c>
      <c r="F107">
        <v>965</v>
      </c>
      <c r="G107">
        <v>3</v>
      </c>
      <c r="H107">
        <v>2516534.2000000002</v>
      </c>
      <c r="I107">
        <v>6860087.9199999999</v>
      </c>
      <c r="J107">
        <v>2516534.2599999998</v>
      </c>
      <c r="K107">
        <v>6860087.6699999999</v>
      </c>
      <c r="L107">
        <v>0.51700000000000002</v>
      </c>
      <c r="M107">
        <v>0.25</v>
      </c>
      <c r="N107">
        <v>0.9</v>
      </c>
      <c r="O107">
        <v>2.1312000000000002</v>
      </c>
      <c r="P107">
        <v>5</v>
      </c>
      <c r="Q107">
        <v>15</v>
      </c>
      <c r="R107">
        <v>105</v>
      </c>
      <c r="S107">
        <v>3</v>
      </c>
      <c r="T107">
        <v>2516528.6</v>
      </c>
      <c r="U107">
        <v>6860084.6900000004</v>
      </c>
      <c r="V107">
        <v>2516528.5699999998</v>
      </c>
      <c r="W107">
        <v>6860084.75</v>
      </c>
      <c r="X107">
        <v>0.28999999999999998</v>
      </c>
      <c r="Y107">
        <v>0</v>
      </c>
      <c r="Z107" t="b">
        <v>0</v>
      </c>
      <c r="AA107">
        <v>-999</v>
      </c>
      <c r="AB107">
        <v>0</v>
      </c>
      <c r="AC107" t="b">
        <v>1</v>
      </c>
      <c r="AD107">
        <v>4.6694000000000004</v>
      </c>
      <c r="AE107">
        <v>-2.6703999999999999</v>
      </c>
      <c r="AF107">
        <v>107</v>
      </c>
      <c r="AG107">
        <v>3</v>
      </c>
      <c r="AH107">
        <v>2516524.84</v>
      </c>
      <c r="AI107">
        <v>6860084.3700000001</v>
      </c>
      <c r="AJ107">
        <v>2516524.83</v>
      </c>
      <c r="AK107">
        <v>6860084.4000000004</v>
      </c>
      <c r="AL107">
        <v>0.21</v>
      </c>
      <c r="AM107">
        <v>0</v>
      </c>
      <c r="AN107" t="b">
        <v>0</v>
      </c>
      <c r="AO107">
        <v>-999</v>
      </c>
      <c r="AP107">
        <v>0</v>
      </c>
      <c r="AQ107" t="b">
        <v>1</v>
      </c>
      <c r="AR107">
        <v>3.7528000000000001</v>
      </c>
      <c r="AS107">
        <v>-2.81</v>
      </c>
      <c r="AT107">
        <v>93</v>
      </c>
      <c r="AU107">
        <v>3</v>
      </c>
      <c r="AV107">
        <v>2516521.4900000002</v>
      </c>
      <c r="AW107">
        <v>6860087.4800000004</v>
      </c>
      <c r="AX107">
        <v>2516521.4900000002</v>
      </c>
      <c r="AY107">
        <v>6860087.3600000003</v>
      </c>
      <c r="AZ107">
        <v>0.107</v>
      </c>
      <c r="BA107">
        <v>0</v>
      </c>
      <c r="BB107" t="b">
        <v>0</v>
      </c>
      <c r="BC107">
        <v>-999</v>
      </c>
      <c r="BD107">
        <v>0</v>
      </c>
      <c r="BE107" t="b">
        <v>1</v>
      </c>
      <c r="BF107">
        <v>21.287600000000001</v>
      </c>
      <c r="BG107">
        <v>-3.1067</v>
      </c>
      <c r="BH107">
        <v>86</v>
      </c>
      <c r="BI107">
        <v>3</v>
      </c>
      <c r="BJ107">
        <v>2516524.7400000002</v>
      </c>
      <c r="BK107">
        <v>6860090.0999999996</v>
      </c>
      <c r="BL107">
        <v>2516524.7200000002</v>
      </c>
      <c r="BM107">
        <v>6860089.9299999997</v>
      </c>
      <c r="BN107">
        <v>0.56999999999999995</v>
      </c>
      <c r="BO107">
        <v>0</v>
      </c>
      <c r="BP107" t="b">
        <v>0</v>
      </c>
      <c r="BQ107">
        <v>-999</v>
      </c>
      <c r="BR107">
        <v>0</v>
      </c>
      <c r="BS107" t="b">
        <v>1</v>
      </c>
      <c r="BT107">
        <v>10.242100000000001</v>
      </c>
      <c r="BU107">
        <v>2.9146999999999998</v>
      </c>
      <c r="BV107">
        <v>88</v>
      </c>
      <c r="BW107">
        <v>3</v>
      </c>
      <c r="BX107">
        <v>2516527.73</v>
      </c>
      <c r="BY107">
        <v>6860090.6600000001</v>
      </c>
      <c r="BZ107">
        <v>2516527.79</v>
      </c>
      <c r="CA107">
        <v>6860090.7800000003</v>
      </c>
      <c r="CB107">
        <v>0.64</v>
      </c>
      <c r="CC107">
        <v>0</v>
      </c>
      <c r="CD107" t="b">
        <v>0</v>
      </c>
      <c r="CE107">
        <v>-999</v>
      </c>
      <c r="CF107">
        <v>0</v>
      </c>
      <c r="CG107" t="b">
        <v>1</v>
      </c>
      <c r="CH107">
        <v>10.4999</v>
      </c>
      <c r="CI107">
        <v>2.6878000000000002</v>
      </c>
      <c r="CJ107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06"/>
  <sheetViews>
    <sheetView workbookViewId="0"/>
  </sheetViews>
  <sheetFormatPr defaultRowHeight="15"/>
  <sheetData>
    <row r="1" spans="1:20">
      <c r="A1" t="s">
        <v>52</v>
      </c>
      <c r="B1">
        <v>2</v>
      </c>
      <c r="C1">
        <v>900</v>
      </c>
      <c r="D1">
        <v>3</v>
      </c>
      <c r="E1">
        <v>5</v>
      </c>
      <c r="F1">
        <v>401</v>
      </c>
      <c r="G1">
        <v>-99</v>
      </c>
      <c r="H1">
        <v>62</v>
      </c>
      <c r="I1">
        <v>399</v>
      </c>
      <c r="J1">
        <v>-99</v>
      </c>
      <c r="K1">
        <v>89</v>
      </c>
      <c r="L1">
        <v>404</v>
      </c>
      <c r="M1">
        <v>-99</v>
      </c>
      <c r="N1">
        <v>115</v>
      </c>
      <c r="O1">
        <v>406</v>
      </c>
      <c r="P1">
        <v>-99</v>
      </c>
      <c r="Q1">
        <v>129</v>
      </c>
      <c r="R1">
        <v>413</v>
      </c>
      <c r="S1">
        <v>-99</v>
      </c>
      <c r="T1">
        <v>177</v>
      </c>
    </row>
    <row r="2" spans="1:20">
      <c r="A2" t="s">
        <v>52</v>
      </c>
      <c r="B2">
        <v>2</v>
      </c>
      <c r="C2">
        <v>901</v>
      </c>
      <c r="D2">
        <v>3</v>
      </c>
      <c r="E2">
        <v>5</v>
      </c>
      <c r="F2">
        <v>411</v>
      </c>
      <c r="G2">
        <v>-99</v>
      </c>
      <c r="H2">
        <v>62</v>
      </c>
      <c r="I2">
        <v>417</v>
      </c>
      <c r="J2">
        <v>-99</v>
      </c>
      <c r="K2">
        <v>149</v>
      </c>
      <c r="L2">
        <v>415</v>
      </c>
      <c r="M2">
        <v>-99</v>
      </c>
      <c r="N2">
        <v>130</v>
      </c>
      <c r="O2">
        <v>400</v>
      </c>
      <c r="P2">
        <v>-99</v>
      </c>
      <c r="Q2">
        <v>87</v>
      </c>
      <c r="R2">
        <v>412</v>
      </c>
      <c r="S2">
        <v>-99</v>
      </c>
      <c r="T2">
        <v>119</v>
      </c>
    </row>
    <row r="3" spans="1:20">
      <c r="A3" t="s">
        <v>52</v>
      </c>
      <c r="B3">
        <v>2</v>
      </c>
      <c r="C3">
        <v>902</v>
      </c>
      <c r="D3">
        <v>3</v>
      </c>
      <c r="E3">
        <v>5</v>
      </c>
      <c r="F3">
        <v>415</v>
      </c>
      <c r="G3">
        <v>-99</v>
      </c>
      <c r="H3">
        <v>130</v>
      </c>
      <c r="I3">
        <v>419</v>
      </c>
      <c r="J3">
        <v>-99</v>
      </c>
      <c r="K3">
        <v>147</v>
      </c>
      <c r="L3">
        <v>412</v>
      </c>
      <c r="M3">
        <v>-99</v>
      </c>
      <c r="N3">
        <v>113</v>
      </c>
      <c r="O3">
        <v>400</v>
      </c>
      <c r="P3">
        <v>-99</v>
      </c>
      <c r="Q3">
        <v>65</v>
      </c>
      <c r="R3">
        <v>386</v>
      </c>
      <c r="S3">
        <v>-99</v>
      </c>
      <c r="T3">
        <v>27</v>
      </c>
    </row>
    <row r="4" spans="1:20">
      <c r="A4" t="s">
        <v>52</v>
      </c>
      <c r="B4">
        <v>2</v>
      </c>
      <c r="C4">
        <v>904</v>
      </c>
      <c r="D4">
        <v>2</v>
      </c>
      <c r="E4">
        <v>5</v>
      </c>
      <c r="F4">
        <v>412</v>
      </c>
      <c r="G4">
        <v>-99</v>
      </c>
      <c r="H4">
        <v>214</v>
      </c>
      <c r="I4">
        <v>418</v>
      </c>
      <c r="J4">
        <v>-99</v>
      </c>
      <c r="K4">
        <v>181</v>
      </c>
      <c r="L4">
        <v>413</v>
      </c>
      <c r="M4">
        <v>-99</v>
      </c>
      <c r="N4">
        <v>164</v>
      </c>
      <c r="O4">
        <v>406</v>
      </c>
      <c r="P4">
        <v>-99</v>
      </c>
      <c r="Q4">
        <v>126</v>
      </c>
      <c r="R4">
        <v>404</v>
      </c>
      <c r="S4">
        <v>-99</v>
      </c>
      <c r="T4">
        <v>112</v>
      </c>
    </row>
    <row r="5" spans="1:20">
      <c r="A5" t="s">
        <v>52</v>
      </c>
      <c r="B5">
        <v>2</v>
      </c>
      <c r="C5">
        <v>905</v>
      </c>
      <c r="D5">
        <v>2</v>
      </c>
      <c r="E5">
        <v>5</v>
      </c>
      <c r="F5">
        <v>400</v>
      </c>
      <c r="G5">
        <v>-99</v>
      </c>
      <c r="H5">
        <v>301</v>
      </c>
      <c r="I5">
        <v>386</v>
      </c>
      <c r="J5">
        <v>-99</v>
      </c>
      <c r="K5">
        <v>327</v>
      </c>
      <c r="L5">
        <v>411</v>
      </c>
      <c r="M5">
        <v>-99</v>
      </c>
      <c r="N5">
        <v>277</v>
      </c>
      <c r="O5">
        <v>411</v>
      </c>
      <c r="P5">
        <v>-99</v>
      </c>
      <c r="Q5">
        <v>250</v>
      </c>
      <c r="R5">
        <v>415</v>
      </c>
      <c r="S5">
        <v>-99</v>
      </c>
      <c r="T5">
        <v>214</v>
      </c>
    </row>
    <row r="6" spans="1:20">
      <c r="A6" t="s">
        <v>52</v>
      </c>
      <c r="B6">
        <v>2</v>
      </c>
      <c r="C6">
        <v>906</v>
      </c>
      <c r="D6">
        <v>2</v>
      </c>
      <c r="E6">
        <v>5</v>
      </c>
      <c r="F6">
        <v>400</v>
      </c>
      <c r="G6">
        <v>-99</v>
      </c>
      <c r="H6">
        <v>302</v>
      </c>
      <c r="I6">
        <v>366</v>
      </c>
      <c r="J6">
        <v>-99</v>
      </c>
      <c r="K6">
        <v>40</v>
      </c>
      <c r="L6">
        <v>369</v>
      </c>
      <c r="M6">
        <v>-99</v>
      </c>
      <c r="N6">
        <v>1</v>
      </c>
      <c r="O6">
        <v>379</v>
      </c>
      <c r="P6">
        <v>-99</v>
      </c>
      <c r="Q6">
        <v>347</v>
      </c>
      <c r="R6">
        <v>386</v>
      </c>
      <c r="S6">
        <v>-99</v>
      </c>
      <c r="T6">
        <v>320</v>
      </c>
    </row>
    <row r="7" spans="1:20">
      <c r="A7" t="s">
        <v>52</v>
      </c>
      <c r="B7">
        <v>2</v>
      </c>
      <c r="C7">
        <v>907</v>
      </c>
      <c r="D7">
        <v>2</v>
      </c>
      <c r="E7">
        <v>5</v>
      </c>
      <c r="F7">
        <v>371</v>
      </c>
      <c r="G7">
        <v>-99</v>
      </c>
      <c r="H7">
        <v>359</v>
      </c>
      <c r="I7">
        <v>377</v>
      </c>
      <c r="J7">
        <v>-99</v>
      </c>
      <c r="K7">
        <v>274</v>
      </c>
      <c r="L7">
        <v>373</v>
      </c>
      <c r="M7">
        <v>-99</v>
      </c>
      <c r="N7">
        <v>302</v>
      </c>
      <c r="O7">
        <v>394</v>
      </c>
      <c r="P7">
        <v>-99</v>
      </c>
      <c r="Q7">
        <v>226</v>
      </c>
      <c r="R7">
        <v>389</v>
      </c>
      <c r="S7">
        <v>-99</v>
      </c>
      <c r="T7">
        <v>239</v>
      </c>
    </row>
    <row r="8" spans="1:20">
      <c r="A8" t="s">
        <v>52</v>
      </c>
      <c r="B8">
        <v>2</v>
      </c>
      <c r="C8">
        <v>908</v>
      </c>
      <c r="D8">
        <v>2</v>
      </c>
      <c r="E8">
        <v>5</v>
      </c>
      <c r="F8">
        <v>371</v>
      </c>
      <c r="G8">
        <v>-99</v>
      </c>
      <c r="H8">
        <v>330</v>
      </c>
      <c r="I8">
        <v>377</v>
      </c>
      <c r="J8">
        <v>-99</v>
      </c>
      <c r="K8">
        <v>263</v>
      </c>
      <c r="L8">
        <v>373</v>
      </c>
      <c r="M8">
        <v>-99</v>
      </c>
      <c r="N8">
        <v>292</v>
      </c>
      <c r="O8">
        <v>382</v>
      </c>
      <c r="P8">
        <v>-99</v>
      </c>
      <c r="Q8">
        <v>252</v>
      </c>
      <c r="R8">
        <v>389</v>
      </c>
      <c r="S8">
        <v>-99</v>
      </c>
      <c r="T8">
        <v>238</v>
      </c>
    </row>
    <row r="9" spans="1:20">
      <c r="A9" t="s">
        <v>52</v>
      </c>
      <c r="B9">
        <v>2</v>
      </c>
      <c r="C9">
        <v>909</v>
      </c>
      <c r="D9">
        <v>5</v>
      </c>
      <c r="E9">
        <v>5</v>
      </c>
      <c r="F9">
        <v>345</v>
      </c>
      <c r="G9">
        <v>-99</v>
      </c>
      <c r="H9">
        <v>342</v>
      </c>
      <c r="I9">
        <v>346</v>
      </c>
      <c r="J9">
        <v>-99</v>
      </c>
      <c r="K9">
        <v>358</v>
      </c>
      <c r="L9">
        <v>360</v>
      </c>
      <c r="M9">
        <v>-99</v>
      </c>
      <c r="N9">
        <v>11</v>
      </c>
      <c r="O9">
        <v>359</v>
      </c>
      <c r="P9">
        <v>-99</v>
      </c>
      <c r="Q9">
        <v>42</v>
      </c>
      <c r="R9">
        <v>379</v>
      </c>
      <c r="S9">
        <v>-99</v>
      </c>
      <c r="T9">
        <v>56</v>
      </c>
    </row>
    <row r="10" spans="1:20">
      <c r="A10" t="s">
        <v>90</v>
      </c>
      <c r="B10">
        <v>2</v>
      </c>
      <c r="C10">
        <v>901</v>
      </c>
      <c r="D10">
        <v>2</v>
      </c>
      <c r="E10">
        <v>5</v>
      </c>
      <c r="F10">
        <v>78</v>
      </c>
      <c r="G10">
        <v>-99</v>
      </c>
      <c r="H10">
        <v>338</v>
      </c>
      <c r="I10">
        <v>68</v>
      </c>
      <c r="J10">
        <v>-99</v>
      </c>
      <c r="K10">
        <v>28</v>
      </c>
      <c r="L10">
        <v>76</v>
      </c>
      <c r="M10">
        <v>-99</v>
      </c>
      <c r="N10">
        <v>12.5</v>
      </c>
      <c r="O10">
        <v>88</v>
      </c>
      <c r="P10">
        <v>-99</v>
      </c>
      <c r="Q10">
        <v>290.5</v>
      </c>
      <c r="R10">
        <v>60</v>
      </c>
      <c r="S10">
        <v>-99</v>
      </c>
      <c r="T10">
        <v>66.5</v>
      </c>
    </row>
    <row r="11" spans="1:20">
      <c r="A11" t="s">
        <v>90</v>
      </c>
      <c r="B11">
        <v>2</v>
      </c>
      <c r="C11">
        <v>902</v>
      </c>
      <c r="D11">
        <v>16</v>
      </c>
      <c r="E11">
        <v>5</v>
      </c>
      <c r="F11">
        <v>86</v>
      </c>
      <c r="G11">
        <v>-99</v>
      </c>
      <c r="H11">
        <v>275</v>
      </c>
      <c r="I11">
        <v>88</v>
      </c>
      <c r="J11">
        <v>-99</v>
      </c>
      <c r="K11">
        <v>300.5</v>
      </c>
      <c r="L11">
        <v>76</v>
      </c>
      <c r="M11">
        <v>-99</v>
      </c>
      <c r="N11">
        <v>9</v>
      </c>
      <c r="O11">
        <v>68</v>
      </c>
      <c r="P11">
        <v>-99</v>
      </c>
      <c r="Q11">
        <v>22.5</v>
      </c>
      <c r="R11">
        <v>60</v>
      </c>
      <c r="S11">
        <v>-99</v>
      </c>
      <c r="T11">
        <v>52.5</v>
      </c>
    </row>
    <row r="12" spans="1:20">
      <c r="A12" t="s">
        <v>90</v>
      </c>
      <c r="B12">
        <v>2</v>
      </c>
      <c r="C12">
        <v>903</v>
      </c>
      <c r="D12">
        <v>4</v>
      </c>
      <c r="E12">
        <v>5</v>
      </c>
      <c r="F12">
        <v>49</v>
      </c>
      <c r="G12">
        <v>-99</v>
      </c>
      <c r="H12">
        <v>61</v>
      </c>
      <c r="I12">
        <v>65</v>
      </c>
      <c r="J12">
        <v>-99</v>
      </c>
      <c r="K12">
        <v>330</v>
      </c>
      <c r="L12">
        <v>59</v>
      </c>
      <c r="M12">
        <v>-99</v>
      </c>
      <c r="N12">
        <v>352</v>
      </c>
      <c r="O12">
        <v>46</v>
      </c>
      <c r="P12">
        <v>-99</v>
      </c>
      <c r="Q12">
        <v>22</v>
      </c>
      <c r="R12">
        <v>42</v>
      </c>
      <c r="S12">
        <v>-99</v>
      </c>
      <c r="T12">
        <v>42</v>
      </c>
    </row>
    <row r="13" spans="1:20">
      <c r="A13" t="s">
        <v>90</v>
      </c>
      <c r="B13">
        <v>2</v>
      </c>
      <c r="C13">
        <v>904</v>
      </c>
      <c r="D13">
        <v>2</v>
      </c>
      <c r="E13">
        <v>5</v>
      </c>
      <c r="F13">
        <v>66</v>
      </c>
      <c r="G13">
        <v>-99</v>
      </c>
      <c r="H13">
        <v>253</v>
      </c>
      <c r="I13">
        <v>71</v>
      </c>
      <c r="J13">
        <v>-99</v>
      </c>
      <c r="K13">
        <v>290</v>
      </c>
      <c r="L13">
        <v>81</v>
      </c>
      <c r="M13">
        <v>-99</v>
      </c>
      <c r="N13">
        <v>301</v>
      </c>
      <c r="O13">
        <v>77</v>
      </c>
      <c r="P13">
        <v>-99</v>
      </c>
      <c r="Q13">
        <v>310</v>
      </c>
      <c r="R13">
        <v>58</v>
      </c>
      <c r="S13">
        <v>-99</v>
      </c>
      <c r="T13">
        <v>194.5</v>
      </c>
    </row>
    <row r="14" spans="1:20">
      <c r="A14" t="s">
        <v>90</v>
      </c>
      <c r="B14">
        <v>2</v>
      </c>
      <c r="C14">
        <v>905</v>
      </c>
      <c r="D14">
        <v>16</v>
      </c>
      <c r="E14">
        <v>5</v>
      </c>
      <c r="F14">
        <v>39</v>
      </c>
      <c r="G14">
        <v>-99</v>
      </c>
      <c r="H14">
        <v>47.5</v>
      </c>
      <c r="I14">
        <v>49</v>
      </c>
      <c r="J14">
        <v>-99</v>
      </c>
      <c r="K14">
        <v>339.5</v>
      </c>
      <c r="L14">
        <v>42</v>
      </c>
      <c r="M14">
        <v>-99</v>
      </c>
      <c r="N14">
        <v>8</v>
      </c>
      <c r="O14">
        <v>25</v>
      </c>
      <c r="P14">
        <v>-99</v>
      </c>
      <c r="Q14">
        <v>32</v>
      </c>
      <c r="R14">
        <v>17</v>
      </c>
      <c r="S14">
        <v>-99</v>
      </c>
      <c r="T14">
        <v>72</v>
      </c>
    </row>
    <row r="15" spans="1:20">
      <c r="A15" t="s">
        <v>90</v>
      </c>
      <c r="B15">
        <v>2</v>
      </c>
      <c r="C15">
        <v>906</v>
      </c>
      <c r="D15">
        <v>2</v>
      </c>
      <c r="E15">
        <v>5</v>
      </c>
      <c r="F15">
        <v>26</v>
      </c>
      <c r="G15">
        <v>-99</v>
      </c>
      <c r="H15">
        <v>334</v>
      </c>
      <c r="I15">
        <v>35</v>
      </c>
      <c r="J15">
        <v>-99</v>
      </c>
      <c r="K15">
        <v>300.5</v>
      </c>
      <c r="L15">
        <v>43</v>
      </c>
      <c r="M15">
        <v>-99</v>
      </c>
      <c r="N15">
        <v>252.5</v>
      </c>
      <c r="O15">
        <v>30</v>
      </c>
      <c r="P15">
        <v>-99</v>
      </c>
      <c r="Q15">
        <v>245</v>
      </c>
      <c r="R15">
        <v>17</v>
      </c>
      <c r="S15">
        <v>-99</v>
      </c>
      <c r="T15">
        <v>6</v>
      </c>
    </row>
    <row r="16" spans="1:20">
      <c r="A16" t="s">
        <v>95</v>
      </c>
      <c r="B16">
        <v>132</v>
      </c>
      <c r="C16">
        <v>950</v>
      </c>
      <c r="D16">
        <v>16</v>
      </c>
      <c r="E16">
        <v>5</v>
      </c>
      <c r="F16">
        <v>172</v>
      </c>
      <c r="G16">
        <v>-99</v>
      </c>
      <c r="H16">
        <v>164</v>
      </c>
      <c r="I16">
        <v>170</v>
      </c>
      <c r="J16">
        <v>-99</v>
      </c>
      <c r="K16">
        <v>134</v>
      </c>
      <c r="L16">
        <v>161</v>
      </c>
      <c r="M16">
        <v>-99</v>
      </c>
      <c r="N16">
        <v>113</v>
      </c>
      <c r="O16">
        <v>173</v>
      </c>
      <c r="P16">
        <v>-99</v>
      </c>
      <c r="Q16">
        <v>64</v>
      </c>
      <c r="R16">
        <v>176</v>
      </c>
      <c r="S16">
        <v>-99</v>
      </c>
      <c r="T16">
        <v>55</v>
      </c>
    </row>
    <row r="17" spans="1:20">
      <c r="A17" t="s">
        <v>95</v>
      </c>
      <c r="B17">
        <v>132</v>
      </c>
      <c r="C17">
        <v>952</v>
      </c>
      <c r="D17">
        <v>3</v>
      </c>
      <c r="E17">
        <v>5</v>
      </c>
      <c r="F17">
        <v>176</v>
      </c>
      <c r="G17">
        <v>-99</v>
      </c>
      <c r="H17">
        <v>184</v>
      </c>
      <c r="I17">
        <v>170</v>
      </c>
      <c r="J17">
        <v>-99</v>
      </c>
      <c r="K17">
        <v>168</v>
      </c>
      <c r="L17">
        <v>173</v>
      </c>
      <c r="M17">
        <v>-99</v>
      </c>
      <c r="N17">
        <v>144</v>
      </c>
      <c r="O17">
        <v>162</v>
      </c>
      <c r="P17">
        <v>-99</v>
      </c>
      <c r="Q17">
        <v>108</v>
      </c>
      <c r="R17">
        <v>175</v>
      </c>
      <c r="S17">
        <v>-99</v>
      </c>
      <c r="T17">
        <v>72</v>
      </c>
    </row>
    <row r="18" spans="1:20">
      <c r="A18" t="s">
        <v>95</v>
      </c>
      <c r="B18">
        <v>132</v>
      </c>
      <c r="C18">
        <v>953</v>
      </c>
      <c r="D18">
        <v>16</v>
      </c>
      <c r="E18">
        <v>5</v>
      </c>
      <c r="F18">
        <v>172</v>
      </c>
      <c r="G18">
        <v>-99</v>
      </c>
      <c r="H18">
        <v>143</v>
      </c>
      <c r="I18">
        <v>170</v>
      </c>
      <c r="J18">
        <v>-99</v>
      </c>
      <c r="K18">
        <v>126</v>
      </c>
      <c r="L18">
        <v>176</v>
      </c>
      <c r="M18">
        <v>-99</v>
      </c>
      <c r="N18">
        <v>113</v>
      </c>
      <c r="O18">
        <v>173</v>
      </c>
      <c r="P18">
        <v>-99</v>
      </c>
      <c r="Q18">
        <v>99</v>
      </c>
      <c r="R18">
        <v>179</v>
      </c>
      <c r="S18">
        <v>-99</v>
      </c>
      <c r="T18">
        <v>64</v>
      </c>
    </row>
    <row r="19" spans="1:20">
      <c r="A19" t="s">
        <v>95</v>
      </c>
      <c r="B19">
        <v>132</v>
      </c>
      <c r="C19">
        <v>954</v>
      </c>
      <c r="D19">
        <v>16</v>
      </c>
      <c r="E19">
        <v>5</v>
      </c>
      <c r="F19">
        <v>185</v>
      </c>
      <c r="G19">
        <v>-99</v>
      </c>
      <c r="H19">
        <v>125</v>
      </c>
      <c r="I19">
        <v>183</v>
      </c>
      <c r="J19">
        <v>-99</v>
      </c>
      <c r="K19">
        <v>107</v>
      </c>
      <c r="L19">
        <v>188</v>
      </c>
      <c r="M19">
        <v>-99</v>
      </c>
      <c r="N19">
        <v>92</v>
      </c>
      <c r="O19">
        <v>192</v>
      </c>
      <c r="P19">
        <v>-99</v>
      </c>
      <c r="Q19">
        <v>50</v>
      </c>
      <c r="R19">
        <v>195</v>
      </c>
      <c r="S19">
        <v>-99</v>
      </c>
      <c r="T19">
        <v>34</v>
      </c>
    </row>
    <row r="20" spans="1:20">
      <c r="A20" t="s">
        <v>95</v>
      </c>
      <c r="B20">
        <v>132</v>
      </c>
      <c r="C20">
        <v>955</v>
      </c>
      <c r="D20">
        <v>16</v>
      </c>
      <c r="E20">
        <v>5</v>
      </c>
      <c r="F20">
        <v>208</v>
      </c>
      <c r="G20">
        <v>-99</v>
      </c>
      <c r="H20">
        <v>331</v>
      </c>
      <c r="I20">
        <v>198</v>
      </c>
      <c r="J20">
        <v>-99</v>
      </c>
      <c r="K20">
        <v>347</v>
      </c>
      <c r="L20">
        <v>207</v>
      </c>
      <c r="M20">
        <v>-99</v>
      </c>
      <c r="N20">
        <v>353</v>
      </c>
      <c r="O20">
        <v>202</v>
      </c>
      <c r="P20">
        <v>-99</v>
      </c>
      <c r="Q20">
        <v>15</v>
      </c>
      <c r="R20">
        <v>199</v>
      </c>
      <c r="S20">
        <v>-99</v>
      </c>
      <c r="T20">
        <v>52</v>
      </c>
    </row>
    <row r="21" spans="1:20">
      <c r="A21" t="s">
        <v>95</v>
      </c>
      <c r="B21">
        <v>132</v>
      </c>
      <c r="C21">
        <v>956</v>
      </c>
      <c r="D21">
        <v>2</v>
      </c>
      <c r="E21">
        <v>5</v>
      </c>
      <c r="F21">
        <v>219</v>
      </c>
      <c r="G21">
        <v>-99</v>
      </c>
      <c r="H21">
        <v>1</v>
      </c>
      <c r="I21">
        <v>225</v>
      </c>
      <c r="J21">
        <v>-99</v>
      </c>
      <c r="K21">
        <v>15</v>
      </c>
      <c r="L21">
        <v>213</v>
      </c>
      <c r="M21">
        <v>-99</v>
      </c>
      <c r="N21">
        <v>32</v>
      </c>
      <c r="O21">
        <v>215</v>
      </c>
      <c r="P21">
        <v>-99</v>
      </c>
      <c r="Q21">
        <v>61</v>
      </c>
      <c r="R21">
        <v>209</v>
      </c>
      <c r="S21">
        <v>-99</v>
      </c>
      <c r="T21">
        <v>74</v>
      </c>
    </row>
    <row r="22" spans="1:20">
      <c r="A22" t="s">
        <v>95</v>
      </c>
      <c r="B22">
        <v>132</v>
      </c>
      <c r="C22">
        <v>957</v>
      </c>
      <c r="D22">
        <v>2</v>
      </c>
      <c r="E22">
        <v>5</v>
      </c>
      <c r="F22">
        <v>227</v>
      </c>
      <c r="G22">
        <v>-99</v>
      </c>
      <c r="H22">
        <v>1</v>
      </c>
      <c r="I22">
        <v>233</v>
      </c>
      <c r="J22">
        <v>-99</v>
      </c>
      <c r="K22">
        <v>24</v>
      </c>
      <c r="L22">
        <v>219</v>
      </c>
      <c r="M22">
        <v>-99</v>
      </c>
      <c r="N22">
        <v>36</v>
      </c>
      <c r="O22">
        <v>225</v>
      </c>
      <c r="P22">
        <v>-99</v>
      </c>
      <c r="Q22">
        <v>43</v>
      </c>
      <c r="R22">
        <v>218</v>
      </c>
      <c r="S22">
        <v>-99</v>
      </c>
      <c r="T22">
        <v>74</v>
      </c>
    </row>
    <row r="23" spans="1:20">
      <c r="A23" t="s">
        <v>95</v>
      </c>
      <c r="B23">
        <v>132</v>
      </c>
      <c r="C23">
        <v>958</v>
      </c>
      <c r="D23">
        <v>2</v>
      </c>
      <c r="E23">
        <v>5</v>
      </c>
      <c r="F23">
        <v>227</v>
      </c>
      <c r="G23">
        <v>-99</v>
      </c>
      <c r="H23">
        <v>30</v>
      </c>
      <c r="I23">
        <v>233</v>
      </c>
      <c r="J23">
        <v>-99</v>
      </c>
      <c r="K23">
        <v>47</v>
      </c>
      <c r="L23">
        <v>234</v>
      </c>
      <c r="M23">
        <v>-99</v>
      </c>
      <c r="N23">
        <v>68</v>
      </c>
      <c r="O23">
        <v>225</v>
      </c>
      <c r="P23">
        <v>-99</v>
      </c>
      <c r="Q23">
        <v>76</v>
      </c>
      <c r="R23">
        <v>219</v>
      </c>
      <c r="S23">
        <v>-99</v>
      </c>
      <c r="T23">
        <v>92</v>
      </c>
    </row>
    <row r="24" spans="1:20">
      <c r="A24" t="s">
        <v>95</v>
      </c>
      <c r="B24">
        <v>132</v>
      </c>
      <c r="C24">
        <v>959</v>
      </c>
      <c r="D24">
        <v>2</v>
      </c>
      <c r="E24">
        <v>5</v>
      </c>
      <c r="F24">
        <v>227</v>
      </c>
      <c r="G24">
        <v>-99</v>
      </c>
      <c r="H24">
        <v>19</v>
      </c>
      <c r="I24">
        <v>233</v>
      </c>
      <c r="J24">
        <v>-99</v>
      </c>
      <c r="K24">
        <v>36</v>
      </c>
      <c r="L24">
        <v>225</v>
      </c>
      <c r="M24">
        <v>-99</v>
      </c>
      <c r="N24">
        <v>58</v>
      </c>
      <c r="O24">
        <v>219</v>
      </c>
      <c r="P24">
        <v>-99</v>
      </c>
      <c r="Q24">
        <v>61</v>
      </c>
      <c r="R24">
        <v>218</v>
      </c>
      <c r="S24">
        <v>-99</v>
      </c>
      <c r="T24">
        <v>86</v>
      </c>
    </row>
    <row r="25" spans="1:20">
      <c r="A25" t="s">
        <v>95</v>
      </c>
      <c r="B25">
        <v>132</v>
      </c>
      <c r="C25">
        <v>960</v>
      </c>
      <c r="D25">
        <v>2</v>
      </c>
      <c r="E25">
        <v>5</v>
      </c>
      <c r="F25">
        <v>227</v>
      </c>
      <c r="G25">
        <v>-99</v>
      </c>
      <c r="H25">
        <v>30</v>
      </c>
      <c r="I25">
        <v>233</v>
      </c>
      <c r="J25">
        <v>-99</v>
      </c>
      <c r="K25">
        <v>42</v>
      </c>
      <c r="L25">
        <v>225</v>
      </c>
      <c r="M25">
        <v>-99</v>
      </c>
      <c r="N25">
        <v>62</v>
      </c>
      <c r="O25">
        <v>219</v>
      </c>
      <c r="P25">
        <v>-99</v>
      </c>
      <c r="Q25">
        <v>66</v>
      </c>
      <c r="R25">
        <v>218</v>
      </c>
      <c r="S25">
        <v>-99</v>
      </c>
      <c r="T25">
        <v>86</v>
      </c>
    </row>
    <row r="26" spans="1:20">
      <c r="A26" t="s">
        <v>95</v>
      </c>
      <c r="B26">
        <v>132</v>
      </c>
      <c r="C26">
        <v>961</v>
      </c>
      <c r="D26">
        <v>16</v>
      </c>
      <c r="E26">
        <v>5</v>
      </c>
      <c r="F26">
        <v>217</v>
      </c>
      <c r="G26">
        <v>-99</v>
      </c>
      <c r="H26">
        <v>292</v>
      </c>
      <c r="I26">
        <v>231</v>
      </c>
      <c r="J26">
        <v>-99</v>
      </c>
      <c r="K26">
        <v>312</v>
      </c>
      <c r="L26">
        <v>244</v>
      </c>
      <c r="M26">
        <v>-99</v>
      </c>
      <c r="N26">
        <v>330</v>
      </c>
      <c r="O26">
        <v>262</v>
      </c>
      <c r="P26">
        <v>-99</v>
      </c>
      <c r="Q26">
        <v>1</v>
      </c>
      <c r="R26">
        <v>257</v>
      </c>
      <c r="S26">
        <v>-99</v>
      </c>
      <c r="T26">
        <v>20</v>
      </c>
    </row>
    <row r="27" spans="1:20">
      <c r="A27" t="s">
        <v>95</v>
      </c>
      <c r="B27">
        <v>132</v>
      </c>
      <c r="C27">
        <v>962</v>
      </c>
      <c r="D27">
        <v>3</v>
      </c>
      <c r="E27">
        <v>5</v>
      </c>
      <c r="F27">
        <v>196</v>
      </c>
      <c r="G27">
        <v>-99</v>
      </c>
      <c r="H27">
        <v>294</v>
      </c>
      <c r="I27">
        <v>211</v>
      </c>
      <c r="J27">
        <v>-99</v>
      </c>
      <c r="K27">
        <v>319</v>
      </c>
      <c r="L27">
        <v>203</v>
      </c>
      <c r="M27">
        <v>-99</v>
      </c>
      <c r="N27">
        <v>337</v>
      </c>
      <c r="O27">
        <v>224</v>
      </c>
      <c r="P27">
        <v>-99</v>
      </c>
      <c r="Q27">
        <v>7</v>
      </c>
      <c r="R27">
        <v>201</v>
      </c>
      <c r="S27">
        <v>-99</v>
      </c>
      <c r="T27">
        <v>32</v>
      </c>
    </row>
    <row r="28" spans="1:20">
      <c r="A28" t="s">
        <v>95</v>
      </c>
      <c r="B28">
        <v>132</v>
      </c>
      <c r="C28">
        <v>963</v>
      </c>
      <c r="D28">
        <v>3</v>
      </c>
      <c r="E28">
        <v>5</v>
      </c>
      <c r="F28">
        <v>179</v>
      </c>
      <c r="G28">
        <v>-99</v>
      </c>
      <c r="H28">
        <v>289</v>
      </c>
      <c r="I28">
        <v>175</v>
      </c>
      <c r="J28">
        <v>-99</v>
      </c>
      <c r="K28">
        <v>307</v>
      </c>
      <c r="L28">
        <v>160</v>
      </c>
      <c r="M28">
        <v>-99</v>
      </c>
      <c r="N28">
        <v>348</v>
      </c>
      <c r="O28">
        <v>166</v>
      </c>
      <c r="P28">
        <v>-99</v>
      </c>
      <c r="Q28">
        <v>359</v>
      </c>
      <c r="R28">
        <v>154</v>
      </c>
      <c r="S28">
        <v>-99</v>
      </c>
      <c r="T28">
        <v>20</v>
      </c>
    </row>
    <row r="29" spans="1:20">
      <c r="A29" t="s">
        <v>95</v>
      </c>
      <c r="B29">
        <v>132</v>
      </c>
      <c r="C29">
        <v>964</v>
      </c>
      <c r="D29">
        <v>3</v>
      </c>
      <c r="E29">
        <v>5</v>
      </c>
      <c r="F29">
        <v>167</v>
      </c>
      <c r="G29">
        <v>-99</v>
      </c>
      <c r="H29">
        <v>308</v>
      </c>
      <c r="I29">
        <v>131</v>
      </c>
      <c r="J29">
        <v>-99</v>
      </c>
      <c r="K29">
        <v>340</v>
      </c>
      <c r="L29">
        <v>128</v>
      </c>
      <c r="M29">
        <v>-99</v>
      </c>
      <c r="N29">
        <v>21</v>
      </c>
      <c r="O29">
        <v>151</v>
      </c>
      <c r="P29">
        <v>-99</v>
      </c>
      <c r="Q29">
        <v>298</v>
      </c>
      <c r="R29">
        <v>137</v>
      </c>
      <c r="S29">
        <v>-99</v>
      </c>
      <c r="T29">
        <v>306</v>
      </c>
    </row>
    <row r="30" spans="1:20" s="7" customFormat="1">
      <c r="A30" s="9">
        <v>62</v>
      </c>
      <c r="B30">
        <v>62</v>
      </c>
      <c r="C30">
        <v>901</v>
      </c>
      <c r="D30">
        <v>2</v>
      </c>
      <c r="E30">
        <v>4</v>
      </c>
      <c r="F30">
        <v>80</v>
      </c>
      <c r="G30">
        <v>-99</v>
      </c>
      <c r="H30">
        <v>286</v>
      </c>
      <c r="I30">
        <v>86</v>
      </c>
      <c r="J30">
        <v>-99</v>
      </c>
      <c r="K30">
        <v>316</v>
      </c>
      <c r="L30">
        <v>98</v>
      </c>
      <c r="M30">
        <v>-99</v>
      </c>
      <c r="N30">
        <v>329</v>
      </c>
      <c r="O30">
        <v>73</v>
      </c>
      <c r="P30">
        <v>-99</v>
      </c>
      <c r="Q30">
        <v>1</v>
      </c>
      <c r="R30">
        <v>-99</v>
      </c>
      <c r="S30">
        <v>-99</v>
      </c>
      <c r="T30">
        <v>-99</v>
      </c>
    </row>
    <row r="31" spans="1:20" s="7" customFormat="1">
      <c r="A31" s="9">
        <v>62</v>
      </c>
      <c r="B31">
        <v>62</v>
      </c>
      <c r="C31">
        <v>902</v>
      </c>
      <c r="D31">
        <v>2</v>
      </c>
      <c r="E31">
        <v>5</v>
      </c>
      <c r="F31">
        <v>73</v>
      </c>
      <c r="G31">
        <v>-99</v>
      </c>
      <c r="H31">
        <v>313</v>
      </c>
      <c r="I31">
        <v>65</v>
      </c>
      <c r="J31">
        <v>-99</v>
      </c>
      <c r="K31">
        <v>11</v>
      </c>
      <c r="L31">
        <v>81</v>
      </c>
      <c r="M31">
        <v>-99</v>
      </c>
      <c r="N31">
        <v>354</v>
      </c>
      <c r="O31">
        <v>91</v>
      </c>
      <c r="P31">
        <v>-99</v>
      </c>
      <c r="Q31">
        <v>350</v>
      </c>
      <c r="R31">
        <v>118</v>
      </c>
      <c r="S31">
        <v>-99</v>
      </c>
      <c r="T31">
        <v>357</v>
      </c>
    </row>
    <row r="32" spans="1:20" s="7" customFormat="1">
      <c r="A32" s="9">
        <v>62</v>
      </c>
      <c r="B32">
        <v>62</v>
      </c>
      <c r="C32">
        <v>903</v>
      </c>
      <c r="D32">
        <v>4</v>
      </c>
      <c r="E32">
        <v>5</v>
      </c>
      <c r="F32">
        <v>104</v>
      </c>
      <c r="G32">
        <v>-99</v>
      </c>
      <c r="H32">
        <v>292</v>
      </c>
      <c r="I32">
        <v>117</v>
      </c>
      <c r="J32">
        <v>-99</v>
      </c>
      <c r="K32">
        <v>308</v>
      </c>
      <c r="L32">
        <v>123</v>
      </c>
      <c r="M32">
        <v>-99</v>
      </c>
      <c r="N32">
        <v>322</v>
      </c>
      <c r="O32">
        <v>131</v>
      </c>
      <c r="P32">
        <v>-99</v>
      </c>
      <c r="Q32">
        <v>338</v>
      </c>
      <c r="R32">
        <v>11</v>
      </c>
      <c r="S32">
        <v>-99</v>
      </c>
      <c r="T32">
        <v>3</v>
      </c>
    </row>
    <row r="33" spans="1:20" s="7" customFormat="1">
      <c r="A33" s="9">
        <v>62</v>
      </c>
      <c r="B33">
        <v>62</v>
      </c>
      <c r="C33">
        <v>904</v>
      </c>
      <c r="D33">
        <v>2</v>
      </c>
      <c r="E33">
        <v>5</v>
      </c>
      <c r="F33">
        <v>41</v>
      </c>
      <c r="G33">
        <v>-99</v>
      </c>
      <c r="H33">
        <v>48</v>
      </c>
      <c r="I33">
        <v>23</v>
      </c>
      <c r="J33">
        <v>-99</v>
      </c>
      <c r="K33">
        <v>31</v>
      </c>
      <c r="L33">
        <v>28</v>
      </c>
      <c r="M33">
        <v>-99</v>
      </c>
      <c r="N33">
        <v>6</v>
      </c>
      <c r="O33">
        <v>16</v>
      </c>
      <c r="P33">
        <v>-99</v>
      </c>
      <c r="Q33">
        <v>349</v>
      </c>
      <c r="R33">
        <v>119</v>
      </c>
      <c r="S33">
        <v>-99</v>
      </c>
      <c r="T33">
        <v>314</v>
      </c>
    </row>
    <row r="34" spans="1:20" s="7" customFormat="1">
      <c r="A34" s="9">
        <v>62</v>
      </c>
      <c r="B34">
        <v>62</v>
      </c>
      <c r="C34">
        <v>905</v>
      </c>
      <c r="D34">
        <v>2</v>
      </c>
      <c r="E34">
        <v>4</v>
      </c>
      <c r="F34">
        <v>123</v>
      </c>
      <c r="G34">
        <v>-99</v>
      </c>
      <c r="H34">
        <v>312</v>
      </c>
      <c r="I34">
        <v>6</v>
      </c>
      <c r="J34">
        <v>-99</v>
      </c>
      <c r="K34">
        <v>1</v>
      </c>
      <c r="L34">
        <v>17</v>
      </c>
      <c r="M34">
        <v>-99</v>
      </c>
      <c r="N34">
        <v>14</v>
      </c>
      <c r="O34">
        <v>132</v>
      </c>
      <c r="P34">
        <v>-99</v>
      </c>
      <c r="Q34">
        <v>341</v>
      </c>
      <c r="R34">
        <v>-99</v>
      </c>
      <c r="S34">
        <v>-99</v>
      </c>
      <c r="T34">
        <v>-99</v>
      </c>
    </row>
    <row r="35" spans="1:20" s="7" customFormat="1">
      <c r="A35" s="9">
        <v>62</v>
      </c>
      <c r="B35">
        <v>62</v>
      </c>
      <c r="C35">
        <v>909</v>
      </c>
      <c r="D35">
        <v>1</v>
      </c>
      <c r="E35">
        <v>4</v>
      </c>
      <c r="F35">
        <v>104</v>
      </c>
      <c r="G35">
        <v>-99</v>
      </c>
      <c r="H35">
        <v>328</v>
      </c>
      <c r="I35">
        <v>119</v>
      </c>
      <c r="J35">
        <v>-99</v>
      </c>
      <c r="K35">
        <v>5</v>
      </c>
      <c r="L35">
        <v>106</v>
      </c>
      <c r="M35">
        <v>-99</v>
      </c>
      <c r="N35">
        <v>316</v>
      </c>
      <c r="O35">
        <v>117</v>
      </c>
      <c r="P35">
        <v>-99</v>
      </c>
      <c r="Q35">
        <v>339</v>
      </c>
      <c r="R35">
        <v>-99</v>
      </c>
      <c r="S35">
        <v>-99</v>
      </c>
      <c r="T35">
        <v>-99</v>
      </c>
    </row>
    <row r="36" spans="1:20">
      <c r="A36">
        <v>84</v>
      </c>
      <c r="B36">
        <v>84</v>
      </c>
      <c r="C36">
        <v>55</v>
      </c>
      <c r="D36">
        <v>4</v>
      </c>
      <c r="E36">
        <v>5</v>
      </c>
      <c r="F36">
        <v>186</v>
      </c>
      <c r="G36">
        <v>-99</v>
      </c>
      <c r="H36">
        <v>239</v>
      </c>
      <c r="I36">
        <v>1</v>
      </c>
      <c r="J36">
        <v>-99</v>
      </c>
      <c r="K36">
        <v>193</v>
      </c>
      <c r="L36">
        <v>6</v>
      </c>
      <c r="M36">
        <v>-99</v>
      </c>
      <c r="N36">
        <v>137</v>
      </c>
      <c r="O36">
        <v>5</v>
      </c>
      <c r="P36">
        <v>-99</v>
      </c>
      <c r="Q36">
        <v>116</v>
      </c>
      <c r="R36">
        <v>185</v>
      </c>
      <c r="S36">
        <v>-99</v>
      </c>
      <c r="T36">
        <v>208</v>
      </c>
    </row>
    <row r="37" spans="1:20">
      <c r="A37">
        <v>84</v>
      </c>
      <c r="B37">
        <v>84</v>
      </c>
      <c r="C37">
        <v>54</v>
      </c>
      <c r="D37">
        <v>4</v>
      </c>
      <c r="E37">
        <v>5</v>
      </c>
      <c r="F37">
        <v>178</v>
      </c>
      <c r="G37">
        <v>-99</v>
      </c>
      <c r="H37">
        <v>232</v>
      </c>
      <c r="I37">
        <v>186</v>
      </c>
      <c r="J37">
        <v>-99</v>
      </c>
      <c r="K37">
        <v>214</v>
      </c>
      <c r="L37">
        <v>1</v>
      </c>
      <c r="M37">
        <v>-99</v>
      </c>
      <c r="N37">
        <v>186</v>
      </c>
      <c r="O37">
        <v>6</v>
      </c>
      <c r="P37">
        <v>-99</v>
      </c>
      <c r="Q37">
        <v>147</v>
      </c>
      <c r="R37">
        <v>5</v>
      </c>
      <c r="S37">
        <v>-99</v>
      </c>
      <c r="T37">
        <v>135</v>
      </c>
    </row>
    <row r="38" spans="1:20">
      <c r="A38">
        <v>84</v>
      </c>
      <c r="B38">
        <v>84</v>
      </c>
      <c r="C38">
        <v>53</v>
      </c>
      <c r="D38">
        <v>4</v>
      </c>
      <c r="E38">
        <v>5</v>
      </c>
      <c r="F38">
        <v>186</v>
      </c>
      <c r="G38">
        <v>-99</v>
      </c>
      <c r="H38">
        <v>300</v>
      </c>
      <c r="I38">
        <v>1</v>
      </c>
      <c r="J38">
        <v>-99</v>
      </c>
      <c r="K38">
        <v>272</v>
      </c>
      <c r="L38">
        <v>185</v>
      </c>
      <c r="M38">
        <v>-99</v>
      </c>
      <c r="N38">
        <v>237</v>
      </c>
      <c r="O38">
        <v>181</v>
      </c>
      <c r="P38">
        <v>-99</v>
      </c>
      <c r="Q38">
        <v>209</v>
      </c>
      <c r="R38">
        <v>7</v>
      </c>
      <c r="S38">
        <v>-99</v>
      </c>
      <c r="T38">
        <v>170</v>
      </c>
    </row>
    <row r="39" spans="1:20">
      <c r="A39">
        <v>84</v>
      </c>
      <c r="B39">
        <v>84</v>
      </c>
      <c r="C39">
        <v>52</v>
      </c>
      <c r="D39">
        <v>2</v>
      </c>
      <c r="E39">
        <v>5</v>
      </c>
      <c r="F39">
        <v>7</v>
      </c>
      <c r="G39">
        <v>-99</v>
      </c>
      <c r="H39">
        <v>70</v>
      </c>
      <c r="I39">
        <v>17</v>
      </c>
      <c r="J39">
        <v>-99</v>
      </c>
      <c r="K39">
        <v>85</v>
      </c>
      <c r="L39">
        <v>10</v>
      </c>
      <c r="M39">
        <v>-99</v>
      </c>
      <c r="N39">
        <v>53</v>
      </c>
      <c r="O39">
        <v>9</v>
      </c>
      <c r="P39">
        <v>-99</v>
      </c>
      <c r="Q39">
        <v>40</v>
      </c>
      <c r="R39">
        <v>6</v>
      </c>
      <c r="S39">
        <v>-99</v>
      </c>
      <c r="T39">
        <v>22</v>
      </c>
    </row>
    <row r="40" spans="1:20">
      <c r="A40">
        <v>84</v>
      </c>
      <c r="B40">
        <v>84</v>
      </c>
      <c r="C40">
        <v>51</v>
      </c>
      <c r="D40">
        <v>4</v>
      </c>
      <c r="E40">
        <v>4</v>
      </c>
      <c r="F40">
        <v>108</v>
      </c>
      <c r="G40">
        <v>-99</v>
      </c>
      <c r="H40">
        <v>309</v>
      </c>
      <c r="I40">
        <v>126</v>
      </c>
      <c r="J40">
        <v>-99</v>
      </c>
      <c r="K40">
        <v>331</v>
      </c>
      <c r="L40">
        <v>107</v>
      </c>
      <c r="M40">
        <v>-99</v>
      </c>
      <c r="N40">
        <v>3</v>
      </c>
      <c r="O40">
        <v>112</v>
      </c>
      <c r="P40">
        <v>-99</v>
      </c>
      <c r="Q40">
        <v>345</v>
      </c>
      <c r="R40">
        <v>-99</v>
      </c>
      <c r="S40">
        <v>-99</v>
      </c>
      <c r="T40">
        <v>-99</v>
      </c>
    </row>
    <row r="41" spans="1:20">
      <c r="A41">
        <v>84</v>
      </c>
      <c r="B41">
        <v>84</v>
      </c>
      <c r="C41">
        <v>50</v>
      </c>
      <c r="D41">
        <v>4</v>
      </c>
      <c r="E41">
        <v>5</v>
      </c>
      <c r="F41">
        <v>126</v>
      </c>
      <c r="G41">
        <v>-99</v>
      </c>
      <c r="H41">
        <v>346</v>
      </c>
      <c r="I41">
        <v>123</v>
      </c>
      <c r="J41">
        <v>-99</v>
      </c>
      <c r="K41">
        <v>359</v>
      </c>
      <c r="L41">
        <v>129</v>
      </c>
      <c r="M41">
        <v>-99</v>
      </c>
      <c r="N41">
        <v>15</v>
      </c>
      <c r="O41">
        <v>107</v>
      </c>
      <c r="P41">
        <v>-99</v>
      </c>
      <c r="Q41">
        <v>27</v>
      </c>
      <c r="R41">
        <v>117</v>
      </c>
      <c r="S41">
        <v>-99</v>
      </c>
      <c r="T41">
        <v>35</v>
      </c>
    </row>
    <row r="42" spans="1:20">
      <c r="A42" t="s">
        <v>127</v>
      </c>
      <c r="B42">
        <v>131</v>
      </c>
      <c r="C42">
        <v>901</v>
      </c>
      <c r="D42">
        <v>4</v>
      </c>
      <c r="E42">
        <v>5</v>
      </c>
      <c r="F42">
        <v>306</v>
      </c>
      <c r="G42">
        <v>-99</v>
      </c>
      <c r="H42">
        <v>146</v>
      </c>
      <c r="I42">
        <v>300</v>
      </c>
      <c r="J42">
        <v>-99</v>
      </c>
      <c r="K42">
        <v>262</v>
      </c>
      <c r="L42">
        <v>297</v>
      </c>
      <c r="M42">
        <v>-99</v>
      </c>
      <c r="N42">
        <v>158</v>
      </c>
      <c r="O42">
        <v>271</v>
      </c>
      <c r="P42">
        <v>-99</v>
      </c>
      <c r="Q42">
        <v>169</v>
      </c>
      <c r="R42">
        <v>312</v>
      </c>
      <c r="S42">
        <v>-99</v>
      </c>
      <c r="T42">
        <v>129</v>
      </c>
    </row>
    <row r="43" spans="1:20">
      <c r="A43" t="s">
        <v>127</v>
      </c>
      <c r="B43">
        <v>131</v>
      </c>
      <c r="C43">
        <v>902</v>
      </c>
      <c r="D43">
        <v>2</v>
      </c>
      <c r="E43">
        <v>5</v>
      </c>
      <c r="F43">
        <v>300</v>
      </c>
      <c r="G43">
        <v>-99</v>
      </c>
      <c r="H43">
        <v>130</v>
      </c>
      <c r="I43">
        <v>306</v>
      </c>
      <c r="J43">
        <v>-99</v>
      </c>
      <c r="K43">
        <v>115</v>
      </c>
      <c r="L43">
        <v>314</v>
      </c>
      <c r="M43">
        <v>-99</v>
      </c>
      <c r="N43">
        <v>88</v>
      </c>
      <c r="O43">
        <v>332</v>
      </c>
      <c r="P43">
        <v>-99</v>
      </c>
      <c r="Q43">
        <v>76</v>
      </c>
      <c r="R43">
        <v>313</v>
      </c>
      <c r="S43">
        <v>-99</v>
      </c>
      <c r="T43">
        <v>52</v>
      </c>
    </row>
    <row r="44" spans="1:20">
      <c r="A44" t="s">
        <v>127</v>
      </c>
      <c r="B44">
        <v>131</v>
      </c>
      <c r="C44">
        <v>903</v>
      </c>
      <c r="D44">
        <v>2</v>
      </c>
      <c r="E44">
        <v>3</v>
      </c>
      <c r="F44">
        <v>32</v>
      </c>
      <c r="G44">
        <v>-99</v>
      </c>
      <c r="H44">
        <v>49</v>
      </c>
      <c r="I44">
        <v>35</v>
      </c>
      <c r="J44">
        <v>-99</v>
      </c>
      <c r="K44">
        <v>196</v>
      </c>
      <c r="L44">
        <v>38</v>
      </c>
      <c r="M44">
        <v>-99</v>
      </c>
      <c r="N44">
        <v>93</v>
      </c>
      <c r="O44">
        <v>-99</v>
      </c>
      <c r="P44">
        <v>-99</v>
      </c>
      <c r="Q44">
        <v>-99</v>
      </c>
      <c r="R44">
        <v>-99</v>
      </c>
      <c r="S44">
        <v>-99</v>
      </c>
      <c r="T44">
        <v>-99</v>
      </c>
    </row>
    <row r="45" spans="1:20">
      <c r="A45" t="s">
        <v>127</v>
      </c>
      <c r="B45">
        <v>131</v>
      </c>
      <c r="C45">
        <v>904</v>
      </c>
      <c r="D45">
        <v>5</v>
      </c>
      <c r="E45">
        <v>5</v>
      </c>
      <c r="F45">
        <v>341</v>
      </c>
      <c r="G45">
        <v>-99</v>
      </c>
      <c r="H45">
        <v>194</v>
      </c>
      <c r="I45">
        <v>337</v>
      </c>
      <c r="J45">
        <v>-99</v>
      </c>
      <c r="K45">
        <v>172</v>
      </c>
      <c r="L45">
        <v>347</v>
      </c>
      <c r="M45">
        <v>-99</v>
      </c>
      <c r="N45">
        <v>130</v>
      </c>
      <c r="O45">
        <v>351</v>
      </c>
      <c r="P45">
        <v>-99</v>
      </c>
      <c r="Q45">
        <v>137</v>
      </c>
      <c r="R45">
        <v>348</v>
      </c>
      <c r="S45">
        <v>-99</v>
      </c>
      <c r="T45">
        <v>79</v>
      </c>
    </row>
    <row r="46" spans="1:20">
      <c r="A46" t="s">
        <v>128</v>
      </c>
      <c r="B46">
        <v>2</v>
      </c>
      <c r="C46">
        <v>901</v>
      </c>
      <c r="D46">
        <v>2</v>
      </c>
      <c r="E46">
        <v>5</v>
      </c>
      <c r="F46">
        <v>268</v>
      </c>
      <c r="G46">
        <v>-99</v>
      </c>
      <c r="H46">
        <v>330</v>
      </c>
      <c r="I46">
        <v>277</v>
      </c>
      <c r="J46">
        <v>-99</v>
      </c>
      <c r="K46">
        <v>33</v>
      </c>
      <c r="L46">
        <v>278</v>
      </c>
      <c r="M46">
        <v>-99</v>
      </c>
      <c r="N46">
        <v>60</v>
      </c>
      <c r="O46">
        <v>273</v>
      </c>
      <c r="P46">
        <v>-99</v>
      </c>
      <c r="Q46">
        <v>92</v>
      </c>
      <c r="R46">
        <v>274</v>
      </c>
      <c r="S46">
        <v>-99</v>
      </c>
      <c r="T46">
        <v>115</v>
      </c>
    </row>
    <row r="47" spans="1:20">
      <c r="A47" t="s">
        <v>128</v>
      </c>
      <c r="B47">
        <v>2</v>
      </c>
      <c r="C47">
        <v>902</v>
      </c>
      <c r="D47">
        <v>2</v>
      </c>
      <c r="E47">
        <v>5</v>
      </c>
      <c r="F47">
        <v>268</v>
      </c>
      <c r="G47">
        <v>-99</v>
      </c>
      <c r="H47">
        <v>336</v>
      </c>
      <c r="I47">
        <v>277</v>
      </c>
      <c r="J47">
        <v>-99</v>
      </c>
      <c r="K47">
        <v>22</v>
      </c>
      <c r="L47">
        <v>278</v>
      </c>
      <c r="M47">
        <v>-99</v>
      </c>
      <c r="N47">
        <v>48</v>
      </c>
      <c r="O47">
        <v>273</v>
      </c>
      <c r="P47">
        <v>-99</v>
      </c>
      <c r="Q47">
        <v>69</v>
      </c>
      <c r="R47">
        <v>274</v>
      </c>
      <c r="S47">
        <v>-99</v>
      </c>
      <c r="T47">
        <v>100</v>
      </c>
    </row>
    <row r="48" spans="1:20">
      <c r="A48" t="s">
        <v>128</v>
      </c>
      <c r="B48">
        <v>2</v>
      </c>
      <c r="C48">
        <v>903</v>
      </c>
      <c r="D48">
        <v>16</v>
      </c>
      <c r="E48">
        <v>5</v>
      </c>
      <c r="F48">
        <v>242</v>
      </c>
      <c r="G48">
        <v>-99</v>
      </c>
      <c r="H48">
        <v>184</v>
      </c>
      <c r="I48">
        <v>235</v>
      </c>
      <c r="J48">
        <v>-99</v>
      </c>
      <c r="K48">
        <v>198</v>
      </c>
      <c r="L48">
        <v>232</v>
      </c>
      <c r="M48">
        <v>-99</v>
      </c>
      <c r="N48">
        <v>228</v>
      </c>
      <c r="O48">
        <v>225</v>
      </c>
      <c r="P48">
        <v>-99</v>
      </c>
      <c r="Q48">
        <v>252</v>
      </c>
      <c r="R48">
        <v>224</v>
      </c>
      <c r="S48">
        <v>-99</v>
      </c>
      <c r="T48">
        <v>275</v>
      </c>
    </row>
    <row r="49" spans="1:20">
      <c r="A49" t="s">
        <v>128</v>
      </c>
      <c r="B49">
        <v>2</v>
      </c>
      <c r="C49">
        <v>904</v>
      </c>
      <c r="D49">
        <v>2</v>
      </c>
      <c r="E49">
        <v>5</v>
      </c>
      <c r="F49">
        <v>225</v>
      </c>
      <c r="G49">
        <v>-99</v>
      </c>
      <c r="H49">
        <v>354</v>
      </c>
      <c r="I49">
        <v>224</v>
      </c>
      <c r="J49">
        <v>-99</v>
      </c>
      <c r="K49">
        <v>2</v>
      </c>
      <c r="L49">
        <v>232</v>
      </c>
      <c r="M49">
        <v>-99</v>
      </c>
      <c r="N49">
        <v>45</v>
      </c>
      <c r="O49">
        <v>235</v>
      </c>
      <c r="P49">
        <v>-99</v>
      </c>
      <c r="Q49">
        <v>92</v>
      </c>
      <c r="R49">
        <v>242</v>
      </c>
      <c r="S49">
        <v>-99</v>
      </c>
      <c r="T49">
        <v>114</v>
      </c>
    </row>
    <row r="50" spans="1:20">
      <c r="A50" t="s">
        <v>128</v>
      </c>
      <c r="B50">
        <v>2</v>
      </c>
      <c r="C50">
        <v>905</v>
      </c>
      <c r="D50">
        <v>3</v>
      </c>
      <c r="E50">
        <v>5</v>
      </c>
      <c r="F50">
        <v>245</v>
      </c>
      <c r="G50">
        <v>-99</v>
      </c>
      <c r="H50">
        <v>337</v>
      </c>
      <c r="I50">
        <v>242</v>
      </c>
      <c r="J50">
        <v>-99</v>
      </c>
      <c r="K50">
        <v>2</v>
      </c>
      <c r="L50">
        <v>249</v>
      </c>
      <c r="M50">
        <v>-99</v>
      </c>
      <c r="N50">
        <v>15</v>
      </c>
      <c r="O50">
        <v>247</v>
      </c>
      <c r="P50">
        <v>-99</v>
      </c>
      <c r="Q50">
        <v>27</v>
      </c>
      <c r="R50">
        <v>255</v>
      </c>
      <c r="S50">
        <v>-99</v>
      </c>
      <c r="T50">
        <v>46</v>
      </c>
    </row>
    <row r="51" spans="1:20">
      <c r="A51" t="s">
        <v>133</v>
      </c>
      <c r="B51">
        <v>2</v>
      </c>
      <c r="C51">
        <v>901</v>
      </c>
      <c r="D51">
        <v>2</v>
      </c>
      <c r="E51">
        <v>5</v>
      </c>
      <c r="F51">
        <v>133</v>
      </c>
      <c r="G51">
        <v>-99</v>
      </c>
      <c r="H51">
        <v>247</v>
      </c>
      <c r="I51">
        <v>137</v>
      </c>
      <c r="J51">
        <v>-99</v>
      </c>
      <c r="K51">
        <v>260</v>
      </c>
      <c r="L51">
        <v>117</v>
      </c>
      <c r="M51">
        <v>-99</v>
      </c>
      <c r="N51">
        <v>118</v>
      </c>
      <c r="O51">
        <v>107</v>
      </c>
      <c r="P51">
        <v>-99</v>
      </c>
      <c r="Q51">
        <v>180</v>
      </c>
      <c r="R51">
        <v>119</v>
      </c>
      <c r="S51">
        <v>-99</v>
      </c>
      <c r="T51">
        <v>215</v>
      </c>
    </row>
    <row r="52" spans="1:20">
      <c r="A52" t="s">
        <v>133</v>
      </c>
      <c r="B52">
        <v>2</v>
      </c>
      <c r="C52">
        <v>902</v>
      </c>
      <c r="D52">
        <v>16</v>
      </c>
      <c r="E52">
        <v>4</v>
      </c>
      <c r="F52">
        <v>163</v>
      </c>
      <c r="G52">
        <v>-99</v>
      </c>
      <c r="H52">
        <v>250</v>
      </c>
      <c r="I52">
        <v>153</v>
      </c>
      <c r="J52">
        <v>-99</v>
      </c>
      <c r="K52">
        <v>223</v>
      </c>
      <c r="L52">
        <v>179</v>
      </c>
      <c r="M52">
        <v>-99</v>
      </c>
      <c r="N52">
        <v>145</v>
      </c>
      <c r="O52">
        <v>160</v>
      </c>
      <c r="P52">
        <v>-99</v>
      </c>
      <c r="Q52">
        <v>200</v>
      </c>
      <c r="R52">
        <v>-99</v>
      </c>
      <c r="S52">
        <v>-99</v>
      </c>
      <c r="T52">
        <v>-99</v>
      </c>
    </row>
    <row r="53" spans="1:20">
      <c r="A53" t="s">
        <v>133</v>
      </c>
      <c r="B53">
        <v>2</v>
      </c>
      <c r="C53">
        <v>903</v>
      </c>
      <c r="D53">
        <v>2</v>
      </c>
      <c r="E53">
        <v>5</v>
      </c>
      <c r="F53">
        <v>168</v>
      </c>
      <c r="G53">
        <v>-99</v>
      </c>
      <c r="H53">
        <v>58</v>
      </c>
      <c r="I53">
        <v>161</v>
      </c>
      <c r="J53">
        <v>-99</v>
      </c>
      <c r="K53">
        <v>100</v>
      </c>
      <c r="L53">
        <v>156</v>
      </c>
      <c r="M53">
        <v>-99</v>
      </c>
      <c r="N53">
        <v>140</v>
      </c>
      <c r="O53">
        <v>155</v>
      </c>
      <c r="P53">
        <v>-99</v>
      </c>
      <c r="Q53">
        <v>123</v>
      </c>
      <c r="R53">
        <v>150</v>
      </c>
      <c r="S53">
        <v>-99</v>
      </c>
      <c r="T53">
        <v>171</v>
      </c>
    </row>
    <row r="54" spans="1:20">
      <c r="A54" t="s">
        <v>133</v>
      </c>
      <c r="B54">
        <v>2</v>
      </c>
      <c r="C54">
        <v>904</v>
      </c>
      <c r="D54">
        <v>2</v>
      </c>
      <c r="E54">
        <v>5</v>
      </c>
      <c r="F54">
        <v>168</v>
      </c>
      <c r="G54">
        <v>-99</v>
      </c>
      <c r="H54">
        <v>54</v>
      </c>
      <c r="I54">
        <v>161</v>
      </c>
      <c r="J54">
        <v>-99</v>
      </c>
      <c r="K54">
        <v>83</v>
      </c>
      <c r="L54">
        <v>156</v>
      </c>
      <c r="M54">
        <v>-99</v>
      </c>
      <c r="N54">
        <v>103</v>
      </c>
      <c r="O54">
        <v>150</v>
      </c>
      <c r="P54">
        <v>-99</v>
      </c>
      <c r="Q54">
        <v>139</v>
      </c>
      <c r="R54">
        <v>147</v>
      </c>
      <c r="S54">
        <v>-99</v>
      </c>
      <c r="T54">
        <v>155</v>
      </c>
    </row>
    <row r="55" spans="1:20">
      <c r="A55" t="s">
        <v>133</v>
      </c>
      <c r="B55">
        <v>2</v>
      </c>
      <c r="C55">
        <v>905</v>
      </c>
      <c r="D55">
        <v>2</v>
      </c>
      <c r="E55">
        <v>5</v>
      </c>
      <c r="F55">
        <v>168</v>
      </c>
      <c r="G55">
        <v>-99</v>
      </c>
      <c r="H55">
        <v>44</v>
      </c>
      <c r="I55">
        <v>161</v>
      </c>
      <c r="J55">
        <v>-99</v>
      </c>
      <c r="K55">
        <v>75</v>
      </c>
      <c r="L55">
        <v>156</v>
      </c>
      <c r="M55">
        <v>-99</v>
      </c>
      <c r="N55">
        <v>99</v>
      </c>
      <c r="O55">
        <v>150</v>
      </c>
      <c r="P55">
        <v>-99</v>
      </c>
      <c r="Q55">
        <v>158</v>
      </c>
      <c r="R55">
        <v>147</v>
      </c>
      <c r="S55">
        <v>-99</v>
      </c>
      <c r="T55">
        <v>173</v>
      </c>
    </row>
    <row r="56" spans="1:20">
      <c r="A56" t="s">
        <v>133</v>
      </c>
      <c r="B56">
        <v>2</v>
      </c>
      <c r="C56">
        <v>906</v>
      </c>
      <c r="D56">
        <v>2</v>
      </c>
      <c r="E56">
        <v>4</v>
      </c>
      <c r="F56">
        <v>139</v>
      </c>
      <c r="G56">
        <v>-99</v>
      </c>
      <c r="H56">
        <v>68</v>
      </c>
      <c r="I56">
        <v>135</v>
      </c>
      <c r="J56">
        <v>-99</v>
      </c>
      <c r="K56">
        <v>89</v>
      </c>
      <c r="L56">
        <v>127</v>
      </c>
      <c r="M56">
        <v>-99</v>
      </c>
      <c r="N56">
        <v>131</v>
      </c>
      <c r="O56">
        <v>125</v>
      </c>
      <c r="P56">
        <v>-99</v>
      </c>
      <c r="Q56">
        <v>170</v>
      </c>
      <c r="R56">
        <v>-99</v>
      </c>
      <c r="S56">
        <v>-99</v>
      </c>
      <c r="T56">
        <v>-99</v>
      </c>
    </row>
    <row r="57" spans="1:20">
      <c r="A57" t="s">
        <v>133</v>
      </c>
      <c r="B57">
        <v>2</v>
      </c>
      <c r="C57">
        <v>907</v>
      </c>
      <c r="D57">
        <v>2</v>
      </c>
      <c r="E57">
        <v>5</v>
      </c>
      <c r="F57">
        <v>110</v>
      </c>
      <c r="G57">
        <v>-99</v>
      </c>
      <c r="H57">
        <v>315</v>
      </c>
      <c r="I57">
        <v>115</v>
      </c>
      <c r="J57">
        <v>-99</v>
      </c>
      <c r="K57">
        <v>4</v>
      </c>
      <c r="L57">
        <v>121</v>
      </c>
      <c r="M57">
        <v>-99</v>
      </c>
      <c r="N57">
        <v>25</v>
      </c>
      <c r="O57">
        <v>111</v>
      </c>
      <c r="P57">
        <v>-99</v>
      </c>
      <c r="Q57">
        <v>43</v>
      </c>
      <c r="R57">
        <v>99</v>
      </c>
      <c r="S57">
        <v>-99</v>
      </c>
      <c r="T57">
        <v>75</v>
      </c>
    </row>
    <row r="58" spans="1:20">
      <c r="A58" t="s">
        <v>152</v>
      </c>
      <c r="B58">
        <v>131</v>
      </c>
      <c r="C58">
        <v>1</v>
      </c>
      <c r="D58">
        <v>2</v>
      </c>
      <c r="E58">
        <v>5</v>
      </c>
      <c r="F58">
        <v>180</v>
      </c>
      <c r="G58">
        <v>-99</v>
      </c>
      <c r="H58">
        <v>331</v>
      </c>
      <c r="I58">
        <v>170</v>
      </c>
      <c r="J58">
        <v>-99</v>
      </c>
      <c r="K58">
        <v>3</v>
      </c>
      <c r="L58">
        <v>153</v>
      </c>
      <c r="M58">
        <v>-99</v>
      </c>
      <c r="N58">
        <v>34</v>
      </c>
      <c r="O58">
        <v>155</v>
      </c>
      <c r="P58">
        <v>-99</v>
      </c>
      <c r="Q58">
        <v>72</v>
      </c>
      <c r="R58">
        <v>147</v>
      </c>
      <c r="S58">
        <v>-99</v>
      </c>
      <c r="T58">
        <v>30</v>
      </c>
    </row>
    <row r="59" spans="1:20">
      <c r="A59" t="s">
        <v>152</v>
      </c>
      <c r="B59">
        <v>131</v>
      </c>
      <c r="C59">
        <v>1</v>
      </c>
      <c r="D59">
        <v>2</v>
      </c>
      <c r="E59">
        <v>5</v>
      </c>
      <c r="F59">
        <v>186</v>
      </c>
      <c r="G59">
        <v>-99</v>
      </c>
      <c r="H59">
        <v>7</v>
      </c>
      <c r="I59">
        <v>204</v>
      </c>
      <c r="J59">
        <v>-99</v>
      </c>
      <c r="K59">
        <v>331</v>
      </c>
      <c r="L59">
        <v>165</v>
      </c>
      <c r="M59">
        <v>-99</v>
      </c>
      <c r="N59">
        <v>23</v>
      </c>
      <c r="O59">
        <v>166</v>
      </c>
      <c r="P59">
        <v>-99</v>
      </c>
      <c r="Q59">
        <v>32</v>
      </c>
      <c r="R59">
        <v>170</v>
      </c>
      <c r="S59">
        <v>-99</v>
      </c>
      <c r="T59">
        <v>102</v>
      </c>
    </row>
    <row r="60" spans="1:20">
      <c r="A60" t="s">
        <v>152</v>
      </c>
      <c r="B60">
        <v>131</v>
      </c>
      <c r="C60">
        <v>1</v>
      </c>
      <c r="D60">
        <v>2</v>
      </c>
      <c r="E60">
        <v>5</v>
      </c>
      <c r="F60">
        <v>244</v>
      </c>
      <c r="G60">
        <v>-99</v>
      </c>
      <c r="H60">
        <v>20</v>
      </c>
      <c r="I60">
        <v>218</v>
      </c>
      <c r="J60">
        <v>-99</v>
      </c>
      <c r="K60">
        <v>88</v>
      </c>
      <c r="L60">
        <v>196</v>
      </c>
      <c r="M60">
        <v>-99</v>
      </c>
      <c r="N60">
        <v>111</v>
      </c>
      <c r="O60">
        <v>209</v>
      </c>
      <c r="P60">
        <v>-99</v>
      </c>
      <c r="Q60">
        <v>142</v>
      </c>
      <c r="R60">
        <v>323</v>
      </c>
      <c r="S60">
        <v>-99</v>
      </c>
      <c r="T60">
        <v>44</v>
      </c>
    </row>
    <row r="61" spans="1:20">
      <c r="A61" t="s">
        <v>152</v>
      </c>
      <c r="B61">
        <v>131</v>
      </c>
      <c r="C61">
        <v>1</v>
      </c>
      <c r="D61">
        <v>2</v>
      </c>
      <c r="E61">
        <v>5</v>
      </c>
      <c r="F61">
        <v>68</v>
      </c>
      <c r="G61">
        <v>-99</v>
      </c>
      <c r="H61">
        <v>344</v>
      </c>
      <c r="I61">
        <v>61</v>
      </c>
      <c r="J61">
        <v>-99</v>
      </c>
      <c r="K61">
        <v>335</v>
      </c>
      <c r="L61">
        <v>83</v>
      </c>
      <c r="M61">
        <v>-99</v>
      </c>
      <c r="N61">
        <v>245</v>
      </c>
      <c r="O61">
        <v>107</v>
      </c>
      <c r="P61">
        <v>-99</v>
      </c>
      <c r="Q61">
        <v>195</v>
      </c>
      <c r="R61">
        <v>95</v>
      </c>
      <c r="S61">
        <v>-99</v>
      </c>
      <c r="T61">
        <v>172</v>
      </c>
    </row>
    <row r="62" spans="1:20">
      <c r="A62" t="s">
        <v>152</v>
      </c>
      <c r="B62">
        <v>131</v>
      </c>
      <c r="C62">
        <v>1</v>
      </c>
      <c r="D62">
        <v>2</v>
      </c>
      <c r="E62">
        <v>5</v>
      </c>
      <c r="F62">
        <v>98</v>
      </c>
      <c r="G62">
        <v>-99</v>
      </c>
      <c r="H62">
        <v>59</v>
      </c>
      <c r="I62">
        <v>86</v>
      </c>
      <c r="J62">
        <v>-99</v>
      </c>
      <c r="K62">
        <v>6</v>
      </c>
      <c r="L62">
        <v>95</v>
      </c>
      <c r="M62">
        <v>-99</v>
      </c>
      <c r="N62">
        <v>324</v>
      </c>
      <c r="O62">
        <v>114</v>
      </c>
      <c r="P62">
        <v>-99</v>
      </c>
      <c r="Q62">
        <v>266</v>
      </c>
      <c r="R62">
        <v>106</v>
      </c>
      <c r="S62">
        <v>-99</v>
      </c>
      <c r="T62">
        <v>300</v>
      </c>
    </row>
    <row r="63" spans="1:20">
      <c r="A63" s="9" t="s">
        <v>176</v>
      </c>
      <c r="B63">
        <v>122</v>
      </c>
      <c r="C63">
        <v>901</v>
      </c>
      <c r="D63">
        <v>2</v>
      </c>
      <c r="E63">
        <v>5</v>
      </c>
      <c r="F63">
        <v>144</v>
      </c>
      <c r="G63">
        <v>-99</v>
      </c>
      <c r="H63">
        <v>187</v>
      </c>
      <c r="I63">
        <v>150</v>
      </c>
      <c r="J63">
        <v>-99</v>
      </c>
      <c r="K63">
        <v>294</v>
      </c>
      <c r="L63">
        <v>562</v>
      </c>
      <c r="M63">
        <v>-99</v>
      </c>
      <c r="N63">
        <v>339</v>
      </c>
      <c r="O63">
        <v>146</v>
      </c>
      <c r="P63">
        <v>-99</v>
      </c>
      <c r="Q63">
        <v>21</v>
      </c>
      <c r="R63">
        <v>557</v>
      </c>
      <c r="S63">
        <v>-99</v>
      </c>
      <c r="T63">
        <v>92</v>
      </c>
    </row>
    <row r="64" spans="1:20">
      <c r="A64" s="9" t="s">
        <v>176</v>
      </c>
      <c r="B64">
        <v>122</v>
      </c>
      <c r="C64">
        <v>902</v>
      </c>
      <c r="D64">
        <v>2</v>
      </c>
      <c r="E64">
        <v>5</v>
      </c>
      <c r="F64">
        <v>160</v>
      </c>
      <c r="G64">
        <v>-99</v>
      </c>
      <c r="H64">
        <v>5</v>
      </c>
      <c r="I64">
        <v>570</v>
      </c>
      <c r="J64">
        <v>-99</v>
      </c>
      <c r="K64">
        <v>355</v>
      </c>
      <c r="L64">
        <v>572</v>
      </c>
      <c r="M64">
        <v>-99</v>
      </c>
      <c r="N64">
        <v>335</v>
      </c>
      <c r="O64">
        <v>574</v>
      </c>
      <c r="P64">
        <v>-99</v>
      </c>
      <c r="Q64">
        <v>324</v>
      </c>
      <c r="R64">
        <v>140</v>
      </c>
      <c r="S64">
        <v>-99</v>
      </c>
      <c r="T64">
        <v>100</v>
      </c>
    </row>
    <row r="65" spans="1:20">
      <c r="A65" s="9" t="s">
        <v>176</v>
      </c>
      <c r="B65">
        <v>122</v>
      </c>
      <c r="C65">
        <v>903</v>
      </c>
      <c r="D65">
        <v>2</v>
      </c>
      <c r="E65">
        <v>4</v>
      </c>
      <c r="F65">
        <v>528</v>
      </c>
      <c r="G65">
        <v>-99</v>
      </c>
      <c r="H65">
        <v>240</v>
      </c>
      <c r="I65">
        <v>533</v>
      </c>
      <c r="J65">
        <v>-99</v>
      </c>
      <c r="K65">
        <v>175</v>
      </c>
      <c r="L65">
        <v>55</v>
      </c>
      <c r="M65">
        <v>-99</v>
      </c>
      <c r="N65">
        <v>96</v>
      </c>
      <c r="O65">
        <v>87</v>
      </c>
      <c r="P65">
        <v>-99</v>
      </c>
      <c r="Q65">
        <v>208</v>
      </c>
      <c r="R65">
        <v>-99</v>
      </c>
      <c r="S65">
        <v>-99</v>
      </c>
      <c r="T65">
        <v>-99</v>
      </c>
    </row>
    <row r="66" spans="1:20">
      <c r="A66" s="9" t="s">
        <v>176</v>
      </c>
      <c r="B66">
        <v>122</v>
      </c>
      <c r="C66">
        <v>904</v>
      </c>
      <c r="D66">
        <v>2</v>
      </c>
      <c r="E66">
        <v>5</v>
      </c>
      <c r="F66">
        <v>146</v>
      </c>
      <c r="G66">
        <v>-99</v>
      </c>
      <c r="H66">
        <v>340</v>
      </c>
      <c r="I66">
        <v>557</v>
      </c>
      <c r="J66">
        <v>-99</v>
      </c>
      <c r="K66">
        <v>5</v>
      </c>
      <c r="L66">
        <v>560</v>
      </c>
      <c r="M66">
        <v>-99</v>
      </c>
      <c r="N66">
        <v>343</v>
      </c>
      <c r="O66">
        <v>140</v>
      </c>
      <c r="P66">
        <v>-99</v>
      </c>
      <c r="Q66">
        <v>10</v>
      </c>
      <c r="R66">
        <v>138</v>
      </c>
      <c r="S66">
        <v>-99</v>
      </c>
      <c r="T66">
        <v>14</v>
      </c>
    </row>
    <row r="67" spans="1:20">
      <c r="A67" s="9" t="s">
        <v>176</v>
      </c>
      <c r="B67">
        <v>122</v>
      </c>
      <c r="C67">
        <v>905</v>
      </c>
      <c r="D67">
        <v>2</v>
      </c>
      <c r="E67">
        <v>4</v>
      </c>
      <c r="F67">
        <v>149</v>
      </c>
      <c r="G67">
        <v>-99</v>
      </c>
      <c r="H67">
        <v>17</v>
      </c>
      <c r="I67">
        <v>140</v>
      </c>
      <c r="J67">
        <v>-99</v>
      </c>
      <c r="K67">
        <v>34</v>
      </c>
      <c r="L67">
        <v>557</v>
      </c>
      <c r="M67">
        <v>-99</v>
      </c>
      <c r="N67">
        <v>46</v>
      </c>
      <c r="O67">
        <v>137</v>
      </c>
      <c r="P67">
        <v>-99</v>
      </c>
      <c r="Q67">
        <v>70</v>
      </c>
      <c r="R67">
        <v>-99</v>
      </c>
      <c r="S67">
        <v>-99</v>
      </c>
      <c r="T67">
        <v>-99</v>
      </c>
    </row>
    <row r="68" spans="1:20">
      <c r="A68" s="9" t="s">
        <v>176</v>
      </c>
      <c r="B68">
        <v>122</v>
      </c>
      <c r="C68">
        <v>906</v>
      </c>
      <c r="D68">
        <v>2</v>
      </c>
      <c r="E68">
        <v>5</v>
      </c>
      <c r="F68">
        <v>137</v>
      </c>
      <c r="G68">
        <v>-99</v>
      </c>
      <c r="H68">
        <v>77</v>
      </c>
      <c r="I68">
        <v>557</v>
      </c>
      <c r="J68">
        <v>-99</v>
      </c>
      <c r="K68">
        <v>57</v>
      </c>
      <c r="L68">
        <v>140</v>
      </c>
      <c r="M68">
        <v>-99</v>
      </c>
      <c r="N68">
        <v>43</v>
      </c>
      <c r="O68">
        <v>146</v>
      </c>
      <c r="P68">
        <v>-99</v>
      </c>
      <c r="Q68">
        <v>13</v>
      </c>
      <c r="R68">
        <v>170</v>
      </c>
      <c r="S68">
        <v>-99</v>
      </c>
      <c r="T68">
        <v>337</v>
      </c>
    </row>
    <row r="69" spans="1:20">
      <c r="A69" s="9" t="s">
        <v>177</v>
      </c>
      <c r="B69">
        <v>122</v>
      </c>
      <c r="C69">
        <v>901</v>
      </c>
      <c r="D69">
        <v>1</v>
      </c>
      <c r="E69">
        <v>5</v>
      </c>
      <c r="F69">
        <v>197</v>
      </c>
      <c r="G69">
        <v>-99</v>
      </c>
      <c r="H69">
        <v>312.5</v>
      </c>
      <c r="I69">
        <v>215</v>
      </c>
      <c r="J69">
        <v>-99</v>
      </c>
      <c r="K69">
        <v>338.5</v>
      </c>
      <c r="L69">
        <v>225</v>
      </c>
      <c r="M69">
        <v>-99</v>
      </c>
      <c r="N69">
        <v>3</v>
      </c>
      <c r="O69">
        <v>188</v>
      </c>
      <c r="P69">
        <v>-99</v>
      </c>
      <c r="Q69">
        <v>285</v>
      </c>
      <c r="R69">
        <v>174</v>
      </c>
      <c r="S69">
        <v>-99</v>
      </c>
      <c r="T69">
        <v>231</v>
      </c>
    </row>
    <row r="70" spans="1:20">
      <c r="A70" s="9" t="s">
        <v>177</v>
      </c>
      <c r="B70">
        <v>122</v>
      </c>
      <c r="C70">
        <v>902</v>
      </c>
      <c r="D70">
        <v>16</v>
      </c>
      <c r="E70">
        <v>5</v>
      </c>
      <c r="F70">
        <v>229</v>
      </c>
      <c r="G70">
        <v>-99</v>
      </c>
      <c r="H70">
        <v>323</v>
      </c>
      <c r="I70">
        <v>230</v>
      </c>
      <c r="J70">
        <v>-99</v>
      </c>
      <c r="K70">
        <v>332</v>
      </c>
      <c r="L70">
        <v>236</v>
      </c>
      <c r="M70">
        <v>-99</v>
      </c>
      <c r="N70">
        <v>18.5</v>
      </c>
      <c r="O70">
        <v>238</v>
      </c>
      <c r="P70">
        <v>-99</v>
      </c>
      <c r="Q70">
        <v>61</v>
      </c>
      <c r="R70">
        <v>225</v>
      </c>
      <c r="S70">
        <v>-99</v>
      </c>
      <c r="T70">
        <v>179</v>
      </c>
    </row>
    <row r="71" spans="1:20">
      <c r="A71" s="9" t="s">
        <v>177</v>
      </c>
      <c r="B71">
        <v>122</v>
      </c>
      <c r="C71">
        <v>903</v>
      </c>
      <c r="D71">
        <v>2</v>
      </c>
      <c r="E71">
        <v>5</v>
      </c>
      <c r="F71">
        <v>224</v>
      </c>
      <c r="G71">
        <v>-99</v>
      </c>
      <c r="H71">
        <v>259</v>
      </c>
      <c r="I71">
        <v>225</v>
      </c>
      <c r="J71">
        <v>-99</v>
      </c>
      <c r="K71">
        <v>298.5</v>
      </c>
      <c r="L71">
        <v>215</v>
      </c>
      <c r="M71">
        <v>-99</v>
      </c>
      <c r="N71">
        <v>285.5</v>
      </c>
      <c r="O71">
        <v>58</v>
      </c>
      <c r="P71">
        <v>-99</v>
      </c>
      <c r="Q71">
        <v>180</v>
      </c>
      <c r="R71">
        <v>191</v>
      </c>
      <c r="S71">
        <v>-99</v>
      </c>
      <c r="T71">
        <v>219</v>
      </c>
    </row>
    <row r="72" spans="1:20">
      <c r="A72" s="9" t="s">
        <v>177</v>
      </c>
      <c r="B72">
        <v>122</v>
      </c>
      <c r="C72">
        <v>904</v>
      </c>
      <c r="D72">
        <v>2</v>
      </c>
      <c r="E72">
        <v>5</v>
      </c>
      <c r="F72">
        <v>58</v>
      </c>
      <c r="G72">
        <v>-99</v>
      </c>
      <c r="H72">
        <v>138</v>
      </c>
      <c r="I72">
        <v>115</v>
      </c>
      <c r="J72">
        <v>-99</v>
      </c>
      <c r="K72">
        <v>167</v>
      </c>
      <c r="L72">
        <v>153</v>
      </c>
      <c r="M72">
        <v>-99</v>
      </c>
      <c r="N72">
        <v>203.5</v>
      </c>
      <c r="O72">
        <v>191</v>
      </c>
      <c r="P72">
        <v>-99</v>
      </c>
      <c r="Q72">
        <v>212.5</v>
      </c>
      <c r="R72">
        <v>167</v>
      </c>
      <c r="S72">
        <v>-99</v>
      </c>
      <c r="T72">
        <v>225</v>
      </c>
    </row>
    <row r="73" spans="1:20">
      <c r="A73" s="9" t="s">
        <v>177</v>
      </c>
      <c r="B73">
        <v>122</v>
      </c>
      <c r="C73">
        <v>905</v>
      </c>
      <c r="D73">
        <v>3</v>
      </c>
      <c r="E73">
        <v>4</v>
      </c>
      <c r="F73">
        <v>44</v>
      </c>
      <c r="G73">
        <v>-99</v>
      </c>
      <c r="H73">
        <v>116</v>
      </c>
      <c r="I73">
        <v>46</v>
      </c>
      <c r="J73">
        <v>-99</v>
      </c>
      <c r="K73">
        <v>98.5</v>
      </c>
      <c r="L73">
        <v>50</v>
      </c>
      <c r="M73">
        <v>-99</v>
      </c>
      <c r="N73">
        <v>129</v>
      </c>
      <c r="O73">
        <v>57</v>
      </c>
      <c r="P73">
        <v>-99</v>
      </c>
      <c r="Q73">
        <v>154</v>
      </c>
      <c r="R73">
        <v>-99</v>
      </c>
      <c r="S73">
        <v>-99</v>
      </c>
      <c r="T73">
        <v>-99</v>
      </c>
    </row>
    <row r="74" spans="1:20">
      <c r="A74" s="9" t="s">
        <v>177</v>
      </c>
      <c r="B74">
        <v>122</v>
      </c>
      <c r="C74">
        <v>906</v>
      </c>
      <c r="D74">
        <v>21</v>
      </c>
      <c r="E74">
        <v>5</v>
      </c>
      <c r="F74">
        <v>10</v>
      </c>
      <c r="G74">
        <v>-99</v>
      </c>
      <c r="H74">
        <v>251</v>
      </c>
      <c r="I74">
        <v>236</v>
      </c>
      <c r="J74">
        <v>-99</v>
      </c>
      <c r="K74">
        <v>266</v>
      </c>
      <c r="L74">
        <v>238</v>
      </c>
      <c r="M74">
        <v>-99</v>
      </c>
      <c r="N74">
        <v>235</v>
      </c>
      <c r="O74">
        <v>16</v>
      </c>
      <c r="P74">
        <v>-99</v>
      </c>
      <c r="Q74">
        <v>218</v>
      </c>
      <c r="R74">
        <v>8</v>
      </c>
      <c r="S74">
        <v>-99</v>
      </c>
      <c r="T74">
        <v>315</v>
      </c>
    </row>
    <row r="75" spans="1:20">
      <c r="A75" s="9" t="s">
        <v>177</v>
      </c>
      <c r="B75">
        <v>122</v>
      </c>
      <c r="C75">
        <v>907</v>
      </c>
      <c r="D75">
        <v>2</v>
      </c>
      <c r="E75">
        <v>5</v>
      </c>
      <c r="F75">
        <v>221</v>
      </c>
      <c r="G75">
        <v>-99</v>
      </c>
      <c r="H75">
        <v>254</v>
      </c>
      <c r="I75">
        <v>230</v>
      </c>
      <c r="J75">
        <v>-99</v>
      </c>
      <c r="K75">
        <v>197</v>
      </c>
      <c r="L75">
        <v>210</v>
      </c>
      <c r="M75">
        <v>-99</v>
      </c>
      <c r="N75">
        <v>225</v>
      </c>
      <c r="O75">
        <v>212</v>
      </c>
      <c r="P75">
        <v>-99</v>
      </c>
      <c r="Q75">
        <v>233</v>
      </c>
      <c r="R75">
        <v>200</v>
      </c>
      <c r="S75">
        <v>-99</v>
      </c>
      <c r="T75">
        <v>205.5</v>
      </c>
    </row>
    <row r="76" spans="1:20">
      <c r="A76" s="9" t="s">
        <v>177</v>
      </c>
      <c r="B76">
        <v>122</v>
      </c>
      <c r="C76">
        <v>908</v>
      </c>
      <c r="D76">
        <v>2</v>
      </c>
      <c r="E76">
        <v>5</v>
      </c>
      <c r="F76">
        <v>221</v>
      </c>
      <c r="G76">
        <v>-99</v>
      </c>
      <c r="H76">
        <v>256.5</v>
      </c>
      <c r="I76">
        <v>230</v>
      </c>
      <c r="J76">
        <v>-99</v>
      </c>
      <c r="K76">
        <v>177</v>
      </c>
      <c r="L76">
        <v>210</v>
      </c>
      <c r="M76">
        <v>-99</v>
      </c>
      <c r="N76">
        <v>221.5</v>
      </c>
      <c r="O76">
        <v>212</v>
      </c>
      <c r="P76">
        <v>-99</v>
      </c>
      <c r="Q76">
        <v>231</v>
      </c>
      <c r="R76">
        <v>200</v>
      </c>
      <c r="S76">
        <v>-99</v>
      </c>
      <c r="T76">
        <v>201</v>
      </c>
    </row>
    <row r="77" spans="1:20">
      <c r="A77" s="9" t="s">
        <v>177</v>
      </c>
      <c r="B77">
        <v>122</v>
      </c>
      <c r="C77">
        <v>909</v>
      </c>
      <c r="D77">
        <v>2</v>
      </c>
      <c r="E77">
        <v>5</v>
      </c>
      <c r="F77">
        <v>236</v>
      </c>
      <c r="G77">
        <v>-99</v>
      </c>
      <c r="H77">
        <v>201</v>
      </c>
      <c r="I77">
        <v>10</v>
      </c>
      <c r="J77">
        <v>-99</v>
      </c>
      <c r="K77">
        <v>146</v>
      </c>
      <c r="L77">
        <v>238</v>
      </c>
      <c r="M77">
        <v>-99</v>
      </c>
      <c r="N77">
        <v>183.5</v>
      </c>
      <c r="O77">
        <v>31</v>
      </c>
      <c r="P77">
        <v>-99</v>
      </c>
      <c r="Q77">
        <v>156</v>
      </c>
      <c r="R77">
        <v>225</v>
      </c>
      <c r="S77">
        <v>-99</v>
      </c>
      <c r="T77">
        <v>195</v>
      </c>
    </row>
    <row r="78" spans="1:20">
      <c r="A78" s="9" t="s">
        <v>177</v>
      </c>
      <c r="B78">
        <v>122</v>
      </c>
      <c r="C78">
        <v>910</v>
      </c>
      <c r="D78">
        <v>4</v>
      </c>
      <c r="E78">
        <v>5</v>
      </c>
      <c r="F78">
        <v>10</v>
      </c>
      <c r="G78">
        <v>-99</v>
      </c>
      <c r="H78">
        <v>216</v>
      </c>
      <c r="I78">
        <v>28</v>
      </c>
      <c r="J78">
        <v>-99</v>
      </c>
      <c r="K78">
        <v>168</v>
      </c>
      <c r="L78">
        <v>236</v>
      </c>
      <c r="M78">
        <v>-99</v>
      </c>
      <c r="N78">
        <v>238</v>
      </c>
      <c r="O78">
        <v>44</v>
      </c>
      <c r="P78">
        <v>-99</v>
      </c>
      <c r="Q78">
        <v>160</v>
      </c>
      <c r="R78">
        <v>46</v>
      </c>
      <c r="S78">
        <v>-99</v>
      </c>
      <c r="T78">
        <v>153</v>
      </c>
    </row>
    <row r="79" spans="1:20">
      <c r="A79">
        <v>81</v>
      </c>
      <c r="B79">
        <v>81</v>
      </c>
      <c r="C79">
        <v>901</v>
      </c>
      <c r="D79">
        <v>2</v>
      </c>
      <c r="E79">
        <v>5</v>
      </c>
      <c r="F79">
        <v>172</v>
      </c>
      <c r="G79">
        <v>-99</v>
      </c>
      <c r="H79">
        <v>40</v>
      </c>
      <c r="I79">
        <v>1</v>
      </c>
      <c r="J79">
        <v>-99</v>
      </c>
      <c r="K79">
        <v>51.5</v>
      </c>
      <c r="L79">
        <v>167</v>
      </c>
      <c r="M79">
        <v>-99</v>
      </c>
      <c r="N79">
        <v>96</v>
      </c>
      <c r="O79">
        <v>161</v>
      </c>
      <c r="P79">
        <v>-99</v>
      </c>
      <c r="Q79">
        <v>128</v>
      </c>
      <c r="R79">
        <v>164</v>
      </c>
      <c r="S79">
        <v>-99</v>
      </c>
      <c r="T79">
        <v>145</v>
      </c>
    </row>
    <row r="80" spans="1:20">
      <c r="A80">
        <v>81</v>
      </c>
      <c r="B80">
        <v>81</v>
      </c>
      <c r="C80">
        <v>902</v>
      </c>
      <c r="D80">
        <v>2</v>
      </c>
      <c r="E80">
        <v>5</v>
      </c>
      <c r="F80">
        <v>118</v>
      </c>
      <c r="G80">
        <v>-99</v>
      </c>
      <c r="H80">
        <v>178</v>
      </c>
      <c r="I80">
        <v>29</v>
      </c>
      <c r="J80">
        <v>-99</v>
      </c>
      <c r="K80">
        <v>119</v>
      </c>
      <c r="L80">
        <v>164</v>
      </c>
      <c r="M80">
        <v>-99</v>
      </c>
      <c r="N80">
        <v>140</v>
      </c>
      <c r="O80">
        <v>23</v>
      </c>
      <c r="P80">
        <v>-99</v>
      </c>
      <c r="Q80">
        <v>96</v>
      </c>
      <c r="R80">
        <v>173</v>
      </c>
      <c r="S80">
        <v>-99</v>
      </c>
      <c r="T80">
        <v>36</v>
      </c>
    </row>
    <row r="81" spans="1:20">
      <c r="A81">
        <v>81</v>
      </c>
      <c r="B81">
        <v>81</v>
      </c>
      <c r="C81">
        <v>903</v>
      </c>
      <c r="D81">
        <v>2</v>
      </c>
      <c r="E81">
        <v>4</v>
      </c>
      <c r="F81">
        <v>109</v>
      </c>
      <c r="G81">
        <v>-99</v>
      </c>
      <c r="H81">
        <v>159.5</v>
      </c>
      <c r="I81">
        <v>118</v>
      </c>
      <c r="J81">
        <v>-99</v>
      </c>
      <c r="K81">
        <v>133.5</v>
      </c>
      <c r="L81">
        <v>1</v>
      </c>
      <c r="M81">
        <v>-99</v>
      </c>
      <c r="N81">
        <v>49.5</v>
      </c>
      <c r="O81">
        <v>4</v>
      </c>
      <c r="P81">
        <v>-99</v>
      </c>
      <c r="Q81">
        <v>85.5</v>
      </c>
      <c r="R81">
        <v>-99</v>
      </c>
      <c r="S81">
        <v>-99</v>
      </c>
      <c r="T81">
        <v>-99</v>
      </c>
    </row>
    <row r="82" spans="1:20">
      <c r="A82">
        <v>81</v>
      </c>
      <c r="B82">
        <v>81</v>
      </c>
      <c r="C82">
        <v>904</v>
      </c>
      <c r="D82">
        <v>2</v>
      </c>
      <c r="E82">
        <v>5</v>
      </c>
      <c r="F82">
        <v>1</v>
      </c>
      <c r="G82">
        <v>-99</v>
      </c>
      <c r="H82">
        <v>319</v>
      </c>
      <c r="I82">
        <v>153</v>
      </c>
      <c r="J82">
        <v>-99</v>
      </c>
      <c r="K82">
        <v>263.5</v>
      </c>
      <c r="L82">
        <v>4</v>
      </c>
      <c r="M82">
        <v>-99</v>
      </c>
      <c r="N82">
        <v>227</v>
      </c>
      <c r="O82">
        <v>29</v>
      </c>
      <c r="P82">
        <v>-99</v>
      </c>
      <c r="Q82">
        <v>178</v>
      </c>
      <c r="R82">
        <v>83</v>
      </c>
      <c r="S82">
        <v>-99</v>
      </c>
      <c r="T82">
        <v>187</v>
      </c>
    </row>
    <row r="83" spans="1:20">
      <c r="A83">
        <v>81</v>
      </c>
      <c r="B83">
        <v>81</v>
      </c>
      <c r="C83">
        <v>905</v>
      </c>
      <c r="D83">
        <v>2</v>
      </c>
      <c r="E83">
        <v>5</v>
      </c>
      <c r="F83">
        <v>74</v>
      </c>
      <c r="G83">
        <v>-99</v>
      </c>
      <c r="H83">
        <v>77</v>
      </c>
      <c r="I83">
        <v>98</v>
      </c>
      <c r="J83">
        <v>-99</v>
      </c>
      <c r="K83">
        <v>137.5</v>
      </c>
      <c r="L83">
        <v>70</v>
      </c>
      <c r="M83">
        <v>-99</v>
      </c>
      <c r="N83">
        <v>58</v>
      </c>
      <c r="O83">
        <v>27</v>
      </c>
      <c r="P83">
        <v>-99</v>
      </c>
      <c r="Q83">
        <v>29.5</v>
      </c>
      <c r="R83">
        <v>118</v>
      </c>
      <c r="S83">
        <v>-99</v>
      </c>
      <c r="T83">
        <v>6</v>
      </c>
    </row>
    <row r="84" spans="1:20">
      <c r="A84">
        <v>81</v>
      </c>
      <c r="B84">
        <v>81</v>
      </c>
      <c r="C84">
        <v>906</v>
      </c>
      <c r="D84">
        <v>2</v>
      </c>
      <c r="E84">
        <v>5</v>
      </c>
      <c r="F84">
        <v>77</v>
      </c>
      <c r="G84">
        <v>-99</v>
      </c>
      <c r="H84">
        <v>71</v>
      </c>
      <c r="I84">
        <v>88</v>
      </c>
      <c r="J84">
        <v>-99</v>
      </c>
      <c r="K84">
        <v>93.5</v>
      </c>
      <c r="L84">
        <v>118</v>
      </c>
      <c r="M84">
        <v>-99</v>
      </c>
      <c r="N84">
        <v>4.5</v>
      </c>
      <c r="O84">
        <v>109</v>
      </c>
      <c r="P84">
        <v>-99</v>
      </c>
      <c r="Q84">
        <v>351</v>
      </c>
      <c r="R84">
        <v>135</v>
      </c>
      <c r="S84">
        <v>-99</v>
      </c>
      <c r="T84">
        <v>333.5</v>
      </c>
    </row>
    <row r="85" spans="1:20">
      <c r="A85">
        <v>81</v>
      </c>
      <c r="B85">
        <v>81</v>
      </c>
      <c r="C85">
        <v>907</v>
      </c>
      <c r="D85">
        <v>2</v>
      </c>
      <c r="E85">
        <v>5</v>
      </c>
      <c r="F85">
        <v>54</v>
      </c>
      <c r="G85">
        <v>-99</v>
      </c>
      <c r="H85">
        <v>43</v>
      </c>
      <c r="I85">
        <v>22</v>
      </c>
      <c r="J85">
        <v>-99</v>
      </c>
      <c r="K85">
        <v>2</v>
      </c>
      <c r="L85">
        <v>4</v>
      </c>
      <c r="M85">
        <v>-99</v>
      </c>
      <c r="N85">
        <v>347.5</v>
      </c>
      <c r="O85">
        <v>118</v>
      </c>
      <c r="P85">
        <v>-99</v>
      </c>
      <c r="Q85">
        <v>316</v>
      </c>
      <c r="R85">
        <v>109</v>
      </c>
      <c r="S85">
        <v>-99</v>
      </c>
      <c r="T85">
        <v>291</v>
      </c>
    </row>
    <row r="86" spans="1:20">
      <c r="A86">
        <v>37</v>
      </c>
      <c r="B86">
        <v>37</v>
      </c>
      <c r="C86">
        <v>901</v>
      </c>
      <c r="D86">
        <v>1</v>
      </c>
      <c r="E86">
        <v>5</v>
      </c>
      <c r="F86">
        <v>96</v>
      </c>
      <c r="G86">
        <v>-99</v>
      </c>
      <c r="H86">
        <v>242</v>
      </c>
      <c r="I86">
        <v>93</v>
      </c>
      <c r="J86">
        <v>-99</v>
      </c>
      <c r="K86">
        <v>194</v>
      </c>
      <c r="L86">
        <v>89</v>
      </c>
      <c r="M86">
        <v>-99</v>
      </c>
      <c r="N86">
        <v>172</v>
      </c>
      <c r="O86">
        <v>86</v>
      </c>
      <c r="P86">
        <v>-99</v>
      </c>
      <c r="Q86">
        <v>127</v>
      </c>
      <c r="R86">
        <v>82</v>
      </c>
      <c r="S86">
        <v>-99</v>
      </c>
      <c r="T86">
        <v>86</v>
      </c>
    </row>
    <row r="87" spans="1:20">
      <c r="A87">
        <v>37</v>
      </c>
      <c r="B87">
        <v>37</v>
      </c>
      <c r="C87">
        <v>902</v>
      </c>
      <c r="D87">
        <v>2</v>
      </c>
      <c r="E87">
        <v>5</v>
      </c>
      <c r="F87">
        <v>104</v>
      </c>
      <c r="G87">
        <v>-99</v>
      </c>
      <c r="H87">
        <v>138</v>
      </c>
      <c r="I87">
        <v>111</v>
      </c>
      <c r="J87">
        <v>-99</v>
      </c>
      <c r="K87">
        <v>120</v>
      </c>
      <c r="L87">
        <v>98</v>
      </c>
      <c r="M87">
        <v>-99</v>
      </c>
      <c r="N87">
        <v>96</v>
      </c>
      <c r="O87">
        <v>112</v>
      </c>
      <c r="P87">
        <v>-99</v>
      </c>
      <c r="Q87">
        <v>66</v>
      </c>
      <c r="R87">
        <v>117</v>
      </c>
      <c r="S87">
        <v>-99</v>
      </c>
      <c r="T87">
        <v>3</v>
      </c>
    </row>
    <row r="88" spans="1:20">
      <c r="A88">
        <v>37</v>
      </c>
      <c r="B88">
        <v>37</v>
      </c>
      <c r="C88">
        <v>903</v>
      </c>
      <c r="D88">
        <v>1</v>
      </c>
      <c r="E88">
        <v>5</v>
      </c>
      <c r="F88">
        <v>125</v>
      </c>
      <c r="G88">
        <v>-99</v>
      </c>
      <c r="H88">
        <v>234</v>
      </c>
      <c r="I88">
        <v>117</v>
      </c>
      <c r="J88">
        <v>-99</v>
      </c>
      <c r="K88">
        <v>177</v>
      </c>
      <c r="L88">
        <v>126</v>
      </c>
      <c r="M88">
        <v>-99</v>
      </c>
      <c r="N88">
        <v>152</v>
      </c>
      <c r="O88">
        <v>122</v>
      </c>
      <c r="P88">
        <v>-99</v>
      </c>
      <c r="Q88">
        <v>117</v>
      </c>
      <c r="R88">
        <v>135</v>
      </c>
      <c r="S88">
        <v>-99</v>
      </c>
      <c r="T88">
        <v>89</v>
      </c>
    </row>
    <row r="89" spans="1:20">
      <c r="A89">
        <v>37</v>
      </c>
      <c r="B89">
        <v>37</v>
      </c>
      <c r="C89">
        <v>904</v>
      </c>
      <c r="D89">
        <v>2</v>
      </c>
      <c r="E89">
        <v>5</v>
      </c>
      <c r="F89">
        <v>51</v>
      </c>
      <c r="G89">
        <v>-99</v>
      </c>
      <c r="H89">
        <v>11</v>
      </c>
      <c r="I89">
        <v>50</v>
      </c>
      <c r="J89">
        <v>-99</v>
      </c>
      <c r="K89">
        <v>327</v>
      </c>
      <c r="L89">
        <v>52</v>
      </c>
      <c r="M89">
        <v>-99</v>
      </c>
      <c r="N89">
        <v>294</v>
      </c>
      <c r="O89">
        <v>61</v>
      </c>
      <c r="P89">
        <v>-99</v>
      </c>
      <c r="Q89">
        <v>272</v>
      </c>
      <c r="R89">
        <v>66</v>
      </c>
      <c r="S89">
        <v>-99</v>
      </c>
      <c r="T89">
        <v>228</v>
      </c>
    </row>
    <row r="90" spans="1:20">
      <c r="A90">
        <v>37</v>
      </c>
      <c r="B90">
        <v>37</v>
      </c>
      <c r="C90">
        <v>905</v>
      </c>
      <c r="D90">
        <v>1</v>
      </c>
      <c r="E90">
        <v>5</v>
      </c>
      <c r="F90">
        <v>24</v>
      </c>
      <c r="G90">
        <v>-99</v>
      </c>
      <c r="H90">
        <v>242</v>
      </c>
      <c r="I90">
        <v>32</v>
      </c>
      <c r="J90">
        <v>-99</v>
      </c>
      <c r="K90">
        <v>226</v>
      </c>
      <c r="L90">
        <v>53</v>
      </c>
      <c r="M90">
        <v>-99</v>
      </c>
      <c r="N90">
        <v>205</v>
      </c>
      <c r="O90">
        <v>39</v>
      </c>
      <c r="P90">
        <v>-99</v>
      </c>
      <c r="Q90">
        <v>145</v>
      </c>
      <c r="R90">
        <v>31</v>
      </c>
      <c r="S90">
        <v>-99</v>
      </c>
      <c r="T90">
        <v>91</v>
      </c>
    </row>
    <row r="91" spans="1:20">
      <c r="A91" s="9" t="s">
        <v>207</v>
      </c>
      <c r="B91">
        <v>132</v>
      </c>
      <c r="C91">
        <v>53</v>
      </c>
      <c r="D91">
        <v>2</v>
      </c>
      <c r="E91">
        <v>5</v>
      </c>
      <c r="F91">
        <v>121</v>
      </c>
      <c r="G91">
        <v>-99</v>
      </c>
      <c r="H91">
        <v>345</v>
      </c>
      <c r="I91">
        <v>122</v>
      </c>
      <c r="J91">
        <v>-99</v>
      </c>
      <c r="K91">
        <v>350</v>
      </c>
      <c r="L91">
        <v>112</v>
      </c>
      <c r="M91">
        <v>-99</v>
      </c>
      <c r="N91">
        <v>19</v>
      </c>
      <c r="O91">
        <v>114</v>
      </c>
      <c r="P91">
        <v>-99</v>
      </c>
      <c r="Q91">
        <v>37</v>
      </c>
      <c r="R91">
        <v>118</v>
      </c>
      <c r="S91">
        <v>-99</v>
      </c>
      <c r="T91">
        <v>55</v>
      </c>
    </row>
    <row r="92" spans="1:20">
      <c r="A92" s="9" t="s">
        <v>207</v>
      </c>
      <c r="B92">
        <v>132</v>
      </c>
      <c r="C92">
        <v>50</v>
      </c>
      <c r="D92">
        <v>2</v>
      </c>
      <c r="E92">
        <v>5</v>
      </c>
      <c r="F92">
        <v>120</v>
      </c>
      <c r="G92">
        <v>-99</v>
      </c>
      <c r="H92">
        <v>102</v>
      </c>
      <c r="I92">
        <v>112</v>
      </c>
      <c r="J92">
        <v>-99</v>
      </c>
      <c r="K92">
        <v>73</v>
      </c>
      <c r="L92">
        <v>96</v>
      </c>
      <c r="M92">
        <v>-99</v>
      </c>
      <c r="N92">
        <v>50</v>
      </c>
      <c r="O92">
        <v>62</v>
      </c>
      <c r="P92">
        <v>-99</v>
      </c>
      <c r="Q92">
        <v>8</v>
      </c>
      <c r="R92">
        <v>29</v>
      </c>
      <c r="S92">
        <v>-99</v>
      </c>
      <c r="T92">
        <v>349</v>
      </c>
    </row>
    <row r="93" spans="1:20">
      <c r="A93" s="9" t="s">
        <v>207</v>
      </c>
      <c r="B93">
        <v>132</v>
      </c>
      <c r="C93">
        <v>54</v>
      </c>
      <c r="D93">
        <v>3</v>
      </c>
      <c r="E93">
        <v>5</v>
      </c>
      <c r="F93">
        <v>61</v>
      </c>
      <c r="G93">
        <v>-99</v>
      </c>
      <c r="H93">
        <v>66</v>
      </c>
      <c r="I93">
        <v>52</v>
      </c>
      <c r="J93">
        <v>-99</v>
      </c>
      <c r="K93">
        <v>42</v>
      </c>
      <c r="L93">
        <v>28</v>
      </c>
      <c r="M93">
        <v>-99</v>
      </c>
      <c r="N93">
        <v>14</v>
      </c>
      <c r="O93">
        <v>8</v>
      </c>
      <c r="P93">
        <v>-99</v>
      </c>
      <c r="Q93">
        <v>344</v>
      </c>
      <c r="R93">
        <v>292</v>
      </c>
      <c r="S93">
        <v>-99</v>
      </c>
      <c r="T93">
        <v>325</v>
      </c>
    </row>
    <row r="94" spans="1:20">
      <c r="A94" s="9" t="s">
        <v>207</v>
      </c>
      <c r="B94">
        <v>132</v>
      </c>
      <c r="C94">
        <v>55</v>
      </c>
      <c r="D94">
        <v>16</v>
      </c>
      <c r="E94">
        <v>5</v>
      </c>
      <c r="F94">
        <v>8</v>
      </c>
      <c r="G94">
        <v>-99</v>
      </c>
      <c r="H94">
        <v>331</v>
      </c>
      <c r="I94">
        <v>28</v>
      </c>
      <c r="J94">
        <v>-99</v>
      </c>
      <c r="K94">
        <v>8</v>
      </c>
      <c r="L94">
        <v>44</v>
      </c>
      <c r="M94">
        <v>-99</v>
      </c>
      <c r="N94">
        <v>30</v>
      </c>
      <c r="O94">
        <v>68</v>
      </c>
      <c r="P94">
        <v>-99</v>
      </c>
      <c r="Q94">
        <v>66</v>
      </c>
      <c r="R94">
        <v>72</v>
      </c>
      <c r="S94">
        <v>-99</v>
      </c>
      <c r="T94">
        <v>88</v>
      </c>
    </row>
    <row r="95" spans="1:20">
      <c r="A95" s="9" t="s">
        <v>207</v>
      </c>
      <c r="B95">
        <v>132</v>
      </c>
      <c r="C95">
        <v>56</v>
      </c>
      <c r="D95">
        <v>2</v>
      </c>
      <c r="E95">
        <v>5</v>
      </c>
      <c r="F95">
        <v>72</v>
      </c>
      <c r="G95">
        <v>-99</v>
      </c>
      <c r="H95">
        <v>85</v>
      </c>
      <c r="I95">
        <v>68</v>
      </c>
      <c r="J95">
        <v>-99</v>
      </c>
      <c r="K95">
        <v>70</v>
      </c>
      <c r="L95">
        <v>44</v>
      </c>
      <c r="M95">
        <v>-99</v>
      </c>
      <c r="N95">
        <v>41</v>
      </c>
      <c r="O95">
        <v>28</v>
      </c>
      <c r="P95">
        <v>-99</v>
      </c>
      <c r="Q95">
        <v>21</v>
      </c>
      <c r="R95">
        <v>8</v>
      </c>
      <c r="S95">
        <v>-99</v>
      </c>
      <c r="T95">
        <v>352</v>
      </c>
    </row>
    <row r="96" spans="1:20">
      <c r="A96" s="9" t="s">
        <v>207</v>
      </c>
      <c r="B96">
        <v>132</v>
      </c>
      <c r="C96">
        <v>51</v>
      </c>
      <c r="D96">
        <v>2</v>
      </c>
      <c r="E96">
        <v>5</v>
      </c>
      <c r="F96">
        <v>9</v>
      </c>
      <c r="G96">
        <v>-99</v>
      </c>
      <c r="H96">
        <v>130</v>
      </c>
      <c r="I96">
        <v>290</v>
      </c>
      <c r="J96">
        <v>-99</v>
      </c>
      <c r="K96">
        <v>186</v>
      </c>
      <c r="L96">
        <v>32</v>
      </c>
      <c r="M96">
        <v>-99</v>
      </c>
      <c r="N96">
        <v>103</v>
      </c>
      <c r="O96">
        <v>14</v>
      </c>
      <c r="P96">
        <v>-99</v>
      </c>
      <c r="Q96">
        <v>68</v>
      </c>
      <c r="R96">
        <v>15</v>
      </c>
      <c r="S96">
        <v>-99</v>
      </c>
      <c r="T96">
        <v>43</v>
      </c>
    </row>
    <row r="97" spans="1:20">
      <c r="A97" s="9" t="s">
        <v>207</v>
      </c>
      <c r="B97">
        <v>132</v>
      </c>
      <c r="C97">
        <v>57</v>
      </c>
      <c r="D97">
        <v>2</v>
      </c>
      <c r="E97">
        <v>5</v>
      </c>
      <c r="F97">
        <v>1</v>
      </c>
      <c r="G97">
        <v>-99</v>
      </c>
      <c r="H97">
        <v>43</v>
      </c>
      <c r="I97">
        <v>14</v>
      </c>
      <c r="J97">
        <v>-99</v>
      </c>
      <c r="K97">
        <v>90</v>
      </c>
      <c r="L97">
        <v>3</v>
      </c>
      <c r="M97">
        <v>-99</v>
      </c>
      <c r="N97">
        <v>127</v>
      </c>
      <c r="O97">
        <v>9</v>
      </c>
      <c r="P97">
        <v>-99</v>
      </c>
      <c r="Q97">
        <v>142</v>
      </c>
      <c r="R97">
        <v>290</v>
      </c>
      <c r="S97">
        <v>-99</v>
      </c>
      <c r="T97">
        <v>176</v>
      </c>
    </row>
    <row r="98" spans="1:20">
      <c r="A98" s="9" t="s">
        <v>207</v>
      </c>
      <c r="B98">
        <v>132</v>
      </c>
      <c r="C98">
        <v>52</v>
      </c>
      <c r="D98">
        <v>2</v>
      </c>
      <c r="E98">
        <v>5</v>
      </c>
      <c r="F98">
        <v>11</v>
      </c>
      <c r="G98">
        <v>-99</v>
      </c>
      <c r="H98">
        <v>145</v>
      </c>
      <c r="I98">
        <v>9</v>
      </c>
      <c r="J98">
        <v>-99</v>
      </c>
      <c r="K98">
        <v>165</v>
      </c>
      <c r="L98">
        <v>290</v>
      </c>
      <c r="M98">
        <v>-99</v>
      </c>
      <c r="N98">
        <v>197</v>
      </c>
      <c r="O98">
        <v>21</v>
      </c>
      <c r="P98">
        <v>-99</v>
      </c>
      <c r="Q98">
        <v>69</v>
      </c>
      <c r="R98">
        <v>14</v>
      </c>
      <c r="S98">
        <v>-99</v>
      </c>
      <c r="T98">
        <v>106</v>
      </c>
    </row>
    <row r="99" spans="1:20">
      <c r="A99" s="9" t="s">
        <v>207</v>
      </c>
      <c r="B99">
        <v>132</v>
      </c>
      <c r="C99">
        <v>58</v>
      </c>
      <c r="D99">
        <v>2</v>
      </c>
      <c r="E99">
        <v>5</v>
      </c>
      <c r="F99">
        <v>74</v>
      </c>
      <c r="G99">
        <v>-99</v>
      </c>
      <c r="H99">
        <v>140</v>
      </c>
      <c r="I99">
        <v>77</v>
      </c>
      <c r="J99">
        <v>-99</v>
      </c>
      <c r="K99">
        <v>184</v>
      </c>
      <c r="L99">
        <v>68</v>
      </c>
      <c r="M99">
        <v>-99</v>
      </c>
      <c r="N99">
        <v>216</v>
      </c>
      <c r="O99">
        <v>36</v>
      </c>
      <c r="P99">
        <v>-99</v>
      </c>
      <c r="Q99">
        <v>251</v>
      </c>
      <c r="R99">
        <v>45</v>
      </c>
      <c r="S99">
        <v>-99</v>
      </c>
      <c r="T99">
        <v>291</v>
      </c>
    </row>
    <row r="100" spans="1:20">
      <c r="A100" s="9" t="s">
        <v>207</v>
      </c>
      <c r="B100">
        <v>132</v>
      </c>
      <c r="C100">
        <v>63</v>
      </c>
      <c r="D100">
        <v>2</v>
      </c>
      <c r="E100">
        <v>5</v>
      </c>
      <c r="F100">
        <v>66</v>
      </c>
      <c r="G100">
        <v>-99</v>
      </c>
      <c r="H100">
        <v>18</v>
      </c>
      <c r="I100">
        <v>71</v>
      </c>
      <c r="J100">
        <v>-99</v>
      </c>
      <c r="K100">
        <v>41</v>
      </c>
      <c r="L100">
        <v>74</v>
      </c>
      <c r="M100">
        <v>-99</v>
      </c>
      <c r="N100">
        <v>60</v>
      </c>
      <c r="O100">
        <v>88</v>
      </c>
      <c r="P100">
        <v>-99</v>
      </c>
      <c r="Q100">
        <v>98</v>
      </c>
      <c r="R100">
        <v>86</v>
      </c>
      <c r="S100">
        <v>-99</v>
      </c>
      <c r="T100">
        <v>154</v>
      </c>
    </row>
    <row r="101" spans="1:20">
      <c r="A101" s="9" t="s">
        <v>207</v>
      </c>
      <c r="B101">
        <v>132</v>
      </c>
      <c r="C101">
        <v>62</v>
      </c>
      <c r="D101">
        <v>2</v>
      </c>
      <c r="E101">
        <v>5</v>
      </c>
      <c r="F101">
        <v>93</v>
      </c>
      <c r="G101">
        <v>-99</v>
      </c>
      <c r="H101">
        <v>170</v>
      </c>
      <c r="I101">
        <v>98</v>
      </c>
      <c r="J101">
        <v>-99</v>
      </c>
      <c r="K101">
        <v>146</v>
      </c>
      <c r="L101">
        <v>102</v>
      </c>
      <c r="M101">
        <v>-99</v>
      </c>
      <c r="N101">
        <v>130</v>
      </c>
      <c r="O101">
        <v>91</v>
      </c>
      <c r="P101">
        <v>-99</v>
      </c>
      <c r="Q101">
        <v>89</v>
      </c>
      <c r="R101">
        <v>80</v>
      </c>
      <c r="S101">
        <v>-99</v>
      </c>
      <c r="T101">
        <v>52</v>
      </c>
    </row>
    <row r="102" spans="1:20">
      <c r="A102" s="9" t="s">
        <v>207</v>
      </c>
      <c r="B102">
        <v>132</v>
      </c>
      <c r="C102">
        <v>60</v>
      </c>
      <c r="D102">
        <v>2</v>
      </c>
      <c r="E102">
        <v>5</v>
      </c>
      <c r="F102">
        <v>71</v>
      </c>
      <c r="G102">
        <v>-99</v>
      </c>
      <c r="H102">
        <v>308</v>
      </c>
      <c r="I102">
        <v>66</v>
      </c>
      <c r="J102">
        <v>-99</v>
      </c>
      <c r="K102">
        <v>272</v>
      </c>
      <c r="L102">
        <v>77</v>
      </c>
      <c r="M102">
        <v>-99</v>
      </c>
      <c r="N102">
        <v>251</v>
      </c>
      <c r="O102">
        <v>80</v>
      </c>
      <c r="P102">
        <v>-99</v>
      </c>
      <c r="Q102">
        <v>231</v>
      </c>
      <c r="R102">
        <v>88</v>
      </c>
      <c r="S102">
        <v>-99</v>
      </c>
      <c r="T102">
        <v>198</v>
      </c>
    </row>
    <row r="103" spans="1:20">
      <c r="A103" s="9" t="s">
        <v>207</v>
      </c>
      <c r="B103">
        <v>132</v>
      </c>
      <c r="C103">
        <v>59</v>
      </c>
      <c r="D103">
        <v>3</v>
      </c>
      <c r="E103">
        <v>5</v>
      </c>
      <c r="F103">
        <v>70</v>
      </c>
      <c r="G103">
        <v>-99</v>
      </c>
      <c r="H103">
        <v>298</v>
      </c>
      <c r="I103">
        <v>77</v>
      </c>
      <c r="J103">
        <v>-99</v>
      </c>
      <c r="K103">
        <v>261</v>
      </c>
      <c r="L103">
        <v>88</v>
      </c>
      <c r="M103">
        <v>-99</v>
      </c>
      <c r="N103">
        <v>202</v>
      </c>
      <c r="O103">
        <v>86</v>
      </c>
      <c r="P103">
        <v>-99</v>
      </c>
      <c r="Q103">
        <v>222</v>
      </c>
      <c r="R103">
        <v>89</v>
      </c>
      <c r="S103">
        <v>-99</v>
      </c>
      <c r="T103">
        <v>155</v>
      </c>
    </row>
    <row r="104" spans="1:20">
      <c r="A104" s="9" t="s">
        <v>207</v>
      </c>
      <c r="B104">
        <v>132</v>
      </c>
      <c r="C104">
        <v>61</v>
      </c>
      <c r="D104">
        <v>2</v>
      </c>
      <c r="E104">
        <v>5</v>
      </c>
      <c r="F104">
        <v>89</v>
      </c>
      <c r="G104">
        <v>-99</v>
      </c>
      <c r="H104">
        <v>118</v>
      </c>
      <c r="I104">
        <v>97</v>
      </c>
      <c r="J104">
        <v>-99</v>
      </c>
      <c r="K104">
        <v>187</v>
      </c>
      <c r="L104">
        <v>102</v>
      </c>
      <c r="M104">
        <v>-99</v>
      </c>
      <c r="N104">
        <v>198</v>
      </c>
      <c r="O104">
        <v>86</v>
      </c>
      <c r="P104">
        <v>-99</v>
      </c>
      <c r="Q104">
        <v>234</v>
      </c>
      <c r="R104">
        <v>80</v>
      </c>
      <c r="S104">
        <v>-99</v>
      </c>
      <c r="T104">
        <v>257</v>
      </c>
    </row>
    <row r="105" spans="1:20">
      <c r="A105" s="9" t="s">
        <v>207</v>
      </c>
      <c r="B105">
        <v>132</v>
      </c>
      <c r="C105">
        <v>64</v>
      </c>
      <c r="D105">
        <v>3</v>
      </c>
      <c r="E105">
        <v>5</v>
      </c>
      <c r="F105">
        <v>105</v>
      </c>
      <c r="G105">
        <v>-99</v>
      </c>
      <c r="H105">
        <v>235</v>
      </c>
      <c r="I105">
        <v>97</v>
      </c>
      <c r="J105">
        <v>-99</v>
      </c>
      <c r="K105">
        <v>264</v>
      </c>
      <c r="L105">
        <v>86</v>
      </c>
      <c r="M105">
        <v>-99</v>
      </c>
      <c r="N105">
        <v>284</v>
      </c>
      <c r="O105">
        <v>88</v>
      </c>
      <c r="P105">
        <v>-99</v>
      </c>
      <c r="Q105">
        <v>306</v>
      </c>
      <c r="R105">
        <v>89</v>
      </c>
      <c r="S105">
        <v>-99</v>
      </c>
      <c r="T105">
        <v>345</v>
      </c>
    </row>
    <row r="106" spans="1:20">
      <c r="A106" s="9" t="s">
        <v>207</v>
      </c>
      <c r="B106">
        <v>132</v>
      </c>
      <c r="C106">
        <v>65</v>
      </c>
      <c r="D106">
        <v>3</v>
      </c>
      <c r="E106">
        <v>5</v>
      </c>
      <c r="F106">
        <v>105</v>
      </c>
      <c r="G106">
        <v>-99</v>
      </c>
      <c r="H106">
        <v>235</v>
      </c>
      <c r="I106">
        <v>107</v>
      </c>
      <c r="J106">
        <v>-99</v>
      </c>
      <c r="K106">
        <v>243</v>
      </c>
      <c r="L106">
        <v>93</v>
      </c>
      <c r="M106">
        <v>-99</v>
      </c>
      <c r="N106">
        <v>260</v>
      </c>
      <c r="O106">
        <v>86</v>
      </c>
      <c r="P106">
        <v>-99</v>
      </c>
      <c r="Q106">
        <v>275</v>
      </c>
      <c r="R106">
        <v>88</v>
      </c>
      <c r="S106">
        <v>-99</v>
      </c>
      <c r="T106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5"/>
  <cols>
    <col min="2" max="2" width="22" bestFit="1" customWidth="1"/>
  </cols>
  <sheetData>
    <row r="1" spans="1:2">
      <c r="A1" t="s">
        <v>177</v>
      </c>
      <c r="B1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5"/>
  <sheetViews>
    <sheetView workbookViewId="0"/>
  </sheetViews>
  <sheetFormatPr defaultRowHeight="15"/>
  <cols>
    <col min="1" max="1" width="5.5703125" customWidth="1"/>
    <col min="2" max="2" width="12" bestFit="1" customWidth="1"/>
    <col min="3" max="3" width="4.85546875" bestFit="1" customWidth="1"/>
    <col min="4" max="4" width="15.5703125" bestFit="1" customWidth="1"/>
  </cols>
  <sheetData>
    <row r="1" spans="1:4">
      <c r="B1" s="1" t="s">
        <v>210</v>
      </c>
      <c r="C1" s="1" t="s">
        <v>211</v>
      </c>
      <c r="D1" s="1" t="s">
        <v>212</v>
      </c>
    </row>
    <row r="2" spans="1:4">
      <c r="A2" s="1">
        <v>2</v>
      </c>
      <c r="B2" s="12">
        <f>AVERAGEIF(mittaukset!$A$2:$A$2269,A2,mittaukset!$AB$2:$AB$2269)</f>
        <v>5.091176470588235</v>
      </c>
      <c r="C2" s="13">
        <v>4</v>
      </c>
      <c r="D2" s="12">
        <f>B2/C2</f>
        <v>1.2727941176470587</v>
      </c>
    </row>
    <row r="3" spans="1:4">
      <c r="A3" s="1">
        <v>37</v>
      </c>
      <c r="B3" s="12">
        <f>AVERAGEIF(mittaukset!$A$2:$A$2269,A3,mittaukset!$AB$2:$AB$2269)</f>
        <v>3.7948717948717947</v>
      </c>
      <c r="C3" s="13">
        <v>5</v>
      </c>
      <c r="D3" s="12">
        <f>B3/C3</f>
        <v>0.75897435897435894</v>
      </c>
    </row>
    <row r="4" spans="1:4">
      <c r="A4" s="1">
        <v>62</v>
      </c>
      <c r="B4" s="12">
        <f>AVERAGEIF(mittaukset!$A$2:$A$2269,A4,mittaukset!$AB$2:$AB$2269)</f>
        <v>4.0701754385964914</v>
      </c>
      <c r="C4" s="13">
        <v>5</v>
      </c>
      <c r="D4" s="12">
        <f t="shared" ref="D4:D9" si="0">B4/C4</f>
        <v>0.81403508771929833</v>
      </c>
    </row>
    <row r="5" spans="1:4">
      <c r="A5" s="1">
        <v>81</v>
      </c>
      <c r="B5" s="12">
        <f>AVERAGEIF(mittaukset!$A$2:$A$2269,A5,mittaukset!$AB$2:$AB$2269)</f>
        <v>4.9873417721518987</v>
      </c>
      <c r="C5" s="13">
        <v>5</v>
      </c>
      <c r="D5" s="12">
        <f t="shared" si="0"/>
        <v>0.99746835443037973</v>
      </c>
    </row>
    <row r="6" spans="1:4">
      <c r="A6" s="1">
        <v>84</v>
      </c>
      <c r="B6" s="12">
        <f>AVERAGEIF(mittaukset!$A$2:$A$2269,A6,mittaukset!$AB$2:$AB$2269)</f>
        <v>5.134615384615385</v>
      </c>
      <c r="C6" s="13">
        <v>5</v>
      </c>
      <c r="D6" s="12">
        <f t="shared" si="0"/>
        <v>1.026923076923077</v>
      </c>
    </row>
    <row r="7" spans="1:4">
      <c r="A7" s="1">
        <v>122</v>
      </c>
      <c r="B7" s="12">
        <f>AVERAGEIF(mittaukset!$A$2:$A$2269,A7,mittaukset!$AB$2:$AB$2269)</f>
        <v>16.362962962962964</v>
      </c>
      <c r="C7" s="13">
        <v>5</v>
      </c>
      <c r="D7" s="12">
        <f t="shared" si="0"/>
        <v>3.2725925925925927</v>
      </c>
    </row>
    <row r="8" spans="1:4">
      <c r="A8" s="1">
        <v>131</v>
      </c>
      <c r="B8" s="12">
        <f>AVERAGEIF(mittaukset!$A$2:$A$2269,A8,mittaukset!$AB$2:$AB$2269)</f>
        <v>14.355072463768115</v>
      </c>
      <c r="C8" s="13">
        <v>5</v>
      </c>
      <c r="D8" s="12">
        <f t="shared" si="0"/>
        <v>2.871014492753623</v>
      </c>
    </row>
    <row r="9" spans="1:4">
      <c r="A9" s="1">
        <v>132</v>
      </c>
      <c r="B9" s="12">
        <f>AVERAGEIF(mittaukset!$A$2:$A$2269,A9,mittaukset!$AB$2:$AB$2269)</f>
        <v>12.871794871794872</v>
      </c>
      <c r="C9" s="13">
        <v>5</v>
      </c>
      <c r="D9" s="12">
        <f t="shared" si="0"/>
        <v>2.5743589743589745</v>
      </c>
    </row>
    <row r="10" spans="1:4">
      <c r="A10" s="1"/>
    </row>
    <row r="11" spans="1:4">
      <c r="A11" s="1"/>
    </row>
    <row r="12" spans="1:4">
      <c r="A12" s="1"/>
    </row>
    <row r="13" spans="1:4">
      <c r="A13" s="1"/>
    </row>
    <row r="14" spans="1:4">
      <c r="A14" s="1"/>
    </row>
    <row r="15" spans="1:4">
      <c r="A15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53"/>
  <sheetViews>
    <sheetView workbookViewId="0">
      <selection activeCell="B2" sqref="B2:AC2"/>
    </sheetView>
  </sheetViews>
  <sheetFormatPr defaultRowHeight="15"/>
  <cols>
    <col min="1" max="1" width="39.140625" bestFit="1" customWidth="1"/>
    <col min="2" max="29" width="6.7109375" customWidth="1"/>
  </cols>
  <sheetData>
    <row r="1" spans="1:31">
      <c r="B1" s="1" t="s">
        <v>90</v>
      </c>
      <c r="D1" s="1" t="s">
        <v>133</v>
      </c>
      <c r="F1" s="1" t="s">
        <v>128</v>
      </c>
      <c r="H1" s="1" t="s">
        <v>52</v>
      </c>
      <c r="J1" s="1">
        <v>37</v>
      </c>
      <c r="L1" s="1">
        <v>62</v>
      </c>
      <c r="N1" s="1">
        <v>81</v>
      </c>
      <c r="P1" s="1">
        <v>84</v>
      </c>
      <c r="R1" s="1" t="s">
        <v>176</v>
      </c>
      <c r="T1" s="1" t="s">
        <v>177</v>
      </c>
      <c r="V1" s="1" t="s">
        <v>152</v>
      </c>
      <c r="X1" s="1" t="s">
        <v>127</v>
      </c>
      <c r="Z1" s="1" t="s">
        <v>95</v>
      </c>
      <c r="AB1" s="1" t="s">
        <v>207</v>
      </c>
    </row>
    <row r="2" spans="1:31" ht="43.5">
      <c r="B2" s="2" t="s">
        <v>301</v>
      </c>
      <c r="C2" s="2" t="s">
        <v>302</v>
      </c>
      <c r="D2" s="2" t="s">
        <v>301</v>
      </c>
      <c r="E2" s="2" t="s">
        <v>302</v>
      </c>
      <c r="F2" s="2" t="s">
        <v>301</v>
      </c>
      <c r="G2" s="2" t="s">
        <v>302</v>
      </c>
      <c r="H2" s="2" t="s">
        <v>301</v>
      </c>
      <c r="I2" s="2" t="s">
        <v>302</v>
      </c>
      <c r="J2" s="2" t="s">
        <v>301</v>
      </c>
      <c r="K2" s="2" t="s">
        <v>302</v>
      </c>
      <c r="L2" s="2" t="s">
        <v>301</v>
      </c>
      <c r="M2" s="2" t="s">
        <v>302</v>
      </c>
      <c r="N2" s="2" t="s">
        <v>301</v>
      </c>
      <c r="O2" s="2" t="s">
        <v>302</v>
      </c>
      <c r="P2" s="2" t="s">
        <v>301</v>
      </c>
      <c r="Q2" s="2" t="s">
        <v>302</v>
      </c>
      <c r="R2" s="2" t="s">
        <v>301</v>
      </c>
      <c r="S2" s="2" t="s">
        <v>302</v>
      </c>
      <c r="T2" s="2" t="s">
        <v>301</v>
      </c>
      <c r="U2" s="2" t="s">
        <v>302</v>
      </c>
      <c r="V2" s="2" t="s">
        <v>301</v>
      </c>
      <c r="W2" s="2" t="s">
        <v>302</v>
      </c>
      <c r="X2" s="2" t="s">
        <v>301</v>
      </c>
      <c r="Y2" s="2" t="s">
        <v>302</v>
      </c>
      <c r="Z2" s="2" t="s">
        <v>301</v>
      </c>
      <c r="AA2" s="2" t="s">
        <v>302</v>
      </c>
      <c r="AB2" s="2" t="s">
        <v>301</v>
      </c>
      <c r="AC2" s="2" t="s">
        <v>302</v>
      </c>
      <c r="AD2" s="2"/>
      <c r="AE2" s="2"/>
    </row>
    <row r="3" spans="1:31" s="18" customFormat="1">
      <c r="A3" s="18" t="s">
        <v>250</v>
      </c>
      <c r="B3" s="18">
        <v>671.42899999999997</v>
      </c>
      <c r="C3" s="18">
        <v>0</v>
      </c>
      <c r="D3" s="18">
        <v>650</v>
      </c>
      <c r="E3" s="18">
        <v>0</v>
      </c>
      <c r="F3" s="19">
        <v>841.66700000000003</v>
      </c>
      <c r="G3" s="19">
        <v>0</v>
      </c>
      <c r="H3" s="18">
        <v>807.14290000000005</v>
      </c>
      <c r="I3" s="18">
        <v>0</v>
      </c>
      <c r="J3" s="18">
        <v>525</v>
      </c>
      <c r="K3" s="18">
        <v>0</v>
      </c>
      <c r="L3" s="18">
        <v>566.66700000000003</v>
      </c>
      <c r="M3" s="18">
        <v>0</v>
      </c>
      <c r="N3" s="19">
        <v>748.14800000000002</v>
      </c>
      <c r="O3" s="19">
        <v>0</v>
      </c>
      <c r="P3" s="18">
        <v>677.77800000000002</v>
      </c>
      <c r="Q3" s="18">
        <v>0</v>
      </c>
      <c r="R3" s="18">
        <v>1690</v>
      </c>
      <c r="S3" s="18">
        <v>0</v>
      </c>
      <c r="T3" s="18">
        <v>1711.1110000000001</v>
      </c>
      <c r="U3" s="18">
        <v>0</v>
      </c>
      <c r="V3" s="19">
        <v>2510</v>
      </c>
      <c r="W3" s="19">
        <v>0</v>
      </c>
      <c r="X3" s="22">
        <v>2210</v>
      </c>
      <c r="Y3" s="22">
        <v>0</v>
      </c>
      <c r="Z3" s="22">
        <v>2166.6669999999999</v>
      </c>
      <c r="AA3" s="22">
        <v>0</v>
      </c>
      <c r="AB3" s="18">
        <v>2083.3330000000001</v>
      </c>
      <c r="AC3" s="18">
        <v>0</v>
      </c>
    </row>
    <row r="4" spans="1:31" s="18" customFormat="1">
      <c r="A4" s="18" t="s">
        <v>251</v>
      </c>
      <c r="B4" s="18">
        <v>621.42899999999997</v>
      </c>
      <c r="C4" s="18">
        <v>621.42899999999997</v>
      </c>
      <c r="D4" s="18">
        <v>578.57140000000004</v>
      </c>
      <c r="E4" s="18">
        <v>578.57140000000004</v>
      </c>
      <c r="F4" s="19">
        <v>750</v>
      </c>
      <c r="G4" s="19">
        <v>750</v>
      </c>
      <c r="H4" s="18">
        <v>785.71429999999998</v>
      </c>
      <c r="I4" s="18">
        <v>785.71429999999998</v>
      </c>
      <c r="J4" s="18">
        <v>518.75</v>
      </c>
      <c r="K4" s="18">
        <v>518.75</v>
      </c>
      <c r="L4" s="18">
        <v>525</v>
      </c>
      <c r="M4" s="18">
        <v>525</v>
      </c>
      <c r="N4" s="19">
        <v>651.85199999999998</v>
      </c>
      <c r="O4" s="19">
        <v>651.85</v>
      </c>
      <c r="P4" s="18">
        <v>644.44399999999996</v>
      </c>
      <c r="Q4" s="18">
        <v>644.44399999999996</v>
      </c>
      <c r="R4" s="18">
        <v>1690</v>
      </c>
      <c r="S4" s="18">
        <v>1688.8889999999999</v>
      </c>
      <c r="T4" s="18">
        <v>1622.222</v>
      </c>
      <c r="U4" s="18">
        <v>1622.222</v>
      </c>
      <c r="V4" s="19">
        <v>2030</v>
      </c>
      <c r="W4" s="19">
        <v>2025.6410000000001</v>
      </c>
      <c r="X4" s="22">
        <v>1720</v>
      </c>
      <c r="Y4" s="22">
        <v>1717.9490000000001</v>
      </c>
      <c r="Z4" s="22">
        <v>2150</v>
      </c>
      <c r="AA4" s="22">
        <v>2150</v>
      </c>
      <c r="AB4" s="18">
        <v>2083.3330000000001</v>
      </c>
      <c r="AC4" s="18">
        <v>2083.3330000000001</v>
      </c>
    </row>
    <row r="5" spans="1:31" s="18" customFormat="1">
      <c r="A5" s="18" t="s">
        <v>252</v>
      </c>
      <c r="B5" s="18">
        <v>107.143</v>
      </c>
      <c r="C5" s="18">
        <v>107.143</v>
      </c>
      <c r="D5" s="18">
        <v>150</v>
      </c>
      <c r="E5" s="18">
        <v>150</v>
      </c>
      <c r="F5" s="19">
        <v>75</v>
      </c>
      <c r="G5" s="19">
        <v>75</v>
      </c>
      <c r="H5" s="18">
        <v>178.57140000000001</v>
      </c>
      <c r="I5" s="18">
        <v>178.57140000000001</v>
      </c>
      <c r="J5" s="18">
        <v>500</v>
      </c>
      <c r="K5" s="18">
        <v>500</v>
      </c>
      <c r="L5" s="18">
        <v>50</v>
      </c>
      <c r="M5" s="18">
        <v>50</v>
      </c>
      <c r="N5" s="19">
        <v>222.22200000000001</v>
      </c>
      <c r="O5" s="19">
        <v>222.22</v>
      </c>
      <c r="P5" s="18">
        <v>100</v>
      </c>
      <c r="Q5" s="18">
        <v>100</v>
      </c>
      <c r="R5" s="18">
        <v>111</v>
      </c>
      <c r="S5" s="18">
        <v>111.111</v>
      </c>
      <c r="T5" s="18">
        <v>88.888999999999996</v>
      </c>
      <c r="U5" s="18">
        <v>88.888999999999996</v>
      </c>
      <c r="V5" s="19">
        <v>0</v>
      </c>
      <c r="W5" s="19">
        <v>0</v>
      </c>
      <c r="X5" s="22">
        <v>0</v>
      </c>
      <c r="Y5" s="22">
        <v>0</v>
      </c>
      <c r="Z5" s="22">
        <v>33.332999999999998</v>
      </c>
      <c r="AA5" s="22">
        <v>33.332999999999998</v>
      </c>
      <c r="AB5" s="18">
        <v>0</v>
      </c>
      <c r="AC5" s="18">
        <v>0</v>
      </c>
    </row>
    <row r="6" spans="1:31" s="18" customFormat="1">
      <c r="A6" s="18" t="s">
        <v>253</v>
      </c>
      <c r="B6" s="18">
        <v>414.286</v>
      </c>
      <c r="C6" s="18">
        <v>414.286</v>
      </c>
      <c r="D6" s="18">
        <v>407.1429</v>
      </c>
      <c r="E6" s="18">
        <v>407.1429</v>
      </c>
      <c r="F6" s="19">
        <v>650</v>
      </c>
      <c r="G6" s="19">
        <v>650</v>
      </c>
      <c r="H6" s="18">
        <v>542.85709999999995</v>
      </c>
      <c r="I6" s="18">
        <v>542.85709999999995</v>
      </c>
      <c r="J6" s="18">
        <v>18.75</v>
      </c>
      <c r="K6" s="18">
        <v>18.75</v>
      </c>
      <c r="L6" s="18">
        <v>433.33300000000003</v>
      </c>
      <c r="M6" s="18">
        <v>433.33300000000003</v>
      </c>
      <c r="N6" s="19">
        <v>400</v>
      </c>
      <c r="O6" s="19">
        <v>400</v>
      </c>
      <c r="P6" s="18">
        <v>500</v>
      </c>
      <c r="Q6" s="18">
        <v>500</v>
      </c>
      <c r="R6" s="18">
        <v>911</v>
      </c>
      <c r="S6" s="18">
        <v>911.11099999999999</v>
      </c>
      <c r="T6" s="18">
        <v>1022.222</v>
      </c>
      <c r="U6" s="18">
        <v>1022.222</v>
      </c>
      <c r="V6" s="19">
        <v>2000</v>
      </c>
      <c r="W6" s="19">
        <v>2000</v>
      </c>
      <c r="X6" s="22">
        <v>1510</v>
      </c>
      <c r="Y6" s="22">
        <v>1512.8209999999999</v>
      </c>
      <c r="Z6" s="22">
        <v>116.667</v>
      </c>
      <c r="AA6" s="22">
        <v>116.667</v>
      </c>
      <c r="AB6" s="18">
        <v>250</v>
      </c>
      <c r="AC6" s="18">
        <v>250</v>
      </c>
    </row>
    <row r="7" spans="1:31" s="18" customFormat="1">
      <c r="A7" s="18" t="s">
        <v>254</v>
      </c>
      <c r="B7" s="18">
        <v>78.570999999999998</v>
      </c>
      <c r="C7" s="18">
        <v>78.570999999999998</v>
      </c>
      <c r="D7" s="18">
        <v>14.2857</v>
      </c>
      <c r="E7" s="18">
        <v>14.2857</v>
      </c>
      <c r="F7" s="19">
        <v>25</v>
      </c>
      <c r="G7" s="19">
        <v>25</v>
      </c>
      <c r="H7" s="18">
        <v>57.142899999999997</v>
      </c>
      <c r="I7" s="18">
        <v>57.142899999999997</v>
      </c>
      <c r="J7" s="18">
        <v>0</v>
      </c>
      <c r="K7" s="18">
        <v>0</v>
      </c>
      <c r="L7" s="18">
        <v>41.667000000000002</v>
      </c>
      <c r="M7" s="18">
        <v>41.667000000000002</v>
      </c>
      <c r="N7" s="19">
        <v>29.63</v>
      </c>
      <c r="O7" s="19">
        <v>29.63</v>
      </c>
      <c r="P7" s="18">
        <v>44.444000000000003</v>
      </c>
      <c r="Q7" s="18">
        <v>44.444000000000003</v>
      </c>
      <c r="R7" s="18">
        <v>644</v>
      </c>
      <c r="S7" s="18">
        <v>644.44399999999996</v>
      </c>
      <c r="T7" s="18">
        <v>377.77800000000002</v>
      </c>
      <c r="U7" s="18">
        <v>377.77800000000002</v>
      </c>
      <c r="V7" s="19">
        <v>0</v>
      </c>
      <c r="W7" s="19">
        <v>0</v>
      </c>
      <c r="X7" s="22">
        <v>51.3</v>
      </c>
      <c r="Y7" s="22">
        <v>51.281999999999996</v>
      </c>
      <c r="Z7" s="22">
        <v>1750</v>
      </c>
      <c r="AA7" s="22">
        <v>1750</v>
      </c>
      <c r="AB7" s="18">
        <v>1766.6669999999999</v>
      </c>
      <c r="AC7" s="18">
        <v>1766.6669999999999</v>
      </c>
    </row>
    <row r="8" spans="1:31" s="18" customFormat="1">
      <c r="A8" s="18" t="s">
        <v>255</v>
      </c>
      <c r="B8" s="18">
        <v>21.428999999999998</v>
      </c>
      <c r="C8" s="18">
        <v>21.428999999999998</v>
      </c>
      <c r="D8" s="18">
        <v>7.1429</v>
      </c>
      <c r="E8" s="18">
        <v>7.1429</v>
      </c>
      <c r="F8" s="19">
        <v>0</v>
      </c>
      <c r="G8" s="19">
        <v>0</v>
      </c>
      <c r="H8" s="18">
        <v>7.1429</v>
      </c>
      <c r="I8" s="18">
        <v>7.1429</v>
      </c>
      <c r="J8" s="18">
        <v>0</v>
      </c>
      <c r="K8" s="18">
        <v>0</v>
      </c>
      <c r="L8" s="18">
        <v>0</v>
      </c>
      <c r="M8" s="18">
        <v>0</v>
      </c>
      <c r="N8" s="19">
        <v>0</v>
      </c>
      <c r="O8" s="19">
        <v>0</v>
      </c>
      <c r="P8" s="18">
        <v>0</v>
      </c>
      <c r="Q8" s="18">
        <v>0</v>
      </c>
      <c r="R8" s="18">
        <v>22.2</v>
      </c>
      <c r="S8" s="18">
        <v>22.222000000000001</v>
      </c>
      <c r="T8" s="18">
        <v>88.888999999999996</v>
      </c>
      <c r="U8" s="18">
        <v>88.888999999999996</v>
      </c>
      <c r="V8" s="19">
        <v>25.6</v>
      </c>
      <c r="W8" s="19">
        <v>25.640999999999998</v>
      </c>
      <c r="X8" s="22">
        <v>154</v>
      </c>
      <c r="Y8" s="22">
        <v>153.846</v>
      </c>
      <c r="Z8" s="22">
        <v>250</v>
      </c>
      <c r="AA8" s="22">
        <v>250</v>
      </c>
      <c r="AB8" s="18">
        <v>66.667000000000002</v>
      </c>
      <c r="AC8" s="18">
        <v>66.667000000000002</v>
      </c>
    </row>
    <row r="9" spans="1:31" s="20" customFormat="1">
      <c r="A9" s="20" t="s">
        <v>256</v>
      </c>
      <c r="B9" s="20">
        <v>29.951000000000001</v>
      </c>
      <c r="C9" s="20">
        <v>0</v>
      </c>
      <c r="D9" s="20">
        <v>31.2377</v>
      </c>
      <c r="E9" s="20">
        <v>0</v>
      </c>
      <c r="F9" s="21">
        <v>34.978999999999999</v>
      </c>
      <c r="G9" s="21">
        <v>0</v>
      </c>
      <c r="H9" s="20">
        <v>34.302</v>
      </c>
      <c r="I9" s="20">
        <v>0</v>
      </c>
      <c r="J9" s="20">
        <v>20.331099999999999</v>
      </c>
      <c r="K9" s="20">
        <v>0</v>
      </c>
      <c r="L9" s="20">
        <v>32.792000000000002</v>
      </c>
      <c r="M9" s="20">
        <v>0</v>
      </c>
      <c r="N9" s="21">
        <v>50.722000000000001</v>
      </c>
      <c r="O9" s="21">
        <v>0</v>
      </c>
      <c r="P9" s="20">
        <v>23.516999999999999</v>
      </c>
      <c r="Q9" s="20">
        <v>0</v>
      </c>
      <c r="R9" s="20">
        <v>25.3</v>
      </c>
      <c r="S9" s="20">
        <v>0</v>
      </c>
      <c r="T9" s="20">
        <v>26.527000000000001</v>
      </c>
      <c r="U9" s="20">
        <v>0</v>
      </c>
      <c r="V9" s="21">
        <v>40.299999999999997</v>
      </c>
      <c r="W9" s="21">
        <v>0</v>
      </c>
      <c r="X9" s="23">
        <v>36.4</v>
      </c>
      <c r="Y9" s="23">
        <v>0</v>
      </c>
      <c r="Z9" s="23">
        <v>28.050999999999998</v>
      </c>
      <c r="AA9" s="23">
        <v>0</v>
      </c>
      <c r="AB9" s="20">
        <v>24.565999999999999</v>
      </c>
      <c r="AC9" s="20">
        <v>0</v>
      </c>
    </row>
    <row r="10" spans="1:31" s="20" customFormat="1">
      <c r="A10" s="20" t="s">
        <v>257</v>
      </c>
      <c r="B10" s="20">
        <v>28.326000000000001</v>
      </c>
      <c r="C10" s="20">
        <v>29.347999999999999</v>
      </c>
      <c r="D10" s="20">
        <v>28.606999999999999</v>
      </c>
      <c r="E10" s="20">
        <v>29.895800000000001</v>
      </c>
      <c r="F10" s="21">
        <v>31.725000000000001</v>
      </c>
      <c r="G10" s="21">
        <v>34.408999999999999</v>
      </c>
      <c r="H10" s="20">
        <v>33.529200000000003</v>
      </c>
      <c r="I10" s="20">
        <v>34.777900000000002</v>
      </c>
      <c r="J10" s="20">
        <v>20.112500000000001</v>
      </c>
      <c r="K10" s="20">
        <v>20.783799999999999</v>
      </c>
      <c r="L10" s="20">
        <v>31.452000000000002</v>
      </c>
      <c r="M10" s="20">
        <v>32.334000000000003</v>
      </c>
      <c r="N10" s="21">
        <v>45.04</v>
      </c>
      <c r="O10" s="21">
        <v>46.51</v>
      </c>
      <c r="P10" s="20">
        <v>23.372</v>
      </c>
      <c r="Q10" s="20">
        <v>25.15</v>
      </c>
      <c r="R10" s="20">
        <v>25.3</v>
      </c>
      <c r="S10" s="20">
        <v>31.15</v>
      </c>
      <c r="T10" s="20">
        <v>25.1</v>
      </c>
      <c r="U10" s="20">
        <v>30.826000000000001</v>
      </c>
      <c r="V10" s="21">
        <v>35.299999999999997</v>
      </c>
      <c r="W10" s="21">
        <v>70.260000000000005</v>
      </c>
      <c r="X10" s="23">
        <v>32.9</v>
      </c>
      <c r="Y10" s="23">
        <v>38.774999999999999</v>
      </c>
      <c r="Z10" s="23">
        <v>27.91</v>
      </c>
      <c r="AA10" s="23">
        <v>33.534999999999997</v>
      </c>
      <c r="AB10" s="20">
        <v>24.565999999999999</v>
      </c>
      <c r="AC10" s="20">
        <v>29.809000000000001</v>
      </c>
    </row>
    <row r="11" spans="1:31" s="20" customFormat="1">
      <c r="A11" s="20" t="s">
        <v>258</v>
      </c>
      <c r="B11" s="20">
        <v>6.9059999999999997</v>
      </c>
      <c r="C11" s="20">
        <v>7.1280000000000001</v>
      </c>
      <c r="D11" s="20">
        <v>10.1791</v>
      </c>
      <c r="E11" s="20">
        <v>10.582100000000001</v>
      </c>
      <c r="F11" s="21">
        <v>4.3579999999999997</v>
      </c>
      <c r="G11" s="21">
        <v>4.6820000000000004</v>
      </c>
      <c r="H11" s="20">
        <v>10.963800000000001</v>
      </c>
      <c r="I11" s="20">
        <v>11.3239</v>
      </c>
      <c r="J11" s="20">
        <v>20.073599999999999</v>
      </c>
      <c r="K11" s="20">
        <v>20.738900000000001</v>
      </c>
      <c r="L11" s="20">
        <v>3.1869999999999998</v>
      </c>
      <c r="M11" s="20">
        <v>3.278</v>
      </c>
      <c r="N11" s="21">
        <v>23.449000000000002</v>
      </c>
      <c r="O11" s="21">
        <v>24.09</v>
      </c>
      <c r="P11" s="20">
        <v>5.14</v>
      </c>
      <c r="Q11" s="20">
        <v>5.4779999999999998</v>
      </c>
      <c r="R11" s="20">
        <v>1.55</v>
      </c>
      <c r="S11" s="20">
        <v>1.948</v>
      </c>
      <c r="T11" s="20">
        <v>0.48299999999999998</v>
      </c>
      <c r="U11" s="20">
        <v>0.67700000000000005</v>
      </c>
      <c r="V11" s="21">
        <v>0</v>
      </c>
      <c r="W11" s="21">
        <v>0</v>
      </c>
      <c r="X11" s="23">
        <v>0</v>
      </c>
      <c r="Y11" s="23">
        <v>0</v>
      </c>
      <c r="Z11" s="23">
        <v>0.622</v>
      </c>
      <c r="AA11" s="23">
        <v>0.72099999999999997</v>
      </c>
      <c r="AB11" s="20">
        <v>0</v>
      </c>
      <c r="AC11" s="20">
        <v>0</v>
      </c>
    </row>
    <row r="12" spans="1:31" s="20" customFormat="1">
      <c r="A12" s="20" t="s">
        <v>259</v>
      </c>
      <c r="B12" s="20">
        <v>18.498999999999999</v>
      </c>
      <c r="C12" s="20">
        <v>19.167999999999999</v>
      </c>
      <c r="D12" s="20">
        <v>17.9956</v>
      </c>
      <c r="E12" s="20">
        <v>18.850999999999999</v>
      </c>
      <c r="F12" s="21">
        <v>26.536000000000001</v>
      </c>
      <c r="G12" s="21">
        <v>28.824000000000002</v>
      </c>
      <c r="H12" s="20">
        <v>21.944700000000001</v>
      </c>
      <c r="I12" s="20">
        <v>22.789000000000001</v>
      </c>
      <c r="J12" s="20">
        <v>3.8899999999999997E-2</v>
      </c>
      <c r="K12" s="20">
        <v>4.4900000000000002E-2</v>
      </c>
      <c r="L12" s="20">
        <v>26.943999999999999</v>
      </c>
      <c r="M12" s="20">
        <v>27.686</v>
      </c>
      <c r="N12" s="21">
        <v>19.149000000000001</v>
      </c>
      <c r="O12" s="21">
        <v>19.91</v>
      </c>
      <c r="P12" s="20">
        <v>17.827999999999999</v>
      </c>
      <c r="Q12" s="20">
        <v>19.207000000000001</v>
      </c>
      <c r="R12" s="20">
        <v>13.6</v>
      </c>
      <c r="S12" s="20">
        <v>16.713999999999999</v>
      </c>
      <c r="T12" s="20">
        <v>17.106000000000002</v>
      </c>
      <c r="U12" s="20">
        <v>20.850999999999999</v>
      </c>
      <c r="V12" s="21">
        <v>35.299999999999997</v>
      </c>
      <c r="W12" s="21">
        <v>69.997</v>
      </c>
      <c r="X12" s="23">
        <v>32.1</v>
      </c>
      <c r="Y12" s="23">
        <v>37.683999999999997</v>
      </c>
      <c r="Z12" s="23">
        <v>0.54300000000000004</v>
      </c>
      <c r="AA12" s="23">
        <v>0.73699999999999999</v>
      </c>
      <c r="AB12" s="20">
        <v>1.77</v>
      </c>
      <c r="AC12" s="20">
        <v>2.262</v>
      </c>
    </row>
    <row r="13" spans="1:31" s="20" customFormat="1">
      <c r="A13" s="20" t="s">
        <v>260</v>
      </c>
      <c r="B13" s="20">
        <v>2.722</v>
      </c>
      <c r="C13" s="20">
        <v>2.8370000000000002</v>
      </c>
      <c r="D13" s="20">
        <v>0.38879999999999998</v>
      </c>
      <c r="E13" s="20">
        <v>0.4133</v>
      </c>
      <c r="F13" s="21">
        <v>0.83099999999999996</v>
      </c>
      <c r="G13" s="21">
        <v>0.90300000000000002</v>
      </c>
      <c r="H13" s="20">
        <v>0.58650000000000002</v>
      </c>
      <c r="I13" s="20">
        <v>0.62670000000000003</v>
      </c>
      <c r="J13" s="20">
        <v>0</v>
      </c>
      <c r="K13" s="20">
        <v>0</v>
      </c>
      <c r="L13" s="20">
        <v>1.321</v>
      </c>
      <c r="M13" s="20">
        <v>1.37</v>
      </c>
      <c r="N13" s="21">
        <v>2.4420000000000002</v>
      </c>
      <c r="O13" s="21">
        <v>2.52</v>
      </c>
      <c r="P13" s="20">
        <v>0.40400000000000003</v>
      </c>
      <c r="Q13" s="20">
        <v>0.46500000000000002</v>
      </c>
      <c r="R13" s="20">
        <v>10.1</v>
      </c>
      <c r="S13" s="20">
        <v>12.401999999999999</v>
      </c>
      <c r="T13" s="20">
        <v>6.266</v>
      </c>
      <c r="U13" s="20">
        <v>7.6849999999999996</v>
      </c>
      <c r="V13" s="21">
        <v>0</v>
      </c>
      <c r="W13" s="21">
        <v>0</v>
      </c>
      <c r="X13" s="23">
        <v>6.83E-2</v>
      </c>
      <c r="Y13" s="23">
        <v>0.122</v>
      </c>
      <c r="Z13" s="23">
        <v>24.972999999999999</v>
      </c>
      <c r="AA13" s="23">
        <v>29.824999999999999</v>
      </c>
      <c r="AB13" s="20">
        <v>22.524000000000001</v>
      </c>
      <c r="AC13" s="20">
        <v>27.17</v>
      </c>
    </row>
    <row r="14" spans="1:31" s="20" customFormat="1">
      <c r="A14" s="20" t="s">
        <v>261</v>
      </c>
      <c r="B14" s="20">
        <v>0.19900000000000001</v>
      </c>
      <c r="C14" s="20">
        <v>0.216</v>
      </c>
      <c r="D14" s="20">
        <v>4.3400000000000001E-2</v>
      </c>
      <c r="E14" s="20">
        <v>4.9399999999999999E-2</v>
      </c>
      <c r="F14" s="21">
        <v>0</v>
      </c>
      <c r="G14" s="21">
        <v>0</v>
      </c>
      <c r="H14" s="20">
        <v>3.4099999999999998E-2</v>
      </c>
      <c r="I14" s="20">
        <v>3.8300000000000001E-2</v>
      </c>
      <c r="J14" s="20">
        <v>0</v>
      </c>
      <c r="K14" s="20">
        <v>0</v>
      </c>
      <c r="L14" s="20">
        <v>0</v>
      </c>
      <c r="M14" s="20">
        <v>0</v>
      </c>
      <c r="N14" s="21">
        <v>0</v>
      </c>
      <c r="O14" s="21">
        <v>0</v>
      </c>
      <c r="P14" s="20">
        <v>0</v>
      </c>
      <c r="Q14" s="20">
        <v>0</v>
      </c>
      <c r="R14" s="20">
        <v>5.0900000000000001E-2</v>
      </c>
      <c r="S14" s="20">
        <v>8.5999999999999993E-2</v>
      </c>
      <c r="T14" s="20">
        <v>1.2450000000000001</v>
      </c>
      <c r="U14" s="20">
        <v>1.613</v>
      </c>
      <c r="V14" s="21">
        <v>5.2400000000000002E-2</v>
      </c>
      <c r="W14" s="21">
        <v>0.26300000000000001</v>
      </c>
      <c r="X14" s="23">
        <v>0.69099999999999995</v>
      </c>
      <c r="Y14" s="23">
        <v>0.96799999999999997</v>
      </c>
      <c r="Z14" s="23">
        <v>1.7709999999999999</v>
      </c>
      <c r="AA14" s="23">
        <v>2.2509999999999999</v>
      </c>
      <c r="AB14" s="20">
        <v>0.27200000000000002</v>
      </c>
      <c r="AC14" s="20">
        <v>0.377</v>
      </c>
    </row>
    <row r="15" spans="1:31" s="18" customFormat="1">
      <c r="A15" s="18" t="s">
        <v>262</v>
      </c>
      <c r="B15" s="18">
        <v>81.5</v>
      </c>
      <c r="C15" s="18">
        <v>86.5</v>
      </c>
      <c r="D15" s="18">
        <v>77.45</v>
      </c>
      <c r="E15" s="18">
        <v>82.45</v>
      </c>
      <c r="F15" s="19">
        <v>60</v>
      </c>
      <c r="G15" s="19">
        <v>65</v>
      </c>
      <c r="H15" s="18">
        <v>82.333299999999994</v>
      </c>
      <c r="I15" s="18">
        <v>87.333299999999994</v>
      </c>
      <c r="J15" s="18">
        <v>84.333299999999994</v>
      </c>
      <c r="K15" s="18">
        <v>89.333299999999994</v>
      </c>
      <c r="L15" s="18">
        <v>74</v>
      </c>
      <c r="M15" s="18">
        <v>79</v>
      </c>
      <c r="N15" s="19">
        <v>118.667</v>
      </c>
      <c r="O15" s="19">
        <v>123.67</v>
      </c>
      <c r="P15" s="18">
        <v>54</v>
      </c>
      <c r="Q15" s="18">
        <v>59</v>
      </c>
      <c r="R15" s="18">
        <v>33.299999999999997</v>
      </c>
      <c r="S15" s="18">
        <v>38.317999999999998</v>
      </c>
      <c r="T15" s="18">
        <v>33.332999999999998</v>
      </c>
      <c r="U15" s="18">
        <v>38.332999999999998</v>
      </c>
      <c r="V15" s="19">
        <v>49.7</v>
      </c>
      <c r="W15" s="19">
        <v>54.75</v>
      </c>
      <c r="X15" s="22">
        <v>33.9</v>
      </c>
      <c r="Y15" s="22">
        <v>38.889000000000003</v>
      </c>
      <c r="Z15" s="22">
        <v>27.606000000000002</v>
      </c>
      <c r="AA15" s="22">
        <v>32.606000000000002</v>
      </c>
      <c r="AB15" s="18">
        <v>28</v>
      </c>
      <c r="AC15" s="18">
        <v>33</v>
      </c>
    </row>
    <row r="16" spans="1:31" s="20" customFormat="1">
      <c r="A16" s="20" t="s">
        <v>263</v>
      </c>
      <c r="B16" s="20">
        <v>28.167999999999999</v>
      </c>
      <c r="C16" s="20">
        <v>28.542999999999999</v>
      </c>
      <c r="D16" s="20">
        <v>27.421800000000001</v>
      </c>
      <c r="E16" s="20">
        <v>27.942</v>
      </c>
      <c r="F16" s="21">
        <v>25.669</v>
      </c>
      <c r="G16" s="21">
        <v>26.547999999999998</v>
      </c>
      <c r="H16" s="20">
        <v>26.606300000000001</v>
      </c>
      <c r="I16" s="20">
        <v>27.0061</v>
      </c>
      <c r="J16" s="20">
        <v>23.8597</v>
      </c>
      <c r="K16" s="20">
        <v>24.210599999999999</v>
      </c>
      <c r="L16" s="20">
        <v>30.532</v>
      </c>
      <c r="M16" s="20">
        <v>30.898</v>
      </c>
      <c r="N16" s="21">
        <v>32.692</v>
      </c>
      <c r="O16" s="21">
        <v>33.130000000000003</v>
      </c>
      <c r="P16" s="20">
        <v>23.477</v>
      </c>
      <c r="Q16" s="20">
        <v>24.219000000000001</v>
      </c>
      <c r="R16" s="20">
        <v>16.399999999999999</v>
      </c>
      <c r="S16" s="20">
        <v>17.672999999999998</v>
      </c>
      <c r="T16" s="20">
        <v>16.158000000000001</v>
      </c>
      <c r="U16" s="20">
        <v>17.515999999999998</v>
      </c>
      <c r="V16" s="21">
        <v>16.7</v>
      </c>
      <c r="W16" s="21">
        <v>22.347000000000001</v>
      </c>
      <c r="X16" s="23">
        <v>17.3</v>
      </c>
      <c r="Y16" s="23">
        <v>18.568999999999999</v>
      </c>
      <c r="Z16" s="23">
        <v>14.33</v>
      </c>
      <c r="AA16" s="23">
        <v>15.452</v>
      </c>
      <c r="AB16" s="20">
        <v>13.561999999999999</v>
      </c>
      <c r="AC16" s="20">
        <v>14.686</v>
      </c>
    </row>
    <row r="17" spans="1:29" s="20" customFormat="1">
      <c r="A17" s="20" t="s">
        <v>264</v>
      </c>
      <c r="B17" s="20">
        <v>29.251000000000001</v>
      </c>
      <c r="C17" s="20">
        <v>29.698</v>
      </c>
      <c r="D17" s="20">
        <v>29.970099999999999</v>
      </c>
      <c r="E17" s="20">
        <v>30.535499999999999</v>
      </c>
      <c r="F17" s="21">
        <v>27.805</v>
      </c>
      <c r="G17" s="21">
        <v>28.777000000000001</v>
      </c>
      <c r="H17" s="20">
        <v>28.610700000000001</v>
      </c>
      <c r="I17" s="20">
        <v>29.058900000000001</v>
      </c>
      <c r="J17" s="20">
        <v>23.895900000000001</v>
      </c>
      <c r="K17" s="20">
        <v>24.251000000000001</v>
      </c>
      <c r="L17" s="20">
        <v>28.858000000000001</v>
      </c>
      <c r="M17" s="20">
        <v>29.256</v>
      </c>
      <c r="N17" s="21">
        <v>37.567999999999998</v>
      </c>
      <c r="O17" s="21">
        <v>38.049999999999997</v>
      </c>
      <c r="P17" s="20">
        <v>25.864000000000001</v>
      </c>
      <c r="Q17" s="20">
        <v>26.681999999999999</v>
      </c>
      <c r="R17" s="20">
        <v>13.9</v>
      </c>
      <c r="S17" s="20">
        <v>15.487</v>
      </c>
      <c r="T17" s="20">
        <v>9.6560000000000006</v>
      </c>
      <c r="U17" s="20">
        <v>11.003</v>
      </c>
      <c r="V17" s="21">
        <v>0</v>
      </c>
      <c r="W17" s="21">
        <v>0</v>
      </c>
      <c r="X17" s="23">
        <v>0</v>
      </c>
      <c r="Y17" s="23">
        <v>0</v>
      </c>
      <c r="Z17" s="23">
        <v>18.815999999999999</v>
      </c>
      <c r="AA17" s="23">
        <v>19.824000000000002</v>
      </c>
      <c r="AB17" s="20">
        <v>0</v>
      </c>
      <c r="AC17" s="20">
        <v>0</v>
      </c>
    </row>
    <row r="18" spans="1:29" s="20" customFormat="1">
      <c r="A18" s="20" t="s">
        <v>265</v>
      </c>
      <c r="B18" s="20">
        <v>28.596</v>
      </c>
      <c r="C18" s="20">
        <v>28.954999999999998</v>
      </c>
      <c r="D18" s="20">
        <v>26.211500000000001</v>
      </c>
      <c r="E18" s="20">
        <v>26.7225</v>
      </c>
      <c r="F18" s="21">
        <v>25.283999999999999</v>
      </c>
      <c r="G18" s="21">
        <v>26.157</v>
      </c>
      <c r="H18" s="20">
        <v>25.825600000000001</v>
      </c>
      <c r="I18" s="20">
        <v>26.223099999999999</v>
      </c>
      <c r="J18" s="20">
        <v>5.1604999999999999</v>
      </c>
      <c r="K18" s="20">
        <v>5.5385999999999997</v>
      </c>
      <c r="L18" s="20">
        <v>31.062999999999999</v>
      </c>
      <c r="M18" s="20">
        <v>31.428999999999998</v>
      </c>
      <c r="N18" s="21">
        <v>26.716000000000001</v>
      </c>
      <c r="O18" s="21">
        <v>27.17</v>
      </c>
      <c r="P18" s="20">
        <v>23.035</v>
      </c>
      <c r="Q18" s="20">
        <v>23.780999999999999</v>
      </c>
      <c r="R18" s="20">
        <v>16.5</v>
      </c>
      <c r="S18" s="20">
        <v>17.783999999999999</v>
      </c>
      <c r="T18" s="20">
        <v>16.771000000000001</v>
      </c>
      <c r="U18" s="20">
        <v>18.134</v>
      </c>
      <c r="V18" s="21">
        <v>16.7</v>
      </c>
      <c r="W18" s="21">
        <v>22.388000000000002</v>
      </c>
      <c r="X18" s="23">
        <v>17.600000000000001</v>
      </c>
      <c r="Y18" s="23">
        <v>18.853999999999999</v>
      </c>
      <c r="Z18" s="23">
        <v>8.0440000000000005</v>
      </c>
      <c r="AA18" s="23">
        <v>9.2650000000000006</v>
      </c>
      <c r="AB18" s="20">
        <v>10.672000000000001</v>
      </c>
      <c r="AC18" s="20">
        <v>11.776</v>
      </c>
    </row>
    <row r="19" spans="1:29" s="20" customFormat="1">
      <c r="A19" s="20" t="s">
        <v>266</v>
      </c>
      <c r="B19" s="20">
        <v>23.76</v>
      </c>
      <c r="C19" s="20">
        <v>24.152999999999999</v>
      </c>
      <c r="D19" s="20">
        <v>18.807200000000002</v>
      </c>
      <c r="E19" s="20">
        <v>19.3795</v>
      </c>
      <c r="F19" s="21">
        <v>26.759</v>
      </c>
      <c r="G19" s="21">
        <v>27.489000000000001</v>
      </c>
      <c r="H19" s="20">
        <v>19.442399999999999</v>
      </c>
      <c r="I19" s="20">
        <v>19.531500000000001</v>
      </c>
      <c r="J19" s="20">
        <v>0</v>
      </c>
      <c r="K19" s="20">
        <v>0</v>
      </c>
      <c r="L19" s="20">
        <v>23.73</v>
      </c>
      <c r="M19" s="20">
        <v>24.081</v>
      </c>
      <c r="N19" s="21">
        <v>32.725000000000001</v>
      </c>
      <c r="O19" s="21">
        <v>33.22</v>
      </c>
      <c r="P19" s="20">
        <v>12.648</v>
      </c>
      <c r="Q19" s="20">
        <v>13.304</v>
      </c>
      <c r="R19" s="20">
        <v>16.600000000000001</v>
      </c>
      <c r="S19" s="20">
        <v>17.940000000000001</v>
      </c>
      <c r="T19" s="20">
        <v>15.651999999999999</v>
      </c>
      <c r="U19" s="20">
        <v>17.125</v>
      </c>
      <c r="V19" s="21">
        <v>0</v>
      </c>
      <c r="W19" s="21">
        <v>0</v>
      </c>
      <c r="X19" s="23">
        <v>4.18</v>
      </c>
      <c r="Y19" s="23">
        <v>5.5579999999999998</v>
      </c>
      <c r="Z19" s="23">
        <v>14.547000000000001</v>
      </c>
      <c r="AA19" s="23">
        <v>15.717000000000001</v>
      </c>
      <c r="AB19" s="20">
        <v>13.865</v>
      </c>
      <c r="AC19" s="20">
        <v>15.013999999999999</v>
      </c>
    </row>
    <row r="20" spans="1:29" s="20" customFormat="1">
      <c r="A20" s="20" t="s">
        <v>267</v>
      </c>
      <c r="B20" s="20">
        <v>11.045999999999999</v>
      </c>
      <c r="C20" s="20">
        <v>11.496</v>
      </c>
      <c r="D20" s="20">
        <v>8.8000000000000007</v>
      </c>
      <c r="E20" s="20">
        <v>9.3800000000000008</v>
      </c>
      <c r="F20" s="21">
        <v>0</v>
      </c>
      <c r="G20" s="21">
        <v>0</v>
      </c>
      <c r="H20" s="20">
        <v>7.8</v>
      </c>
      <c r="I20" s="20">
        <v>8.26</v>
      </c>
      <c r="J20" s="20">
        <v>0</v>
      </c>
      <c r="K20" s="20">
        <v>0</v>
      </c>
      <c r="L20" s="20">
        <v>0</v>
      </c>
      <c r="M20" s="20">
        <v>0</v>
      </c>
      <c r="N20" s="21">
        <v>0</v>
      </c>
      <c r="O20" s="21">
        <v>0</v>
      </c>
      <c r="P20" s="20">
        <v>0</v>
      </c>
      <c r="Q20" s="20">
        <v>0</v>
      </c>
      <c r="R20" s="20">
        <v>5.4</v>
      </c>
      <c r="S20" s="20">
        <v>7.02</v>
      </c>
      <c r="T20" s="20">
        <v>12.805</v>
      </c>
      <c r="U20" s="20">
        <v>14.129</v>
      </c>
      <c r="V20" s="21">
        <v>5.0999999999999996</v>
      </c>
      <c r="W20" s="21">
        <v>11.425000000000001</v>
      </c>
      <c r="X20" s="23">
        <v>7.76</v>
      </c>
      <c r="Y20" s="23">
        <v>9.1159999999999997</v>
      </c>
      <c r="Z20" s="23">
        <v>11.624000000000001</v>
      </c>
      <c r="AA20" s="23">
        <v>12.576000000000001</v>
      </c>
      <c r="AB20" s="20">
        <v>7.2270000000000003</v>
      </c>
      <c r="AC20" s="20">
        <v>8.5079999999999991</v>
      </c>
    </row>
    <row r="21" spans="1:29" s="20" customFormat="1">
      <c r="A21" s="20" t="s">
        <v>268</v>
      </c>
      <c r="B21" s="20">
        <v>22.372</v>
      </c>
      <c r="C21" s="20">
        <v>22.523</v>
      </c>
      <c r="D21" s="20">
        <v>22.938700000000001</v>
      </c>
      <c r="E21" s="20">
        <v>23.1829</v>
      </c>
      <c r="F21" s="21">
        <v>22.103999999999999</v>
      </c>
      <c r="G21" s="21">
        <v>22.451000000000001</v>
      </c>
      <c r="H21" s="20">
        <v>22.591999999999999</v>
      </c>
      <c r="I21" s="20">
        <v>22.758500000000002</v>
      </c>
      <c r="J21" s="20">
        <v>18.840199999999999</v>
      </c>
      <c r="K21" s="20">
        <v>18.887</v>
      </c>
      <c r="L21" s="20">
        <v>27.713999999999999</v>
      </c>
      <c r="M21" s="20">
        <v>27.899000000000001</v>
      </c>
      <c r="N21" s="21">
        <v>24.899000000000001</v>
      </c>
      <c r="O21" s="21">
        <v>25.06</v>
      </c>
      <c r="P21" s="20">
        <v>18.503</v>
      </c>
      <c r="Q21" s="20">
        <v>18.803999999999998</v>
      </c>
      <c r="R21" s="20">
        <v>13.3</v>
      </c>
      <c r="S21" s="20">
        <v>13.847</v>
      </c>
      <c r="T21" s="20">
        <v>13.824</v>
      </c>
      <c r="U21" s="20">
        <v>14.36</v>
      </c>
      <c r="V21" s="21">
        <v>14.1</v>
      </c>
      <c r="W21" s="21">
        <v>16.052</v>
      </c>
      <c r="X21" s="23">
        <v>15.2</v>
      </c>
      <c r="Y21" s="23">
        <v>15.734999999999999</v>
      </c>
      <c r="Z21" s="23">
        <v>16.07</v>
      </c>
      <c r="AA21" s="23">
        <v>16.992999999999999</v>
      </c>
      <c r="AB21" s="20">
        <v>17.965</v>
      </c>
      <c r="AC21" s="20">
        <v>18.896000000000001</v>
      </c>
    </row>
    <row r="22" spans="1:29" s="20" customFormat="1">
      <c r="A22" s="20" t="s">
        <v>269</v>
      </c>
      <c r="B22" s="20">
        <v>23.192</v>
      </c>
      <c r="C22" s="20">
        <v>23.361000000000001</v>
      </c>
      <c r="D22" s="20">
        <v>24.509499999999999</v>
      </c>
      <c r="E22" s="20">
        <v>24.6891</v>
      </c>
      <c r="F22" s="21">
        <v>23.138999999999999</v>
      </c>
      <c r="G22" s="21">
        <v>23.471</v>
      </c>
      <c r="H22" s="20">
        <v>23.639399999999998</v>
      </c>
      <c r="I22" s="20">
        <v>23.811699999999998</v>
      </c>
      <c r="J22" s="20">
        <v>18.854800000000001</v>
      </c>
      <c r="K22" s="20">
        <v>18.9024</v>
      </c>
      <c r="L22" s="20">
        <v>27.100999999999999</v>
      </c>
      <c r="M22" s="20">
        <v>27.315000000000001</v>
      </c>
      <c r="N22" s="21">
        <v>27.282</v>
      </c>
      <c r="O22" s="21">
        <v>27.39</v>
      </c>
      <c r="P22" s="20">
        <v>20.446999999999999</v>
      </c>
      <c r="Q22" s="20">
        <v>20.716000000000001</v>
      </c>
      <c r="R22" s="20">
        <v>10.9</v>
      </c>
      <c r="S22" s="20">
        <v>11.715</v>
      </c>
      <c r="T22" s="20">
        <v>10.481999999999999</v>
      </c>
      <c r="U22" s="20">
        <v>11.404</v>
      </c>
      <c r="V22" s="21">
        <v>0</v>
      </c>
      <c r="W22" s="21">
        <v>0</v>
      </c>
      <c r="X22" s="23">
        <v>0</v>
      </c>
      <c r="Y22" s="23">
        <v>0</v>
      </c>
      <c r="Z22" s="23">
        <v>19.231000000000002</v>
      </c>
      <c r="AA22" s="23">
        <v>19.838000000000001</v>
      </c>
      <c r="AB22" s="20">
        <v>0</v>
      </c>
      <c r="AC22" s="20">
        <v>0</v>
      </c>
    </row>
    <row r="23" spans="1:29" s="20" customFormat="1">
      <c r="A23" s="20" t="s">
        <v>270</v>
      </c>
      <c r="B23" s="20">
        <v>22.442</v>
      </c>
      <c r="C23" s="20">
        <v>22.585999999999999</v>
      </c>
      <c r="D23" s="20">
        <v>22.146599999999999</v>
      </c>
      <c r="E23" s="20">
        <v>22.434000000000001</v>
      </c>
      <c r="F23" s="21">
        <v>21.928999999999998</v>
      </c>
      <c r="G23" s="21">
        <v>22.283000000000001</v>
      </c>
      <c r="H23" s="20">
        <v>22.2196</v>
      </c>
      <c r="I23" s="20">
        <v>22.394200000000001</v>
      </c>
      <c r="J23" s="20">
        <v>11.3066</v>
      </c>
      <c r="K23" s="20">
        <v>11.768700000000001</v>
      </c>
      <c r="L23" s="20">
        <v>27.975000000000001</v>
      </c>
      <c r="M23" s="20">
        <v>28.157</v>
      </c>
      <c r="N23" s="21">
        <v>21.815999999999999</v>
      </c>
      <c r="O23" s="21">
        <v>22.08</v>
      </c>
      <c r="P23" s="20">
        <v>18.059000000000001</v>
      </c>
      <c r="Q23" s="20">
        <v>18.379000000000001</v>
      </c>
      <c r="R23" s="20">
        <v>12</v>
      </c>
      <c r="S23" s="20">
        <v>12.547000000000001</v>
      </c>
      <c r="T23" s="20">
        <v>14.132</v>
      </c>
      <c r="U23" s="20">
        <v>14.635</v>
      </c>
      <c r="V23" s="21">
        <v>14.1</v>
      </c>
      <c r="W23" s="21">
        <v>16.068999999999999</v>
      </c>
      <c r="X23" s="23">
        <v>15.3</v>
      </c>
      <c r="Y23" s="23">
        <v>15.916</v>
      </c>
      <c r="Z23" s="23">
        <v>9.8170000000000002</v>
      </c>
      <c r="AA23" s="23">
        <v>11.285</v>
      </c>
      <c r="AB23" s="20">
        <v>15.297000000000001</v>
      </c>
      <c r="AC23" s="20">
        <v>16.440000000000001</v>
      </c>
    </row>
    <row r="24" spans="1:29" s="20" customFormat="1">
      <c r="A24" s="20" t="s">
        <v>271</v>
      </c>
      <c r="B24" s="20">
        <v>20.565999999999999</v>
      </c>
      <c r="C24" s="20">
        <v>20.759</v>
      </c>
      <c r="D24" s="20">
        <v>19.761800000000001</v>
      </c>
      <c r="E24" s="20">
        <v>20.090199999999999</v>
      </c>
      <c r="F24" s="21">
        <v>22.294</v>
      </c>
      <c r="G24" s="21">
        <v>22.542000000000002</v>
      </c>
      <c r="H24" s="20">
        <v>17.732399999999998</v>
      </c>
      <c r="I24" s="20">
        <v>17.777699999999999</v>
      </c>
      <c r="J24" s="20">
        <v>0</v>
      </c>
      <c r="K24" s="20">
        <v>0</v>
      </c>
      <c r="L24" s="20">
        <v>23.850999999999999</v>
      </c>
      <c r="M24" s="20">
        <v>24.073</v>
      </c>
      <c r="N24" s="21">
        <v>26.198</v>
      </c>
      <c r="O24" s="21">
        <v>26.33</v>
      </c>
      <c r="P24" s="20">
        <v>13.351000000000001</v>
      </c>
      <c r="Q24" s="20">
        <v>13.865</v>
      </c>
      <c r="R24" s="20">
        <v>15.6</v>
      </c>
      <c r="S24" s="20">
        <v>15.952</v>
      </c>
      <c r="T24" s="20">
        <v>13.808</v>
      </c>
      <c r="U24" s="20">
        <v>14.391999999999999</v>
      </c>
      <c r="V24" s="21">
        <v>0</v>
      </c>
      <c r="W24" s="21">
        <v>0</v>
      </c>
      <c r="X24" s="23">
        <v>4.4800000000000004</v>
      </c>
      <c r="Y24" s="23">
        <v>6.2060000000000004</v>
      </c>
      <c r="Z24" s="23">
        <v>16.318999999999999</v>
      </c>
      <c r="AA24" s="23">
        <v>17.266999999999999</v>
      </c>
      <c r="AB24" s="20">
        <v>18.253</v>
      </c>
      <c r="AC24" s="20">
        <v>19.181000000000001</v>
      </c>
    </row>
    <row r="25" spans="1:29" s="20" customFormat="1">
      <c r="A25" s="20" t="s">
        <v>272</v>
      </c>
      <c r="B25" s="20">
        <v>12.074</v>
      </c>
      <c r="C25" s="20">
        <v>12.510999999999999</v>
      </c>
      <c r="D25" s="20">
        <v>11.4816</v>
      </c>
      <c r="E25" s="20">
        <v>12.145799999999999</v>
      </c>
      <c r="F25" s="21">
        <v>0</v>
      </c>
      <c r="G25" s="21">
        <v>0</v>
      </c>
      <c r="H25" s="20">
        <v>9.0328999999999997</v>
      </c>
      <c r="I25" s="20">
        <v>9.5867000000000004</v>
      </c>
      <c r="J25" s="20">
        <v>0</v>
      </c>
      <c r="K25" s="20">
        <v>0</v>
      </c>
      <c r="L25" s="20">
        <v>0</v>
      </c>
      <c r="M25" s="20">
        <v>0</v>
      </c>
      <c r="N25" s="21">
        <v>0</v>
      </c>
      <c r="O25" s="21">
        <v>0</v>
      </c>
      <c r="P25" s="20">
        <v>0</v>
      </c>
      <c r="Q25" s="20">
        <v>0</v>
      </c>
      <c r="R25" s="20">
        <v>9.74</v>
      </c>
      <c r="S25" s="20">
        <v>11.368</v>
      </c>
      <c r="T25" s="20">
        <v>10.97</v>
      </c>
      <c r="U25" s="20">
        <v>11.891999999999999</v>
      </c>
      <c r="V25" s="21">
        <v>6.05</v>
      </c>
      <c r="W25" s="21">
        <v>11.64</v>
      </c>
      <c r="X25" s="23">
        <v>8.59</v>
      </c>
      <c r="Y25" s="23">
        <v>9.8960000000000008</v>
      </c>
      <c r="Z25" s="23">
        <v>13.358000000000001</v>
      </c>
      <c r="AA25" s="23">
        <v>14.314</v>
      </c>
      <c r="AB25" s="20">
        <v>11.417999999999999</v>
      </c>
      <c r="AC25" s="20">
        <v>13.146000000000001</v>
      </c>
    </row>
    <row r="26" spans="1:29" s="20" customFormat="1">
      <c r="A26" s="20" t="s">
        <v>273</v>
      </c>
      <c r="B26" s="20">
        <v>25.081</v>
      </c>
      <c r="C26" s="20">
        <v>25.216999999999999</v>
      </c>
      <c r="D26" s="20">
        <v>25.5793</v>
      </c>
      <c r="E26" s="20">
        <v>25.791699999999999</v>
      </c>
      <c r="F26" s="21">
        <v>24.478999999999999</v>
      </c>
      <c r="G26" s="21">
        <v>24.757000000000001</v>
      </c>
      <c r="H26" s="20">
        <v>24.879100000000001</v>
      </c>
      <c r="I26" s="20">
        <v>25.031600000000001</v>
      </c>
      <c r="J26" s="20">
        <v>19.380199999999999</v>
      </c>
      <c r="K26" s="20">
        <v>19.417000000000002</v>
      </c>
      <c r="L26" s="20">
        <v>30.693000000000001</v>
      </c>
      <c r="M26" s="20">
        <v>30.856999999999999</v>
      </c>
      <c r="N26" s="21">
        <v>28.01</v>
      </c>
      <c r="O26" s="21">
        <v>28.11</v>
      </c>
      <c r="P26" s="20">
        <v>20.887</v>
      </c>
      <c r="Q26" s="20">
        <v>21.132000000000001</v>
      </c>
      <c r="R26" s="20">
        <v>17</v>
      </c>
      <c r="S26" s="20">
        <v>17.231000000000002</v>
      </c>
      <c r="T26" s="20">
        <v>16.047999999999998</v>
      </c>
      <c r="U26" s="20">
        <v>16.428000000000001</v>
      </c>
      <c r="V26" s="21">
        <v>16.3</v>
      </c>
      <c r="W26" s="21">
        <v>17.675999999999998</v>
      </c>
      <c r="X26" s="23">
        <v>17.5</v>
      </c>
      <c r="Y26" s="23">
        <v>17.93</v>
      </c>
      <c r="Z26" s="23">
        <v>20.074000000000002</v>
      </c>
      <c r="AA26" s="23">
        <v>20.84</v>
      </c>
      <c r="AB26" s="20">
        <v>22.068000000000001</v>
      </c>
      <c r="AC26" s="20">
        <v>22.747</v>
      </c>
    </row>
    <row r="27" spans="1:29" s="20" customFormat="1">
      <c r="A27" s="20" t="s">
        <v>274</v>
      </c>
      <c r="B27" s="20">
        <v>304.99700000000001</v>
      </c>
      <c r="C27" s="20">
        <v>0</v>
      </c>
      <c r="D27" s="20">
        <v>346.89699999999999</v>
      </c>
      <c r="E27" s="20">
        <v>0</v>
      </c>
      <c r="F27" s="21">
        <v>380.56299999999999</v>
      </c>
      <c r="G27" s="21">
        <v>0</v>
      </c>
      <c r="H27" s="20">
        <v>301.89159999999998</v>
      </c>
      <c r="I27" s="20">
        <v>0</v>
      </c>
      <c r="J27" s="20">
        <v>167.8133</v>
      </c>
      <c r="K27" s="20">
        <v>0</v>
      </c>
      <c r="L27" s="20">
        <v>390.83499999999998</v>
      </c>
      <c r="M27" s="20">
        <v>0</v>
      </c>
      <c r="N27" s="21">
        <v>552.596</v>
      </c>
      <c r="O27" s="21">
        <v>0</v>
      </c>
      <c r="P27" s="20">
        <v>202.536</v>
      </c>
      <c r="Q27" s="20">
        <v>0</v>
      </c>
      <c r="R27" s="20">
        <v>164</v>
      </c>
      <c r="S27" s="20">
        <v>0</v>
      </c>
      <c r="T27" s="20">
        <v>200.78299999999999</v>
      </c>
      <c r="U27" s="20">
        <v>0</v>
      </c>
      <c r="V27" s="21">
        <v>289</v>
      </c>
      <c r="W27" s="21">
        <v>0</v>
      </c>
      <c r="X27" s="23">
        <v>289</v>
      </c>
      <c r="Y27" s="23">
        <v>0</v>
      </c>
      <c r="Z27" s="23">
        <v>208.63800000000001</v>
      </c>
      <c r="AA27" s="23">
        <v>0</v>
      </c>
      <c r="AB27" s="20">
        <v>182.91499999999999</v>
      </c>
      <c r="AC27" s="20">
        <v>0</v>
      </c>
    </row>
    <row r="28" spans="1:29" s="20" customFormat="1">
      <c r="A28" s="20" t="s">
        <v>275</v>
      </c>
      <c r="B28" s="20">
        <v>290.52600000000001</v>
      </c>
      <c r="C28" s="20">
        <v>302.95400000000001</v>
      </c>
      <c r="D28" s="20">
        <v>319.01190000000003</v>
      </c>
      <c r="E28" s="20">
        <v>335.1302</v>
      </c>
      <c r="F28" s="21">
        <v>345.57400000000001</v>
      </c>
      <c r="G28" s="21">
        <v>376.79500000000002</v>
      </c>
      <c r="H28" s="20">
        <v>295.50850000000003</v>
      </c>
      <c r="I28" s="20">
        <v>309.05579999999998</v>
      </c>
      <c r="J28" s="20">
        <v>166.04740000000001</v>
      </c>
      <c r="K28" s="20">
        <v>172.14590000000001</v>
      </c>
      <c r="L28" s="20">
        <v>376.214</v>
      </c>
      <c r="M28" s="20">
        <v>387.64499999999998</v>
      </c>
      <c r="N28" s="21">
        <v>495.15199999999999</v>
      </c>
      <c r="O28" s="21">
        <v>515.54999999999995</v>
      </c>
      <c r="P28" s="20">
        <v>201.83199999999999</v>
      </c>
      <c r="Q28" s="20">
        <v>219.31</v>
      </c>
      <c r="R28" s="20">
        <v>164</v>
      </c>
      <c r="S28" s="20">
        <v>207.85400000000001</v>
      </c>
      <c r="T28" s="20">
        <v>190.131</v>
      </c>
      <c r="U28" s="20">
        <v>244.30799999999999</v>
      </c>
      <c r="V28" s="21">
        <v>257</v>
      </c>
      <c r="W28" s="21">
        <v>548.00800000000004</v>
      </c>
      <c r="X28" s="23">
        <v>266</v>
      </c>
      <c r="Y28" s="23">
        <v>323.315</v>
      </c>
      <c r="Z28" s="23">
        <v>207.803</v>
      </c>
      <c r="AA28" s="23">
        <v>261.33199999999999</v>
      </c>
      <c r="AB28" s="20">
        <v>182.91499999999999</v>
      </c>
      <c r="AC28" s="20">
        <v>231.72399999999999</v>
      </c>
    </row>
    <row r="29" spans="1:29" s="20" customFormat="1">
      <c r="A29" s="20" t="s">
        <v>276</v>
      </c>
      <c r="B29" s="20">
        <v>74.796000000000006</v>
      </c>
      <c r="C29" s="20">
        <v>77.762</v>
      </c>
      <c r="D29" s="20">
        <v>114.8789</v>
      </c>
      <c r="E29" s="20">
        <v>119.678</v>
      </c>
      <c r="F29" s="21">
        <v>49.228000000000002</v>
      </c>
      <c r="G29" s="21">
        <v>53.136000000000003</v>
      </c>
      <c r="H29" s="20">
        <v>103.9892</v>
      </c>
      <c r="I29" s="20">
        <v>108.32980000000001</v>
      </c>
      <c r="J29" s="20">
        <v>165.81569999999999</v>
      </c>
      <c r="K29" s="20">
        <v>171.86959999999999</v>
      </c>
      <c r="L29" s="20">
        <v>39.024000000000001</v>
      </c>
      <c r="M29" s="20">
        <v>40.267000000000003</v>
      </c>
      <c r="N29" s="21">
        <v>270.286</v>
      </c>
      <c r="O29" s="21">
        <v>279.49</v>
      </c>
      <c r="P29" s="20">
        <v>48.93</v>
      </c>
      <c r="Q29" s="20">
        <v>52.57</v>
      </c>
      <c r="R29" s="20">
        <v>9.23</v>
      </c>
      <c r="S29" s="20">
        <v>12.198</v>
      </c>
      <c r="T29" s="20">
        <v>2.7829999999999999</v>
      </c>
      <c r="U29" s="20">
        <v>4.1500000000000004</v>
      </c>
      <c r="V29" s="21">
        <v>0</v>
      </c>
      <c r="W29" s="21">
        <v>0</v>
      </c>
      <c r="X29" s="23">
        <v>0</v>
      </c>
      <c r="Y29" s="23">
        <v>0</v>
      </c>
      <c r="Z29" s="23">
        <v>5.8129999999999997</v>
      </c>
      <c r="AA29" s="23">
        <v>6.9480000000000004</v>
      </c>
      <c r="AB29" s="20">
        <v>0</v>
      </c>
      <c r="AC29" s="20">
        <v>0</v>
      </c>
    </row>
    <row r="30" spans="1:29" s="20" customFormat="1">
      <c r="A30" s="20" t="s">
        <v>277</v>
      </c>
      <c r="B30" s="20">
        <v>190.11799999999999</v>
      </c>
      <c r="C30" s="20">
        <v>198.18100000000001</v>
      </c>
      <c r="D30" s="20">
        <v>200.02350000000001</v>
      </c>
      <c r="E30" s="20">
        <v>211.03450000000001</v>
      </c>
      <c r="F30" s="21">
        <v>287.82400000000001</v>
      </c>
      <c r="G30" s="21">
        <v>314.37700000000001</v>
      </c>
      <c r="H30" s="20">
        <v>187.26240000000001</v>
      </c>
      <c r="I30" s="20">
        <v>196.11959999999999</v>
      </c>
      <c r="J30" s="20">
        <v>0.23169999999999999</v>
      </c>
      <c r="K30" s="20">
        <v>0.27629999999999999</v>
      </c>
      <c r="L30" s="20">
        <v>323.01900000000001</v>
      </c>
      <c r="M30" s="20">
        <v>332.64699999999999</v>
      </c>
      <c r="N30" s="21">
        <v>201.09100000000001</v>
      </c>
      <c r="O30" s="21">
        <v>211.3</v>
      </c>
      <c r="P30" s="20">
        <v>150.20400000000001</v>
      </c>
      <c r="Q30" s="20">
        <v>163.55500000000001</v>
      </c>
      <c r="R30" s="20">
        <v>84.3</v>
      </c>
      <c r="S30" s="20">
        <v>107.39</v>
      </c>
      <c r="T30" s="20">
        <v>134.029</v>
      </c>
      <c r="U30" s="20">
        <v>170.453</v>
      </c>
      <c r="V30" s="21">
        <v>257</v>
      </c>
      <c r="W30" s="21">
        <v>546.37</v>
      </c>
      <c r="X30" s="23">
        <v>263</v>
      </c>
      <c r="Y30" s="23">
        <v>318.07499999999999</v>
      </c>
      <c r="Z30" s="23">
        <v>2.89</v>
      </c>
      <c r="AA30" s="23">
        <v>4.3869999999999996</v>
      </c>
      <c r="AB30" s="20">
        <v>12.21</v>
      </c>
      <c r="AC30" s="20">
        <v>16.428999999999998</v>
      </c>
    </row>
    <row r="31" spans="1:29" s="20" customFormat="1">
      <c r="A31" s="20" t="s">
        <v>278</v>
      </c>
      <c r="B31" s="20">
        <v>24.38</v>
      </c>
      <c r="C31" s="20">
        <v>25.635000000000002</v>
      </c>
      <c r="D31" s="20">
        <v>3.8414000000000001</v>
      </c>
      <c r="E31" s="20">
        <v>4.0999999999999996</v>
      </c>
      <c r="F31" s="21">
        <v>8.5220000000000002</v>
      </c>
      <c r="G31" s="21">
        <v>9.2810000000000006</v>
      </c>
      <c r="H31" s="20">
        <v>4.0945999999999998</v>
      </c>
      <c r="I31" s="20">
        <v>4.4161000000000001</v>
      </c>
      <c r="J31" s="20">
        <v>0</v>
      </c>
      <c r="K31" s="20">
        <v>0</v>
      </c>
      <c r="L31" s="20">
        <v>14.17</v>
      </c>
      <c r="M31" s="20">
        <v>14.731</v>
      </c>
      <c r="N31" s="21">
        <v>23.774999999999999</v>
      </c>
      <c r="O31" s="21">
        <v>24.75</v>
      </c>
      <c r="P31" s="20">
        <v>2.6989999999999998</v>
      </c>
      <c r="Q31" s="20">
        <v>3.1850000000000001</v>
      </c>
      <c r="R31" s="20">
        <v>70.5</v>
      </c>
      <c r="S31" s="20">
        <v>87.762</v>
      </c>
      <c r="T31" s="20">
        <v>46.015000000000001</v>
      </c>
      <c r="U31" s="20">
        <v>59.393000000000001</v>
      </c>
      <c r="V31" s="21">
        <v>0</v>
      </c>
      <c r="W31" s="21">
        <v>0</v>
      </c>
      <c r="X31" s="23">
        <v>0.20699999999999999</v>
      </c>
      <c r="Y31" s="23">
        <v>0.45500000000000002</v>
      </c>
      <c r="Z31" s="23">
        <v>187.16800000000001</v>
      </c>
      <c r="AA31" s="23">
        <v>233.86600000000001</v>
      </c>
      <c r="AB31" s="20">
        <v>169.03399999999999</v>
      </c>
      <c r="AC31" s="20">
        <v>212.904</v>
      </c>
    </row>
    <row r="32" spans="1:29" s="20" customFormat="1">
      <c r="A32" s="20" t="s">
        <v>279</v>
      </c>
      <c r="B32" s="20">
        <v>1.232</v>
      </c>
      <c r="C32" s="20">
        <v>1.3759999999999999</v>
      </c>
      <c r="D32" s="20">
        <v>0.2681</v>
      </c>
      <c r="E32" s="20">
        <v>0.31769999999999998</v>
      </c>
      <c r="F32" s="21">
        <v>0</v>
      </c>
      <c r="G32" s="21">
        <v>0</v>
      </c>
      <c r="H32" s="20">
        <v>0.1623</v>
      </c>
      <c r="I32" s="20">
        <v>0.19020000000000001</v>
      </c>
      <c r="J32" s="20">
        <v>0</v>
      </c>
      <c r="K32" s="20">
        <v>0</v>
      </c>
      <c r="L32" s="20">
        <v>0</v>
      </c>
      <c r="M32" s="20">
        <v>0</v>
      </c>
      <c r="N32" s="21">
        <v>0</v>
      </c>
      <c r="O32" s="21">
        <v>0</v>
      </c>
      <c r="P32" s="20">
        <v>0</v>
      </c>
      <c r="Q32" s="20">
        <v>0</v>
      </c>
      <c r="R32" s="20">
        <v>0.26400000000000001</v>
      </c>
      <c r="S32" s="20">
        <v>0.503</v>
      </c>
      <c r="T32" s="20">
        <v>3.13</v>
      </c>
      <c r="U32" s="20">
        <v>4.7539999999999996</v>
      </c>
      <c r="V32" s="21">
        <v>0.20499999999999999</v>
      </c>
      <c r="W32" s="21">
        <v>1.639</v>
      </c>
      <c r="X32" s="23">
        <v>3.09</v>
      </c>
      <c r="Y32" s="23">
        <v>4.7850000000000001</v>
      </c>
      <c r="Z32" s="23">
        <v>11.932</v>
      </c>
      <c r="AA32" s="23">
        <v>16.13</v>
      </c>
      <c r="AB32" s="20">
        <v>1.671</v>
      </c>
      <c r="AC32" s="20">
        <v>2.391</v>
      </c>
    </row>
    <row r="33" spans="1:29" s="18" customFormat="1">
      <c r="A33" s="18" t="s">
        <v>280</v>
      </c>
      <c r="B33" s="18">
        <v>25.745000000000001</v>
      </c>
      <c r="C33" s="18">
        <v>25.667999999999999</v>
      </c>
      <c r="D33" s="18">
        <v>36.010800000000003</v>
      </c>
      <c r="E33" s="18">
        <v>35.710900000000002</v>
      </c>
      <c r="F33" s="19">
        <v>14.244999999999999</v>
      </c>
      <c r="G33" s="19">
        <v>14.102</v>
      </c>
      <c r="H33" s="18">
        <v>35.189900000000002</v>
      </c>
      <c r="I33" s="18">
        <v>35.051900000000003</v>
      </c>
      <c r="J33" s="18">
        <v>99.860399999999998</v>
      </c>
      <c r="K33" s="18">
        <v>99.839500000000001</v>
      </c>
      <c r="L33" s="18">
        <v>10.372999999999999</v>
      </c>
      <c r="M33" s="18">
        <v>10.388</v>
      </c>
      <c r="N33" s="19">
        <v>54.585999999999999</v>
      </c>
      <c r="O33" s="19">
        <v>54.21</v>
      </c>
      <c r="P33" s="18">
        <v>24.242999999999999</v>
      </c>
      <c r="Q33" s="18">
        <v>23.971</v>
      </c>
      <c r="R33" s="18">
        <v>5.62</v>
      </c>
      <c r="S33" s="18">
        <v>5.8689999999999998</v>
      </c>
      <c r="T33" s="18">
        <v>1.464</v>
      </c>
      <c r="U33" s="18">
        <v>1.6990000000000001</v>
      </c>
      <c r="V33" s="19">
        <v>0</v>
      </c>
      <c r="W33" s="19">
        <v>0</v>
      </c>
      <c r="X33" s="22">
        <v>0</v>
      </c>
      <c r="Y33" s="22">
        <v>0</v>
      </c>
      <c r="Z33" s="22">
        <v>2.7970000000000002</v>
      </c>
      <c r="AA33" s="22">
        <v>2.6589999999999998</v>
      </c>
      <c r="AB33" s="18">
        <v>0</v>
      </c>
      <c r="AC33" s="18">
        <v>0</v>
      </c>
    </row>
    <row r="34" spans="1:29" s="18" customFormat="1">
      <c r="A34" s="18" t="s">
        <v>281</v>
      </c>
      <c r="B34" s="18">
        <v>65.438999999999993</v>
      </c>
      <c r="C34" s="18">
        <v>65.415999999999997</v>
      </c>
      <c r="D34" s="18">
        <v>62.701000000000001</v>
      </c>
      <c r="E34" s="18">
        <v>62.9709</v>
      </c>
      <c r="F34" s="19">
        <v>83.289000000000001</v>
      </c>
      <c r="G34" s="19">
        <v>83.435000000000002</v>
      </c>
      <c r="H34" s="18">
        <v>63.369599999999998</v>
      </c>
      <c r="I34" s="18">
        <v>63.457700000000003</v>
      </c>
      <c r="J34" s="18">
        <v>0.1396</v>
      </c>
      <c r="K34" s="18">
        <v>0.1605</v>
      </c>
      <c r="L34" s="18">
        <v>85.861000000000004</v>
      </c>
      <c r="M34" s="18">
        <v>85.811999999999998</v>
      </c>
      <c r="N34" s="19">
        <v>40.612000000000002</v>
      </c>
      <c r="O34" s="19">
        <v>40.99</v>
      </c>
      <c r="P34" s="18">
        <v>74.42</v>
      </c>
      <c r="Q34" s="18">
        <v>74.576999999999998</v>
      </c>
      <c r="R34" s="18">
        <v>51.3</v>
      </c>
      <c r="S34" s="18">
        <v>51.665999999999997</v>
      </c>
      <c r="T34" s="18">
        <v>70.492999999999995</v>
      </c>
      <c r="U34" s="18">
        <v>69.77</v>
      </c>
      <c r="V34" s="19">
        <v>99.9</v>
      </c>
      <c r="W34" s="19">
        <v>99.700999999999993</v>
      </c>
      <c r="X34" s="22">
        <v>98.8</v>
      </c>
      <c r="Y34" s="22">
        <v>98.379000000000005</v>
      </c>
      <c r="Z34" s="22">
        <v>1.391</v>
      </c>
      <c r="AA34" s="22">
        <v>1.679</v>
      </c>
      <c r="AB34" s="18">
        <v>6.6749999999999998</v>
      </c>
      <c r="AC34" s="18">
        <v>7.09</v>
      </c>
    </row>
    <row r="35" spans="1:29" s="18" customFormat="1">
      <c r="A35" s="18" t="s">
        <v>282</v>
      </c>
      <c r="B35" s="18">
        <v>8.3919999999999995</v>
      </c>
      <c r="C35" s="18">
        <v>8.4619999999999997</v>
      </c>
      <c r="D35" s="18">
        <v>1.2041999999999999</v>
      </c>
      <c r="E35" s="18">
        <v>1.2234</v>
      </c>
      <c r="F35" s="19">
        <v>2.4660000000000002</v>
      </c>
      <c r="G35" s="19">
        <v>2.4630000000000001</v>
      </c>
      <c r="H35" s="18">
        <v>1.3855999999999999</v>
      </c>
      <c r="I35" s="18">
        <v>1.4289000000000001</v>
      </c>
      <c r="J35" s="18">
        <v>0</v>
      </c>
      <c r="K35" s="18">
        <v>0</v>
      </c>
      <c r="L35" s="18">
        <v>3.7669999999999999</v>
      </c>
      <c r="M35" s="18">
        <v>3.8</v>
      </c>
      <c r="N35" s="19">
        <v>4.8019999999999996</v>
      </c>
      <c r="O35" s="19">
        <v>4.8</v>
      </c>
      <c r="P35" s="18">
        <v>1.337</v>
      </c>
      <c r="Q35" s="18">
        <v>1.452</v>
      </c>
      <c r="R35" s="18">
        <v>42.9</v>
      </c>
      <c r="S35" s="18">
        <v>42.222999999999999</v>
      </c>
      <c r="T35" s="18">
        <v>24.202000000000002</v>
      </c>
      <c r="U35" s="18">
        <v>24.311</v>
      </c>
      <c r="V35" s="19">
        <v>0</v>
      </c>
      <c r="W35" s="19">
        <v>0</v>
      </c>
      <c r="X35" s="22">
        <v>7.7600000000000002E-2</v>
      </c>
      <c r="Y35" s="22">
        <v>0.14099999999999999</v>
      </c>
      <c r="Z35" s="22">
        <v>90.07</v>
      </c>
      <c r="AA35" s="22">
        <v>89.49</v>
      </c>
      <c r="AB35" s="18">
        <v>92.411000000000001</v>
      </c>
      <c r="AC35" s="18">
        <v>91.878</v>
      </c>
    </row>
    <row r="36" spans="1:29" s="18" customFormat="1">
      <c r="A36" s="18" t="s">
        <v>283</v>
      </c>
      <c r="B36" s="18">
        <v>0.42399999999999999</v>
      </c>
      <c r="C36" s="18">
        <v>0.45400000000000001</v>
      </c>
      <c r="D36" s="18">
        <v>8.4000000000000005E-2</v>
      </c>
      <c r="E36" s="18">
        <v>9.4799999999999995E-2</v>
      </c>
      <c r="F36" s="19">
        <v>0</v>
      </c>
      <c r="G36" s="19">
        <v>0</v>
      </c>
      <c r="H36" s="18">
        <v>5.4899999999999997E-2</v>
      </c>
      <c r="I36" s="18">
        <v>6.1499999999999999E-2</v>
      </c>
      <c r="J36" s="18">
        <v>0</v>
      </c>
      <c r="K36" s="18">
        <v>0</v>
      </c>
      <c r="L36" s="18">
        <v>0</v>
      </c>
      <c r="M36" s="18">
        <v>0</v>
      </c>
      <c r="N36" s="19">
        <v>0</v>
      </c>
      <c r="O36" s="19">
        <v>0</v>
      </c>
      <c r="P36" s="18">
        <v>0</v>
      </c>
      <c r="Q36" s="18">
        <v>0</v>
      </c>
      <c r="R36" s="18">
        <v>0.16</v>
      </c>
      <c r="S36" s="18">
        <v>0.24199999999999999</v>
      </c>
      <c r="T36" s="18">
        <v>1.6459999999999999</v>
      </c>
      <c r="U36" s="18">
        <v>1.946</v>
      </c>
      <c r="V36" s="19">
        <v>7.9600000000000004E-2</v>
      </c>
      <c r="W36" s="19">
        <v>0.29899999999999999</v>
      </c>
      <c r="X36" s="22">
        <v>1.1599999999999999</v>
      </c>
      <c r="Y36" s="22">
        <v>1.48</v>
      </c>
      <c r="Z36" s="22">
        <v>5.742</v>
      </c>
      <c r="AA36" s="22">
        <v>6.1719999999999997</v>
      </c>
      <c r="AB36" s="18">
        <v>0.91400000000000003</v>
      </c>
      <c r="AC36" s="18">
        <v>1.032</v>
      </c>
    </row>
    <row r="37" spans="1:29" s="20" customFormat="1">
      <c r="A37" s="20" t="s">
        <v>284</v>
      </c>
      <c r="B37" s="20">
        <v>221.75800000000001</v>
      </c>
      <c r="C37" s="20">
        <v>232.78299999999999</v>
      </c>
      <c r="D37" s="20">
        <v>260.30290000000002</v>
      </c>
      <c r="E37" s="20">
        <v>276.42930000000001</v>
      </c>
      <c r="F37" s="21">
        <v>256.75599999999997</v>
      </c>
      <c r="G37" s="21">
        <v>286.262</v>
      </c>
      <c r="H37" s="20">
        <v>200.67449999999999</v>
      </c>
      <c r="I37" s="20">
        <v>214.18979999999999</v>
      </c>
      <c r="J37" s="20">
        <v>110.97329999999999</v>
      </c>
      <c r="K37" s="20">
        <v>117.0668</v>
      </c>
      <c r="L37" s="20">
        <v>310.21100000000001</v>
      </c>
      <c r="M37" s="20">
        <v>321.84899999999999</v>
      </c>
      <c r="N37" s="21">
        <v>422.798</v>
      </c>
      <c r="O37" s="21">
        <v>443.8</v>
      </c>
      <c r="P37" s="20">
        <v>124.46599999999999</v>
      </c>
      <c r="Q37" s="20">
        <v>146.035</v>
      </c>
      <c r="R37" s="20">
        <v>25.7</v>
      </c>
      <c r="S37" s="20">
        <v>52.707000000000001</v>
      </c>
      <c r="T37" s="20">
        <v>45.481000000000002</v>
      </c>
      <c r="U37" s="20">
        <v>81.628</v>
      </c>
      <c r="V37" s="21">
        <v>43.7</v>
      </c>
      <c r="W37" s="21">
        <v>315.06200000000001</v>
      </c>
      <c r="X37" s="23">
        <v>82.2</v>
      </c>
      <c r="Y37" s="23">
        <v>140.292</v>
      </c>
      <c r="Z37" s="23">
        <v>7.4720000000000004</v>
      </c>
      <c r="AA37" s="23">
        <v>13.862</v>
      </c>
      <c r="AB37" s="20">
        <v>4.8170000000000002</v>
      </c>
      <c r="AC37" s="20">
        <v>5.9059999999999997</v>
      </c>
    </row>
    <row r="38" spans="1:29" s="20" customFormat="1">
      <c r="A38" s="20" t="s">
        <v>285</v>
      </c>
      <c r="B38" s="20">
        <v>66.786000000000001</v>
      </c>
      <c r="C38" s="20">
        <v>69.816000000000003</v>
      </c>
      <c r="D38" s="20">
        <v>103.6026</v>
      </c>
      <c r="E38" s="20">
        <v>108.4123</v>
      </c>
      <c r="F38" s="21">
        <v>43.837000000000003</v>
      </c>
      <c r="G38" s="21">
        <v>47.838999999999999</v>
      </c>
      <c r="H38" s="20">
        <v>86.572900000000004</v>
      </c>
      <c r="I38" s="20">
        <v>91.718900000000005</v>
      </c>
      <c r="J38" s="20">
        <v>110.97329999999999</v>
      </c>
      <c r="K38" s="20">
        <v>117.0668</v>
      </c>
      <c r="L38" s="20">
        <v>34.957999999999998</v>
      </c>
      <c r="M38" s="20">
        <v>36.200000000000003</v>
      </c>
      <c r="N38" s="21">
        <v>250.554</v>
      </c>
      <c r="O38" s="21">
        <v>259.66000000000003</v>
      </c>
      <c r="P38" s="20">
        <v>41.314999999999998</v>
      </c>
      <c r="Q38" s="20">
        <v>45.220999999999997</v>
      </c>
      <c r="R38" s="20">
        <v>0</v>
      </c>
      <c r="S38" s="20">
        <v>0</v>
      </c>
      <c r="T38" s="20">
        <v>0</v>
      </c>
      <c r="U38" s="20">
        <v>0</v>
      </c>
      <c r="V38" s="21">
        <v>0</v>
      </c>
      <c r="W38" s="21">
        <v>0</v>
      </c>
      <c r="X38" s="23">
        <v>0</v>
      </c>
      <c r="Y38" s="23">
        <v>0</v>
      </c>
      <c r="Z38" s="23">
        <v>3.6930000000000001</v>
      </c>
      <c r="AA38" s="23">
        <v>4.7889999999999997</v>
      </c>
      <c r="AB38" s="20">
        <v>0</v>
      </c>
      <c r="AC38" s="20">
        <v>0</v>
      </c>
    </row>
    <row r="39" spans="1:29" s="20" customFormat="1">
      <c r="A39" s="20" t="s">
        <v>286</v>
      </c>
      <c r="B39" s="20">
        <v>140.68</v>
      </c>
      <c r="C39" s="20">
        <v>147.56200000000001</v>
      </c>
      <c r="D39" s="20">
        <v>155.75120000000001</v>
      </c>
      <c r="E39" s="20">
        <v>166.84690000000001</v>
      </c>
      <c r="F39" s="21">
        <v>207.54300000000001</v>
      </c>
      <c r="G39" s="21">
        <v>232.61500000000001</v>
      </c>
      <c r="H39" s="20">
        <v>112.2891</v>
      </c>
      <c r="I39" s="20">
        <v>120.51479999999999</v>
      </c>
      <c r="J39" s="20">
        <v>0</v>
      </c>
      <c r="K39" s="20">
        <v>0</v>
      </c>
      <c r="L39" s="20">
        <v>266.33699999999999</v>
      </c>
      <c r="M39" s="20">
        <v>276.27</v>
      </c>
      <c r="N39" s="21">
        <v>153.65799999999999</v>
      </c>
      <c r="O39" s="21">
        <v>164.6</v>
      </c>
      <c r="P39" s="20">
        <v>83.150999999999996</v>
      </c>
      <c r="Q39" s="20">
        <v>100.815</v>
      </c>
      <c r="R39" s="20">
        <v>16.5</v>
      </c>
      <c r="S39" s="20">
        <v>33.052999999999997</v>
      </c>
      <c r="T39" s="20">
        <v>41.247999999999998</v>
      </c>
      <c r="U39" s="20">
        <v>70.602999999999994</v>
      </c>
      <c r="V39" s="21">
        <v>43.7</v>
      </c>
      <c r="W39" s="21">
        <v>315.06200000000001</v>
      </c>
      <c r="X39" s="23">
        <v>82.2</v>
      </c>
      <c r="Y39" s="23">
        <v>140.292</v>
      </c>
      <c r="Z39" s="23">
        <v>0</v>
      </c>
      <c r="AA39" s="23">
        <v>0</v>
      </c>
      <c r="AB39" s="20">
        <v>0</v>
      </c>
      <c r="AC39" s="20">
        <v>0</v>
      </c>
    </row>
    <row r="40" spans="1:29" s="20" customFormat="1">
      <c r="A40" s="20" t="s">
        <v>287</v>
      </c>
      <c r="B40" s="20">
        <v>14.292</v>
      </c>
      <c r="C40" s="20">
        <v>15.404999999999999</v>
      </c>
      <c r="D40" s="20">
        <v>0.94920000000000004</v>
      </c>
      <c r="E40" s="20">
        <v>1.17</v>
      </c>
      <c r="F40" s="21">
        <v>5.3760000000000003</v>
      </c>
      <c r="G40" s="21">
        <v>5.8070000000000004</v>
      </c>
      <c r="H40" s="20">
        <v>1.8125</v>
      </c>
      <c r="I40" s="20">
        <v>1.9560999999999999</v>
      </c>
      <c r="J40" s="20">
        <v>0</v>
      </c>
      <c r="K40" s="20">
        <v>0</v>
      </c>
      <c r="L40" s="20">
        <v>8.9160000000000004</v>
      </c>
      <c r="M40" s="20">
        <v>9.3789999999999996</v>
      </c>
      <c r="N40" s="21">
        <v>18.585999999999999</v>
      </c>
      <c r="O40" s="21">
        <v>19.55</v>
      </c>
      <c r="P40" s="20">
        <v>0</v>
      </c>
      <c r="Q40" s="20">
        <v>0</v>
      </c>
      <c r="R40" s="20">
        <v>9.1999999999999993</v>
      </c>
      <c r="S40" s="20">
        <v>19.654</v>
      </c>
      <c r="T40" s="20">
        <v>4.2329999999999997</v>
      </c>
      <c r="U40" s="20">
        <v>11.026</v>
      </c>
      <c r="V40" s="21">
        <v>0</v>
      </c>
      <c r="W40" s="21">
        <v>0</v>
      </c>
      <c r="X40" s="23">
        <v>0</v>
      </c>
      <c r="Y40" s="23">
        <v>0</v>
      </c>
      <c r="Z40" s="23">
        <v>3.7789999999999999</v>
      </c>
      <c r="AA40" s="23">
        <v>6.5890000000000004</v>
      </c>
      <c r="AB40" s="20">
        <v>4.8170000000000002</v>
      </c>
      <c r="AC40" s="20">
        <v>5.9059999999999997</v>
      </c>
    </row>
    <row r="41" spans="1:29" s="20" customFormat="1">
      <c r="A41" s="20" t="s">
        <v>288</v>
      </c>
      <c r="B41" s="20">
        <v>0</v>
      </c>
      <c r="C41" s="20">
        <v>0</v>
      </c>
      <c r="D41" s="20">
        <v>0</v>
      </c>
      <c r="E41" s="20">
        <v>0</v>
      </c>
      <c r="F41" s="21">
        <v>0</v>
      </c>
      <c r="G41" s="21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1">
        <v>0</v>
      </c>
      <c r="O41" s="21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1">
        <v>0</v>
      </c>
      <c r="W41" s="21">
        <v>0</v>
      </c>
      <c r="X41" s="23">
        <v>0</v>
      </c>
      <c r="Y41" s="23">
        <v>0</v>
      </c>
      <c r="Z41" s="23">
        <v>0</v>
      </c>
      <c r="AA41" s="23">
        <v>2.484</v>
      </c>
      <c r="AB41" s="20">
        <v>0</v>
      </c>
      <c r="AC41" s="20">
        <v>0</v>
      </c>
    </row>
    <row r="42" spans="1:29" s="20" customFormat="1">
      <c r="A42" s="20" t="s">
        <v>289</v>
      </c>
      <c r="B42" s="20">
        <v>51.387999999999998</v>
      </c>
      <c r="C42" s="20">
        <v>52.225000000000001</v>
      </c>
      <c r="D42" s="20">
        <v>43.346600000000002</v>
      </c>
      <c r="E42" s="20">
        <v>42.581099999999999</v>
      </c>
      <c r="F42" s="21">
        <v>69.400000000000006</v>
      </c>
      <c r="G42" s="21">
        <v>69.58</v>
      </c>
      <c r="H42" s="20">
        <v>72.628200000000007</v>
      </c>
      <c r="I42" s="20">
        <v>71.845600000000005</v>
      </c>
      <c r="J42" s="20">
        <v>46.481499999999997</v>
      </c>
      <c r="K42" s="20">
        <v>46.221899999999998</v>
      </c>
      <c r="L42" s="20">
        <v>44.951999999999998</v>
      </c>
      <c r="M42" s="20">
        <v>44.09</v>
      </c>
      <c r="N42" s="21">
        <v>49.616999999999997</v>
      </c>
      <c r="O42" s="21">
        <v>48.1</v>
      </c>
      <c r="P42" s="20">
        <v>63.656999999999996</v>
      </c>
      <c r="Q42" s="20">
        <v>58.648000000000003</v>
      </c>
      <c r="R42" s="20">
        <v>115</v>
      </c>
      <c r="S42" s="20">
        <v>131.12899999999999</v>
      </c>
      <c r="T42" s="20">
        <v>125.125</v>
      </c>
      <c r="U42" s="20">
        <v>139.816</v>
      </c>
      <c r="V42" s="21">
        <v>186</v>
      </c>
      <c r="W42" s="21">
        <v>191.161</v>
      </c>
      <c r="X42" s="23">
        <v>160</v>
      </c>
      <c r="Y42" s="23">
        <v>156.16900000000001</v>
      </c>
      <c r="Z42" s="23">
        <v>170.38900000000001</v>
      </c>
      <c r="AA42" s="23">
        <v>215.83799999999999</v>
      </c>
      <c r="AB42" s="20">
        <v>140.11199999999999</v>
      </c>
      <c r="AC42" s="20">
        <v>188.05099999999999</v>
      </c>
    </row>
    <row r="43" spans="1:29" s="20" customFormat="1">
      <c r="A43" s="20" t="s">
        <v>290</v>
      </c>
      <c r="B43" s="20">
        <v>5.5819999999999999</v>
      </c>
      <c r="C43" s="20">
        <v>5.4539999999999997</v>
      </c>
      <c r="D43" s="20">
        <v>7.7004999999999999</v>
      </c>
      <c r="E43" s="20">
        <v>7.5324</v>
      </c>
      <c r="F43" s="21">
        <v>3.899</v>
      </c>
      <c r="G43" s="21">
        <v>3.694</v>
      </c>
      <c r="H43" s="20">
        <v>13.2415</v>
      </c>
      <c r="I43" s="20">
        <v>12.343</v>
      </c>
      <c r="J43" s="20">
        <v>46.481499999999997</v>
      </c>
      <c r="K43" s="20">
        <v>46.221899999999998</v>
      </c>
      <c r="L43" s="20">
        <v>2.9380000000000002</v>
      </c>
      <c r="M43" s="20">
        <v>2.907</v>
      </c>
      <c r="N43" s="21">
        <v>10.775</v>
      </c>
      <c r="O43" s="21">
        <v>10.58</v>
      </c>
      <c r="P43" s="20">
        <v>5.8250000000000002</v>
      </c>
      <c r="Q43" s="20">
        <v>5.4530000000000003</v>
      </c>
      <c r="R43" s="20">
        <v>8.27</v>
      </c>
      <c r="S43" s="20">
        <v>11.223000000000001</v>
      </c>
      <c r="T43" s="20">
        <v>1.863</v>
      </c>
      <c r="U43" s="20">
        <v>2.8319999999999999</v>
      </c>
      <c r="V43" s="21">
        <v>0</v>
      </c>
      <c r="W43" s="21">
        <v>0</v>
      </c>
      <c r="X43" s="23">
        <v>0</v>
      </c>
      <c r="Y43" s="23">
        <v>0</v>
      </c>
      <c r="Z43" s="23">
        <v>1.4810000000000001</v>
      </c>
      <c r="AA43" s="23">
        <v>1.7230000000000001</v>
      </c>
      <c r="AB43" s="20">
        <v>0</v>
      </c>
      <c r="AC43" s="20">
        <v>0</v>
      </c>
    </row>
    <row r="44" spans="1:29" s="20" customFormat="1">
      <c r="A44" s="20" t="s">
        <v>291</v>
      </c>
      <c r="B44" s="20">
        <v>36.481000000000002</v>
      </c>
      <c r="C44" s="20">
        <v>37.213000000000001</v>
      </c>
      <c r="D44" s="20">
        <v>32.8262</v>
      </c>
      <c r="E44" s="20">
        <v>32.145400000000002</v>
      </c>
      <c r="F44" s="21">
        <v>62.945999999999998</v>
      </c>
      <c r="G44" s="21">
        <v>63.097000000000001</v>
      </c>
      <c r="H44" s="20">
        <v>58.051900000000003</v>
      </c>
      <c r="I44" s="20">
        <v>58.0199</v>
      </c>
      <c r="J44" s="20">
        <v>0</v>
      </c>
      <c r="K44" s="20">
        <v>0</v>
      </c>
      <c r="L44" s="20">
        <v>37.616</v>
      </c>
      <c r="M44" s="20">
        <v>36.728999999999999</v>
      </c>
      <c r="N44" s="21">
        <v>35.276000000000003</v>
      </c>
      <c r="O44" s="21">
        <v>33.99</v>
      </c>
      <c r="P44" s="20">
        <v>55.694000000000003</v>
      </c>
      <c r="Q44" s="20">
        <v>50.646999999999998</v>
      </c>
      <c r="R44" s="20">
        <v>55.3</v>
      </c>
      <c r="S44" s="20">
        <v>61.692</v>
      </c>
      <c r="T44" s="20">
        <v>79.965000000000003</v>
      </c>
      <c r="U44" s="20">
        <v>84.974999999999994</v>
      </c>
      <c r="V44" s="21">
        <v>186</v>
      </c>
      <c r="W44" s="21">
        <v>189.75800000000001</v>
      </c>
      <c r="X44" s="23">
        <v>160</v>
      </c>
      <c r="Y44" s="23">
        <v>154.047</v>
      </c>
      <c r="Z44" s="23">
        <v>1.2689999999999999</v>
      </c>
      <c r="AA44" s="23">
        <v>2.6720000000000002</v>
      </c>
      <c r="AB44" s="20">
        <v>6.8259999999999996</v>
      </c>
      <c r="AC44" s="20">
        <v>11.343</v>
      </c>
    </row>
    <row r="45" spans="1:29" s="20" customFormat="1">
      <c r="A45" s="20" t="s">
        <v>292</v>
      </c>
      <c r="B45" s="20">
        <v>8.3230000000000004</v>
      </c>
      <c r="C45" s="20">
        <v>8.4079999999999995</v>
      </c>
      <c r="D45" s="20">
        <v>2.6497000000000002</v>
      </c>
      <c r="E45" s="20">
        <v>2.6726999999999999</v>
      </c>
      <c r="F45" s="21">
        <v>2.5539999999999998</v>
      </c>
      <c r="G45" s="21">
        <v>2.79</v>
      </c>
      <c r="H45" s="20">
        <v>1.3347</v>
      </c>
      <c r="I45" s="20">
        <v>1.371</v>
      </c>
      <c r="J45" s="20">
        <v>0</v>
      </c>
      <c r="K45" s="20">
        <v>0</v>
      </c>
      <c r="L45" s="20">
        <v>4.399</v>
      </c>
      <c r="M45" s="20">
        <v>4.4539999999999997</v>
      </c>
      <c r="N45" s="21">
        <v>3.5659999999999998</v>
      </c>
      <c r="O45" s="21">
        <v>3.54</v>
      </c>
      <c r="P45" s="20">
        <v>2.1379999999999999</v>
      </c>
      <c r="Q45" s="20">
        <v>2.5470000000000002</v>
      </c>
      <c r="R45" s="20">
        <v>51.3</v>
      </c>
      <c r="S45" s="20">
        <v>58.215000000000003</v>
      </c>
      <c r="T45" s="20">
        <v>37.603999999999999</v>
      </c>
      <c r="U45" s="20">
        <v>43.637</v>
      </c>
      <c r="V45" s="21">
        <v>0</v>
      </c>
      <c r="W45" s="21">
        <v>0</v>
      </c>
      <c r="X45" s="23">
        <v>0</v>
      </c>
      <c r="Y45" s="23">
        <v>0</v>
      </c>
      <c r="Z45" s="23">
        <v>159.19499999999999</v>
      </c>
      <c r="AA45" s="23">
        <v>201.761</v>
      </c>
      <c r="AB45" s="20">
        <v>133.286</v>
      </c>
      <c r="AC45" s="20">
        <v>175.77799999999999</v>
      </c>
    </row>
    <row r="46" spans="1:29" s="20" customFormat="1">
      <c r="A46" s="20" t="s">
        <v>293</v>
      </c>
      <c r="B46" s="20">
        <v>1.002</v>
      </c>
      <c r="C46" s="20">
        <v>1.1499999999999999</v>
      </c>
      <c r="D46" s="20">
        <v>0.17019999999999999</v>
      </c>
      <c r="E46" s="20">
        <v>0.2306</v>
      </c>
      <c r="F46" s="21">
        <v>0</v>
      </c>
      <c r="G46" s="21">
        <v>0</v>
      </c>
      <c r="H46" s="20">
        <v>0</v>
      </c>
      <c r="I46" s="20">
        <v>0.11169999999999999</v>
      </c>
      <c r="J46" s="20">
        <v>0</v>
      </c>
      <c r="K46" s="20">
        <v>0</v>
      </c>
      <c r="L46" s="20">
        <v>0</v>
      </c>
      <c r="M46" s="20">
        <v>0</v>
      </c>
      <c r="N46" s="21">
        <v>0</v>
      </c>
      <c r="O46" s="21">
        <v>0</v>
      </c>
      <c r="P46" s="20">
        <v>0</v>
      </c>
      <c r="Q46" s="20">
        <v>0</v>
      </c>
      <c r="R46" s="20">
        <v>0</v>
      </c>
      <c r="S46" s="20">
        <v>0</v>
      </c>
      <c r="T46" s="20">
        <v>1.9530000000000001</v>
      </c>
      <c r="U46" s="20">
        <v>3.2690000000000001</v>
      </c>
      <c r="V46" s="21">
        <v>0</v>
      </c>
      <c r="W46" s="21">
        <v>1.403</v>
      </c>
      <c r="X46" s="23">
        <v>0.56899999999999995</v>
      </c>
      <c r="Y46" s="23">
        <v>2.1219999999999999</v>
      </c>
      <c r="Z46" s="23">
        <v>8.4429999999999996</v>
      </c>
      <c r="AA46" s="23">
        <v>9.6820000000000004</v>
      </c>
      <c r="AB46" s="20">
        <v>0</v>
      </c>
      <c r="AC46" s="20">
        <v>0.93</v>
      </c>
    </row>
    <row r="47" spans="1:29" s="20" customFormat="1">
      <c r="A47" s="20" t="s">
        <v>294</v>
      </c>
      <c r="B47" s="20">
        <v>17.379000000000001</v>
      </c>
      <c r="C47" s="20">
        <v>17.946000000000002</v>
      </c>
      <c r="D47" s="20">
        <v>15.362399999999999</v>
      </c>
      <c r="E47" s="20">
        <v>16.119900000000001</v>
      </c>
      <c r="F47" s="21">
        <v>19.419</v>
      </c>
      <c r="G47" s="21">
        <v>20.952999999999999</v>
      </c>
      <c r="H47" s="20">
        <v>22.2058</v>
      </c>
      <c r="I47" s="20">
        <v>23.020399999999999</v>
      </c>
      <c r="J47" s="20">
        <v>8.5925999999999991</v>
      </c>
      <c r="K47" s="20">
        <v>8.8572000000000006</v>
      </c>
      <c r="L47" s="20">
        <v>21.050999999999998</v>
      </c>
      <c r="M47" s="20">
        <v>21.707000000000001</v>
      </c>
      <c r="N47" s="21">
        <v>22.736000000000001</v>
      </c>
      <c r="O47" s="21">
        <v>23.64</v>
      </c>
      <c r="P47" s="20">
        <v>13.709</v>
      </c>
      <c r="Q47" s="20">
        <v>14.627000000000001</v>
      </c>
      <c r="R47" s="20">
        <v>23.7</v>
      </c>
      <c r="S47" s="20">
        <v>24.018000000000001</v>
      </c>
      <c r="T47" s="20">
        <v>19.524999999999999</v>
      </c>
      <c r="U47" s="20">
        <v>22.863</v>
      </c>
      <c r="V47" s="21">
        <v>27.2</v>
      </c>
      <c r="W47" s="21">
        <v>41.786000000000001</v>
      </c>
      <c r="X47" s="23">
        <v>24</v>
      </c>
      <c r="Y47" s="23">
        <v>26.853999999999999</v>
      </c>
      <c r="Z47" s="23">
        <v>29.942</v>
      </c>
      <c r="AA47" s="23">
        <v>31.631</v>
      </c>
      <c r="AB47" s="20">
        <v>37.985999999999997</v>
      </c>
      <c r="AC47" s="20">
        <v>37.765999999999998</v>
      </c>
    </row>
    <row r="48" spans="1:29" s="20" customFormat="1">
      <c r="A48" s="20" t="s">
        <v>295</v>
      </c>
      <c r="B48" s="20">
        <v>2.4279999999999999</v>
      </c>
      <c r="C48" s="20">
        <v>2.492</v>
      </c>
      <c r="D48" s="20">
        <v>3.5758999999999999</v>
      </c>
      <c r="E48" s="20">
        <v>3.7334000000000001</v>
      </c>
      <c r="F48" s="21">
        <v>1.492</v>
      </c>
      <c r="G48" s="21">
        <v>1.603</v>
      </c>
      <c r="H48" s="20">
        <v>4.1746999999999996</v>
      </c>
      <c r="I48" s="20">
        <v>4.2679</v>
      </c>
      <c r="J48" s="20">
        <v>8.3609000000000009</v>
      </c>
      <c r="K48" s="20">
        <v>8.5808999999999997</v>
      </c>
      <c r="L48" s="20">
        <v>1.129</v>
      </c>
      <c r="M48" s="20">
        <v>1.1599999999999999</v>
      </c>
      <c r="N48" s="21">
        <v>8.9559999999999995</v>
      </c>
      <c r="O48" s="21">
        <v>9.26</v>
      </c>
      <c r="P48" s="20">
        <v>1.79</v>
      </c>
      <c r="Q48" s="20">
        <v>1.8959999999999999</v>
      </c>
      <c r="R48" s="20">
        <v>0.95899999999999996</v>
      </c>
      <c r="S48" s="20">
        <v>0.97499999999999998</v>
      </c>
      <c r="T48" s="20">
        <v>0.91900000000000004</v>
      </c>
      <c r="U48" s="20">
        <v>1.3180000000000001</v>
      </c>
      <c r="V48" s="21">
        <v>0</v>
      </c>
      <c r="W48" s="21">
        <v>0</v>
      </c>
      <c r="X48" s="23">
        <v>0</v>
      </c>
      <c r="Y48" s="23">
        <v>0</v>
      </c>
      <c r="Z48" s="23">
        <v>0.63800000000000001</v>
      </c>
      <c r="AA48" s="23">
        <v>0.436</v>
      </c>
      <c r="AB48" s="20">
        <v>0</v>
      </c>
      <c r="AC48" s="20">
        <v>0</v>
      </c>
    </row>
    <row r="49" spans="1:29" s="20" customFormat="1">
      <c r="A49" s="20" t="s">
        <v>296</v>
      </c>
      <c r="B49" s="20">
        <v>12.957000000000001</v>
      </c>
      <c r="C49" s="20">
        <v>13.407</v>
      </c>
      <c r="D49" s="20">
        <v>11.446099999999999</v>
      </c>
      <c r="E49" s="20">
        <v>12.0421</v>
      </c>
      <c r="F49" s="21">
        <v>17.335000000000001</v>
      </c>
      <c r="G49" s="21">
        <v>18.664999999999999</v>
      </c>
      <c r="H49" s="20">
        <v>16.921399999999998</v>
      </c>
      <c r="I49" s="20">
        <v>17.585000000000001</v>
      </c>
      <c r="J49" s="20">
        <v>0.23169999999999999</v>
      </c>
      <c r="K49" s="20">
        <v>0.27629999999999999</v>
      </c>
      <c r="L49" s="20">
        <v>19.065999999999999</v>
      </c>
      <c r="M49" s="20">
        <v>19.648</v>
      </c>
      <c r="N49" s="21">
        <v>12.157</v>
      </c>
      <c r="O49" s="21">
        <v>12.72</v>
      </c>
      <c r="P49" s="20">
        <v>11.359</v>
      </c>
      <c r="Q49" s="20">
        <v>12.093</v>
      </c>
      <c r="R49" s="20">
        <v>12.5</v>
      </c>
      <c r="S49" s="20">
        <v>12.646000000000001</v>
      </c>
      <c r="T49" s="20">
        <v>12.816000000000001</v>
      </c>
      <c r="U49" s="20">
        <v>14.875</v>
      </c>
      <c r="V49" s="21">
        <v>27</v>
      </c>
      <c r="W49" s="21">
        <v>41.55</v>
      </c>
      <c r="X49" s="23">
        <v>21.2</v>
      </c>
      <c r="Y49" s="23">
        <v>23.736000000000001</v>
      </c>
      <c r="Z49" s="23">
        <v>1.621</v>
      </c>
      <c r="AA49" s="23">
        <v>1.7150000000000001</v>
      </c>
      <c r="AB49" s="20">
        <v>5.3840000000000003</v>
      </c>
      <c r="AC49" s="20">
        <v>5.0860000000000003</v>
      </c>
    </row>
    <row r="50" spans="1:29" s="20" customFormat="1">
      <c r="A50" s="20" t="s">
        <v>297</v>
      </c>
      <c r="B50" s="20">
        <v>1.764</v>
      </c>
      <c r="C50" s="20">
        <v>1.8220000000000001</v>
      </c>
      <c r="D50" s="20">
        <v>0.24249999999999999</v>
      </c>
      <c r="E50" s="20">
        <v>0.25729999999999997</v>
      </c>
      <c r="F50" s="21">
        <v>0.59199999999999997</v>
      </c>
      <c r="G50" s="21">
        <v>0.68400000000000005</v>
      </c>
      <c r="H50" s="20">
        <v>0.94730000000000003</v>
      </c>
      <c r="I50" s="20">
        <v>1.089</v>
      </c>
      <c r="J50" s="20">
        <v>0</v>
      </c>
      <c r="K50" s="20">
        <v>0</v>
      </c>
      <c r="L50" s="20">
        <v>0.85599999999999998</v>
      </c>
      <c r="M50" s="20">
        <v>0.89800000000000002</v>
      </c>
      <c r="N50" s="21">
        <v>1.623</v>
      </c>
      <c r="O50" s="21">
        <v>1.66</v>
      </c>
      <c r="P50" s="20">
        <v>0.56100000000000005</v>
      </c>
      <c r="Q50" s="20">
        <v>0.63700000000000001</v>
      </c>
      <c r="R50" s="20">
        <v>10.1</v>
      </c>
      <c r="S50" s="20">
        <v>9.8930000000000007</v>
      </c>
      <c r="T50" s="20">
        <v>4.1790000000000003</v>
      </c>
      <c r="U50" s="20">
        <v>4.7300000000000004</v>
      </c>
      <c r="V50" s="21">
        <v>0</v>
      </c>
      <c r="W50" s="21">
        <v>0</v>
      </c>
      <c r="X50" s="23">
        <v>0.20699999999999999</v>
      </c>
      <c r="Y50" s="23">
        <v>0.45500000000000002</v>
      </c>
      <c r="Z50" s="23">
        <v>24.195</v>
      </c>
      <c r="AA50" s="23">
        <v>25.515999999999998</v>
      </c>
      <c r="AB50" s="20">
        <v>30.931000000000001</v>
      </c>
      <c r="AC50" s="20">
        <v>31.219000000000001</v>
      </c>
    </row>
    <row r="51" spans="1:29" s="20" customFormat="1">
      <c r="A51" s="20" t="s">
        <v>298</v>
      </c>
      <c r="B51" s="20">
        <v>0.23</v>
      </c>
      <c r="C51" s="20">
        <v>0.22500000000000001</v>
      </c>
      <c r="D51" s="20">
        <v>9.7900000000000001E-2</v>
      </c>
      <c r="E51" s="20">
        <v>8.7099999999999997E-2</v>
      </c>
      <c r="F51" s="21">
        <v>0</v>
      </c>
      <c r="G51" s="21">
        <v>0</v>
      </c>
      <c r="H51" s="20">
        <v>0.1623</v>
      </c>
      <c r="I51" s="20">
        <v>7.85E-2</v>
      </c>
      <c r="J51" s="20">
        <v>0</v>
      </c>
      <c r="K51" s="20">
        <v>0</v>
      </c>
      <c r="L51" s="20">
        <v>0</v>
      </c>
      <c r="M51" s="20">
        <v>0</v>
      </c>
      <c r="N51" s="21">
        <v>0</v>
      </c>
      <c r="O51" s="21">
        <v>0</v>
      </c>
      <c r="P51" s="20">
        <v>0</v>
      </c>
      <c r="Q51" s="20">
        <v>0</v>
      </c>
      <c r="R51" s="20">
        <v>0.26400000000000001</v>
      </c>
      <c r="S51" s="20">
        <v>0.503</v>
      </c>
      <c r="T51" s="20">
        <v>1.177</v>
      </c>
      <c r="U51" s="20">
        <v>1.486</v>
      </c>
      <c r="V51" s="21">
        <v>0.20499999999999999</v>
      </c>
      <c r="W51" s="21">
        <v>0.23599999999999999</v>
      </c>
      <c r="X51" s="23">
        <v>2.5299999999999998</v>
      </c>
      <c r="Y51" s="23">
        <v>2.6629999999999998</v>
      </c>
      <c r="Z51" s="23">
        <v>3.4889999999999999</v>
      </c>
      <c r="AA51" s="23">
        <v>3.964</v>
      </c>
      <c r="AB51" s="20">
        <v>1.671</v>
      </c>
      <c r="AC51" s="20">
        <v>1.4610000000000001</v>
      </c>
    </row>
    <row r="52" spans="1:29" s="16" customFormat="1">
      <c r="A52" s="16" t="s">
        <v>299</v>
      </c>
      <c r="B52" s="16">
        <v>2.4860000000000002</v>
      </c>
      <c r="C52" s="16">
        <v>0</v>
      </c>
      <c r="D52" s="16">
        <v>3.2237</v>
      </c>
      <c r="E52" s="16">
        <v>0</v>
      </c>
      <c r="F52" s="17">
        <v>6.2439999999999998</v>
      </c>
      <c r="G52" s="17">
        <v>0</v>
      </c>
      <c r="H52" s="16">
        <v>2.7094999999999998</v>
      </c>
      <c r="I52" s="16">
        <v>0</v>
      </c>
      <c r="J52" s="16">
        <v>1.2197</v>
      </c>
      <c r="K52" s="16">
        <v>0</v>
      </c>
      <c r="L52" s="16">
        <v>2.286</v>
      </c>
      <c r="M52" s="16">
        <v>0</v>
      </c>
      <c r="N52" s="17">
        <v>4.0789999999999997</v>
      </c>
      <c r="O52" s="17">
        <v>0</v>
      </c>
      <c r="P52" s="16">
        <v>3.4950000000000001</v>
      </c>
      <c r="Q52" s="16">
        <v>0</v>
      </c>
      <c r="R52" s="16">
        <v>8.7100000000000009</v>
      </c>
      <c r="S52" s="16">
        <v>0</v>
      </c>
      <c r="T52" s="16">
        <v>10.835000000000001</v>
      </c>
      <c r="U52" s="16">
        <v>0</v>
      </c>
      <c r="V52" s="17">
        <v>58.2</v>
      </c>
      <c r="W52" s="17">
        <v>0</v>
      </c>
      <c r="X52" s="24">
        <v>11.4</v>
      </c>
      <c r="Y52" s="24">
        <v>0</v>
      </c>
      <c r="Z52" s="24">
        <v>10.706</v>
      </c>
      <c r="AA52" s="24">
        <v>0</v>
      </c>
      <c r="AB52" s="16">
        <v>9.7620000000000005</v>
      </c>
      <c r="AC52" s="16">
        <v>0</v>
      </c>
    </row>
    <row r="53" spans="1:29" s="16" customFormat="1">
      <c r="A53" s="16" t="s">
        <v>300</v>
      </c>
      <c r="B53" s="16">
        <v>0.85599999999999998</v>
      </c>
      <c r="C53" s="16">
        <v>0</v>
      </c>
      <c r="D53" s="16">
        <v>1.0105</v>
      </c>
      <c r="E53" s="16">
        <v>0</v>
      </c>
      <c r="F53" s="17">
        <v>1.8069999999999999</v>
      </c>
      <c r="G53" s="17">
        <v>0</v>
      </c>
      <c r="H53" s="16">
        <v>0.91690000000000005</v>
      </c>
      <c r="I53" s="16">
        <v>0</v>
      </c>
      <c r="J53" s="16">
        <v>0.73450000000000004</v>
      </c>
      <c r="K53" s="16">
        <v>0</v>
      </c>
      <c r="L53" s="16">
        <v>0.60799999999999998</v>
      </c>
      <c r="M53" s="16">
        <v>0</v>
      </c>
      <c r="N53" s="17">
        <v>0.82399999999999995</v>
      </c>
      <c r="O53" s="17">
        <v>0</v>
      </c>
      <c r="P53" s="16">
        <v>1.732</v>
      </c>
      <c r="Q53" s="16">
        <v>0</v>
      </c>
      <c r="R53" s="16">
        <v>5.3</v>
      </c>
      <c r="S53" s="16">
        <v>0</v>
      </c>
      <c r="T53" s="16">
        <v>5.6989999999999998</v>
      </c>
      <c r="U53" s="16">
        <v>0</v>
      </c>
      <c r="V53" s="17">
        <v>22.6</v>
      </c>
      <c r="W53" s="17">
        <v>0</v>
      </c>
      <c r="X53" s="24">
        <v>4.2699999999999996</v>
      </c>
      <c r="Y53" s="24">
        <v>0</v>
      </c>
      <c r="Z53" s="24">
        <v>5.1520000000000001</v>
      </c>
      <c r="AA53" s="24">
        <v>0</v>
      </c>
      <c r="AB53" s="16">
        <v>5.3369999999999997</v>
      </c>
      <c r="AC53" s="16">
        <v>0</v>
      </c>
    </row>
  </sheetData>
  <pageMargins left="0.7" right="0.7" top="0.75" bottom="0.75" header="0.3" footer="0.3"/>
  <pageSetup paperSize="8" orientation="portrait" horizontalDpi="300" verticalDpi="0" copies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07"/>
  <sheetViews>
    <sheetView workbookViewId="0">
      <selection sqref="A1:T1"/>
    </sheetView>
  </sheetViews>
  <sheetFormatPr defaultRowHeight="15"/>
  <cols>
    <col min="1" max="1" width="9.28515625" bestFit="1" customWidth="1"/>
    <col min="2" max="2" width="4" bestFit="1" customWidth="1"/>
    <col min="3" max="4" width="11" bestFit="1" customWidth="1"/>
    <col min="5" max="6" width="3.7109375" bestFit="1" customWidth="1"/>
    <col min="7" max="7" width="4" bestFit="1" customWidth="1"/>
    <col min="8" max="8" width="18" bestFit="1" customWidth="1"/>
    <col min="9" max="9" width="5.28515625" bestFit="1" customWidth="1"/>
    <col min="10" max="11" width="4" bestFit="1" customWidth="1"/>
    <col min="12" max="13" width="11" bestFit="1" customWidth="1"/>
    <col min="14" max="15" width="3.7109375" bestFit="1" customWidth="1"/>
    <col min="16" max="16" width="4" bestFit="1" customWidth="1"/>
    <col min="17" max="17" width="12" style="15" bestFit="1" customWidth="1"/>
    <col min="18" max="18" width="4.7109375" style="15" bestFit="1" customWidth="1"/>
    <col min="19" max="20" width="3.7109375" style="15" bestFit="1" customWidth="1"/>
  </cols>
  <sheetData>
    <row r="1" spans="1:20" ht="75">
      <c r="A1" s="25" t="s">
        <v>472</v>
      </c>
      <c r="B1" s="25" t="s">
        <v>473</v>
      </c>
      <c r="C1" s="25" t="s">
        <v>474</v>
      </c>
      <c r="D1" s="25" t="s">
        <v>475</v>
      </c>
      <c r="E1" s="25" t="s">
        <v>476</v>
      </c>
      <c r="F1" s="25" t="s">
        <v>477</v>
      </c>
      <c r="G1" s="25" t="s">
        <v>478</v>
      </c>
      <c r="H1" s="25" t="s">
        <v>479</v>
      </c>
      <c r="I1" s="25" t="s">
        <v>480</v>
      </c>
      <c r="J1" s="25" t="s">
        <v>481</v>
      </c>
      <c r="K1" s="25" t="s">
        <v>482</v>
      </c>
      <c r="L1" s="25" t="s">
        <v>483</v>
      </c>
      <c r="M1" s="25" t="s">
        <v>484</v>
      </c>
      <c r="N1" s="25" t="s">
        <v>303</v>
      </c>
      <c r="O1" s="25" t="s">
        <v>304</v>
      </c>
      <c r="P1" s="25" t="s">
        <v>305</v>
      </c>
      <c r="Q1" s="3" t="s">
        <v>485</v>
      </c>
      <c r="R1" s="3" t="s">
        <v>486</v>
      </c>
      <c r="S1" s="3" t="s">
        <v>487</v>
      </c>
      <c r="T1" s="3" t="s">
        <v>488</v>
      </c>
    </row>
    <row r="2" spans="1:20">
      <c r="A2" t="s">
        <v>306</v>
      </c>
      <c r="B2">
        <v>900</v>
      </c>
      <c r="C2">
        <v>2515811.75</v>
      </c>
      <c r="D2">
        <v>6860810.4699999997</v>
      </c>
      <c r="E2">
        <v>3</v>
      </c>
      <c r="F2">
        <v>11</v>
      </c>
      <c r="G2">
        <v>71</v>
      </c>
      <c r="H2" t="s">
        <v>307</v>
      </c>
      <c r="I2" t="s">
        <v>52</v>
      </c>
      <c r="J2">
        <v>2</v>
      </c>
      <c r="K2">
        <v>711</v>
      </c>
      <c r="L2">
        <v>2515811.4300000002</v>
      </c>
      <c r="M2">
        <v>6860810.9000000004</v>
      </c>
      <c r="N2">
        <v>2</v>
      </c>
      <c r="O2">
        <v>11</v>
      </c>
      <c r="P2">
        <v>81</v>
      </c>
      <c r="Q2" s="15">
        <f>SQRT((C2-L2)^2+(D2-M2)^2)</f>
        <v>0.53600373173826799</v>
      </c>
      <c r="R2" s="15">
        <f>P2-G2</f>
        <v>10</v>
      </c>
      <c r="S2" s="15">
        <f>N2-E2</f>
        <v>-1</v>
      </c>
      <c r="T2" s="15" t="str">
        <f>IF(AND(Q2&lt;1.2,ABS(R2&lt;50),S2=0),"OK","")</f>
        <v/>
      </c>
    </row>
    <row r="3" spans="1:20">
      <c r="A3" t="s">
        <v>308</v>
      </c>
      <c r="B3">
        <v>901</v>
      </c>
      <c r="C3">
        <v>2515800.2799999998</v>
      </c>
      <c r="D3">
        <v>6860815.4800000004</v>
      </c>
      <c r="E3">
        <v>3</v>
      </c>
      <c r="F3">
        <v>14</v>
      </c>
      <c r="G3">
        <v>107</v>
      </c>
      <c r="H3" t="s">
        <v>307</v>
      </c>
      <c r="I3" t="s">
        <v>52</v>
      </c>
      <c r="J3">
        <v>2</v>
      </c>
      <c r="K3">
        <v>711</v>
      </c>
      <c r="L3">
        <v>2515811.4300000002</v>
      </c>
      <c r="M3">
        <v>6860810.9000000004</v>
      </c>
      <c r="N3">
        <v>2</v>
      </c>
      <c r="O3">
        <v>11</v>
      </c>
      <c r="P3">
        <v>81</v>
      </c>
      <c r="Q3" s="15">
        <f t="shared" ref="Q3:Q66" si="0">SQRT((C3-L3)^2+(D3-M3)^2)</f>
        <v>12.053999336692776</v>
      </c>
      <c r="R3" s="15">
        <f t="shared" ref="R3:R66" si="1">P3-G3</f>
        <v>-26</v>
      </c>
      <c r="S3" s="15">
        <f t="shared" ref="S3:S66" si="2">N3-E3</f>
        <v>-1</v>
      </c>
      <c r="T3" s="15" t="str">
        <f t="shared" ref="T3:T66" si="3">IF(AND(Q3&lt;1.2,ABS(R3&lt;50),S3=0),"OK","")</f>
        <v/>
      </c>
    </row>
    <row r="4" spans="1:20">
      <c r="A4" t="s">
        <v>309</v>
      </c>
      <c r="B4">
        <v>902</v>
      </c>
      <c r="C4">
        <v>2515802.62</v>
      </c>
      <c r="D4">
        <v>6860812.7599999998</v>
      </c>
      <c r="E4">
        <v>3</v>
      </c>
      <c r="F4">
        <v>14</v>
      </c>
      <c r="G4">
        <v>68</v>
      </c>
      <c r="H4" t="s">
        <v>307</v>
      </c>
      <c r="I4" t="s">
        <v>52</v>
      </c>
      <c r="J4">
        <v>2</v>
      </c>
      <c r="K4">
        <v>711</v>
      </c>
      <c r="L4">
        <v>2515811.4300000002</v>
      </c>
      <c r="M4">
        <v>6860810.9000000004</v>
      </c>
      <c r="N4">
        <v>2</v>
      </c>
      <c r="O4">
        <v>11</v>
      </c>
      <c r="P4">
        <v>81</v>
      </c>
      <c r="Q4" s="15">
        <f t="shared" si="0"/>
        <v>9.0042045733516787</v>
      </c>
      <c r="R4" s="15">
        <f t="shared" si="1"/>
        <v>13</v>
      </c>
      <c r="S4" s="15">
        <f t="shared" si="2"/>
        <v>-1</v>
      </c>
      <c r="T4" s="15" t="str">
        <f t="shared" si="3"/>
        <v/>
      </c>
    </row>
    <row r="5" spans="1:20">
      <c r="A5" t="s">
        <v>310</v>
      </c>
      <c r="B5">
        <v>904</v>
      </c>
      <c r="C5">
        <v>2515810.7799999998</v>
      </c>
      <c r="D5">
        <v>6860810.4500000002</v>
      </c>
      <c r="E5">
        <v>2</v>
      </c>
      <c r="F5">
        <v>11</v>
      </c>
      <c r="G5">
        <v>85</v>
      </c>
      <c r="H5" t="s">
        <v>307</v>
      </c>
      <c r="I5" t="s">
        <v>52</v>
      </c>
      <c r="J5">
        <v>2</v>
      </c>
      <c r="K5">
        <v>711</v>
      </c>
      <c r="L5">
        <v>2515811.4300000002</v>
      </c>
      <c r="M5">
        <v>6860810.9000000004</v>
      </c>
      <c r="N5">
        <v>2</v>
      </c>
      <c r="O5">
        <v>11</v>
      </c>
      <c r="P5">
        <v>81</v>
      </c>
      <c r="Q5" s="15">
        <f t="shared" si="0"/>
        <v>0.79056941545440895</v>
      </c>
      <c r="R5" s="15">
        <f t="shared" si="1"/>
        <v>-4</v>
      </c>
      <c r="S5" s="15">
        <f t="shared" si="2"/>
        <v>0</v>
      </c>
      <c r="T5" s="15" t="str">
        <f t="shared" si="3"/>
        <v>OK</v>
      </c>
    </row>
    <row r="6" spans="1:20">
      <c r="A6" t="s">
        <v>311</v>
      </c>
      <c r="B6">
        <v>905</v>
      </c>
      <c r="C6">
        <v>2515809.7200000002</v>
      </c>
      <c r="D6">
        <v>6860814.5</v>
      </c>
      <c r="E6">
        <v>2</v>
      </c>
      <c r="F6">
        <v>11</v>
      </c>
      <c r="G6">
        <v>55</v>
      </c>
      <c r="H6" t="s">
        <v>307</v>
      </c>
      <c r="I6" t="s">
        <v>52</v>
      </c>
      <c r="J6">
        <v>2</v>
      </c>
      <c r="K6">
        <v>711</v>
      </c>
      <c r="L6">
        <v>2515811.4300000002</v>
      </c>
      <c r="M6">
        <v>6860810.9000000004</v>
      </c>
      <c r="N6">
        <v>2</v>
      </c>
      <c r="O6">
        <v>11</v>
      </c>
      <c r="P6">
        <v>81</v>
      </c>
      <c r="Q6" s="15">
        <f t="shared" si="0"/>
        <v>3.9854861682347344</v>
      </c>
      <c r="R6" s="15">
        <f t="shared" si="1"/>
        <v>26</v>
      </c>
      <c r="S6" s="15">
        <f t="shared" si="2"/>
        <v>0</v>
      </c>
      <c r="T6" s="15" t="str">
        <f t="shared" si="3"/>
        <v/>
      </c>
    </row>
    <row r="7" spans="1:20">
      <c r="A7" t="s">
        <v>312</v>
      </c>
      <c r="B7">
        <v>906</v>
      </c>
      <c r="C7">
        <v>2515811.6</v>
      </c>
      <c r="D7">
        <v>6860812.8099999996</v>
      </c>
      <c r="E7">
        <v>2</v>
      </c>
      <c r="F7">
        <v>12</v>
      </c>
      <c r="G7">
        <v>56</v>
      </c>
      <c r="H7" t="s">
        <v>307</v>
      </c>
      <c r="I7" t="s">
        <v>52</v>
      </c>
      <c r="J7">
        <v>2</v>
      </c>
      <c r="K7">
        <v>711</v>
      </c>
      <c r="L7">
        <v>2515811.4300000002</v>
      </c>
      <c r="M7">
        <v>6860810.9000000004</v>
      </c>
      <c r="N7">
        <v>2</v>
      </c>
      <c r="O7">
        <v>11</v>
      </c>
      <c r="P7">
        <v>81</v>
      </c>
      <c r="Q7" s="15">
        <f t="shared" si="0"/>
        <v>1.9175505200610075</v>
      </c>
      <c r="R7" s="15">
        <f t="shared" si="1"/>
        <v>25</v>
      </c>
      <c r="S7" s="15">
        <f t="shared" si="2"/>
        <v>0</v>
      </c>
      <c r="T7" s="15" t="str">
        <f t="shared" si="3"/>
        <v/>
      </c>
    </row>
    <row r="8" spans="1:20">
      <c r="A8" t="s">
        <v>313</v>
      </c>
      <c r="B8">
        <v>907</v>
      </c>
      <c r="C8">
        <v>2515837.79</v>
      </c>
      <c r="D8">
        <v>6860810.8399999999</v>
      </c>
      <c r="E8">
        <v>2</v>
      </c>
      <c r="F8">
        <v>11</v>
      </c>
      <c r="G8">
        <v>71</v>
      </c>
      <c r="H8" t="s">
        <v>314</v>
      </c>
      <c r="I8" t="s">
        <v>52</v>
      </c>
      <c r="J8">
        <v>2</v>
      </c>
      <c r="K8">
        <v>726</v>
      </c>
      <c r="L8">
        <v>2515837.85</v>
      </c>
      <c r="M8">
        <v>6860810.4800000004</v>
      </c>
      <c r="N8">
        <v>2</v>
      </c>
      <c r="O8">
        <v>11</v>
      </c>
      <c r="P8">
        <v>75</v>
      </c>
      <c r="Q8" s="15">
        <f t="shared" si="0"/>
        <v>0.3649657512391431</v>
      </c>
      <c r="R8" s="15">
        <f t="shared" si="1"/>
        <v>4</v>
      </c>
      <c r="S8" s="15">
        <f t="shared" si="2"/>
        <v>0</v>
      </c>
      <c r="T8" s="15" t="str">
        <f t="shared" si="3"/>
        <v>OK</v>
      </c>
    </row>
    <row r="9" spans="1:20">
      <c r="A9" t="s">
        <v>315</v>
      </c>
      <c r="B9">
        <v>908</v>
      </c>
      <c r="C9">
        <v>2515838.9700000002</v>
      </c>
      <c r="D9">
        <v>6860811.2999999998</v>
      </c>
      <c r="E9">
        <v>2</v>
      </c>
      <c r="F9">
        <v>11</v>
      </c>
      <c r="G9">
        <v>86</v>
      </c>
      <c r="H9" t="s">
        <v>316</v>
      </c>
      <c r="I9" t="s">
        <v>52</v>
      </c>
      <c r="J9">
        <v>2</v>
      </c>
      <c r="K9">
        <v>727</v>
      </c>
      <c r="L9">
        <v>2515839.08</v>
      </c>
      <c r="M9">
        <v>6860811.0700000003</v>
      </c>
      <c r="N9">
        <v>2</v>
      </c>
      <c r="O9">
        <v>12</v>
      </c>
      <c r="P9">
        <v>83</v>
      </c>
      <c r="Q9" s="15">
        <f t="shared" si="0"/>
        <v>0.25495097518649129</v>
      </c>
      <c r="R9" s="15">
        <f t="shared" si="1"/>
        <v>-3</v>
      </c>
      <c r="S9" s="15">
        <f t="shared" si="2"/>
        <v>0</v>
      </c>
      <c r="T9" s="15" t="str">
        <f t="shared" si="3"/>
        <v>OK</v>
      </c>
    </row>
    <row r="10" spans="1:20">
      <c r="A10" t="s">
        <v>317</v>
      </c>
      <c r="B10">
        <v>909</v>
      </c>
      <c r="C10">
        <v>2515808.27</v>
      </c>
      <c r="D10">
        <v>6860818.5499999998</v>
      </c>
      <c r="E10">
        <v>5</v>
      </c>
      <c r="F10">
        <v>12</v>
      </c>
      <c r="G10">
        <v>78</v>
      </c>
      <c r="H10" t="s">
        <v>307</v>
      </c>
      <c r="I10" t="s">
        <v>52</v>
      </c>
      <c r="J10">
        <v>2</v>
      </c>
      <c r="K10">
        <v>711</v>
      </c>
      <c r="L10">
        <v>2515811.4300000002</v>
      </c>
      <c r="M10">
        <v>6860810.9000000004</v>
      </c>
      <c r="N10">
        <v>2</v>
      </c>
      <c r="O10">
        <v>11</v>
      </c>
      <c r="P10">
        <v>81</v>
      </c>
      <c r="Q10" s="15">
        <f t="shared" si="0"/>
        <v>8.276962002594443</v>
      </c>
      <c r="R10" s="15">
        <f t="shared" si="1"/>
        <v>3</v>
      </c>
      <c r="S10" s="15">
        <f t="shared" si="2"/>
        <v>-3</v>
      </c>
      <c r="T10" s="15" t="str">
        <f t="shared" si="3"/>
        <v/>
      </c>
    </row>
    <row r="11" spans="1:20">
      <c r="A11" t="s">
        <v>318</v>
      </c>
      <c r="B11">
        <v>901</v>
      </c>
      <c r="C11">
        <v>2515778.44</v>
      </c>
      <c r="D11">
        <v>6860809.21</v>
      </c>
      <c r="E11">
        <v>2</v>
      </c>
      <c r="F11">
        <v>11</v>
      </c>
      <c r="G11">
        <v>297</v>
      </c>
      <c r="H11" t="s">
        <v>319</v>
      </c>
      <c r="I11" t="s">
        <v>90</v>
      </c>
      <c r="J11">
        <v>2</v>
      </c>
      <c r="K11">
        <v>711</v>
      </c>
      <c r="L11">
        <v>2515778.94</v>
      </c>
      <c r="M11">
        <v>6860808.2000000002</v>
      </c>
      <c r="N11">
        <v>16</v>
      </c>
      <c r="O11">
        <v>12</v>
      </c>
      <c r="P11">
        <v>98</v>
      </c>
      <c r="Q11" s="15">
        <f t="shared" si="0"/>
        <v>1.1269871337102721</v>
      </c>
      <c r="R11" s="15">
        <f t="shared" si="1"/>
        <v>-199</v>
      </c>
      <c r="S11" s="15">
        <f t="shared" si="2"/>
        <v>14</v>
      </c>
      <c r="T11" s="15" t="str">
        <f t="shared" si="3"/>
        <v/>
      </c>
    </row>
    <row r="12" spans="1:20">
      <c r="A12" t="s">
        <v>320</v>
      </c>
      <c r="B12">
        <v>902</v>
      </c>
      <c r="C12">
        <v>2515778.92</v>
      </c>
      <c r="D12">
        <v>6860808.0499999998</v>
      </c>
      <c r="E12">
        <v>16</v>
      </c>
      <c r="F12">
        <v>14</v>
      </c>
      <c r="G12">
        <v>106</v>
      </c>
      <c r="H12" t="s">
        <v>319</v>
      </c>
      <c r="I12" t="s">
        <v>90</v>
      </c>
      <c r="J12">
        <v>2</v>
      </c>
      <c r="K12">
        <v>711</v>
      </c>
      <c r="L12">
        <v>2515778.94</v>
      </c>
      <c r="M12">
        <v>6860808.2000000002</v>
      </c>
      <c r="N12">
        <v>16</v>
      </c>
      <c r="O12">
        <v>12</v>
      </c>
      <c r="P12">
        <v>98</v>
      </c>
      <c r="Q12" s="15">
        <f t="shared" si="0"/>
        <v>0.15132745987593846</v>
      </c>
      <c r="R12" s="15">
        <f t="shared" si="1"/>
        <v>-8</v>
      </c>
      <c r="S12" s="15">
        <f t="shared" si="2"/>
        <v>0</v>
      </c>
      <c r="T12" s="15" t="str">
        <f t="shared" si="3"/>
        <v>OK</v>
      </c>
    </row>
    <row r="13" spans="1:20">
      <c r="A13" t="s">
        <v>321</v>
      </c>
      <c r="B13">
        <v>903</v>
      </c>
      <c r="C13">
        <v>2515782.48</v>
      </c>
      <c r="D13">
        <v>6860797.5199999996</v>
      </c>
      <c r="E13">
        <v>4</v>
      </c>
      <c r="F13">
        <v>11</v>
      </c>
      <c r="G13">
        <v>102</v>
      </c>
      <c r="H13" t="s">
        <v>322</v>
      </c>
      <c r="I13" t="s">
        <v>90</v>
      </c>
      <c r="J13">
        <v>2</v>
      </c>
      <c r="K13">
        <v>717</v>
      </c>
      <c r="L13">
        <v>2515782.5699999998</v>
      </c>
      <c r="M13">
        <v>6860797.5</v>
      </c>
      <c r="N13">
        <v>4</v>
      </c>
      <c r="O13">
        <v>14</v>
      </c>
      <c r="P13">
        <v>91</v>
      </c>
      <c r="Q13" s="15">
        <f t="shared" si="0"/>
        <v>9.2195444330490192E-2</v>
      </c>
      <c r="R13" s="15">
        <f t="shared" si="1"/>
        <v>-11</v>
      </c>
      <c r="S13" s="15">
        <f t="shared" si="2"/>
        <v>0</v>
      </c>
      <c r="T13" s="15" t="str">
        <f t="shared" si="3"/>
        <v>OK</v>
      </c>
    </row>
    <row r="14" spans="1:20">
      <c r="A14" t="s">
        <v>323</v>
      </c>
      <c r="B14">
        <v>904</v>
      </c>
      <c r="C14">
        <v>2515780.23</v>
      </c>
      <c r="D14">
        <v>6860797.5099999998</v>
      </c>
      <c r="E14">
        <v>2</v>
      </c>
      <c r="F14">
        <v>12</v>
      </c>
      <c r="G14">
        <v>86</v>
      </c>
      <c r="H14" t="s">
        <v>322</v>
      </c>
      <c r="I14" t="s">
        <v>90</v>
      </c>
      <c r="J14">
        <v>2</v>
      </c>
      <c r="K14">
        <v>717</v>
      </c>
      <c r="L14">
        <v>2515782.5699999998</v>
      </c>
      <c r="M14">
        <v>6860797.5</v>
      </c>
      <c r="N14">
        <v>4</v>
      </c>
      <c r="O14">
        <v>14</v>
      </c>
      <c r="P14">
        <v>91</v>
      </c>
      <c r="Q14" s="15">
        <f t="shared" si="0"/>
        <v>2.3400213672738448</v>
      </c>
      <c r="R14" s="15">
        <f t="shared" si="1"/>
        <v>5</v>
      </c>
      <c r="S14" s="15">
        <f t="shared" si="2"/>
        <v>2</v>
      </c>
      <c r="T14" s="15" t="str">
        <f t="shared" si="3"/>
        <v/>
      </c>
    </row>
    <row r="15" spans="1:20">
      <c r="A15" t="s">
        <v>324</v>
      </c>
      <c r="B15">
        <v>905</v>
      </c>
      <c r="C15">
        <v>2515785.23</v>
      </c>
      <c r="D15">
        <v>6860795.2300000004</v>
      </c>
      <c r="E15">
        <v>16</v>
      </c>
      <c r="F15">
        <v>14</v>
      </c>
      <c r="G15">
        <v>95</v>
      </c>
      <c r="H15" t="s">
        <v>325</v>
      </c>
      <c r="I15" t="s">
        <v>90</v>
      </c>
      <c r="J15">
        <v>2</v>
      </c>
      <c r="K15">
        <v>725</v>
      </c>
      <c r="L15">
        <v>2515785.0099999998</v>
      </c>
      <c r="M15">
        <v>6860795.3799999999</v>
      </c>
      <c r="N15">
        <v>16</v>
      </c>
      <c r="O15">
        <v>14</v>
      </c>
      <c r="P15">
        <v>96</v>
      </c>
      <c r="Q15" s="15">
        <f t="shared" si="0"/>
        <v>0.26627053896838448</v>
      </c>
      <c r="R15" s="15">
        <f t="shared" si="1"/>
        <v>1</v>
      </c>
      <c r="S15" s="15">
        <f t="shared" si="2"/>
        <v>0</v>
      </c>
      <c r="T15" s="15" t="str">
        <f t="shared" si="3"/>
        <v>OK</v>
      </c>
    </row>
    <row r="16" spans="1:20">
      <c r="A16" t="s">
        <v>326</v>
      </c>
      <c r="B16">
        <v>906</v>
      </c>
      <c r="C16">
        <v>2515792.8199999998</v>
      </c>
      <c r="D16">
        <v>6860786.46</v>
      </c>
      <c r="E16">
        <v>2</v>
      </c>
      <c r="F16">
        <v>11</v>
      </c>
      <c r="G16">
        <v>99</v>
      </c>
      <c r="H16" t="s">
        <v>327</v>
      </c>
      <c r="I16" t="s">
        <v>90</v>
      </c>
      <c r="J16">
        <v>2</v>
      </c>
      <c r="K16">
        <v>708</v>
      </c>
      <c r="L16">
        <v>2515793.04</v>
      </c>
      <c r="M16">
        <v>6860786.1500000004</v>
      </c>
      <c r="N16">
        <v>2</v>
      </c>
      <c r="O16">
        <v>11</v>
      </c>
      <c r="P16">
        <v>91</v>
      </c>
      <c r="Q16" s="15">
        <f t="shared" si="0"/>
        <v>0.38013155595936421</v>
      </c>
      <c r="R16" s="15">
        <f t="shared" si="1"/>
        <v>-8</v>
      </c>
      <c r="S16" s="15">
        <f t="shared" si="2"/>
        <v>0</v>
      </c>
      <c r="T16" s="15" t="str">
        <f t="shared" si="3"/>
        <v>OK</v>
      </c>
    </row>
    <row r="17" spans="1:20">
      <c r="A17" t="s">
        <v>328</v>
      </c>
      <c r="B17">
        <v>950</v>
      </c>
      <c r="C17">
        <v>2516499.16</v>
      </c>
      <c r="D17">
        <v>6860072.46</v>
      </c>
      <c r="E17">
        <v>16</v>
      </c>
      <c r="F17">
        <v>11</v>
      </c>
      <c r="G17">
        <v>61</v>
      </c>
      <c r="H17" t="s">
        <v>329</v>
      </c>
      <c r="I17" t="s">
        <v>95</v>
      </c>
      <c r="J17">
        <v>132</v>
      </c>
      <c r="K17">
        <v>563</v>
      </c>
      <c r="L17">
        <v>2516500.7999999998</v>
      </c>
      <c r="M17">
        <v>6860075.4699999997</v>
      </c>
      <c r="N17">
        <v>3</v>
      </c>
      <c r="O17">
        <v>11</v>
      </c>
      <c r="P17">
        <v>77</v>
      </c>
      <c r="Q17" s="15">
        <f t="shared" si="0"/>
        <v>3.4277835400670682</v>
      </c>
      <c r="R17" s="15">
        <f t="shared" si="1"/>
        <v>16</v>
      </c>
      <c r="S17" s="15">
        <f t="shared" si="2"/>
        <v>-13</v>
      </c>
      <c r="T17" s="15" t="str">
        <f t="shared" si="3"/>
        <v/>
      </c>
    </row>
    <row r="18" spans="1:20">
      <c r="A18" t="s">
        <v>330</v>
      </c>
      <c r="B18">
        <v>952</v>
      </c>
      <c r="C18">
        <v>2516500.38</v>
      </c>
      <c r="D18">
        <v>6860075.5700000003</v>
      </c>
      <c r="E18">
        <v>3</v>
      </c>
      <c r="F18">
        <v>11</v>
      </c>
      <c r="G18">
        <v>86</v>
      </c>
      <c r="H18" t="s">
        <v>329</v>
      </c>
      <c r="I18" t="s">
        <v>95</v>
      </c>
      <c r="J18">
        <v>132</v>
      </c>
      <c r="K18">
        <v>563</v>
      </c>
      <c r="L18">
        <v>2516500.7999999998</v>
      </c>
      <c r="M18">
        <v>6860075.4699999997</v>
      </c>
      <c r="N18">
        <v>3</v>
      </c>
      <c r="O18">
        <v>11</v>
      </c>
      <c r="P18">
        <v>77</v>
      </c>
      <c r="Q18" s="15">
        <f t="shared" si="0"/>
        <v>0.43174066295540642</v>
      </c>
      <c r="R18" s="15">
        <f t="shared" si="1"/>
        <v>-9</v>
      </c>
      <c r="S18" s="15">
        <f t="shared" si="2"/>
        <v>0</v>
      </c>
      <c r="T18" s="15" t="str">
        <f t="shared" si="3"/>
        <v>OK</v>
      </c>
    </row>
    <row r="19" spans="1:20">
      <c r="A19" t="s">
        <v>331</v>
      </c>
      <c r="B19">
        <v>953</v>
      </c>
      <c r="C19">
        <v>2516496.66</v>
      </c>
      <c r="D19">
        <v>6860074.5599999996</v>
      </c>
      <c r="E19">
        <v>16</v>
      </c>
      <c r="F19">
        <v>11</v>
      </c>
      <c r="G19">
        <v>63</v>
      </c>
      <c r="H19" t="s">
        <v>329</v>
      </c>
      <c r="I19" t="s">
        <v>95</v>
      </c>
      <c r="J19">
        <v>132</v>
      </c>
      <c r="K19">
        <v>563</v>
      </c>
      <c r="L19">
        <v>2516500.7999999998</v>
      </c>
      <c r="M19">
        <v>6860075.4699999997</v>
      </c>
      <c r="N19">
        <v>3</v>
      </c>
      <c r="O19">
        <v>11</v>
      </c>
      <c r="P19">
        <v>77</v>
      </c>
      <c r="Q19" s="15">
        <f t="shared" si="0"/>
        <v>4.2388323861052957</v>
      </c>
      <c r="R19" s="15">
        <f t="shared" si="1"/>
        <v>14</v>
      </c>
      <c r="S19" s="15">
        <f t="shared" si="2"/>
        <v>-13</v>
      </c>
      <c r="T19" s="15" t="str">
        <f t="shared" si="3"/>
        <v/>
      </c>
    </row>
    <row r="20" spans="1:20">
      <c r="A20" t="s">
        <v>332</v>
      </c>
      <c r="B20">
        <v>954</v>
      </c>
      <c r="C20">
        <v>2516495.31</v>
      </c>
      <c r="D20">
        <v>6860080.9100000001</v>
      </c>
      <c r="E20">
        <v>16</v>
      </c>
      <c r="F20">
        <v>11</v>
      </c>
      <c r="G20">
        <v>60</v>
      </c>
      <c r="H20" t="s">
        <v>333</v>
      </c>
      <c r="I20" t="s">
        <v>95</v>
      </c>
      <c r="J20">
        <v>132</v>
      </c>
      <c r="K20">
        <v>581</v>
      </c>
      <c r="L20">
        <v>2516493.65</v>
      </c>
      <c r="M20">
        <v>6860083.5700000003</v>
      </c>
      <c r="N20">
        <v>16</v>
      </c>
      <c r="O20">
        <v>11</v>
      </c>
      <c r="P20">
        <v>79</v>
      </c>
      <c r="Q20" s="15">
        <f t="shared" si="0"/>
        <v>3.1354744459630761</v>
      </c>
      <c r="R20" s="15">
        <f t="shared" si="1"/>
        <v>19</v>
      </c>
      <c r="S20" s="15">
        <f t="shared" si="2"/>
        <v>0</v>
      </c>
      <c r="T20" s="15" t="str">
        <f t="shared" si="3"/>
        <v/>
      </c>
    </row>
    <row r="21" spans="1:20">
      <c r="A21" t="s">
        <v>334</v>
      </c>
      <c r="B21">
        <v>955</v>
      </c>
      <c r="C21">
        <v>2516493.48</v>
      </c>
      <c r="D21">
        <v>6860083.2400000002</v>
      </c>
      <c r="E21">
        <v>16</v>
      </c>
      <c r="F21">
        <v>11</v>
      </c>
      <c r="G21">
        <v>89</v>
      </c>
      <c r="H21" t="s">
        <v>333</v>
      </c>
      <c r="I21" t="s">
        <v>95</v>
      </c>
      <c r="J21">
        <v>132</v>
      </c>
      <c r="K21">
        <v>581</v>
      </c>
      <c r="L21">
        <v>2516493.65</v>
      </c>
      <c r="M21">
        <v>6860083.5700000003</v>
      </c>
      <c r="N21">
        <v>16</v>
      </c>
      <c r="O21">
        <v>11</v>
      </c>
      <c r="P21">
        <v>79</v>
      </c>
      <c r="Q21" s="15">
        <f t="shared" si="0"/>
        <v>0.37121422389752506</v>
      </c>
      <c r="R21" s="15">
        <f t="shared" si="1"/>
        <v>-10</v>
      </c>
      <c r="S21" s="15">
        <f t="shared" si="2"/>
        <v>0</v>
      </c>
      <c r="T21" s="15" t="str">
        <f t="shared" si="3"/>
        <v>OK</v>
      </c>
    </row>
    <row r="22" spans="1:20">
      <c r="A22" t="s">
        <v>335</v>
      </c>
      <c r="B22">
        <v>956</v>
      </c>
      <c r="C22">
        <v>2516491.14</v>
      </c>
      <c r="D22">
        <v>6860088.9299999997</v>
      </c>
      <c r="E22">
        <v>2</v>
      </c>
      <c r="F22">
        <v>11</v>
      </c>
      <c r="G22">
        <v>92</v>
      </c>
      <c r="H22" t="s">
        <v>336</v>
      </c>
      <c r="I22" t="s">
        <v>95</v>
      </c>
      <c r="J22">
        <v>132</v>
      </c>
      <c r="K22">
        <v>588</v>
      </c>
      <c r="L22">
        <v>2516488.62</v>
      </c>
      <c r="M22">
        <v>6860090.9500000002</v>
      </c>
      <c r="N22">
        <v>1</v>
      </c>
      <c r="O22">
        <v>22</v>
      </c>
      <c r="P22">
        <v>65</v>
      </c>
      <c r="Q22" s="15">
        <f t="shared" si="0"/>
        <v>3.2296749065579959</v>
      </c>
      <c r="R22" s="15">
        <f t="shared" si="1"/>
        <v>-27</v>
      </c>
      <c r="S22" s="15">
        <f t="shared" si="2"/>
        <v>-1</v>
      </c>
      <c r="T22" s="15" t="str">
        <f t="shared" si="3"/>
        <v/>
      </c>
    </row>
    <row r="23" spans="1:20">
      <c r="A23" t="s">
        <v>337</v>
      </c>
      <c r="B23">
        <v>957</v>
      </c>
      <c r="C23">
        <v>2516490.14</v>
      </c>
      <c r="D23">
        <v>6860091.9400000004</v>
      </c>
      <c r="E23">
        <v>2</v>
      </c>
      <c r="F23">
        <v>11</v>
      </c>
      <c r="G23">
        <v>62</v>
      </c>
      <c r="H23" t="s">
        <v>336</v>
      </c>
      <c r="I23" t="s">
        <v>95</v>
      </c>
      <c r="J23">
        <v>132</v>
      </c>
      <c r="K23">
        <v>588</v>
      </c>
      <c r="L23">
        <v>2516488.62</v>
      </c>
      <c r="M23">
        <v>6860090.9500000002</v>
      </c>
      <c r="N23">
        <v>1</v>
      </c>
      <c r="O23">
        <v>22</v>
      </c>
      <c r="P23">
        <v>65</v>
      </c>
      <c r="Q23" s="15">
        <f t="shared" si="0"/>
        <v>1.8139735390846221</v>
      </c>
      <c r="R23" s="15">
        <f t="shared" si="1"/>
        <v>3</v>
      </c>
      <c r="S23" s="15">
        <f t="shared" si="2"/>
        <v>-1</v>
      </c>
      <c r="T23" s="15" t="str">
        <f t="shared" si="3"/>
        <v/>
      </c>
    </row>
    <row r="24" spans="1:20">
      <c r="A24" t="s">
        <v>338</v>
      </c>
      <c r="B24">
        <v>964</v>
      </c>
      <c r="C24">
        <v>2516515.23</v>
      </c>
      <c r="D24">
        <v>6860077.6299999999</v>
      </c>
      <c r="E24">
        <v>2</v>
      </c>
      <c r="F24">
        <v>11</v>
      </c>
      <c r="G24">
        <v>95</v>
      </c>
      <c r="H24" t="s">
        <v>339</v>
      </c>
      <c r="I24" t="s">
        <v>95</v>
      </c>
      <c r="J24">
        <v>132</v>
      </c>
      <c r="K24">
        <v>567</v>
      </c>
      <c r="L24">
        <v>2516507.59</v>
      </c>
      <c r="M24">
        <v>6860083.1200000001</v>
      </c>
      <c r="N24">
        <v>3</v>
      </c>
      <c r="O24">
        <v>11</v>
      </c>
      <c r="P24">
        <v>71</v>
      </c>
      <c r="Q24" s="15">
        <f t="shared" si="0"/>
        <v>9.4079593964071986</v>
      </c>
      <c r="R24" s="15">
        <f t="shared" si="1"/>
        <v>-24</v>
      </c>
      <c r="S24" s="15">
        <f t="shared" si="2"/>
        <v>1</v>
      </c>
      <c r="T24" s="15" t="str">
        <f t="shared" si="3"/>
        <v/>
      </c>
    </row>
    <row r="25" spans="1:20">
      <c r="A25" t="s">
        <v>340</v>
      </c>
      <c r="B25">
        <v>958</v>
      </c>
      <c r="C25">
        <v>2516489.12</v>
      </c>
      <c r="D25">
        <v>6860094.4800000004</v>
      </c>
      <c r="E25">
        <v>2</v>
      </c>
      <c r="F25">
        <v>11</v>
      </c>
      <c r="G25">
        <v>72</v>
      </c>
      <c r="H25" t="s">
        <v>336</v>
      </c>
      <c r="I25" t="s">
        <v>95</v>
      </c>
      <c r="J25">
        <v>132</v>
      </c>
      <c r="K25">
        <v>588</v>
      </c>
      <c r="L25">
        <v>2516488.62</v>
      </c>
      <c r="M25">
        <v>6860090.9500000002</v>
      </c>
      <c r="N25">
        <v>1</v>
      </c>
      <c r="O25">
        <v>22</v>
      </c>
      <c r="P25">
        <v>65</v>
      </c>
      <c r="Q25" s="15">
        <f t="shared" si="0"/>
        <v>3.5652349153794956</v>
      </c>
      <c r="R25" s="15">
        <f t="shared" si="1"/>
        <v>-7</v>
      </c>
      <c r="S25" s="15">
        <f t="shared" si="2"/>
        <v>-1</v>
      </c>
      <c r="T25" s="15" t="str">
        <f t="shared" si="3"/>
        <v/>
      </c>
    </row>
    <row r="26" spans="1:20">
      <c r="A26" t="s">
        <v>341</v>
      </c>
      <c r="B26">
        <v>959</v>
      </c>
      <c r="C26">
        <v>2516489.0099999998</v>
      </c>
      <c r="D26">
        <v>6860092.8300000001</v>
      </c>
      <c r="E26">
        <v>2</v>
      </c>
      <c r="F26">
        <v>11</v>
      </c>
      <c r="G26">
        <v>59</v>
      </c>
      <c r="H26" t="s">
        <v>336</v>
      </c>
      <c r="I26" t="s">
        <v>95</v>
      </c>
      <c r="J26">
        <v>132</v>
      </c>
      <c r="K26">
        <v>588</v>
      </c>
      <c r="L26">
        <v>2516488.62</v>
      </c>
      <c r="M26">
        <v>6860090.9500000002</v>
      </c>
      <c r="N26">
        <v>1</v>
      </c>
      <c r="O26">
        <v>22</v>
      </c>
      <c r="P26">
        <v>65</v>
      </c>
      <c r="Q26" s="15">
        <f t="shared" si="0"/>
        <v>1.9200260413125319</v>
      </c>
      <c r="R26" s="15">
        <f t="shared" si="1"/>
        <v>6</v>
      </c>
      <c r="S26" s="15">
        <f t="shared" si="2"/>
        <v>-1</v>
      </c>
      <c r="T26" s="15" t="str">
        <f t="shared" si="3"/>
        <v/>
      </c>
    </row>
    <row r="27" spans="1:20">
      <c r="A27" t="s">
        <v>342</v>
      </c>
      <c r="B27">
        <v>960</v>
      </c>
      <c r="C27">
        <v>2516487.98</v>
      </c>
      <c r="D27">
        <v>6860092.8300000001</v>
      </c>
      <c r="E27">
        <v>16</v>
      </c>
      <c r="F27">
        <v>11</v>
      </c>
      <c r="G27">
        <v>68</v>
      </c>
      <c r="H27" t="s">
        <v>336</v>
      </c>
      <c r="I27" t="s">
        <v>95</v>
      </c>
      <c r="J27">
        <v>132</v>
      </c>
      <c r="K27">
        <v>588</v>
      </c>
      <c r="L27">
        <v>2516488.62</v>
      </c>
      <c r="M27">
        <v>6860090.9500000002</v>
      </c>
      <c r="N27">
        <v>1</v>
      </c>
      <c r="O27">
        <v>22</v>
      </c>
      <c r="P27">
        <v>65</v>
      </c>
      <c r="Q27" s="15">
        <f t="shared" si="0"/>
        <v>1.9859506539052476</v>
      </c>
      <c r="R27" s="15">
        <f t="shared" si="1"/>
        <v>-3</v>
      </c>
      <c r="S27" s="15">
        <f t="shared" si="2"/>
        <v>-15</v>
      </c>
      <c r="T27" s="15" t="str">
        <f t="shared" si="3"/>
        <v/>
      </c>
    </row>
    <row r="28" spans="1:20">
      <c r="A28" t="s">
        <v>343</v>
      </c>
      <c r="B28">
        <v>963</v>
      </c>
      <c r="C28">
        <v>2516507.29</v>
      </c>
      <c r="D28">
        <v>6860073.3099999996</v>
      </c>
      <c r="E28">
        <v>3</v>
      </c>
      <c r="F28">
        <v>14</v>
      </c>
      <c r="G28">
        <v>58</v>
      </c>
      <c r="H28" t="s">
        <v>344</v>
      </c>
      <c r="I28" t="s">
        <v>95</v>
      </c>
      <c r="J28">
        <v>132</v>
      </c>
      <c r="K28">
        <v>555</v>
      </c>
      <c r="L28">
        <v>2516506.96</v>
      </c>
      <c r="M28">
        <v>6860073.0499999998</v>
      </c>
      <c r="N28">
        <v>3</v>
      </c>
      <c r="O28">
        <v>14</v>
      </c>
      <c r="P28">
        <v>57</v>
      </c>
      <c r="Q28" s="15">
        <f t="shared" si="0"/>
        <v>0.42011903067219503</v>
      </c>
      <c r="R28" s="15">
        <f t="shared" si="1"/>
        <v>-1</v>
      </c>
      <c r="S28" s="15">
        <f t="shared" si="2"/>
        <v>0</v>
      </c>
      <c r="T28" s="15" t="str">
        <f t="shared" si="3"/>
        <v>OK</v>
      </c>
    </row>
    <row r="29" spans="1:20">
      <c r="A29" t="s">
        <v>345</v>
      </c>
      <c r="B29">
        <v>962</v>
      </c>
      <c r="C29">
        <v>2516508.2400000002</v>
      </c>
      <c r="D29">
        <v>6860082.4800000004</v>
      </c>
      <c r="E29">
        <v>3</v>
      </c>
      <c r="F29">
        <v>14</v>
      </c>
      <c r="G29">
        <v>74</v>
      </c>
      <c r="H29" t="s">
        <v>339</v>
      </c>
      <c r="I29" t="s">
        <v>95</v>
      </c>
      <c r="J29">
        <v>132</v>
      </c>
      <c r="K29">
        <v>567</v>
      </c>
      <c r="L29">
        <v>2516507.59</v>
      </c>
      <c r="M29">
        <v>6860083.1200000001</v>
      </c>
      <c r="N29">
        <v>3</v>
      </c>
      <c r="O29">
        <v>11</v>
      </c>
      <c r="P29">
        <v>71</v>
      </c>
      <c r="Q29" s="15">
        <f t="shared" si="0"/>
        <v>0.91219515458871758</v>
      </c>
      <c r="R29" s="15">
        <f t="shared" si="1"/>
        <v>-3</v>
      </c>
      <c r="S29" s="15">
        <f t="shared" si="2"/>
        <v>0</v>
      </c>
      <c r="T29" s="15" t="str">
        <f t="shared" si="3"/>
        <v>OK</v>
      </c>
    </row>
    <row r="30" spans="1:20">
      <c r="A30" t="s">
        <v>346</v>
      </c>
      <c r="B30">
        <v>961</v>
      </c>
      <c r="C30">
        <v>2516508.7599999998</v>
      </c>
      <c r="D30">
        <v>6860085.9100000001</v>
      </c>
      <c r="E30">
        <v>3</v>
      </c>
      <c r="F30">
        <v>11</v>
      </c>
      <c r="G30">
        <v>56</v>
      </c>
      <c r="H30" t="s">
        <v>339</v>
      </c>
      <c r="I30" t="s">
        <v>95</v>
      </c>
      <c r="J30">
        <v>132</v>
      </c>
      <c r="K30">
        <v>567</v>
      </c>
      <c r="L30">
        <v>2516507.59</v>
      </c>
      <c r="M30">
        <v>6860083.1200000001</v>
      </c>
      <c r="N30">
        <v>3</v>
      </c>
      <c r="O30">
        <v>11</v>
      </c>
      <c r="P30">
        <v>71</v>
      </c>
      <c r="Q30" s="15">
        <f t="shared" si="0"/>
        <v>3.0253925365204308</v>
      </c>
      <c r="R30" s="15">
        <f t="shared" si="1"/>
        <v>15</v>
      </c>
      <c r="S30" s="15">
        <f t="shared" si="2"/>
        <v>0</v>
      </c>
      <c r="T30" s="15" t="str">
        <f t="shared" si="3"/>
        <v/>
      </c>
    </row>
    <row r="31" spans="1:20">
      <c r="A31" t="s">
        <v>347</v>
      </c>
      <c r="B31">
        <v>901</v>
      </c>
      <c r="C31">
        <v>2516156.4900000002</v>
      </c>
      <c r="D31">
        <v>6858297.2300000004</v>
      </c>
      <c r="E31">
        <v>2</v>
      </c>
      <c r="F31">
        <v>11</v>
      </c>
      <c r="G31">
        <v>43</v>
      </c>
      <c r="H31" t="s">
        <v>348</v>
      </c>
      <c r="I31">
        <v>62</v>
      </c>
      <c r="J31">
        <v>62</v>
      </c>
      <c r="K31">
        <v>508</v>
      </c>
      <c r="L31">
        <v>2516156.56</v>
      </c>
      <c r="M31">
        <v>6858297.3399999999</v>
      </c>
      <c r="N31">
        <v>2</v>
      </c>
      <c r="O31">
        <v>11</v>
      </c>
      <c r="P31">
        <v>43</v>
      </c>
      <c r="Q31" s="15">
        <f t="shared" si="0"/>
        <v>0.13038404751119076</v>
      </c>
      <c r="R31" s="15">
        <f t="shared" si="1"/>
        <v>0</v>
      </c>
      <c r="S31" s="15">
        <f t="shared" si="2"/>
        <v>0</v>
      </c>
      <c r="T31" s="15" t="str">
        <f t="shared" si="3"/>
        <v>OK</v>
      </c>
    </row>
    <row r="32" spans="1:20">
      <c r="A32" t="s">
        <v>349</v>
      </c>
      <c r="B32">
        <v>902</v>
      </c>
      <c r="C32">
        <v>2516159.81</v>
      </c>
      <c r="D32">
        <v>6858298.04</v>
      </c>
      <c r="E32">
        <v>2</v>
      </c>
      <c r="F32">
        <v>11</v>
      </c>
      <c r="G32">
        <v>36</v>
      </c>
      <c r="H32" t="s">
        <v>350</v>
      </c>
      <c r="I32">
        <v>62</v>
      </c>
      <c r="J32">
        <v>62</v>
      </c>
      <c r="K32">
        <v>507</v>
      </c>
      <c r="L32">
        <v>2516159.6</v>
      </c>
      <c r="M32">
        <v>6858297.9500000002</v>
      </c>
      <c r="N32">
        <v>2</v>
      </c>
      <c r="O32">
        <v>11</v>
      </c>
      <c r="P32">
        <v>36</v>
      </c>
      <c r="Q32" s="15">
        <f t="shared" si="0"/>
        <v>0.22847319308297787</v>
      </c>
      <c r="R32" s="15">
        <f t="shared" si="1"/>
        <v>0</v>
      </c>
      <c r="S32" s="15">
        <f t="shared" si="2"/>
        <v>0</v>
      </c>
      <c r="T32" s="15" t="str">
        <f t="shared" si="3"/>
        <v>OK</v>
      </c>
    </row>
    <row r="33" spans="1:20">
      <c r="A33" t="s">
        <v>351</v>
      </c>
      <c r="B33">
        <v>903</v>
      </c>
      <c r="C33">
        <v>2516165.91</v>
      </c>
      <c r="D33">
        <v>6858304.6600000001</v>
      </c>
      <c r="E33">
        <v>4</v>
      </c>
      <c r="F33">
        <v>11</v>
      </c>
      <c r="G33">
        <v>36</v>
      </c>
      <c r="H33" t="s">
        <v>352</v>
      </c>
      <c r="I33">
        <v>62</v>
      </c>
      <c r="J33">
        <v>62</v>
      </c>
      <c r="K33">
        <v>505</v>
      </c>
      <c r="L33">
        <v>2516167.65</v>
      </c>
      <c r="M33">
        <v>6858300.7999999998</v>
      </c>
      <c r="N33">
        <v>2</v>
      </c>
      <c r="O33">
        <v>11</v>
      </c>
      <c r="P33">
        <v>51</v>
      </c>
      <c r="Q33" s="15">
        <f t="shared" si="0"/>
        <v>4.2340524325692606</v>
      </c>
      <c r="R33" s="15">
        <f t="shared" si="1"/>
        <v>15</v>
      </c>
      <c r="S33" s="15">
        <f t="shared" si="2"/>
        <v>-2</v>
      </c>
      <c r="T33" s="15" t="str">
        <f t="shared" si="3"/>
        <v/>
      </c>
    </row>
    <row r="34" spans="1:20">
      <c r="A34" t="s">
        <v>353</v>
      </c>
      <c r="B34">
        <v>904</v>
      </c>
      <c r="C34">
        <v>2516169.27</v>
      </c>
      <c r="D34">
        <v>6858301.4800000004</v>
      </c>
      <c r="E34">
        <v>2</v>
      </c>
      <c r="F34">
        <v>11</v>
      </c>
      <c r="G34">
        <v>56</v>
      </c>
      <c r="H34" t="s">
        <v>352</v>
      </c>
      <c r="I34">
        <v>62</v>
      </c>
      <c r="J34">
        <v>62</v>
      </c>
      <c r="K34">
        <v>505</v>
      </c>
      <c r="L34">
        <v>2516167.65</v>
      </c>
      <c r="M34">
        <v>6858300.7999999998</v>
      </c>
      <c r="N34">
        <v>2</v>
      </c>
      <c r="O34">
        <v>11</v>
      </c>
      <c r="P34">
        <v>51</v>
      </c>
      <c r="Q34" s="15">
        <f t="shared" si="0"/>
        <v>1.7569291394997653</v>
      </c>
      <c r="R34" s="15">
        <f t="shared" si="1"/>
        <v>-5</v>
      </c>
      <c r="S34" s="15">
        <f t="shared" si="2"/>
        <v>0</v>
      </c>
      <c r="T34" s="15" t="str">
        <f t="shared" si="3"/>
        <v/>
      </c>
    </row>
    <row r="35" spans="1:20">
      <c r="A35" t="s">
        <v>354</v>
      </c>
      <c r="B35">
        <v>905</v>
      </c>
      <c r="C35">
        <v>2516167.4900000002</v>
      </c>
      <c r="D35">
        <v>6858307.9199999999</v>
      </c>
      <c r="E35">
        <v>2</v>
      </c>
      <c r="F35">
        <v>11</v>
      </c>
      <c r="G35">
        <v>36</v>
      </c>
      <c r="H35" t="s">
        <v>352</v>
      </c>
      <c r="I35">
        <v>62</v>
      </c>
      <c r="J35">
        <v>62</v>
      </c>
      <c r="K35">
        <v>505</v>
      </c>
      <c r="L35">
        <v>2516167.65</v>
      </c>
      <c r="M35">
        <v>6858300.7999999998</v>
      </c>
      <c r="N35">
        <v>2</v>
      </c>
      <c r="O35">
        <v>11</v>
      </c>
      <c r="P35">
        <v>51</v>
      </c>
      <c r="Q35" s="15">
        <f t="shared" si="0"/>
        <v>7.1217975260105595</v>
      </c>
      <c r="R35" s="15">
        <f t="shared" si="1"/>
        <v>15</v>
      </c>
      <c r="S35" s="15">
        <f t="shared" si="2"/>
        <v>0</v>
      </c>
      <c r="T35" s="15" t="str">
        <f t="shared" si="3"/>
        <v/>
      </c>
    </row>
    <row r="36" spans="1:20">
      <c r="A36" t="s">
        <v>355</v>
      </c>
      <c r="B36">
        <v>909</v>
      </c>
      <c r="C36">
        <v>2516153.46</v>
      </c>
      <c r="D36">
        <v>6858308.25</v>
      </c>
      <c r="E36">
        <v>1</v>
      </c>
      <c r="F36">
        <v>22</v>
      </c>
      <c r="G36">
        <v>101</v>
      </c>
      <c r="H36" t="s">
        <v>356</v>
      </c>
      <c r="I36">
        <v>62</v>
      </c>
      <c r="J36">
        <v>62</v>
      </c>
      <c r="K36">
        <v>509</v>
      </c>
      <c r="L36">
        <v>2516153.29</v>
      </c>
      <c r="M36">
        <v>6858308.6100000003</v>
      </c>
      <c r="N36">
        <v>1</v>
      </c>
      <c r="O36">
        <v>21</v>
      </c>
      <c r="P36">
        <v>101</v>
      </c>
      <c r="Q36" s="15">
        <f t="shared" si="0"/>
        <v>0.39812058501924619</v>
      </c>
      <c r="R36" s="15">
        <f t="shared" si="1"/>
        <v>0</v>
      </c>
      <c r="S36" s="15">
        <f t="shared" si="2"/>
        <v>0</v>
      </c>
      <c r="T36" s="15" t="str">
        <f t="shared" si="3"/>
        <v>OK</v>
      </c>
    </row>
    <row r="37" spans="1:20">
      <c r="A37" t="s">
        <v>357</v>
      </c>
      <c r="B37">
        <v>901</v>
      </c>
      <c r="C37">
        <v>2516264.3199999998</v>
      </c>
      <c r="D37">
        <v>6860943.6799999997</v>
      </c>
      <c r="E37">
        <v>4</v>
      </c>
      <c r="F37">
        <v>31</v>
      </c>
      <c r="G37">
        <v>-99</v>
      </c>
      <c r="H37" t="s">
        <v>358</v>
      </c>
      <c r="I37">
        <v>84</v>
      </c>
      <c r="J37">
        <v>84</v>
      </c>
      <c r="K37">
        <v>517</v>
      </c>
      <c r="L37">
        <v>2516264.25</v>
      </c>
      <c r="M37">
        <v>6860944.2599999998</v>
      </c>
      <c r="N37">
        <v>3</v>
      </c>
      <c r="O37">
        <v>11</v>
      </c>
      <c r="P37">
        <v>72</v>
      </c>
      <c r="Q37" s="15">
        <f t="shared" si="0"/>
        <v>0.58420886681302386</v>
      </c>
      <c r="R37" s="15">
        <f t="shared" si="1"/>
        <v>171</v>
      </c>
      <c r="S37" s="15">
        <f t="shared" si="2"/>
        <v>-1</v>
      </c>
      <c r="T37" s="15" t="str">
        <f t="shared" si="3"/>
        <v/>
      </c>
    </row>
    <row r="38" spans="1:20">
      <c r="A38" t="s">
        <v>359</v>
      </c>
      <c r="B38">
        <v>902</v>
      </c>
      <c r="C38">
        <v>2516264.5</v>
      </c>
      <c r="D38">
        <v>6860945.2000000002</v>
      </c>
      <c r="E38">
        <v>4</v>
      </c>
      <c r="F38">
        <v>14</v>
      </c>
      <c r="G38">
        <v>81</v>
      </c>
      <c r="H38" t="s">
        <v>360</v>
      </c>
      <c r="I38">
        <v>84</v>
      </c>
      <c r="J38">
        <v>84</v>
      </c>
      <c r="K38">
        <v>520</v>
      </c>
      <c r="L38">
        <v>2516264.37</v>
      </c>
      <c r="M38">
        <v>6860944.8300000001</v>
      </c>
      <c r="N38">
        <v>3</v>
      </c>
      <c r="O38">
        <v>11</v>
      </c>
      <c r="P38">
        <v>83</v>
      </c>
      <c r="Q38" s="15">
        <f t="shared" si="0"/>
        <v>0.39217343109094499</v>
      </c>
      <c r="R38" s="15">
        <f t="shared" si="1"/>
        <v>2</v>
      </c>
      <c r="S38" s="15">
        <f t="shared" si="2"/>
        <v>-1</v>
      </c>
      <c r="T38" s="15" t="str">
        <f t="shared" si="3"/>
        <v/>
      </c>
    </row>
    <row r="39" spans="1:20">
      <c r="A39" t="s">
        <v>361</v>
      </c>
      <c r="B39">
        <v>903</v>
      </c>
      <c r="C39">
        <v>2516264.75</v>
      </c>
      <c r="D39">
        <v>6860941.04</v>
      </c>
      <c r="E39">
        <v>4</v>
      </c>
      <c r="F39">
        <v>31</v>
      </c>
      <c r="G39">
        <v>-99</v>
      </c>
      <c r="H39" t="s">
        <v>358</v>
      </c>
      <c r="I39">
        <v>84</v>
      </c>
      <c r="J39">
        <v>84</v>
      </c>
      <c r="K39">
        <v>517</v>
      </c>
      <c r="L39">
        <v>2516264.25</v>
      </c>
      <c r="M39">
        <v>6860944.2599999998</v>
      </c>
      <c r="N39">
        <v>3</v>
      </c>
      <c r="O39">
        <v>11</v>
      </c>
      <c r="P39">
        <v>72</v>
      </c>
      <c r="Q39" s="15">
        <f t="shared" si="0"/>
        <v>3.2585886512907147</v>
      </c>
      <c r="R39" s="15">
        <f t="shared" si="1"/>
        <v>171</v>
      </c>
      <c r="S39" s="15">
        <f t="shared" si="2"/>
        <v>-1</v>
      </c>
      <c r="T39" s="15" t="str">
        <f t="shared" si="3"/>
        <v/>
      </c>
    </row>
    <row r="40" spans="1:20">
      <c r="A40" t="s">
        <v>362</v>
      </c>
      <c r="B40">
        <v>904</v>
      </c>
      <c r="C40">
        <v>2516262.39</v>
      </c>
      <c r="D40">
        <v>6860933.1600000001</v>
      </c>
      <c r="E40">
        <v>2</v>
      </c>
      <c r="F40">
        <v>11</v>
      </c>
      <c r="G40">
        <v>259</v>
      </c>
      <c r="H40" t="s">
        <v>363</v>
      </c>
      <c r="I40">
        <v>84</v>
      </c>
      <c r="J40">
        <v>84</v>
      </c>
      <c r="K40">
        <v>556</v>
      </c>
      <c r="L40">
        <v>2516261.7999999998</v>
      </c>
      <c r="M40">
        <v>6860933.2199999997</v>
      </c>
      <c r="N40">
        <v>2</v>
      </c>
      <c r="O40">
        <v>11</v>
      </c>
      <c r="P40">
        <v>260</v>
      </c>
      <c r="Q40" s="15">
        <f t="shared" si="0"/>
        <v>0.59304300040087543</v>
      </c>
      <c r="R40" s="15">
        <f t="shared" si="1"/>
        <v>1</v>
      </c>
      <c r="S40" s="15">
        <f t="shared" si="2"/>
        <v>0</v>
      </c>
      <c r="T40" s="15" t="str">
        <f t="shared" si="3"/>
        <v>OK</v>
      </c>
    </row>
    <row r="41" spans="1:20">
      <c r="A41" t="s">
        <v>364</v>
      </c>
      <c r="B41">
        <v>905</v>
      </c>
      <c r="C41">
        <v>2516249.58</v>
      </c>
      <c r="D41">
        <v>6860919.8600000003</v>
      </c>
      <c r="E41">
        <v>4</v>
      </c>
      <c r="F41">
        <v>11</v>
      </c>
      <c r="G41">
        <v>71</v>
      </c>
      <c r="H41" t="s">
        <v>365</v>
      </c>
      <c r="I41">
        <v>84</v>
      </c>
      <c r="J41">
        <v>84</v>
      </c>
      <c r="K41">
        <v>507</v>
      </c>
      <c r="L41">
        <v>2516247.52</v>
      </c>
      <c r="M41">
        <v>6860919.0800000001</v>
      </c>
      <c r="N41">
        <v>4</v>
      </c>
      <c r="O41">
        <v>11</v>
      </c>
      <c r="P41">
        <v>79</v>
      </c>
      <c r="Q41" s="15">
        <f t="shared" si="0"/>
        <v>2.2027255845059379</v>
      </c>
      <c r="R41" s="15">
        <f t="shared" si="1"/>
        <v>8</v>
      </c>
      <c r="S41" s="15">
        <f t="shared" si="2"/>
        <v>0</v>
      </c>
      <c r="T41" s="15" t="str">
        <f t="shared" si="3"/>
        <v/>
      </c>
    </row>
    <row r="42" spans="1:20">
      <c r="A42" t="s">
        <v>366</v>
      </c>
      <c r="B42">
        <v>906</v>
      </c>
      <c r="C42">
        <v>2516247.19</v>
      </c>
      <c r="D42">
        <v>6860918.4400000004</v>
      </c>
      <c r="E42">
        <v>4</v>
      </c>
      <c r="F42">
        <v>11</v>
      </c>
      <c r="G42">
        <v>90</v>
      </c>
      <c r="H42" t="s">
        <v>365</v>
      </c>
      <c r="I42">
        <v>84</v>
      </c>
      <c r="J42">
        <v>84</v>
      </c>
      <c r="K42">
        <v>507</v>
      </c>
      <c r="L42">
        <v>2516247.52</v>
      </c>
      <c r="M42">
        <v>6860919.0800000001</v>
      </c>
      <c r="N42">
        <v>4</v>
      </c>
      <c r="O42">
        <v>11</v>
      </c>
      <c r="P42">
        <v>79</v>
      </c>
      <c r="Q42" s="15">
        <f t="shared" si="0"/>
        <v>0.72006944083193836</v>
      </c>
      <c r="R42" s="15">
        <f t="shared" si="1"/>
        <v>-11</v>
      </c>
      <c r="S42" s="15">
        <f t="shared" si="2"/>
        <v>0</v>
      </c>
      <c r="T42" s="15" t="str">
        <f t="shared" si="3"/>
        <v>OK</v>
      </c>
    </row>
    <row r="43" spans="1:20">
      <c r="A43" t="s">
        <v>367</v>
      </c>
      <c r="B43">
        <v>901</v>
      </c>
      <c r="C43">
        <v>2516339.4700000002</v>
      </c>
      <c r="D43">
        <v>6860348.7300000004</v>
      </c>
      <c r="E43">
        <v>4</v>
      </c>
      <c r="F43">
        <v>12</v>
      </c>
      <c r="G43">
        <v>37</v>
      </c>
      <c r="H43" t="s">
        <v>368</v>
      </c>
      <c r="I43" t="s">
        <v>127</v>
      </c>
      <c r="J43">
        <v>131</v>
      </c>
      <c r="K43">
        <v>559</v>
      </c>
      <c r="L43">
        <v>2516345.33</v>
      </c>
      <c r="M43">
        <v>6860346.8600000003</v>
      </c>
      <c r="N43">
        <v>6</v>
      </c>
      <c r="O43">
        <v>14</v>
      </c>
      <c r="P43">
        <v>60</v>
      </c>
      <c r="Q43" s="15">
        <f t="shared" si="0"/>
        <v>6.1511381059841161</v>
      </c>
      <c r="R43" s="15">
        <f t="shared" si="1"/>
        <v>23</v>
      </c>
      <c r="S43" s="15">
        <f t="shared" si="2"/>
        <v>2</v>
      </c>
      <c r="T43" s="15" t="str">
        <f t="shared" si="3"/>
        <v/>
      </c>
    </row>
    <row r="44" spans="1:20">
      <c r="A44" t="s">
        <v>369</v>
      </c>
      <c r="B44">
        <v>902</v>
      </c>
      <c r="C44">
        <v>2516336.2999999998</v>
      </c>
      <c r="D44">
        <v>6860349.6200000001</v>
      </c>
      <c r="E44">
        <v>2</v>
      </c>
      <c r="F44">
        <v>22</v>
      </c>
      <c r="G44">
        <v>133</v>
      </c>
      <c r="H44" t="s">
        <v>368</v>
      </c>
      <c r="I44" t="s">
        <v>127</v>
      </c>
      <c r="J44">
        <v>131</v>
      </c>
      <c r="K44">
        <v>559</v>
      </c>
      <c r="L44">
        <v>2516345.33</v>
      </c>
      <c r="M44">
        <v>6860346.8600000003</v>
      </c>
      <c r="N44">
        <v>6</v>
      </c>
      <c r="O44">
        <v>14</v>
      </c>
      <c r="P44">
        <v>60</v>
      </c>
      <c r="Q44" s="15">
        <f t="shared" si="0"/>
        <v>9.4423778786635992</v>
      </c>
      <c r="R44" s="15">
        <f t="shared" si="1"/>
        <v>-73</v>
      </c>
      <c r="S44" s="15">
        <f t="shared" si="2"/>
        <v>4</v>
      </c>
      <c r="T44" s="15" t="str">
        <f t="shared" si="3"/>
        <v/>
      </c>
    </row>
    <row r="45" spans="1:20">
      <c r="A45" t="s">
        <v>370</v>
      </c>
      <c r="B45">
        <v>903</v>
      </c>
      <c r="C45">
        <v>2516354.7000000002</v>
      </c>
      <c r="D45">
        <v>6860348.2300000004</v>
      </c>
      <c r="E45">
        <v>2</v>
      </c>
      <c r="F45">
        <v>11</v>
      </c>
      <c r="G45">
        <v>42</v>
      </c>
      <c r="H45" t="s">
        <v>371</v>
      </c>
      <c r="I45" t="s">
        <v>127</v>
      </c>
      <c r="J45">
        <v>131</v>
      </c>
      <c r="K45">
        <v>546</v>
      </c>
      <c r="L45">
        <v>2516354.64</v>
      </c>
      <c r="M45">
        <v>6860348.4800000004</v>
      </c>
      <c r="N45">
        <v>2</v>
      </c>
      <c r="O45">
        <v>13</v>
      </c>
      <c r="P45">
        <v>42</v>
      </c>
      <c r="Q45" s="15">
        <f t="shared" si="0"/>
        <v>0.25709920265668956</v>
      </c>
      <c r="R45" s="15">
        <f t="shared" si="1"/>
        <v>0</v>
      </c>
      <c r="S45" s="15">
        <f t="shared" si="2"/>
        <v>0</v>
      </c>
      <c r="T45" s="15" t="str">
        <f t="shared" si="3"/>
        <v>OK</v>
      </c>
    </row>
    <row r="46" spans="1:20">
      <c r="A46" t="s">
        <v>372</v>
      </c>
      <c r="B46">
        <v>904</v>
      </c>
      <c r="C46">
        <v>2516341.5099999998</v>
      </c>
      <c r="D46">
        <v>6860359.0199999996</v>
      </c>
      <c r="E46">
        <v>6</v>
      </c>
      <c r="F46">
        <v>11</v>
      </c>
      <c r="G46">
        <v>71</v>
      </c>
      <c r="H46" t="s">
        <v>373</v>
      </c>
      <c r="I46" t="s">
        <v>127</v>
      </c>
      <c r="J46">
        <v>131</v>
      </c>
      <c r="K46">
        <v>581</v>
      </c>
      <c r="L46">
        <v>2516345.4500000002</v>
      </c>
      <c r="M46">
        <v>6860358.3700000001</v>
      </c>
      <c r="N46">
        <v>6</v>
      </c>
      <c r="O46">
        <v>21</v>
      </c>
      <c r="P46">
        <v>50</v>
      </c>
      <c r="Q46" s="15">
        <f t="shared" si="0"/>
        <v>3.9932568164973623</v>
      </c>
      <c r="R46" s="15">
        <f t="shared" si="1"/>
        <v>-21</v>
      </c>
      <c r="S46" s="15">
        <f t="shared" si="2"/>
        <v>0</v>
      </c>
      <c r="T46" s="15" t="str">
        <f t="shared" si="3"/>
        <v/>
      </c>
    </row>
    <row r="47" spans="1:20">
      <c r="A47" t="s">
        <v>374</v>
      </c>
      <c r="B47">
        <v>901</v>
      </c>
      <c r="C47">
        <v>2515777.5099999998</v>
      </c>
      <c r="D47">
        <v>6860852.9000000004</v>
      </c>
      <c r="E47">
        <v>2</v>
      </c>
      <c r="F47">
        <v>11</v>
      </c>
      <c r="G47">
        <v>105</v>
      </c>
      <c r="H47" t="s">
        <v>375</v>
      </c>
      <c r="I47" t="s">
        <v>128</v>
      </c>
      <c r="J47">
        <v>2</v>
      </c>
      <c r="K47">
        <v>701</v>
      </c>
      <c r="L47">
        <v>2515777.58</v>
      </c>
      <c r="M47">
        <v>6860852.7000000002</v>
      </c>
      <c r="N47">
        <v>2</v>
      </c>
      <c r="O47">
        <v>11</v>
      </c>
      <c r="P47">
        <v>97</v>
      </c>
      <c r="Q47" s="15">
        <f t="shared" si="0"/>
        <v>0.21189620127843031</v>
      </c>
      <c r="R47" s="15">
        <f t="shared" si="1"/>
        <v>-8</v>
      </c>
      <c r="S47" s="15">
        <f t="shared" si="2"/>
        <v>0</v>
      </c>
      <c r="T47" s="15" t="str">
        <f t="shared" si="3"/>
        <v>OK</v>
      </c>
    </row>
    <row r="48" spans="1:20">
      <c r="A48" t="s">
        <v>376</v>
      </c>
      <c r="B48">
        <v>902</v>
      </c>
      <c r="C48">
        <v>2515777.5299999998</v>
      </c>
      <c r="D48">
        <v>6860851.0700000003</v>
      </c>
      <c r="E48">
        <v>2</v>
      </c>
      <c r="F48">
        <v>11</v>
      </c>
      <c r="G48">
        <v>78</v>
      </c>
      <c r="H48" t="s">
        <v>377</v>
      </c>
      <c r="I48" t="s">
        <v>128</v>
      </c>
      <c r="J48">
        <v>2</v>
      </c>
      <c r="K48">
        <v>702</v>
      </c>
      <c r="L48">
        <v>2515777.25</v>
      </c>
      <c r="M48">
        <v>6860850.9299999997</v>
      </c>
      <c r="N48">
        <v>2</v>
      </c>
      <c r="O48">
        <v>11</v>
      </c>
      <c r="P48">
        <v>76</v>
      </c>
      <c r="Q48" s="15">
        <f t="shared" si="0"/>
        <v>0.3130495169332706</v>
      </c>
      <c r="R48" s="15">
        <f t="shared" si="1"/>
        <v>-2</v>
      </c>
      <c r="S48" s="15">
        <f t="shared" si="2"/>
        <v>0</v>
      </c>
      <c r="T48" s="15" t="str">
        <f t="shared" si="3"/>
        <v>OK</v>
      </c>
    </row>
    <row r="49" spans="1:20">
      <c r="A49" t="s">
        <v>378</v>
      </c>
      <c r="B49">
        <v>903</v>
      </c>
      <c r="C49">
        <v>2515810.9500000002</v>
      </c>
      <c r="D49">
        <v>6860858.46</v>
      </c>
      <c r="E49">
        <v>16</v>
      </c>
      <c r="F49">
        <v>12</v>
      </c>
      <c r="G49">
        <v>61</v>
      </c>
      <c r="H49" t="s">
        <v>379</v>
      </c>
      <c r="I49" t="s">
        <v>128</v>
      </c>
      <c r="J49">
        <v>2</v>
      </c>
      <c r="K49">
        <v>713</v>
      </c>
      <c r="L49">
        <v>2515810.67</v>
      </c>
      <c r="M49">
        <v>6860858.2400000002</v>
      </c>
      <c r="N49">
        <v>16</v>
      </c>
      <c r="O49">
        <v>12</v>
      </c>
      <c r="P49">
        <v>60</v>
      </c>
      <c r="Q49" s="15">
        <f t="shared" si="0"/>
        <v>0.35608987633923606</v>
      </c>
      <c r="R49" s="15">
        <f t="shared" si="1"/>
        <v>-1</v>
      </c>
      <c r="S49" s="15">
        <f t="shared" si="2"/>
        <v>0</v>
      </c>
      <c r="T49" s="15" t="str">
        <f t="shared" si="3"/>
        <v>OK</v>
      </c>
    </row>
    <row r="50" spans="1:20">
      <c r="A50" t="s">
        <v>380</v>
      </c>
      <c r="B50">
        <v>904</v>
      </c>
      <c r="C50">
        <v>2515803.9</v>
      </c>
      <c r="D50">
        <v>6860853.4299999997</v>
      </c>
      <c r="E50">
        <v>2</v>
      </c>
      <c r="F50">
        <v>11</v>
      </c>
      <c r="G50">
        <v>79</v>
      </c>
      <c r="H50" t="s">
        <v>381</v>
      </c>
      <c r="I50" t="s">
        <v>128</v>
      </c>
      <c r="J50">
        <v>2</v>
      </c>
      <c r="K50">
        <v>712</v>
      </c>
      <c r="L50">
        <v>2515803.73</v>
      </c>
      <c r="M50">
        <v>6860853.3099999996</v>
      </c>
      <c r="N50">
        <v>2</v>
      </c>
      <c r="O50">
        <v>11</v>
      </c>
      <c r="P50">
        <v>77</v>
      </c>
      <c r="Q50" s="15">
        <f t="shared" si="0"/>
        <v>0.20808652047042864</v>
      </c>
      <c r="R50" s="15">
        <f t="shared" si="1"/>
        <v>-2</v>
      </c>
      <c r="S50" s="15">
        <f t="shared" si="2"/>
        <v>0</v>
      </c>
      <c r="T50" s="15" t="str">
        <f t="shared" si="3"/>
        <v>OK</v>
      </c>
    </row>
    <row r="51" spans="1:20">
      <c r="A51" t="s">
        <v>382</v>
      </c>
      <c r="B51">
        <v>905</v>
      </c>
      <c r="C51">
        <v>2515809.2400000002</v>
      </c>
      <c r="D51">
        <v>6860841.5599999996</v>
      </c>
      <c r="E51">
        <v>3</v>
      </c>
      <c r="F51">
        <v>11</v>
      </c>
      <c r="G51">
        <v>66</v>
      </c>
      <c r="H51" t="s">
        <v>383</v>
      </c>
      <c r="I51" t="s">
        <v>128</v>
      </c>
      <c r="J51">
        <v>2</v>
      </c>
      <c r="K51">
        <v>710</v>
      </c>
      <c r="L51">
        <v>2515809.27</v>
      </c>
      <c r="M51">
        <v>6860841.8700000001</v>
      </c>
      <c r="N51">
        <v>3</v>
      </c>
      <c r="O51">
        <v>12</v>
      </c>
      <c r="P51">
        <v>62</v>
      </c>
      <c r="Q51" s="15">
        <f t="shared" si="0"/>
        <v>0.31144823054732823</v>
      </c>
      <c r="R51" s="15">
        <f t="shared" si="1"/>
        <v>-4</v>
      </c>
      <c r="S51" s="15">
        <f t="shared" si="2"/>
        <v>0</v>
      </c>
      <c r="T51" s="15" t="str">
        <f t="shared" si="3"/>
        <v>OK</v>
      </c>
    </row>
    <row r="52" spans="1:20">
      <c r="A52" t="s">
        <v>384</v>
      </c>
      <c r="B52">
        <v>901</v>
      </c>
      <c r="C52">
        <v>2515782.65</v>
      </c>
      <c r="D52">
        <v>6860828.8600000003</v>
      </c>
      <c r="E52">
        <v>2</v>
      </c>
      <c r="F52">
        <v>22</v>
      </c>
      <c r="G52">
        <v>154</v>
      </c>
      <c r="H52" t="s">
        <v>385</v>
      </c>
      <c r="I52" t="s">
        <v>133</v>
      </c>
      <c r="J52">
        <v>2</v>
      </c>
      <c r="K52">
        <v>701</v>
      </c>
      <c r="L52">
        <v>2515783.23</v>
      </c>
      <c r="M52">
        <v>6860828.4900000002</v>
      </c>
      <c r="N52">
        <v>2</v>
      </c>
      <c r="O52">
        <v>22</v>
      </c>
      <c r="P52">
        <v>163</v>
      </c>
      <c r="Q52" s="15">
        <f t="shared" si="0"/>
        <v>0.68796802263559331</v>
      </c>
      <c r="R52" s="15">
        <f t="shared" si="1"/>
        <v>9</v>
      </c>
      <c r="S52" s="15">
        <f t="shared" si="2"/>
        <v>0</v>
      </c>
      <c r="T52" s="15" t="str">
        <f t="shared" si="3"/>
        <v>OK</v>
      </c>
    </row>
    <row r="53" spans="1:20">
      <c r="A53" t="s">
        <v>386</v>
      </c>
      <c r="B53">
        <v>902</v>
      </c>
      <c r="C53">
        <v>2515782.54</v>
      </c>
      <c r="D53">
        <v>6860835.9299999997</v>
      </c>
      <c r="E53">
        <v>16</v>
      </c>
      <c r="F53">
        <v>11</v>
      </c>
      <c r="G53">
        <v>88</v>
      </c>
      <c r="H53" t="s">
        <v>385</v>
      </c>
      <c r="I53" t="s">
        <v>133</v>
      </c>
      <c r="J53">
        <v>2</v>
      </c>
      <c r="K53">
        <v>701</v>
      </c>
      <c r="L53">
        <v>2515783.23</v>
      </c>
      <c r="M53">
        <v>6860828.4900000002</v>
      </c>
      <c r="N53">
        <v>2</v>
      </c>
      <c r="O53">
        <v>22</v>
      </c>
      <c r="P53">
        <v>163</v>
      </c>
      <c r="Q53" s="15">
        <f t="shared" si="0"/>
        <v>7.4719274616501972</v>
      </c>
      <c r="R53" s="15">
        <f t="shared" si="1"/>
        <v>75</v>
      </c>
      <c r="S53" s="15">
        <f t="shared" si="2"/>
        <v>-14</v>
      </c>
      <c r="T53" s="15" t="str">
        <f t="shared" si="3"/>
        <v/>
      </c>
    </row>
    <row r="54" spans="1:20">
      <c r="A54" t="s">
        <v>387</v>
      </c>
      <c r="B54">
        <v>903</v>
      </c>
      <c r="C54">
        <v>2515746.36</v>
      </c>
      <c r="D54">
        <v>6860847.8099999996</v>
      </c>
      <c r="E54">
        <v>2</v>
      </c>
      <c r="F54">
        <v>11</v>
      </c>
      <c r="G54">
        <v>96</v>
      </c>
      <c r="H54" t="s">
        <v>388</v>
      </c>
      <c r="I54" t="s">
        <v>133</v>
      </c>
      <c r="J54">
        <v>2</v>
      </c>
      <c r="K54">
        <v>708</v>
      </c>
      <c r="L54">
        <v>2515746.2799999998</v>
      </c>
      <c r="M54">
        <v>6860847.9900000002</v>
      </c>
      <c r="N54">
        <v>2</v>
      </c>
      <c r="O54">
        <v>11</v>
      </c>
      <c r="P54">
        <v>94</v>
      </c>
      <c r="Q54" s="15">
        <f t="shared" si="0"/>
        <v>0.19697715664489801</v>
      </c>
      <c r="R54" s="15">
        <f t="shared" si="1"/>
        <v>-2</v>
      </c>
      <c r="S54" s="15">
        <f t="shared" si="2"/>
        <v>0</v>
      </c>
      <c r="T54" s="15" t="str">
        <f t="shared" si="3"/>
        <v>OK</v>
      </c>
    </row>
    <row r="55" spans="1:20">
      <c r="A55" t="s">
        <v>389</v>
      </c>
      <c r="B55">
        <v>904</v>
      </c>
      <c r="C55">
        <v>2515743.84</v>
      </c>
      <c r="D55">
        <v>6860845.9800000004</v>
      </c>
      <c r="E55">
        <v>2</v>
      </c>
      <c r="F55">
        <v>12</v>
      </c>
      <c r="G55">
        <v>93</v>
      </c>
      <c r="H55" t="s">
        <v>390</v>
      </c>
      <c r="I55" t="s">
        <v>133</v>
      </c>
      <c r="J55">
        <v>2</v>
      </c>
      <c r="K55">
        <v>709</v>
      </c>
      <c r="L55">
        <v>2515743.7799999998</v>
      </c>
      <c r="M55">
        <v>6860846.1299999999</v>
      </c>
      <c r="N55">
        <v>2</v>
      </c>
      <c r="O55">
        <v>11</v>
      </c>
      <c r="P55">
        <v>92</v>
      </c>
      <c r="Q55" s="15">
        <f t="shared" si="0"/>
        <v>0.16155494371596141</v>
      </c>
      <c r="R55" s="15">
        <f t="shared" si="1"/>
        <v>-1</v>
      </c>
      <c r="S55" s="15">
        <f t="shared" si="2"/>
        <v>0</v>
      </c>
      <c r="T55" s="15" t="str">
        <f t="shared" si="3"/>
        <v>OK</v>
      </c>
    </row>
    <row r="56" spans="1:20">
      <c r="A56" t="s">
        <v>391</v>
      </c>
      <c r="B56">
        <v>905</v>
      </c>
      <c r="C56">
        <v>2515745.9</v>
      </c>
      <c r="D56">
        <v>6860845.1399999997</v>
      </c>
      <c r="E56">
        <v>2</v>
      </c>
      <c r="F56">
        <v>11</v>
      </c>
      <c r="G56">
        <v>111</v>
      </c>
      <c r="H56" t="s">
        <v>392</v>
      </c>
      <c r="I56" t="s">
        <v>133</v>
      </c>
      <c r="J56">
        <v>2</v>
      </c>
      <c r="K56">
        <v>707</v>
      </c>
      <c r="L56">
        <v>2515745.9300000002</v>
      </c>
      <c r="M56">
        <v>6860845.3600000003</v>
      </c>
      <c r="N56">
        <v>2</v>
      </c>
      <c r="O56">
        <v>11</v>
      </c>
      <c r="P56">
        <v>111</v>
      </c>
      <c r="Q56" s="15">
        <f t="shared" si="0"/>
        <v>0.22203603381138209</v>
      </c>
      <c r="R56" s="15">
        <f t="shared" si="1"/>
        <v>0</v>
      </c>
      <c r="S56" s="15">
        <f t="shared" si="2"/>
        <v>0</v>
      </c>
      <c r="T56" s="15" t="str">
        <f t="shared" si="3"/>
        <v>OK</v>
      </c>
    </row>
    <row r="57" spans="1:20">
      <c r="A57" t="s">
        <v>393</v>
      </c>
      <c r="B57">
        <v>906</v>
      </c>
      <c r="C57">
        <v>2515752.44</v>
      </c>
      <c r="D57">
        <v>6860830.6299999999</v>
      </c>
      <c r="E57">
        <v>2</v>
      </c>
      <c r="F57">
        <v>13</v>
      </c>
      <c r="G57">
        <v>94</v>
      </c>
      <c r="H57" t="s">
        <v>394</v>
      </c>
      <c r="I57" t="s">
        <v>133</v>
      </c>
      <c r="J57">
        <v>2</v>
      </c>
      <c r="K57">
        <v>706</v>
      </c>
      <c r="L57">
        <v>2515753</v>
      </c>
      <c r="M57">
        <v>6860831.3600000003</v>
      </c>
      <c r="N57">
        <v>2</v>
      </c>
      <c r="O57">
        <v>11</v>
      </c>
      <c r="P57">
        <v>92</v>
      </c>
      <c r="Q57" s="15">
        <f t="shared" si="0"/>
        <v>0.92005434660962049</v>
      </c>
      <c r="R57" s="15">
        <f t="shared" si="1"/>
        <v>-2</v>
      </c>
      <c r="S57" s="15">
        <f t="shared" si="2"/>
        <v>0</v>
      </c>
      <c r="T57" s="15" t="str">
        <f t="shared" si="3"/>
        <v>OK</v>
      </c>
    </row>
    <row r="58" spans="1:20">
      <c r="A58" t="s">
        <v>395</v>
      </c>
      <c r="B58">
        <v>907</v>
      </c>
      <c r="C58">
        <v>2515763.25</v>
      </c>
      <c r="D58">
        <v>6860815.6500000004</v>
      </c>
      <c r="E58">
        <v>2</v>
      </c>
      <c r="F58">
        <v>14</v>
      </c>
      <c r="G58">
        <v>88</v>
      </c>
      <c r="H58" t="s">
        <v>319</v>
      </c>
      <c r="I58" t="s">
        <v>90</v>
      </c>
      <c r="J58">
        <v>2</v>
      </c>
      <c r="K58">
        <v>711</v>
      </c>
      <c r="L58">
        <v>2515778.94</v>
      </c>
      <c r="M58">
        <v>6860808.2000000002</v>
      </c>
      <c r="N58">
        <v>16</v>
      </c>
      <c r="O58">
        <v>12</v>
      </c>
      <c r="P58">
        <v>98</v>
      </c>
      <c r="Q58" s="15">
        <f t="shared" si="0"/>
        <v>17.368897489507553</v>
      </c>
      <c r="R58" s="15">
        <f t="shared" si="1"/>
        <v>10</v>
      </c>
      <c r="S58" s="15">
        <f t="shared" si="2"/>
        <v>14</v>
      </c>
      <c r="T58" s="15" t="str">
        <f t="shared" si="3"/>
        <v/>
      </c>
    </row>
    <row r="59" spans="1:20">
      <c r="A59" t="s">
        <v>396</v>
      </c>
      <c r="B59">
        <v>901</v>
      </c>
      <c r="C59">
        <v>2516349.04</v>
      </c>
      <c r="D59">
        <v>6860321.4500000002</v>
      </c>
      <c r="E59">
        <v>2</v>
      </c>
      <c r="F59">
        <v>22</v>
      </c>
      <c r="G59">
        <v>98</v>
      </c>
      <c r="H59" t="s">
        <v>397</v>
      </c>
      <c r="I59" t="s">
        <v>152</v>
      </c>
      <c r="J59">
        <v>131</v>
      </c>
      <c r="K59">
        <v>508</v>
      </c>
      <c r="L59">
        <v>2516349.2200000002</v>
      </c>
      <c r="M59">
        <v>6860323.0899999999</v>
      </c>
      <c r="N59">
        <v>2</v>
      </c>
      <c r="O59">
        <v>22</v>
      </c>
      <c r="P59">
        <v>61</v>
      </c>
      <c r="Q59" s="15">
        <f t="shared" si="0"/>
        <v>1.6498484775762421</v>
      </c>
      <c r="R59" s="15">
        <f t="shared" si="1"/>
        <v>-37</v>
      </c>
      <c r="S59" s="15">
        <f t="shared" si="2"/>
        <v>0</v>
      </c>
      <c r="T59" s="15" t="str">
        <f t="shared" si="3"/>
        <v/>
      </c>
    </row>
    <row r="60" spans="1:20">
      <c r="A60" t="s">
        <v>398</v>
      </c>
      <c r="B60">
        <v>902</v>
      </c>
      <c r="C60">
        <v>2516346.9500000002</v>
      </c>
      <c r="D60">
        <v>6860325.79</v>
      </c>
      <c r="E60">
        <v>2</v>
      </c>
      <c r="F60">
        <v>11</v>
      </c>
      <c r="G60">
        <v>154</v>
      </c>
      <c r="H60" t="s">
        <v>397</v>
      </c>
      <c r="I60" t="s">
        <v>152</v>
      </c>
      <c r="J60">
        <v>131</v>
      </c>
      <c r="K60">
        <v>508</v>
      </c>
      <c r="L60">
        <v>2516349.2200000002</v>
      </c>
      <c r="M60">
        <v>6860323.0899999999</v>
      </c>
      <c r="N60">
        <v>2</v>
      </c>
      <c r="O60">
        <v>22</v>
      </c>
      <c r="P60">
        <v>61</v>
      </c>
      <c r="Q60" s="15">
        <f t="shared" si="0"/>
        <v>3.5274495036910722</v>
      </c>
      <c r="R60" s="15">
        <f t="shared" si="1"/>
        <v>-93</v>
      </c>
      <c r="S60" s="15">
        <f t="shared" si="2"/>
        <v>0</v>
      </c>
      <c r="T60" s="15" t="str">
        <f t="shared" si="3"/>
        <v/>
      </c>
    </row>
    <row r="61" spans="1:20">
      <c r="A61" t="s">
        <v>399</v>
      </c>
      <c r="B61">
        <v>903</v>
      </c>
      <c r="C61">
        <v>2516344.23</v>
      </c>
      <c r="D61">
        <v>6860336.0300000003</v>
      </c>
      <c r="E61">
        <v>2</v>
      </c>
      <c r="F61">
        <v>11</v>
      </c>
      <c r="G61">
        <v>117</v>
      </c>
      <c r="H61" t="s">
        <v>400</v>
      </c>
      <c r="I61" t="s">
        <v>152</v>
      </c>
      <c r="J61">
        <v>131</v>
      </c>
      <c r="K61">
        <v>552</v>
      </c>
      <c r="L61">
        <v>2516341.37</v>
      </c>
      <c r="M61">
        <v>6860338.2000000002</v>
      </c>
      <c r="N61">
        <v>2</v>
      </c>
      <c r="O61">
        <v>11</v>
      </c>
      <c r="P61">
        <v>63</v>
      </c>
      <c r="Q61" s="15">
        <f t="shared" si="0"/>
        <v>3.5900557097252466</v>
      </c>
      <c r="R61" s="15">
        <f t="shared" si="1"/>
        <v>-54</v>
      </c>
      <c r="S61" s="15">
        <f t="shared" si="2"/>
        <v>0</v>
      </c>
      <c r="T61" s="15" t="str">
        <f t="shared" si="3"/>
        <v/>
      </c>
    </row>
    <row r="62" spans="1:20">
      <c r="A62" t="s">
        <v>401</v>
      </c>
      <c r="B62">
        <v>904</v>
      </c>
      <c r="C62">
        <v>2516361.34</v>
      </c>
      <c r="D62">
        <v>6860336.0599999996</v>
      </c>
      <c r="E62">
        <v>2</v>
      </c>
      <c r="F62">
        <v>12</v>
      </c>
      <c r="G62">
        <v>83</v>
      </c>
      <c r="H62" t="s">
        <v>402</v>
      </c>
      <c r="I62" t="s">
        <v>152</v>
      </c>
      <c r="J62">
        <v>131</v>
      </c>
      <c r="K62">
        <v>530</v>
      </c>
      <c r="L62">
        <v>2516361.21</v>
      </c>
      <c r="M62">
        <v>6860335.9900000002</v>
      </c>
      <c r="N62">
        <v>2</v>
      </c>
      <c r="O62">
        <v>11</v>
      </c>
      <c r="P62">
        <v>75</v>
      </c>
      <c r="Q62" s="15">
        <f t="shared" si="0"/>
        <v>0.14764823020368659</v>
      </c>
      <c r="R62" s="15">
        <f t="shared" si="1"/>
        <v>-8</v>
      </c>
      <c r="S62" s="15">
        <f t="shared" si="2"/>
        <v>0</v>
      </c>
      <c r="T62" s="15" t="str">
        <f t="shared" si="3"/>
        <v>OK</v>
      </c>
    </row>
    <row r="63" spans="1:20">
      <c r="A63" t="s">
        <v>403</v>
      </c>
      <c r="B63">
        <v>905</v>
      </c>
      <c r="C63">
        <v>2516363.36</v>
      </c>
      <c r="D63">
        <v>6860328.9199999999</v>
      </c>
      <c r="E63">
        <v>2</v>
      </c>
      <c r="F63">
        <v>22</v>
      </c>
      <c r="G63">
        <v>49</v>
      </c>
      <c r="H63" t="s">
        <v>404</v>
      </c>
      <c r="I63" t="s">
        <v>152</v>
      </c>
      <c r="J63">
        <v>131</v>
      </c>
      <c r="K63">
        <v>514</v>
      </c>
      <c r="L63">
        <v>2516363.62</v>
      </c>
      <c r="M63">
        <v>6860328.8099999996</v>
      </c>
      <c r="N63">
        <v>2</v>
      </c>
      <c r="O63">
        <v>21</v>
      </c>
      <c r="P63">
        <v>50</v>
      </c>
      <c r="Q63" s="15">
        <f t="shared" si="0"/>
        <v>0.28231188462350565</v>
      </c>
      <c r="R63" s="15">
        <f t="shared" si="1"/>
        <v>1</v>
      </c>
      <c r="S63" s="15">
        <f t="shared" si="2"/>
        <v>0</v>
      </c>
      <c r="T63" s="15" t="str">
        <f t="shared" si="3"/>
        <v>OK</v>
      </c>
    </row>
    <row r="64" spans="1:20">
      <c r="A64" t="s">
        <v>405</v>
      </c>
      <c r="B64">
        <v>901</v>
      </c>
      <c r="C64">
        <v>2516126.54</v>
      </c>
      <c r="D64">
        <v>6860454.8499999996</v>
      </c>
      <c r="E64">
        <v>2</v>
      </c>
      <c r="F64">
        <v>11</v>
      </c>
      <c r="G64">
        <v>87</v>
      </c>
      <c r="H64" t="s">
        <v>406</v>
      </c>
      <c r="I64" t="s">
        <v>176</v>
      </c>
      <c r="J64">
        <v>122</v>
      </c>
      <c r="K64">
        <v>559</v>
      </c>
      <c r="L64">
        <v>2516127.08</v>
      </c>
      <c r="M64">
        <v>6860451.7699999996</v>
      </c>
      <c r="N64">
        <v>2</v>
      </c>
      <c r="O64">
        <v>11</v>
      </c>
      <c r="P64">
        <v>60</v>
      </c>
      <c r="Q64" s="15">
        <f t="shared" si="0"/>
        <v>3.1269793732129396</v>
      </c>
      <c r="R64" s="15">
        <f t="shared" si="1"/>
        <v>-27</v>
      </c>
      <c r="S64" s="15">
        <f t="shared" si="2"/>
        <v>0</v>
      </c>
      <c r="T64" s="15" t="str">
        <f t="shared" si="3"/>
        <v/>
      </c>
    </row>
    <row r="65" spans="1:20">
      <c r="A65" t="s">
        <v>407</v>
      </c>
      <c r="B65">
        <v>902</v>
      </c>
      <c r="C65">
        <v>2516125.67</v>
      </c>
      <c r="D65">
        <v>6860459.0800000001</v>
      </c>
      <c r="E65">
        <v>2</v>
      </c>
      <c r="F65">
        <v>11</v>
      </c>
      <c r="G65">
        <v>97</v>
      </c>
      <c r="H65" t="s">
        <v>408</v>
      </c>
      <c r="I65" t="s">
        <v>176</v>
      </c>
      <c r="J65">
        <v>122</v>
      </c>
      <c r="K65">
        <v>563</v>
      </c>
      <c r="L65">
        <v>2516126.5</v>
      </c>
      <c r="M65">
        <v>6860459.9000000004</v>
      </c>
      <c r="N65">
        <v>2</v>
      </c>
      <c r="O65">
        <v>11</v>
      </c>
      <c r="P65">
        <v>57</v>
      </c>
      <c r="Q65" s="15">
        <f t="shared" si="0"/>
        <v>1.166747616501717</v>
      </c>
      <c r="R65" s="15">
        <f t="shared" si="1"/>
        <v>-40</v>
      </c>
      <c r="S65" s="15">
        <f t="shared" si="2"/>
        <v>0</v>
      </c>
      <c r="T65" s="15" t="str">
        <f t="shared" si="3"/>
        <v>OK</v>
      </c>
    </row>
    <row r="66" spans="1:20">
      <c r="A66" t="s">
        <v>409</v>
      </c>
      <c r="B66">
        <v>903</v>
      </c>
      <c r="C66">
        <v>2516141.15</v>
      </c>
      <c r="D66">
        <v>6860468.5499999998</v>
      </c>
      <c r="E66">
        <v>2</v>
      </c>
      <c r="F66">
        <v>11</v>
      </c>
      <c r="G66">
        <v>54</v>
      </c>
      <c r="H66" t="s">
        <v>410</v>
      </c>
      <c r="I66" t="s">
        <v>177</v>
      </c>
      <c r="J66">
        <v>122</v>
      </c>
      <c r="K66">
        <v>501</v>
      </c>
      <c r="L66">
        <v>2516138</v>
      </c>
      <c r="M66">
        <v>6860469.9800000004</v>
      </c>
      <c r="N66">
        <v>2</v>
      </c>
      <c r="O66">
        <v>11</v>
      </c>
      <c r="P66">
        <v>43</v>
      </c>
      <c r="Q66" s="15">
        <f t="shared" si="0"/>
        <v>3.4593930105185366</v>
      </c>
      <c r="R66" s="15">
        <f t="shared" si="1"/>
        <v>-11</v>
      </c>
      <c r="S66" s="15">
        <f t="shared" si="2"/>
        <v>0</v>
      </c>
      <c r="T66" s="15" t="str">
        <f t="shared" si="3"/>
        <v/>
      </c>
    </row>
    <row r="67" spans="1:20">
      <c r="A67" t="s">
        <v>411</v>
      </c>
      <c r="B67">
        <v>904</v>
      </c>
      <c r="C67">
        <v>2516129.02</v>
      </c>
      <c r="D67">
        <v>6860450.2800000003</v>
      </c>
      <c r="E67">
        <v>2</v>
      </c>
      <c r="F67">
        <v>11</v>
      </c>
      <c r="G67">
        <v>62</v>
      </c>
      <c r="H67" t="s">
        <v>412</v>
      </c>
      <c r="I67" t="s">
        <v>176</v>
      </c>
      <c r="J67">
        <v>122</v>
      </c>
      <c r="K67">
        <v>558</v>
      </c>
      <c r="L67">
        <v>2516128.9300000002</v>
      </c>
      <c r="M67">
        <v>6860451.5700000003</v>
      </c>
      <c r="N67">
        <v>2</v>
      </c>
      <c r="O67">
        <v>11</v>
      </c>
      <c r="P67">
        <v>45</v>
      </c>
      <c r="Q67" s="15">
        <f t="shared" ref="Q67:Q107" si="4">SQRT((C67-L67)^2+(D67-M67)^2)</f>
        <v>1.2931357237619301</v>
      </c>
      <c r="R67" s="15">
        <f t="shared" ref="R67:R107" si="5">P67-G67</f>
        <v>-17</v>
      </c>
      <c r="S67" s="15">
        <f t="shared" ref="S67:S107" si="6">N67-E67</f>
        <v>0</v>
      </c>
      <c r="T67" s="15" t="str">
        <f t="shared" ref="T67:T107" si="7">IF(AND(Q67&lt;1.2,ABS(R67&lt;50),S67=0),"OK","")</f>
        <v/>
      </c>
    </row>
    <row r="68" spans="1:20">
      <c r="A68" t="s">
        <v>413</v>
      </c>
      <c r="B68">
        <v>905</v>
      </c>
      <c r="C68">
        <v>2516126.6800000002</v>
      </c>
      <c r="D68">
        <v>6860451.96</v>
      </c>
      <c r="E68">
        <v>2</v>
      </c>
      <c r="F68">
        <v>11</v>
      </c>
      <c r="G68">
        <v>76</v>
      </c>
      <c r="H68" t="s">
        <v>406</v>
      </c>
      <c r="I68" t="s">
        <v>176</v>
      </c>
      <c r="J68">
        <v>122</v>
      </c>
      <c r="K68">
        <v>559</v>
      </c>
      <c r="L68">
        <v>2516127.08</v>
      </c>
      <c r="M68">
        <v>6860451.7699999996</v>
      </c>
      <c r="N68">
        <v>2</v>
      </c>
      <c r="O68">
        <v>11</v>
      </c>
      <c r="P68">
        <v>60</v>
      </c>
      <c r="Q68" s="15">
        <f t="shared" si="4"/>
        <v>0.442831796601386</v>
      </c>
      <c r="R68" s="15">
        <f t="shared" si="5"/>
        <v>-16</v>
      </c>
      <c r="S68" s="15">
        <f t="shared" si="6"/>
        <v>0</v>
      </c>
      <c r="T68" s="15" t="str">
        <f t="shared" si="7"/>
        <v>OK</v>
      </c>
    </row>
    <row r="69" spans="1:20">
      <c r="A69" t="s">
        <v>414</v>
      </c>
      <c r="B69">
        <v>906</v>
      </c>
      <c r="C69">
        <v>2516125.64</v>
      </c>
      <c r="D69">
        <v>6860452.3399999999</v>
      </c>
      <c r="E69">
        <v>2</v>
      </c>
      <c r="F69">
        <v>11</v>
      </c>
      <c r="G69">
        <v>104</v>
      </c>
      <c r="H69" t="s">
        <v>406</v>
      </c>
      <c r="I69" t="s">
        <v>176</v>
      </c>
      <c r="J69">
        <v>122</v>
      </c>
      <c r="K69">
        <v>559</v>
      </c>
      <c r="L69">
        <v>2516127.08</v>
      </c>
      <c r="M69">
        <v>6860451.7699999996</v>
      </c>
      <c r="N69">
        <v>2</v>
      </c>
      <c r="O69">
        <v>11</v>
      </c>
      <c r="P69">
        <v>60</v>
      </c>
      <c r="Q69" s="15">
        <f t="shared" si="4"/>
        <v>1.5487091399545667</v>
      </c>
      <c r="R69" s="15">
        <f t="shared" si="5"/>
        <v>-44</v>
      </c>
      <c r="S69" s="15">
        <f t="shared" si="6"/>
        <v>0</v>
      </c>
      <c r="T69" s="15" t="str">
        <f t="shared" si="7"/>
        <v/>
      </c>
    </row>
    <row r="70" spans="1:20">
      <c r="A70" t="s">
        <v>415</v>
      </c>
      <c r="B70">
        <v>901</v>
      </c>
      <c r="C70">
        <v>2516132.88</v>
      </c>
      <c r="D70">
        <v>6860468.1100000003</v>
      </c>
      <c r="E70">
        <v>1</v>
      </c>
      <c r="F70">
        <v>11</v>
      </c>
      <c r="G70">
        <v>145</v>
      </c>
      <c r="H70" t="s">
        <v>410</v>
      </c>
      <c r="I70" t="s">
        <v>177</v>
      </c>
      <c r="J70">
        <v>122</v>
      </c>
      <c r="K70">
        <v>501</v>
      </c>
      <c r="L70">
        <v>2516138</v>
      </c>
      <c r="M70">
        <v>6860469.9800000004</v>
      </c>
      <c r="N70">
        <v>2</v>
      </c>
      <c r="O70">
        <v>11</v>
      </c>
      <c r="P70">
        <v>43</v>
      </c>
      <c r="Q70" s="15">
        <f t="shared" si="4"/>
        <v>5.4508072798038256</v>
      </c>
      <c r="R70" s="15">
        <f t="shared" si="5"/>
        <v>-102</v>
      </c>
      <c r="S70" s="15">
        <f t="shared" si="6"/>
        <v>1</v>
      </c>
      <c r="T70" s="15" t="str">
        <f t="shared" si="7"/>
        <v/>
      </c>
    </row>
    <row r="71" spans="1:20">
      <c r="A71" t="s">
        <v>416</v>
      </c>
      <c r="B71">
        <v>902</v>
      </c>
      <c r="C71">
        <v>2516134.14</v>
      </c>
      <c r="D71">
        <v>6860475.4699999997</v>
      </c>
      <c r="E71">
        <v>16</v>
      </c>
      <c r="F71">
        <v>11</v>
      </c>
      <c r="G71">
        <v>47</v>
      </c>
      <c r="H71" t="s">
        <v>417</v>
      </c>
      <c r="I71" t="s">
        <v>177</v>
      </c>
      <c r="J71">
        <v>122</v>
      </c>
      <c r="K71">
        <v>506</v>
      </c>
      <c r="L71">
        <v>2516138.6</v>
      </c>
      <c r="M71">
        <v>6860474.9800000004</v>
      </c>
      <c r="N71">
        <v>3</v>
      </c>
      <c r="O71">
        <v>11</v>
      </c>
      <c r="P71">
        <v>43</v>
      </c>
      <c r="Q71" s="15">
        <f t="shared" si="4"/>
        <v>4.4868363017803601</v>
      </c>
      <c r="R71" s="15">
        <f t="shared" si="5"/>
        <v>-4</v>
      </c>
      <c r="S71" s="15">
        <f t="shared" si="6"/>
        <v>-13</v>
      </c>
      <c r="T71" s="15" t="str">
        <f t="shared" si="7"/>
        <v/>
      </c>
    </row>
    <row r="72" spans="1:20">
      <c r="A72" t="s">
        <v>418</v>
      </c>
      <c r="B72">
        <v>903</v>
      </c>
      <c r="C72">
        <v>2516137.7799999998</v>
      </c>
      <c r="D72">
        <v>6860470.0099999998</v>
      </c>
      <c r="E72">
        <v>2</v>
      </c>
      <c r="F72">
        <v>11</v>
      </c>
      <c r="G72">
        <v>65</v>
      </c>
      <c r="H72" t="s">
        <v>410</v>
      </c>
      <c r="I72" t="s">
        <v>177</v>
      </c>
      <c r="J72">
        <v>122</v>
      </c>
      <c r="K72">
        <v>501</v>
      </c>
      <c r="L72">
        <v>2516138</v>
      </c>
      <c r="M72">
        <v>6860469.9800000004</v>
      </c>
      <c r="N72">
        <v>2</v>
      </c>
      <c r="O72">
        <v>11</v>
      </c>
      <c r="P72">
        <v>43</v>
      </c>
      <c r="Q72" s="15">
        <f t="shared" si="4"/>
        <v>0.22203603322415685</v>
      </c>
      <c r="R72" s="15">
        <f t="shared" si="5"/>
        <v>-22</v>
      </c>
      <c r="S72" s="15">
        <f t="shared" si="6"/>
        <v>0</v>
      </c>
      <c r="T72" s="15" t="str">
        <f t="shared" si="7"/>
        <v>OK</v>
      </c>
    </row>
    <row r="73" spans="1:20">
      <c r="A73" t="s">
        <v>419</v>
      </c>
      <c r="B73">
        <v>904</v>
      </c>
      <c r="C73">
        <v>2516136.0699999998</v>
      </c>
      <c r="D73">
        <v>6860468.5899999999</v>
      </c>
      <c r="E73">
        <v>2</v>
      </c>
      <c r="F73">
        <v>11</v>
      </c>
      <c r="G73">
        <v>54</v>
      </c>
      <c r="H73" t="s">
        <v>410</v>
      </c>
      <c r="I73" t="s">
        <v>177</v>
      </c>
      <c r="J73">
        <v>122</v>
      </c>
      <c r="K73">
        <v>501</v>
      </c>
      <c r="L73">
        <v>2516138</v>
      </c>
      <c r="M73">
        <v>6860469.9800000004</v>
      </c>
      <c r="N73">
        <v>2</v>
      </c>
      <c r="O73">
        <v>11</v>
      </c>
      <c r="P73">
        <v>43</v>
      </c>
      <c r="Q73" s="15">
        <f t="shared" si="4"/>
        <v>2.3784448705622951</v>
      </c>
      <c r="R73" s="15">
        <f t="shared" si="5"/>
        <v>-11</v>
      </c>
      <c r="S73" s="15">
        <f t="shared" si="6"/>
        <v>0</v>
      </c>
      <c r="T73" s="15" t="str">
        <f t="shared" si="7"/>
        <v/>
      </c>
    </row>
    <row r="74" spans="1:20">
      <c r="A74" t="s">
        <v>420</v>
      </c>
      <c r="B74">
        <v>905</v>
      </c>
      <c r="C74">
        <v>2516143.2599999998</v>
      </c>
      <c r="D74">
        <v>6860473.7300000004</v>
      </c>
      <c r="E74">
        <v>3</v>
      </c>
      <c r="F74">
        <v>11</v>
      </c>
      <c r="G74">
        <v>144</v>
      </c>
      <c r="H74" t="s">
        <v>421</v>
      </c>
      <c r="I74" t="s">
        <v>177</v>
      </c>
      <c r="J74">
        <v>122</v>
      </c>
      <c r="K74">
        <v>511</v>
      </c>
      <c r="L74">
        <v>2516142.89</v>
      </c>
      <c r="M74">
        <v>6860472.7300000004</v>
      </c>
      <c r="N74">
        <v>2</v>
      </c>
      <c r="O74">
        <v>12</v>
      </c>
      <c r="P74">
        <v>46</v>
      </c>
      <c r="Q74" s="15">
        <f t="shared" si="4"/>
        <v>1.0662551288214805</v>
      </c>
      <c r="R74" s="15">
        <f t="shared" si="5"/>
        <v>-98</v>
      </c>
      <c r="S74" s="15">
        <f t="shared" si="6"/>
        <v>-1</v>
      </c>
      <c r="T74" s="15" t="str">
        <f t="shared" si="7"/>
        <v/>
      </c>
    </row>
    <row r="75" spans="1:20">
      <c r="A75" t="s">
        <v>422</v>
      </c>
      <c r="B75">
        <v>906</v>
      </c>
      <c r="C75">
        <v>2516142.92</v>
      </c>
      <c r="D75">
        <v>6860479.9299999997</v>
      </c>
      <c r="E75">
        <v>21</v>
      </c>
      <c r="F75">
        <v>11</v>
      </c>
      <c r="G75">
        <v>143</v>
      </c>
      <c r="H75" t="s">
        <v>417</v>
      </c>
      <c r="I75" t="s">
        <v>177</v>
      </c>
      <c r="J75">
        <v>122</v>
      </c>
      <c r="K75">
        <v>506</v>
      </c>
      <c r="L75">
        <v>2516138.6</v>
      </c>
      <c r="M75">
        <v>6860474.9800000004</v>
      </c>
      <c r="N75">
        <v>3</v>
      </c>
      <c r="O75">
        <v>11</v>
      </c>
      <c r="P75">
        <v>43</v>
      </c>
      <c r="Q75" s="15">
        <f t="shared" si="4"/>
        <v>6.5699999993284273</v>
      </c>
      <c r="R75" s="15">
        <f t="shared" si="5"/>
        <v>-100</v>
      </c>
      <c r="S75" s="15">
        <f t="shared" si="6"/>
        <v>-18</v>
      </c>
      <c r="T75" s="15" t="str">
        <f t="shared" si="7"/>
        <v/>
      </c>
    </row>
    <row r="76" spans="1:20">
      <c r="A76" t="s">
        <v>423</v>
      </c>
      <c r="B76">
        <v>907</v>
      </c>
      <c r="C76">
        <v>2516132.96</v>
      </c>
      <c r="D76">
        <v>6860481.5899999999</v>
      </c>
      <c r="E76">
        <v>2</v>
      </c>
      <c r="F76">
        <v>11</v>
      </c>
      <c r="G76">
        <v>53</v>
      </c>
      <c r="H76" t="s">
        <v>424</v>
      </c>
      <c r="I76" t="s">
        <v>177</v>
      </c>
      <c r="J76">
        <v>122</v>
      </c>
      <c r="K76">
        <v>503</v>
      </c>
      <c r="L76">
        <v>2516133.52</v>
      </c>
      <c r="M76">
        <v>6860481.9900000002</v>
      </c>
      <c r="N76">
        <v>2</v>
      </c>
      <c r="O76">
        <v>11</v>
      </c>
      <c r="P76">
        <v>44</v>
      </c>
      <c r="Q76" s="15">
        <f t="shared" si="4"/>
        <v>0.68818602162540921</v>
      </c>
      <c r="R76" s="15">
        <f t="shared" si="5"/>
        <v>-9</v>
      </c>
      <c r="S76" s="15">
        <f t="shared" si="6"/>
        <v>0</v>
      </c>
      <c r="T76" s="15" t="str">
        <f t="shared" si="7"/>
        <v>OK</v>
      </c>
    </row>
    <row r="77" spans="1:20">
      <c r="A77" t="s">
        <v>425</v>
      </c>
      <c r="B77">
        <v>908</v>
      </c>
      <c r="C77">
        <v>2516132.21</v>
      </c>
      <c r="D77">
        <v>6860481.4000000004</v>
      </c>
      <c r="E77">
        <v>2</v>
      </c>
      <c r="F77">
        <v>11</v>
      </c>
      <c r="G77">
        <v>39</v>
      </c>
      <c r="H77" t="s">
        <v>424</v>
      </c>
      <c r="I77" t="s">
        <v>177</v>
      </c>
      <c r="J77">
        <v>122</v>
      </c>
      <c r="K77">
        <v>503</v>
      </c>
      <c r="L77">
        <v>2516133.52</v>
      </c>
      <c r="M77">
        <v>6860481.9900000002</v>
      </c>
      <c r="N77">
        <v>2</v>
      </c>
      <c r="O77">
        <v>11</v>
      </c>
      <c r="P77">
        <v>44</v>
      </c>
      <c r="Q77" s="15">
        <f t="shared" si="4"/>
        <v>1.4367324037448903</v>
      </c>
      <c r="R77" s="15">
        <f t="shared" si="5"/>
        <v>5</v>
      </c>
      <c r="S77" s="15">
        <f t="shared" si="6"/>
        <v>0</v>
      </c>
      <c r="T77" s="15" t="str">
        <f t="shared" si="7"/>
        <v/>
      </c>
    </row>
    <row r="78" spans="1:20">
      <c r="A78" t="s">
        <v>426</v>
      </c>
      <c r="B78">
        <v>909</v>
      </c>
      <c r="C78">
        <v>2516137.9500000002</v>
      </c>
      <c r="D78">
        <v>6860483.5499999998</v>
      </c>
      <c r="E78">
        <v>2</v>
      </c>
      <c r="F78">
        <v>11</v>
      </c>
      <c r="G78">
        <v>37</v>
      </c>
      <c r="H78" t="s">
        <v>427</v>
      </c>
      <c r="I78" t="s">
        <v>177</v>
      </c>
      <c r="J78">
        <v>122</v>
      </c>
      <c r="K78">
        <v>504</v>
      </c>
      <c r="L78">
        <v>2516137.81</v>
      </c>
      <c r="M78">
        <v>6860484.4699999997</v>
      </c>
      <c r="N78">
        <v>16</v>
      </c>
      <c r="O78">
        <v>12</v>
      </c>
      <c r="P78">
        <v>38</v>
      </c>
      <c r="Q78" s="15">
        <f t="shared" si="4"/>
        <v>0.9305912098765049</v>
      </c>
      <c r="R78" s="15">
        <f t="shared" si="5"/>
        <v>1</v>
      </c>
      <c r="S78" s="15">
        <f t="shared" si="6"/>
        <v>14</v>
      </c>
      <c r="T78" s="15" t="str">
        <f t="shared" si="7"/>
        <v/>
      </c>
    </row>
    <row r="79" spans="1:20">
      <c r="A79" t="s">
        <v>428</v>
      </c>
      <c r="B79">
        <v>910</v>
      </c>
      <c r="C79">
        <v>2516144.0099999998</v>
      </c>
      <c r="D79">
        <v>6860483.6299999999</v>
      </c>
      <c r="E79">
        <v>4</v>
      </c>
      <c r="F79">
        <v>11</v>
      </c>
      <c r="G79">
        <v>64</v>
      </c>
      <c r="H79" t="s">
        <v>427</v>
      </c>
      <c r="I79" t="s">
        <v>177</v>
      </c>
      <c r="J79">
        <v>122</v>
      </c>
      <c r="K79">
        <v>504</v>
      </c>
      <c r="L79">
        <v>2516137.81</v>
      </c>
      <c r="M79">
        <v>6860484.4699999997</v>
      </c>
      <c r="N79">
        <v>16</v>
      </c>
      <c r="O79">
        <v>12</v>
      </c>
      <c r="P79">
        <v>38</v>
      </c>
      <c r="Q79" s="15">
        <f t="shared" si="4"/>
        <v>6.2566444677866375</v>
      </c>
      <c r="R79" s="15">
        <f t="shared" si="5"/>
        <v>-26</v>
      </c>
      <c r="S79" s="15">
        <f t="shared" si="6"/>
        <v>12</v>
      </c>
      <c r="T79" s="15" t="str">
        <f t="shared" si="7"/>
        <v/>
      </c>
    </row>
    <row r="80" spans="1:20">
      <c r="A80" t="s">
        <v>429</v>
      </c>
      <c r="B80">
        <v>901</v>
      </c>
      <c r="C80">
        <v>2516125.1800000002</v>
      </c>
      <c r="D80">
        <v>6860798.2699999996</v>
      </c>
      <c r="E80">
        <v>2</v>
      </c>
      <c r="F80">
        <v>11</v>
      </c>
      <c r="G80">
        <v>223</v>
      </c>
      <c r="H80" t="s">
        <v>430</v>
      </c>
      <c r="I80">
        <v>81</v>
      </c>
      <c r="J80">
        <v>81</v>
      </c>
      <c r="K80">
        <v>506</v>
      </c>
      <c r="L80">
        <v>2516125.34</v>
      </c>
      <c r="M80">
        <v>6860798.54</v>
      </c>
      <c r="N80">
        <v>2</v>
      </c>
      <c r="O80">
        <v>12</v>
      </c>
      <c r="P80">
        <v>209</v>
      </c>
      <c r="Q80" s="15">
        <f t="shared" si="4"/>
        <v>0.31384709678470424</v>
      </c>
      <c r="R80" s="15">
        <f t="shared" si="5"/>
        <v>-14</v>
      </c>
      <c r="S80" s="15">
        <f t="shared" si="6"/>
        <v>0</v>
      </c>
      <c r="T80" s="15" t="str">
        <f t="shared" si="7"/>
        <v>OK</v>
      </c>
    </row>
    <row r="81" spans="1:20">
      <c r="A81" t="s">
        <v>431</v>
      </c>
      <c r="B81">
        <v>902</v>
      </c>
      <c r="C81">
        <v>2516127.08</v>
      </c>
      <c r="D81">
        <v>6860792.79</v>
      </c>
      <c r="E81">
        <v>2</v>
      </c>
      <c r="F81">
        <v>11</v>
      </c>
      <c r="G81">
        <v>232</v>
      </c>
      <c r="H81" t="s">
        <v>432</v>
      </c>
      <c r="I81">
        <v>81</v>
      </c>
      <c r="J81">
        <v>81</v>
      </c>
      <c r="K81">
        <v>508</v>
      </c>
      <c r="L81">
        <v>2516126.86</v>
      </c>
      <c r="M81">
        <v>6860793.6299999999</v>
      </c>
      <c r="N81">
        <v>2</v>
      </c>
      <c r="O81">
        <v>11</v>
      </c>
      <c r="P81">
        <v>219</v>
      </c>
      <c r="Q81" s="15">
        <f t="shared" si="4"/>
        <v>0.86833173375145778</v>
      </c>
      <c r="R81" s="15">
        <f t="shared" si="5"/>
        <v>-13</v>
      </c>
      <c r="S81" s="15">
        <f t="shared" si="6"/>
        <v>0</v>
      </c>
      <c r="T81" s="15" t="str">
        <f t="shared" si="7"/>
        <v>OK</v>
      </c>
    </row>
    <row r="82" spans="1:20">
      <c r="A82" t="s">
        <v>433</v>
      </c>
      <c r="B82">
        <v>903</v>
      </c>
      <c r="C82">
        <v>2516116.92</v>
      </c>
      <c r="D82">
        <v>6860792.96</v>
      </c>
      <c r="E82">
        <v>2</v>
      </c>
      <c r="F82">
        <v>12</v>
      </c>
      <c r="G82">
        <v>162</v>
      </c>
      <c r="H82" t="s">
        <v>434</v>
      </c>
      <c r="I82">
        <v>81</v>
      </c>
      <c r="J82">
        <v>81</v>
      </c>
      <c r="K82">
        <v>501</v>
      </c>
      <c r="L82">
        <v>2516116.54</v>
      </c>
      <c r="M82">
        <v>6860794.4900000002</v>
      </c>
      <c r="N82">
        <v>2</v>
      </c>
      <c r="O82">
        <v>12</v>
      </c>
      <c r="P82">
        <v>123</v>
      </c>
      <c r="Q82" s="15">
        <f t="shared" si="4"/>
        <v>1.5764834286198572</v>
      </c>
      <c r="R82" s="15">
        <f t="shared" si="5"/>
        <v>-39</v>
      </c>
      <c r="S82" s="15">
        <f t="shared" si="6"/>
        <v>0</v>
      </c>
      <c r="T82" s="15" t="str">
        <f t="shared" si="7"/>
        <v/>
      </c>
    </row>
    <row r="83" spans="1:20">
      <c r="A83" t="s">
        <v>435</v>
      </c>
      <c r="B83">
        <v>904</v>
      </c>
      <c r="C83">
        <v>2516139.96</v>
      </c>
      <c r="D83">
        <v>6860796.2599999998</v>
      </c>
      <c r="E83">
        <v>2</v>
      </c>
      <c r="F83">
        <v>11</v>
      </c>
      <c r="G83">
        <v>137</v>
      </c>
      <c r="H83" t="s">
        <v>436</v>
      </c>
      <c r="I83">
        <v>81</v>
      </c>
      <c r="J83">
        <v>81</v>
      </c>
      <c r="K83">
        <v>510</v>
      </c>
      <c r="L83">
        <v>2516139.96</v>
      </c>
      <c r="M83">
        <v>6860795.4000000004</v>
      </c>
      <c r="N83">
        <v>2</v>
      </c>
      <c r="O83">
        <v>11</v>
      </c>
      <c r="P83">
        <v>132</v>
      </c>
      <c r="Q83" s="15">
        <f t="shared" si="4"/>
        <v>0.85999999940395355</v>
      </c>
      <c r="R83" s="15">
        <f t="shared" si="5"/>
        <v>-5</v>
      </c>
      <c r="S83" s="15">
        <f t="shared" si="6"/>
        <v>0</v>
      </c>
      <c r="T83" s="15" t="str">
        <f t="shared" si="7"/>
        <v>OK</v>
      </c>
    </row>
    <row r="84" spans="1:20">
      <c r="A84" t="s">
        <v>437</v>
      </c>
      <c r="B84">
        <v>905</v>
      </c>
      <c r="C84">
        <v>2516120.9300000002</v>
      </c>
      <c r="D84">
        <v>6860764.6200000001</v>
      </c>
      <c r="E84">
        <v>2</v>
      </c>
      <c r="F84">
        <v>11</v>
      </c>
      <c r="G84">
        <v>174</v>
      </c>
      <c r="H84" t="s">
        <v>438</v>
      </c>
      <c r="I84">
        <v>81</v>
      </c>
      <c r="J84">
        <v>81</v>
      </c>
      <c r="K84">
        <v>521</v>
      </c>
      <c r="L84">
        <v>2516122.9500000002</v>
      </c>
      <c r="M84">
        <v>6860758.75</v>
      </c>
      <c r="N84">
        <v>3</v>
      </c>
      <c r="O84">
        <v>14</v>
      </c>
      <c r="P84">
        <v>66</v>
      </c>
      <c r="Q84" s="15">
        <f t="shared" si="4"/>
        <v>6.2078418151067041</v>
      </c>
      <c r="R84" s="15">
        <f t="shared" si="5"/>
        <v>-108</v>
      </c>
      <c r="S84" s="15">
        <f t="shared" si="6"/>
        <v>1</v>
      </c>
      <c r="T84" s="15" t="str">
        <f t="shared" si="7"/>
        <v/>
      </c>
    </row>
    <row r="85" spans="1:20">
      <c r="A85" t="s">
        <v>439</v>
      </c>
      <c r="B85">
        <v>906</v>
      </c>
      <c r="C85">
        <v>2516120.67</v>
      </c>
      <c r="D85">
        <v>6860760.3200000003</v>
      </c>
      <c r="E85">
        <v>2</v>
      </c>
      <c r="F85">
        <v>11</v>
      </c>
      <c r="G85">
        <v>54</v>
      </c>
      <c r="H85" t="s">
        <v>438</v>
      </c>
      <c r="I85">
        <v>81</v>
      </c>
      <c r="J85">
        <v>81</v>
      </c>
      <c r="K85">
        <v>521</v>
      </c>
      <c r="L85">
        <v>2516122.9500000002</v>
      </c>
      <c r="M85">
        <v>6860758.75</v>
      </c>
      <c r="N85">
        <v>3</v>
      </c>
      <c r="O85">
        <v>14</v>
      </c>
      <c r="P85">
        <v>66</v>
      </c>
      <c r="Q85" s="15">
        <f t="shared" si="4"/>
        <v>2.7682666060415686</v>
      </c>
      <c r="R85" s="15">
        <f t="shared" si="5"/>
        <v>12</v>
      </c>
      <c r="S85" s="15">
        <f t="shared" si="6"/>
        <v>1</v>
      </c>
      <c r="T85" s="15" t="str">
        <f t="shared" si="7"/>
        <v/>
      </c>
    </row>
    <row r="86" spans="1:20">
      <c r="A86" t="s">
        <v>440</v>
      </c>
      <c r="B86">
        <v>907</v>
      </c>
      <c r="C86">
        <v>2516135.98</v>
      </c>
      <c r="D86">
        <v>6860766.8799999999</v>
      </c>
      <c r="E86">
        <v>2</v>
      </c>
      <c r="F86">
        <v>11</v>
      </c>
      <c r="G86">
        <v>49</v>
      </c>
      <c r="H86" t="s">
        <v>438</v>
      </c>
      <c r="I86">
        <v>81</v>
      </c>
      <c r="J86">
        <v>81</v>
      </c>
      <c r="K86">
        <v>521</v>
      </c>
      <c r="L86">
        <v>2516122.9500000002</v>
      </c>
      <c r="M86">
        <v>6860758.75</v>
      </c>
      <c r="N86">
        <v>3</v>
      </c>
      <c r="O86">
        <v>14</v>
      </c>
      <c r="P86">
        <v>66</v>
      </c>
      <c r="Q86" s="15">
        <f t="shared" si="4"/>
        <v>15.358313709286033</v>
      </c>
      <c r="R86" s="15">
        <f t="shared" si="5"/>
        <v>17</v>
      </c>
      <c r="S86" s="15">
        <f t="shared" si="6"/>
        <v>1</v>
      </c>
      <c r="T86" s="15" t="str">
        <f t="shared" si="7"/>
        <v/>
      </c>
    </row>
    <row r="87" spans="1:20">
      <c r="A87" t="s">
        <v>441</v>
      </c>
      <c r="B87">
        <v>901</v>
      </c>
      <c r="C87">
        <v>2516153.2599999998</v>
      </c>
      <c r="D87">
        <v>6858031.4400000004</v>
      </c>
      <c r="E87">
        <v>2</v>
      </c>
      <c r="F87">
        <v>11</v>
      </c>
      <c r="G87">
        <v>50</v>
      </c>
      <c r="H87" t="s">
        <v>442</v>
      </c>
      <c r="I87">
        <v>37</v>
      </c>
      <c r="J87">
        <v>37</v>
      </c>
      <c r="K87">
        <v>503</v>
      </c>
      <c r="L87">
        <v>2516153.4700000002</v>
      </c>
      <c r="M87">
        <v>6858031.79</v>
      </c>
      <c r="N87">
        <v>1</v>
      </c>
      <c r="O87">
        <v>11</v>
      </c>
      <c r="P87">
        <v>44</v>
      </c>
      <c r="Q87" s="15">
        <f t="shared" si="4"/>
        <v>0.40816663254014429</v>
      </c>
      <c r="R87" s="15">
        <f t="shared" si="5"/>
        <v>-6</v>
      </c>
      <c r="S87" s="15">
        <f t="shared" si="6"/>
        <v>-1</v>
      </c>
      <c r="T87" s="15" t="str">
        <f t="shared" si="7"/>
        <v/>
      </c>
    </row>
    <row r="88" spans="1:20">
      <c r="A88" t="s">
        <v>443</v>
      </c>
      <c r="B88">
        <v>902</v>
      </c>
      <c r="C88">
        <v>2516141.1</v>
      </c>
      <c r="D88">
        <v>6858041.1399999997</v>
      </c>
      <c r="E88">
        <v>2</v>
      </c>
      <c r="F88">
        <v>11</v>
      </c>
      <c r="G88">
        <v>55</v>
      </c>
      <c r="H88" t="s">
        <v>444</v>
      </c>
      <c r="I88">
        <v>37</v>
      </c>
      <c r="J88">
        <v>37</v>
      </c>
      <c r="K88">
        <v>506</v>
      </c>
      <c r="L88">
        <v>2516140.52</v>
      </c>
      <c r="M88">
        <v>6858041.3399999999</v>
      </c>
      <c r="N88">
        <v>1</v>
      </c>
      <c r="O88">
        <v>11</v>
      </c>
      <c r="P88">
        <v>50</v>
      </c>
      <c r="Q88" s="15">
        <f t="shared" si="4"/>
        <v>0.61351446613827498</v>
      </c>
      <c r="R88" s="15">
        <f t="shared" si="5"/>
        <v>-5</v>
      </c>
      <c r="S88" s="15">
        <f t="shared" si="6"/>
        <v>-1</v>
      </c>
      <c r="T88" s="15" t="str">
        <f t="shared" si="7"/>
        <v/>
      </c>
    </row>
    <row r="89" spans="1:20">
      <c r="A89" t="s">
        <v>445</v>
      </c>
      <c r="B89">
        <v>903</v>
      </c>
      <c r="C89">
        <v>2516142.21</v>
      </c>
      <c r="D89">
        <v>6858052.6399999997</v>
      </c>
      <c r="E89">
        <v>1</v>
      </c>
      <c r="F89">
        <v>11</v>
      </c>
      <c r="G89">
        <v>82</v>
      </c>
      <c r="H89" t="s">
        <v>446</v>
      </c>
      <c r="I89">
        <v>37</v>
      </c>
      <c r="J89">
        <v>37</v>
      </c>
      <c r="K89">
        <v>508</v>
      </c>
      <c r="L89">
        <v>2516142.0299999998</v>
      </c>
      <c r="M89">
        <v>6858052.6799999997</v>
      </c>
      <c r="N89">
        <v>1</v>
      </c>
      <c r="O89">
        <v>11</v>
      </c>
      <c r="P89">
        <v>74</v>
      </c>
      <c r="Q89" s="15">
        <f t="shared" si="4"/>
        <v>0.18439088931758513</v>
      </c>
      <c r="R89" s="15">
        <f t="shared" si="5"/>
        <v>-8</v>
      </c>
      <c r="S89" s="15">
        <f t="shared" si="6"/>
        <v>0</v>
      </c>
      <c r="T89" s="15" t="str">
        <f t="shared" si="7"/>
        <v>OK</v>
      </c>
    </row>
    <row r="90" spans="1:20">
      <c r="A90" t="s">
        <v>447</v>
      </c>
      <c r="B90">
        <v>904</v>
      </c>
      <c r="C90">
        <v>2516177.42</v>
      </c>
      <c r="D90">
        <v>6858039.9699999997</v>
      </c>
      <c r="E90">
        <v>1</v>
      </c>
      <c r="F90">
        <v>11</v>
      </c>
      <c r="G90">
        <v>172</v>
      </c>
      <c r="H90" t="s">
        <v>448</v>
      </c>
      <c r="I90">
        <v>37</v>
      </c>
      <c r="J90">
        <v>37</v>
      </c>
      <c r="K90">
        <v>502</v>
      </c>
      <c r="L90">
        <v>2516177.34</v>
      </c>
      <c r="M90">
        <v>6858039.75</v>
      </c>
      <c r="N90">
        <v>1</v>
      </c>
      <c r="O90">
        <v>11</v>
      </c>
      <c r="P90">
        <v>163</v>
      </c>
      <c r="Q90" s="15">
        <f t="shared" si="4"/>
        <v>0.23409399799478411</v>
      </c>
      <c r="R90" s="15">
        <f t="shared" si="5"/>
        <v>-9</v>
      </c>
      <c r="S90" s="15">
        <f t="shared" si="6"/>
        <v>0</v>
      </c>
      <c r="T90" s="15" t="str">
        <f t="shared" si="7"/>
        <v>OK</v>
      </c>
    </row>
    <row r="91" spans="1:20">
      <c r="A91" t="s">
        <v>449</v>
      </c>
      <c r="B91">
        <v>905</v>
      </c>
      <c r="C91">
        <v>2516169.42</v>
      </c>
      <c r="D91">
        <v>6858054.6500000004</v>
      </c>
      <c r="E91">
        <v>1</v>
      </c>
      <c r="F91">
        <v>11</v>
      </c>
      <c r="G91">
        <v>223</v>
      </c>
      <c r="H91" t="s">
        <v>450</v>
      </c>
      <c r="I91">
        <v>37</v>
      </c>
      <c r="J91">
        <v>37</v>
      </c>
      <c r="K91">
        <v>509</v>
      </c>
      <c r="L91">
        <v>2516171.14</v>
      </c>
      <c r="M91">
        <v>6858053.1399999997</v>
      </c>
      <c r="N91">
        <v>1</v>
      </c>
      <c r="O91">
        <v>11</v>
      </c>
      <c r="P91">
        <v>183</v>
      </c>
      <c r="Q91" s="15">
        <f t="shared" si="4"/>
        <v>2.2887769666008082</v>
      </c>
      <c r="R91" s="15">
        <f t="shared" si="5"/>
        <v>-40</v>
      </c>
      <c r="S91" s="15">
        <f t="shared" si="6"/>
        <v>0</v>
      </c>
      <c r="T91" s="15" t="str">
        <f t="shared" si="7"/>
        <v/>
      </c>
    </row>
    <row r="92" spans="1:20">
      <c r="A92" t="s">
        <v>451</v>
      </c>
      <c r="B92">
        <v>953</v>
      </c>
      <c r="C92">
        <v>2516516.96</v>
      </c>
      <c r="D92">
        <v>6860078.6100000003</v>
      </c>
      <c r="E92">
        <v>2</v>
      </c>
      <c r="F92">
        <v>11</v>
      </c>
      <c r="G92">
        <v>86</v>
      </c>
      <c r="H92" t="s">
        <v>339</v>
      </c>
      <c r="I92" t="s">
        <v>95</v>
      </c>
      <c r="J92">
        <v>132</v>
      </c>
      <c r="K92">
        <v>567</v>
      </c>
      <c r="L92">
        <v>2516507.59</v>
      </c>
      <c r="M92">
        <v>6860083.1200000001</v>
      </c>
      <c r="N92">
        <v>3</v>
      </c>
      <c r="O92">
        <v>11</v>
      </c>
      <c r="P92">
        <v>71</v>
      </c>
      <c r="Q92" s="15">
        <f t="shared" si="4"/>
        <v>10.398894171981857</v>
      </c>
      <c r="R92" s="15">
        <f t="shared" si="5"/>
        <v>-15</v>
      </c>
      <c r="S92" s="15">
        <f t="shared" si="6"/>
        <v>1</v>
      </c>
      <c r="T92" s="15" t="str">
        <f t="shared" si="7"/>
        <v/>
      </c>
    </row>
    <row r="93" spans="1:20">
      <c r="A93" t="s">
        <v>452</v>
      </c>
      <c r="B93">
        <v>950</v>
      </c>
      <c r="C93">
        <v>2516514.96</v>
      </c>
      <c r="D93">
        <v>6860083.7599999998</v>
      </c>
      <c r="E93">
        <v>2</v>
      </c>
      <c r="F93">
        <v>11</v>
      </c>
      <c r="G93">
        <v>76</v>
      </c>
      <c r="H93" t="s">
        <v>339</v>
      </c>
      <c r="I93" t="s">
        <v>95</v>
      </c>
      <c r="J93">
        <v>132</v>
      </c>
      <c r="K93">
        <v>567</v>
      </c>
      <c r="L93">
        <v>2516507.59</v>
      </c>
      <c r="M93">
        <v>6860083.1200000001</v>
      </c>
      <c r="N93">
        <v>3</v>
      </c>
      <c r="O93">
        <v>11</v>
      </c>
      <c r="P93">
        <v>71</v>
      </c>
      <c r="Q93" s="15">
        <f t="shared" si="4"/>
        <v>7.3977361402809017</v>
      </c>
      <c r="R93" s="15">
        <f t="shared" si="5"/>
        <v>-5</v>
      </c>
      <c r="S93" s="15">
        <f t="shared" si="6"/>
        <v>1</v>
      </c>
      <c r="T93" s="15" t="str">
        <f t="shared" si="7"/>
        <v/>
      </c>
    </row>
    <row r="94" spans="1:20">
      <c r="A94" t="s">
        <v>453</v>
      </c>
      <c r="B94">
        <v>954</v>
      </c>
      <c r="C94">
        <v>2516516.19</v>
      </c>
      <c r="D94">
        <v>6860092.7400000002</v>
      </c>
      <c r="E94">
        <v>3</v>
      </c>
      <c r="F94">
        <v>11</v>
      </c>
      <c r="G94">
        <v>80</v>
      </c>
      <c r="H94" t="s">
        <v>454</v>
      </c>
      <c r="I94" t="s">
        <v>207</v>
      </c>
      <c r="J94">
        <v>132</v>
      </c>
      <c r="K94">
        <v>520</v>
      </c>
      <c r="L94">
        <v>2516515.77</v>
      </c>
      <c r="M94">
        <v>6860092.6799999997</v>
      </c>
      <c r="N94">
        <v>3</v>
      </c>
      <c r="O94">
        <v>12</v>
      </c>
      <c r="P94">
        <v>75</v>
      </c>
      <c r="Q94" s="15">
        <f t="shared" si="4"/>
        <v>0.42426406871192851</v>
      </c>
      <c r="R94" s="15">
        <f t="shared" si="5"/>
        <v>-5</v>
      </c>
      <c r="S94" s="15">
        <f t="shared" si="6"/>
        <v>0</v>
      </c>
      <c r="T94" s="15" t="str">
        <f t="shared" si="7"/>
        <v>OK</v>
      </c>
    </row>
    <row r="95" spans="1:20">
      <c r="A95" t="s">
        <v>455</v>
      </c>
      <c r="B95">
        <v>955</v>
      </c>
      <c r="C95">
        <v>2516517.2200000002</v>
      </c>
      <c r="D95">
        <v>6860093.8499999996</v>
      </c>
      <c r="E95">
        <v>16</v>
      </c>
      <c r="F95">
        <v>11</v>
      </c>
      <c r="G95">
        <v>72</v>
      </c>
      <c r="H95" t="s">
        <v>456</v>
      </c>
      <c r="I95" t="s">
        <v>207</v>
      </c>
      <c r="J95">
        <v>132</v>
      </c>
      <c r="K95">
        <v>519</v>
      </c>
      <c r="L95">
        <v>2516516.91</v>
      </c>
      <c r="M95">
        <v>6860093.7199999997</v>
      </c>
      <c r="N95">
        <v>16</v>
      </c>
      <c r="O95">
        <v>11</v>
      </c>
      <c r="P95">
        <v>61</v>
      </c>
      <c r="Q95" s="15">
        <f t="shared" si="4"/>
        <v>0.33615472628774379</v>
      </c>
      <c r="R95" s="15">
        <f t="shared" si="5"/>
        <v>-11</v>
      </c>
      <c r="S95" s="15">
        <f t="shared" si="6"/>
        <v>0</v>
      </c>
      <c r="T95" s="15" t="str">
        <f t="shared" si="7"/>
        <v>OK</v>
      </c>
    </row>
    <row r="96" spans="1:20">
      <c r="A96" t="s">
        <v>457</v>
      </c>
      <c r="B96">
        <v>956</v>
      </c>
      <c r="C96">
        <v>2516516.67</v>
      </c>
      <c r="D96">
        <v>6860095.1299999999</v>
      </c>
      <c r="E96">
        <v>2</v>
      </c>
      <c r="F96">
        <v>11</v>
      </c>
      <c r="G96">
        <v>62</v>
      </c>
      <c r="H96" t="s">
        <v>456</v>
      </c>
      <c r="I96" t="s">
        <v>207</v>
      </c>
      <c r="J96">
        <v>132</v>
      </c>
      <c r="K96">
        <v>519</v>
      </c>
      <c r="L96">
        <v>2516516.91</v>
      </c>
      <c r="M96">
        <v>6860093.7199999997</v>
      </c>
      <c r="N96">
        <v>16</v>
      </c>
      <c r="O96">
        <v>11</v>
      </c>
      <c r="P96">
        <v>61</v>
      </c>
      <c r="Q96" s="15">
        <f t="shared" si="4"/>
        <v>1.4302796931116311</v>
      </c>
      <c r="R96" s="15">
        <f t="shared" si="5"/>
        <v>-1</v>
      </c>
      <c r="S96" s="15">
        <f t="shared" si="6"/>
        <v>14</v>
      </c>
      <c r="T96" s="15" t="str">
        <f t="shared" si="7"/>
        <v/>
      </c>
    </row>
    <row r="97" spans="1:20">
      <c r="A97" t="s">
        <v>458</v>
      </c>
      <c r="B97">
        <v>951</v>
      </c>
      <c r="C97">
        <v>2516514.1</v>
      </c>
      <c r="D97">
        <v>6860107.2599999998</v>
      </c>
      <c r="E97">
        <v>2</v>
      </c>
      <c r="F97">
        <v>11</v>
      </c>
      <c r="G97">
        <v>86</v>
      </c>
      <c r="H97" t="s">
        <v>459</v>
      </c>
      <c r="I97" t="s">
        <v>207</v>
      </c>
      <c r="J97">
        <v>132</v>
      </c>
      <c r="K97">
        <v>510</v>
      </c>
      <c r="L97">
        <v>2516514.02</v>
      </c>
      <c r="M97">
        <v>6860107.4199999999</v>
      </c>
      <c r="N97">
        <v>2</v>
      </c>
      <c r="O97">
        <v>11</v>
      </c>
      <c r="P97">
        <v>64</v>
      </c>
      <c r="Q97" s="15">
        <f t="shared" si="4"/>
        <v>0.17888543836658322</v>
      </c>
      <c r="R97" s="15">
        <f t="shared" si="5"/>
        <v>-22</v>
      </c>
      <c r="S97" s="15">
        <f t="shared" si="6"/>
        <v>0</v>
      </c>
      <c r="T97" s="15" t="str">
        <f t="shared" si="7"/>
        <v>OK</v>
      </c>
    </row>
    <row r="98" spans="1:20">
      <c r="A98" t="s">
        <v>460</v>
      </c>
      <c r="B98">
        <v>957</v>
      </c>
      <c r="C98">
        <v>2516513.4900000002</v>
      </c>
      <c r="D98">
        <v>6860109.1399999997</v>
      </c>
      <c r="E98">
        <v>2</v>
      </c>
      <c r="F98">
        <v>11</v>
      </c>
      <c r="G98">
        <v>62</v>
      </c>
      <c r="H98" t="s">
        <v>459</v>
      </c>
      <c r="I98" t="s">
        <v>207</v>
      </c>
      <c r="J98">
        <v>132</v>
      </c>
      <c r="K98">
        <v>510</v>
      </c>
      <c r="L98">
        <v>2516514.02</v>
      </c>
      <c r="M98">
        <v>6860107.4199999999</v>
      </c>
      <c r="N98">
        <v>2</v>
      </c>
      <c r="O98">
        <v>11</v>
      </c>
      <c r="P98">
        <v>64</v>
      </c>
      <c r="Q98" s="15">
        <f t="shared" si="4"/>
        <v>1.7998055447424772</v>
      </c>
      <c r="R98" s="15">
        <f t="shared" si="5"/>
        <v>2</v>
      </c>
      <c r="S98" s="15">
        <f t="shared" si="6"/>
        <v>0</v>
      </c>
      <c r="T98" s="15" t="str">
        <f t="shared" si="7"/>
        <v/>
      </c>
    </row>
    <row r="99" spans="1:20">
      <c r="A99" t="s">
        <v>461</v>
      </c>
      <c r="B99">
        <v>952</v>
      </c>
      <c r="C99">
        <v>2516516.23</v>
      </c>
      <c r="D99">
        <v>6860109.6399999997</v>
      </c>
      <c r="E99">
        <v>2</v>
      </c>
      <c r="F99">
        <v>12</v>
      </c>
      <c r="G99">
        <v>65</v>
      </c>
      <c r="H99" t="s">
        <v>459</v>
      </c>
      <c r="I99" t="s">
        <v>207</v>
      </c>
      <c r="J99">
        <v>132</v>
      </c>
      <c r="K99">
        <v>510</v>
      </c>
      <c r="L99">
        <v>2516514.02</v>
      </c>
      <c r="M99">
        <v>6860107.4199999999</v>
      </c>
      <c r="N99">
        <v>2</v>
      </c>
      <c r="O99">
        <v>11</v>
      </c>
      <c r="P99">
        <v>64</v>
      </c>
      <c r="Q99" s="15">
        <f t="shared" si="4"/>
        <v>3.1324910213243267</v>
      </c>
      <c r="R99" s="15">
        <f t="shared" si="5"/>
        <v>-1</v>
      </c>
      <c r="S99" s="15">
        <f t="shared" si="6"/>
        <v>0</v>
      </c>
      <c r="T99" s="15" t="str">
        <f t="shared" si="7"/>
        <v/>
      </c>
    </row>
    <row r="100" spans="1:20">
      <c r="A100" t="s">
        <v>462</v>
      </c>
      <c r="B100">
        <v>958</v>
      </c>
      <c r="C100">
        <v>2516526.8199999998</v>
      </c>
      <c r="D100">
        <v>6860099.25</v>
      </c>
      <c r="E100">
        <v>2</v>
      </c>
      <c r="F100">
        <v>11</v>
      </c>
      <c r="G100">
        <v>80</v>
      </c>
      <c r="H100" t="s">
        <v>463</v>
      </c>
      <c r="I100" t="s">
        <v>207</v>
      </c>
      <c r="J100">
        <v>132</v>
      </c>
      <c r="K100">
        <v>521</v>
      </c>
      <c r="L100">
        <v>2516527.19</v>
      </c>
      <c r="M100">
        <v>6860099.6500000004</v>
      </c>
      <c r="N100">
        <v>2</v>
      </c>
      <c r="O100">
        <v>11</v>
      </c>
      <c r="P100">
        <v>59</v>
      </c>
      <c r="Q100" s="15">
        <f t="shared" si="4"/>
        <v>0.54488530938237334</v>
      </c>
      <c r="R100" s="15">
        <f t="shared" si="5"/>
        <v>-21</v>
      </c>
      <c r="S100" s="15">
        <f t="shared" si="6"/>
        <v>0</v>
      </c>
      <c r="T100" s="15" t="str">
        <f t="shared" si="7"/>
        <v>OK</v>
      </c>
    </row>
    <row r="101" spans="1:20">
      <c r="A101" t="s">
        <v>464</v>
      </c>
      <c r="B101">
        <v>963</v>
      </c>
      <c r="C101">
        <v>2516522.75</v>
      </c>
      <c r="D101">
        <v>6860093.4000000004</v>
      </c>
      <c r="E101">
        <v>2</v>
      </c>
      <c r="F101">
        <v>11</v>
      </c>
      <c r="G101">
        <v>67</v>
      </c>
      <c r="H101" t="s">
        <v>456</v>
      </c>
      <c r="I101" t="s">
        <v>207</v>
      </c>
      <c r="J101">
        <v>132</v>
      </c>
      <c r="K101">
        <v>519</v>
      </c>
      <c r="L101">
        <v>2516516.91</v>
      </c>
      <c r="M101">
        <v>6860093.7199999997</v>
      </c>
      <c r="N101">
        <v>16</v>
      </c>
      <c r="O101">
        <v>11</v>
      </c>
      <c r="P101">
        <v>61</v>
      </c>
      <c r="Q101" s="15">
        <f t="shared" si="4"/>
        <v>5.8487605522755191</v>
      </c>
      <c r="R101" s="15">
        <f t="shared" si="5"/>
        <v>-6</v>
      </c>
      <c r="S101" s="15">
        <f t="shared" si="6"/>
        <v>14</v>
      </c>
      <c r="T101" s="15" t="str">
        <f t="shared" si="7"/>
        <v/>
      </c>
    </row>
    <row r="102" spans="1:20">
      <c r="A102" t="s">
        <v>465</v>
      </c>
      <c r="B102">
        <v>962</v>
      </c>
      <c r="C102">
        <v>2516521.64</v>
      </c>
      <c r="D102">
        <v>6860090.2599999998</v>
      </c>
      <c r="E102">
        <v>2</v>
      </c>
      <c r="F102">
        <v>11</v>
      </c>
      <c r="G102">
        <v>56</v>
      </c>
      <c r="H102" t="s">
        <v>456</v>
      </c>
      <c r="I102" t="s">
        <v>207</v>
      </c>
      <c r="J102">
        <v>132</v>
      </c>
      <c r="K102">
        <v>519</v>
      </c>
      <c r="L102">
        <v>2516516.91</v>
      </c>
      <c r="M102">
        <v>6860093.7199999997</v>
      </c>
      <c r="N102">
        <v>16</v>
      </c>
      <c r="O102">
        <v>11</v>
      </c>
      <c r="P102">
        <v>61</v>
      </c>
      <c r="Q102" s="15">
        <f t="shared" si="4"/>
        <v>5.8604180737867164</v>
      </c>
      <c r="R102" s="15">
        <f t="shared" si="5"/>
        <v>5</v>
      </c>
      <c r="S102" s="15">
        <f t="shared" si="6"/>
        <v>14</v>
      </c>
      <c r="T102" s="15" t="str">
        <f t="shared" si="7"/>
        <v/>
      </c>
    </row>
    <row r="103" spans="1:20">
      <c r="A103" t="s">
        <v>466</v>
      </c>
      <c r="B103">
        <v>960</v>
      </c>
      <c r="C103">
        <v>2516530.62</v>
      </c>
      <c r="D103">
        <v>6860095.8099999996</v>
      </c>
      <c r="E103">
        <v>2</v>
      </c>
      <c r="F103">
        <v>11</v>
      </c>
      <c r="G103">
        <v>101</v>
      </c>
      <c r="H103" t="s">
        <v>463</v>
      </c>
      <c r="I103" t="s">
        <v>207</v>
      </c>
      <c r="J103">
        <v>132</v>
      </c>
      <c r="K103">
        <v>521</v>
      </c>
      <c r="L103">
        <v>2516527.19</v>
      </c>
      <c r="M103">
        <v>6860099.6500000004</v>
      </c>
      <c r="N103">
        <v>2</v>
      </c>
      <c r="O103">
        <v>11</v>
      </c>
      <c r="P103">
        <v>59</v>
      </c>
      <c r="Q103" s="15">
        <f t="shared" si="4"/>
        <v>5.1488348203412144</v>
      </c>
      <c r="R103" s="15">
        <f t="shared" si="5"/>
        <v>-42</v>
      </c>
      <c r="S103" s="15">
        <f t="shared" si="6"/>
        <v>0</v>
      </c>
      <c r="T103" s="15" t="str">
        <f t="shared" si="7"/>
        <v/>
      </c>
    </row>
    <row r="104" spans="1:20">
      <c r="A104" t="s">
        <v>467</v>
      </c>
      <c r="B104">
        <v>959</v>
      </c>
      <c r="C104">
        <v>2516530.4700000002</v>
      </c>
      <c r="D104">
        <v>6860094.9699999997</v>
      </c>
      <c r="E104">
        <v>3</v>
      </c>
      <c r="F104">
        <v>11</v>
      </c>
      <c r="G104">
        <v>125</v>
      </c>
      <c r="H104" t="s">
        <v>463</v>
      </c>
      <c r="I104" t="s">
        <v>207</v>
      </c>
      <c r="J104">
        <v>132</v>
      </c>
      <c r="K104">
        <v>521</v>
      </c>
      <c r="L104">
        <v>2516527.19</v>
      </c>
      <c r="M104">
        <v>6860099.6500000004</v>
      </c>
      <c r="N104">
        <v>2</v>
      </c>
      <c r="O104">
        <v>11</v>
      </c>
      <c r="P104">
        <v>59</v>
      </c>
      <c r="Q104" s="15">
        <f t="shared" si="4"/>
        <v>5.7149628176951719</v>
      </c>
      <c r="R104" s="15">
        <f t="shared" si="5"/>
        <v>-66</v>
      </c>
      <c r="S104" s="15">
        <f t="shared" si="6"/>
        <v>-1</v>
      </c>
      <c r="T104" s="15" t="str">
        <f t="shared" si="7"/>
        <v/>
      </c>
    </row>
    <row r="105" spans="1:20">
      <c r="A105" t="s">
        <v>468</v>
      </c>
      <c r="B105">
        <v>961</v>
      </c>
      <c r="C105">
        <v>2516529.4300000002</v>
      </c>
      <c r="D105">
        <v>6860092.4100000001</v>
      </c>
      <c r="E105">
        <v>2</v>
      </c>
      <c r="F105">
        <v>11</v>
      </c>
      <c r="G105">
        <v>75</v>
      </c>
      <c r="H105" t="s">
        <v>469</v>
      </c>
      <c r="I105" t="s">
        <v>207</v>
      </c>
      <c r="J105">
        <v>132</v>
      </c>
      <c r="K105">
        <v>541</v>
      </c>
      <c r="L105">
        <v>2516532.33</v>
      </c>
      <c r="M105">
        <v>6860086.3799999999</v>
      </c>
      <c r="N105">
        <v>3</v>
      </c>
      <c r="O105">
        <v>11</v>
      </c>
      <c r="P105">
        <v>78</v>
      </c>
      <c r="Q105" s="15">
        <f t="shared" si="4"/>
        <v>6.6911060373158584</v>
      </c>
      <c r="R105" s="15">
        <f t="shared" si="5"/>
        <v>3</v>
      </c>
      <c r="S105" s="15">
        <f t="shared" si="6"/>
        <v>1</v>
      </c>
      <c r="T105" s="15" t="str">
        <f t="shared" si="7"/>
        <v/>
      </c>
    </row>
    <row r="106" spans="1:20">
      <c r="A106" t="s">
        <v>470</v>
      </c>
      <c r="B106">
        <v>964</v>
      </c>
      <c r="C106">
        <v>2516532.25</v>
      </c>
      <c r="D106">
        <v>6860086.71</v>
      </c>
      <c r="E106">
        <v>3</v>
      </c>
      <c r="F106">
        <v>11</v>
      </c>
      <c r="G106">
        <v>92</v>
      </c>
      <c r="H106" t="s">
        <v>469</v>
      </c>
      <c r="I106" t="s">
        <v>207</v>
      </c>
      <c r="J106">
        <v>132</v>
      </c>
      <c r="K106">
        <v>541</v>
      </c>
      <c r="L106">
        <v>2516532.33</v>
      </c>
      <c r="M106">
        <v>6860086.3799999999</v>
      </c>
      <c r="N106">
        <v>3</v>
      </c>
      <c r="O106">
        <v>11</v>
      </c>
      <c r="P106">
        <v>78</v>
      </c>
      <c r="Q106" s="15">
        <f t="shared" si="4"/>
        <v>0.33955853701695493</v>
      </c>
      <c r="R106" s="15">
        <f t="shared" si="5"/>
        <v>-14</v>
      </c>
      <c r="S106" s="15">
        <f t="shared" si="6"/>
        <v>0</v>
      </c>
      <c r="T106" s="15" t="str">
        <f t="shared" si="7"/>
        <v>OK</v>
      </c>
    </row>
    <row r="107" spans="1:20">
      <c r="A107" t="s">
        <v>471</v>
      </c>
      <c r="B107">
        <v>965</v>
      </c>
      <c r="C107">
        <v>2516534.2599999998</v>
      </c>
      <c r="D107">
        <v>6860087.6699999999</v>
      </c>
      <c r="E107">
        <v>3</v>
      </c>
      <c r="F107">
        <v>11</v>
      </c>
      <c r="G107">
        <v>116</v>
      </c>
      <c r="H107" t="s">
        <v>469</v>
      </c>
      <c r="I107" t="s">
        <v>207</v>
      </c>
      <c r="J107">
        <v>132</v>
      </c>
      <c r="K107">
        <v>541</v>
      </c>
      <c r="L107">
        <v>2516532.33</v>
      </c>
      <c r="M107">
        <v>6860086.3799999999</v>
      </c>
      <c r="N107">
        <v>3</v>
      </c>
      <c r="O107">
        <v>11</v>
      </c>
      <c r="P107">
        <v>78</v>
      </c>
      <c r="Q107" s="15">
        <f t="shared" si="4"/>
        <v>2.3214219777855432</v>
      </c>
      <c r="R107" s="15">
        <f t="shared" si="5"/>
        <v>-38</v>
      </c>
      <c r="S107" s="15">
        <f t="shared" si="6"/>
        <v>0</v>
      </c>
      <c r="T107" s="15" t="str">
        <f t="shared" si="7"/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22"/>
  <sheetViews>
    <sheetView zoomScaleNormal="100" workbookViewId="0">
      <selection activeCell="B27" sqref="B27"/>
    </sheetView>
  </sheetViews>
  <sheetFormatPr defaultRowHeight="15"/>
  <cols>
    <col min="1" max="1" width="10.5703125" customWidth="1"/>
    <col min="2" max="2" width="10.5703125" bestFit="1" customWidth="1"/>
    <col min="3" max="3" width="7.42578125" bestFit="1" customWidth="1"/>
    <col min="4" max="4" width="10.28515625" customWidth="1"/>
    <col min="5" max="5" width="10.5703125" bestFit="1" customWidth="1"/>
    <col min="6" max="6" width="11.28515625" bestFit="1" customWidth="1"/>
    <col min="7" max="7" width="11.28515625" customWidth="1"/>
    <col min="8" max="8" width="8.85546875" customWidth="1"/>
    <col min="9" max="9" width="9.140625" customWidth="1"/>
  </cols>
  <sheetData>
    <row r="1" spans="1:11">
      <c r="A1" t="s">
        <v>507</v>
      </c>
    </row>
    <row r="3" spans="1:11">
      <c r="A3" s="36" t="s">
        <v>511</v>
      </c>
      <c r="B3" s="51"/>
      <c r="C3" s="51"/>
      <c r="D3" s="51"/>
      <c r="E3" s="52">
        <f t="array" ref="E3">COUNT(IF(mittaukset!$Q$2:$Q$1427&lt;21,IF(mittaukset!$Q$2:$Q$1427&gt;0,IF(mittaukset!$J$2:$J$1427&lt;900,mittaukset!$Q$2:$Q$1427))))</f>
        <v>1130</v>
      </c>
    </row>
    <row r="4" spans="1:11">
      <c r="A4" s="45" t="s">
        <v>510</v>
      </c>
      <c r="B4" s="46"/>
      <c r="C4" s="46"/>
      <c r="D4" s="46"/>
      <c r="E4" s="47">
        <f>E23/E3*100</f>
        <v>0.79646017699115046</v>
      </c>
    </row>
    <row r="5" spans="1:11">
      <c r="A5" s="48" t="s">
        <v>509</v>
      </c>
      <c r="B5" s="49"/>
      <c r="C5" s="49"/>
      <c r="D5" s="49"/>
      <c r="E5" s="50">
        <f>F23/E3*100</f>
        <v>1.0619469026548671</v>
      </c>
    </row>
    <row r="7" spans="1:11">
      <c r="C7" s="29"/>
      <c r="D7" s="28"/>
      <c r="E7" s="28"/>
      <c r="F7" s="34"/>
    </row>
    <row r="8" spans="1:11" ht="45">
      <c r="A8" s="37" t="s">
        <v>11</v>
      </c>
      <c r="B8" s="38" t="s">
        <v>508</v>
      </c>
      <c r="C8" s="38" t="s">
        <v>495</v>
      </c>
      <c r="D8" s="38" t="s">
        <v>494</v>
      </c>
      <c r="E8" s="38" t="s">
        <v>505</v>
      </c>
      <c r="F8" s="39" t="s">
        <v>506</v>
      </c>
      <c r="H8" s="30"/>
      <c r="I8" s="30"/>
      <c r="J8" s="30"/>
      <c r="K8" s="30"/>
    </row>
    <row r="9" spans="1:11">
      <c r="A9" s="40" t="s">
        <v>52</v>
      </c>
      <c r="B9" s="41">
        <f>COUNTIFS(mittaukset!$I$2:$I$1427,$A9,mittaukset!$AD$2:$AD$1427,1)</f>
        <v>0</v>
      </c>
      <c r="C9" s="41">
        <f>COUNTIFS(mittaukset!$I$2:$I$1427,$A9,mittaukset!$AE$2:$AE$1427,1)</f>
        <v>3</v>
      </c>
      <c r="D9" s="41">
        <f>COUNTIFS(mittaukset!$I$2:$I$1427,$A9,mittaukset!$AF$2:$AF$1427,1)</f>
        <v>1</v>
      </c>
      <c r="E9" s="41">
        <f>COUNTIFS(mittaukset!$I$2:$I$1427,$A9,mittaukset!$AC$2:$AC$1427,1)</f>
        <v>2</v>
      </c>
      <c r="F9" s="42">
        <f>COUNTIFS(mittaukset!$I$2:$I$1427,$A9,mittaukset!AJ2:AJ1427,1)</f>
        <v>1</v>
      </c>
    </row>
    <row r="10" spans="1:11">
      <c r="A10" s="40" t="s">
        <v>90</v>
      </c>
      <c r="B10" s="41">
        <f>COUNTIFS(mittaukset!$I$2:$I$1427,$A10,mittaukset!$AD$2:$AD$1427,1)</f>
        <v>0</v>
      </c>
      <c r="C10" s="41">
        <f>COUNTIFS(mittaukset!$I$2:$I$1427,$A10,mittaukset!$AE$2:$AE$1427,1)</f>
        <v>7</v>
      </c>
      <c r="D10" s="41">
        <f>COUNTIFS(mittaukset!$I$2:$I$1427,$A10,mittaukset!$AF$2:$AF$1427,1)</f>
        <v>0</v>
      </c>
      <c r="E10" s="41">
        <f>COUNTIFS(mittaukset!$I$2:$I$1427,$A10,mittaukset!$AC$2:$AC$1427,1)</f>
        <v>1</v>
      </c>
      <c r="F10" s="42">
        <f>COUNTIFS(mittaukset!$I$2:$I$1427,$A10,mittaukset!AJ3:AJ1428,1)</f>
        <v>0</v>
      </c>
    </row>
    <row r="11" spans="1:11">
      <c r="A11" s="40" t="s">
        <v>95</v>
      </c>
      <c r="B11" s="41">
        <f>COUNTIFS(mittaukset!$I$2:$I$1427,$A11,mittaukset!$AD$2:$AD$1427,1)</f>
        <v>0</v>
      </c>
      <c r="C11" s="41">
        <f>COUNTIFS(mittaukset!$I$2:$I$1427,$A11,mittaukset!$AE$2:$AE$1427,1)</f>
        <v>2</v>
      </c>
      <c r="D11" s="41">
        <f>COUNTIFS(mittaukset!$I$2:$I$1427,$A11,mittaukset!$AF$2:$AF$1427,1)</f>
        <v>0</v>
      </c>
      <c r="E11" s="41">
        <f>COUNTIFS(mittaukset!$I$2:$I$1427,$A11,mittaukset!$AC$2:$AC$1427,1)</f>
        <v>0</v>
      </c>
      <c r="F11" s="42">
        <f>COUNTIFS(mittaukset!$I$2:$I$1427,$A11,mittaukset!AJ4:AJ1429,1)</f>
        <v>0</v>
      </c>
    </row>
    <row r="12" spans="1:11">
      <c r="A12" s="40">
        <v>62</v>
      </c>
      <c r="B12" s="41">
        <f>COUNTIFS(mittaukset!$I$2:$I$1427,$A12,mittaukset!$AD$2:$AD$1427,1)</f>
        <v>0</v>
      </c>
      <c r="C12" s="41">
        <f>COUNTIFS(mittaukset!$I$2:$I$1427,$A12,mittaukset!$AE$2:$AE$1427,1)</f>
        <v>2</v>
      </c>
      <c r="D12" s="41">
        <f>COUNTIFS(mittaukset!$I$2:$I$1427,$A12,mittaukset!$AF$2:$AF$1427,1)</f>
        <v>0</v>
      </c>
      <c r="E12" s="41">
        <f>COUNTIFS(mittaukset!$I$2:$I$1427,$A12,mittaukset!$AC$2:$AC$1427,1)</f>
        <v>0</v>
      </c>
      <c r="F12" s="42">
        <f>COUNTIFS(mittaukset!$I$2:$I$1427,$A12,mittaukset!AJ5:AJ1430,1)</f>
        <v>1</v>
      </c>
    </row>
    <row r="13" spans="1:11">
      <c r="A13" s="40">
        <v>84</v>
      </c>
      <c r="B13" s="41">
        <f>COUNTIFS(mittaukset!$I$2:$I$1427,$A13,mittaukset!$AD$2:$AD$1427,1)</f>
        <v>0</v>
      </c>
      <c r="C13" s="41">
        <f>COUNTIFS(mittaukset!$I$2:$I$1427,$A13,mittaukset!$AE$2:$AE$1427,1)</f>
        <v>5</v>
      </c>
      <c r="D13" s="41">
        <f>COUNTIFS(mittaukset!$I$2:$I$1427,$A13,mittaukset!$AF$2:$AF$1427,1)</f>
        <v>58</v>
      </c>
      <c r="E13" s="41">
        <f>COUNTIFS(mittaukset!$I$2:$I$1427,$A13,mittaukset!$AC$2:$AC$1427,1)</f>
        <v>0</v>
      </c>
      <c r="F13" s="42">
        <f>COUNTIFS(mittaukset!$I$2:$I$1427,$A13,mittaukset!AJ6:AJ1431,1)</f>
        <v>2</v>
      </c>
    </row>
    <row r="14" spans="1:11">
      <c r="A14" s="40" t="s">
        <v>127</v>
      </c>
      <c r="B14" s="41">
        <f>COUNTIFS(mittaukset!$I$2:$I$1427,$A14,mittaukset!$AD$2:$AD$1427,1)</f>
        <v>0</v>
      </c>
      <c r="C14" s="41">
        <f>COUNTIFS(mittaukset!$I$2:$I$1427,$A14,mittaukset!$AE$2:$AE$1427,1)</f>
        <v>14</v>
      </c>
      <c r="D14" s="41">
        <f>COUNTIFS(mittaukset!$I$2:$I$1427,$A14,mittaukset!$AF$2:$AF$1427,1)</f>
        <v>0</v>
      </c>
      <c r="E14" s="41">
        <f>COUNTIFS(mittaukset!$I$2:$I$1427,$A14,mittaukset!$AC$2:$AC$1427,1)</f>
        <v>0</v>
      </c>
      <c r="F14" s="42">
        <f>COUNTIFS(mittaukset!$I$2:$I$1427,$A14,mittaukset!AJ7:AJ1432,1)</f>
        <v>0</v>
      </c>
    </row>
    <row r="15" spans="1:11">
      <c r="A15" s="40" t="s">
        <v>128</v>
      </c>
      <c r="B15" s="41">
        <f>COUNTIFS(mittaukset!$I$2:$I$1427,$A15,mittaukset!$AD$2:$AD$1427,1)</f>
        <v>0</v>
      </c>
      <c r="C15" s="41">
        <f>COUNTIFS(mittaukset!$I$2:$I$1427,$A15,mittaukset!$AE$2:$AE$1427,1)</f>
        <v>8</v>
      </c>
      <c r="D15" s="41">
        <f>COUNTIFS(mittaukset!$I$2:$I$1427,$A15,mittaukset!$AF$2:$AF$1427,1)</f>
        <v>0</v>
      </c>
      <c r="E15" s="41">
        <f>COUNTIFS(mittaukset!$I$2:$I$1427,$A15,mittaukset!$AC$2:$AC$1427,1)</f>
        <v>0</v>
      </c>
      <c r="F15" s="42">
        <f>COUNTIFS(mittaukset!$I$2:$I$1427,$A15,mittaukset!AJ8:AJ1433,1)</f>
        <v>1</v>
      </c>
    </row>
    <row r="16" spans="1:11">
      <c r="A16" s="40" t="s">
        <v>133</v>
      </c>
      <c r="B16" s="41">
        <f>COUNTIFS(mittaukset!$I$2:$I$1427,$A16,mittaukset!$AD$2:$AD$1427,1)</f>
        <v>0</v>
      </c>
      <c r="C16" s="41">
        <f>COUNTIFS(mittaukset!$I$2:$I$1427,$A16,mittaukset!$AE$2:$AE$1427,1)</f>
        <v>8</v>
      </c>
      <c r="D16" s="41">
        <f>COUNTIFS(mittaukset!$I$2:$I$1427,$A16,mittaukset!$AF$2:$AF$1427,1)</f>
        <v>0</v>
      </c>
      <c r="E16" s="41">
        <f>COUNTIFS(mittaukset!$I$2:$I$1427,$A16,mittaukset!$AC$2:$AC$1427,1)</f>
        <v>3</v>
      </c>
      <c r="F16" s="42">
        <f>COUNTIFS(mittaukset!$I$2:$I$1427,$A16,mittaukset!AJ9:AJ1434,1)</f>
        <v>2</v>
      </c>
    </row>
    <row r="17" spans="1:6">
      <c r="A17" s="40" t="s">
        <v>152</v>
      </c>
      <c r="B17" s="41">
        <f>COUNTIFS(mittaukset!$I$2:$I$1427,$A17,mittaukset!$AD$2:$AD$1427,1)</f>
        <v>3</v>
      </c>
      <c r="C17" s="41">
        <f>COUNTIFS(mittaukset!$I$2:$I$1427,$A17,mittaukset!$AE$2:$AE$1427,1)</f>
        <v>17</v>
      </c>
      <c r="D17" s="41">
        <f>COUNTIFS(mittaukset!$I$2:$I$1427,$A17,mittaukset!$AF$2:$AF$1427,1)</f>
        <v>0</v>
      </c>
      <c r="E17" s="41">
        <f>COUNTIFS(mittaukset!$I$2:$I$1427,$A17,mittaukset!$AC$2:$AC$1427,1)</f>
        <v>0</v>
      </c>
      <c r="F17" s="42">
        <f>COUNTIFS(mittaukset!$I$2:$I$1427,$A17,mittaukset!AJ10:AJ1435,1)</f>
        <v>2</v>
      </c>
    </row>
    <row r="18" spans="1:6">
      <c r="A18" s="40" t="s">
        <v>176</v>
      </c>
      <c r="B18" s="41">
        <f>COUNTIFS(mittaukset!$I$2:$I$1427,$A18,mittaukset!$AD$2:$AD$1427,1)</f>
        <v>1</v>
      </c>
      <c r="C18" s="41">
        <f>COUNTIFS(mittaukset!$I$2:$I$1427,$A18,mittaukset!$AE$2:$AE$1427,1)</f>
        <v>0</v>
      </c>
      <c r="D18" s="41">
        <f>COUNTIFS(mittaukset!$I$2:$I$1427,$A18,mittaukset!$AF$2:$AF$1427,1)</f>
        <v>9</v>
      </c>
      <c r="E18" s="41">
        <f>COUNTIFS(mittaukset!$I$2:$I$1427,$A18,mittaukset!$AC$2:$AC$1427,1)</f>
        <v>1</v>
      </c>
      <c r="F18" s="42">
        <f>COUNTIFS(mittaukset!$I$2:$I$1427,$A18,mittaukset!AJ11:AJ1436,1)</f>
        <v>1</v>
      </c>
    </row>
    <row r="19" spans="1:6">
      <c r="A19" s="40" t="s">
        <v>177</v>
      </c>
      <c r="B19" s="41">
        <f>COUNTIFS(mittaukset!$I$2:$I$1427,$A19,mittaukset!$AD$2:$AD$1427,1)</f>
        <v>4</v>
      </c>
      <c r="C19" s="41">
        <f>COUNTIFS(mittaukset!$I$2:$I$1427,$A19,mittaukset!$AE$2:$AE$1427,1)</f>
        <v>0</v>
      </c>
      <c r="D19" s="41">
        <f>COUNTIFS(mittaukset!$I$2:$I$1427,$A19,mittaukset!$AF$2:$AF$1427,1)</f>
        <v>15</v>
      </c>
      <c r="E19" s="41">
        <f>COUNTIFS(mittaukset!$I$2:$I$1427,$A19,mittaukset!$AC$2:$AC$1427,1)</f>
        <v>1</v>
      </c>
      <c r="F19" s="42">
        <f>COUNTIFS(mittaukset!$I$2:$I$1427,$A19,mittaukset!AJ12:AJ1437,1)</f>
        <v>1</v>
      </c>
    </row>
    <row r="20" spans="1:6">
      <c r="A20" s="40">
        <v>81</v>
      </c>
      <c r="B20" s="41">
        <f>COUNTIFS(mittaukset!$I$2:$I$1427,$A20,mittaukset!$AD$2:$AD$1427,1)</f>
        <v>2</v>
      </c>
      <c r="C20" s="41">
        <f>COUNTIFS(mittaukset!$I$2:$I$1427,$A20,mittaukset!$AE$2:$AE$1427,1)</f>
        <v>6</v>
      </c>
      <c r="D20" s="41">
        <f>COUNTIFS(mittaukset!$I$2:$I$1427,$A20,mittaukset!$AF$2:$AF$1427,1)</f>
        <v>0</v>
      </c>
      <c r="E20" s="41">
        <f>COUNTIFS(mittaukset!$I$2:$I$1427,$A20,mittaukset!$AC$2:$AC$1427,1)</f>
        <v>1</v>
      </c>
      <c r="F20" s="42">
        <f>COUNTIFS(mittaukset!$I$2:$I$1427,$A20,mittaukset!AJ13:AJ1438,1)</f>
        <v>1</v>
      </c>
    </row>
    <row r="21" spans="1:6">
      <c r="A21" s="40">
        <v>37</v>
      </c>
      <c r="B21" s="41">
        <f>COUNTIFS(mittaukset!$I$2:$I$1427,$A21,mittaukset!$AD$2:$AD$1427,1)</f>
        <v>0</v>
      </c>
      <c r="C21" s="41">
        <f>COUNTIFS(mittaukset!$I$2:$I$1427,$A21,mittaukset!$AE$2:$AE$1427,1)</f>
        <v>0</v>
      </c>
      <c r="D21" s="41">
        <f>COUNTIFS(mittaukset!$I$2:$I$1427,$A21,mittaukset!$AF$2:$AF$1427,1)</f>
        <v>0</v>
      </c>
      <c r="E21" s="41">
        <f>COUNTIFS(mittaukset!$I$2:$I$1427,$A21,mittaukset!$AC$2:$AC$1427,1)</f>
        <v>0</v>
      </c>
      <c r="F21" s="42">
        <f>COUNTIFS(mittaukset!$I$2:$I$1427,$A21,mittaukset!AJ14:AJ1439,1)</f>
        <v>0</v>
      </c>
    </row>
    <row r="22" spans="1:6">
      <c r="A22" s="40" t="s">
        <v>207</v>
      </c>
      <c r="B22" s="41">
        <f>COUNTIFS(mittaukset!$I$2:$I$1427,$A22,mittaukset!$AD$2:$AD$1427,1)</f>
        <v>0</v>
      </c>
      <c r="C22" s="41">
        <f>COUNTIFS(mittaukset!$I$2:$I$1427,$A22,mittaukset!$AE$2:$AE$1427,1)</f>
        <v>3</v>
      </c>
      <c r="D22" s="41">
        <f>COUNTIFS(mittaukset!$I$2:$I$1427,$A22,mittaukset!$AF$2:$AF$1427,1)</f>
        <v>0</v>
      </c>
      <c r="E22" s="41">
        <f>COUNTIFS(mittaukset!$I$2:$I$1427,$A22,mittaukset!$AC$2:$AC$1427,1)</f>
        <v>0</v>
      </c>
      <c r="F22" s="42">
        <f>COUNTIFS(mittaukset!$I$2:$I$1427,$A22,mittaukset!AJ15:AJ1440,1)</f>
        <v>0</v>
      </c>
    </row>
    <row r="23" spans="1:6">
      <c r="A23" s="35"/>
      <c r="B23" s="43">
        <f>SUM(B9:B22)</f>
        <v>10</v>
      </c>
      <c r="C23" s="43">
        <f>SUM(C9:C22)</f>
        <v>75</v>
      </c>
      <c r="D23" s="43">
        <f>SUM(D9:D22)</f>
        <v>83</v>
      </c>
      <c r="E23" s="43">
        <f>SUM(E9:E22)</f>
        <v>9</v>
      </c>
      <c r="F23" s="44">
        <f>SUM(F9:F22)</f>
        <v>12</v>
      </c>
    </row>
    <row r="120" spans="20:21">
      <c r="T120" t="s">
        <v>503</v>
      </c>
      <c r="U120" t="s">
        <v>503</v>
      </c>
    </row>
    <row r="121" spans="20:21">
      <c r="T121" t="s">
        <v>503</v>
      </c>
      <c r="U121" t="s">
        <v>503</v>
      </c>
    </row>
    <row r="122" spans="20:21">
      <c r="T122" t="s">
        <v>503</v>
      </c>
      <c r="U122" t="s">
        <v>503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selitykset</vt:lpstr>
      <vt:lpstr>tilanne</vt:lpstr>
      <vt:lpstr>marv2012_trees</vt:lpstr>
      <vt:lpstr>mittaukset</vt:lpstr>
      <vt:lpstr>results</vt:lpstr>
      <vt:lpstr>suuntimat</vt:lpstr>
      <vt:lpstr>huom</vt:lpstr>
      <vt:lpstr>keskikasvut</vt:lpstr>
      <vt:lpstr>R-laskelma</vt:lpstr>
      <vt:lpstr>omissio_vanha_vs_uusi</vt:lpstr>
      <vt:lpstr>Yhteenveto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2012-06-27T07:48:44Z</dcterms:created>
  <dcterms:modified xsi:type="dcterms:W3CDTF">2013-04-22T12:09:23Z</dcterms:modified>
</cp:coreProperties>
</file>