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3170" activeTab="2"/>
  </bookViews>
  <sheets>
    <sheet name="Kaikki Havainnot" sheetId="1" r:id="rId1"/>
    <sheet name="Kiertolaskennat 1997 datumiin" sheetId="2" r:id="rId2"/>
    <sheet name="Puut" sheetId="3" r:id="rId3"/>
  </sheets>
  <definedNames>
    <definedName name="alpha">'Kiertolaskennat 1997 datumiin'!$C$13</definedName>
  </definedNames>
  <calcPr fullCalcOnLoad="1"/>
</workbook>
</file>

<file path=xl/sharedStrings.xml><?xml version="1.0" encoding="utf-8"?>
<sst xmlns="http://schemas.openxmlformats.org/spreadsheetml/2006/main" count="327" uniqueCount="89">
  <si>
    <t>P0</t>
  </si>
  <si>
    <t>L1</t>
  </si>
  <si>
    <t>L2</t>
  </si>
  <si>
    <t>L3</t>
  </si>
  <si>
    <t>L4</t>
  </si>
  <si>
    <t>L5</t>
  </si>
  <si>
    <t>L6</t>
  </si>
  <si>
    <t>L7</t>
  </si>
  <si>
    <t>L8</t>
  </si>
  <si>
    <t>A50</t>
  </si>
  <si>
    <t>B50</t>
  </si>
  <si>
    <t>A112</t>
  </si>
  <si>
    <t>B112</t>
  </si>
  <si>
    <t>A134</t>
  </si>
  <si>
    <t>B134</t>
  </si>
  <si>
    <t>A146</t>
  </si>
  <si>
    <t>B146</t>
  </si>
  <si>
    <t>K3</t>
  </si>
  <si>
    <t>K2</t>
  </si>
  <si>
    <t>K1</t>
  </si>
  <si>
    <t>K4</t>
  </si>
  <si>
    <t>Kojepiste</t>
  </si>
  <si>
    <t>KojeX</t>
  </si>
  <si>
    <t>KojeY</t>
  </si>
  <si>
    <t>KojeZ</t>
  </si>
  <si>
    <t>Puu</t>
  </si>
  <si>
    <t>A/B</t>
  </si>
  <si>
    <t>Puulaji</t>
  </si>
  <si>
    <t>Kojek</t>
  </si>
  <si>
    <t>PrismaK</t>
  </si>
  <si>
    <t>Vaakak</t>
  </si>
  <si>
    <t>PystyK</t>
  </si>
  <si>
    <t>VinoM</t>
  </si>
  <si>
    <t>Pohj.</t>
  </si>
  <si>
    <t>It.</t>
  </si>
  <si>
    <t>Z</t>
  </si>
  <si>
    <t>d13</t>
  </si>
  <si>
    <t>VaakaK(rad)</t>
  </si>
  <si>
    <t>PystyK(rad)</t>
  </si>
  <si>
    <t>X_adj</t>
  </si>
  <si>
    <t>Y_adj</t>
  </si>
  <si>
    <t>Z_adj</t>
  </si>
  <si>
    <t>A-B(x)</t>
  </si>
  <si>
    <t>A-B(Y)</t>
  </si>
  <si>
    <t>A-B(Z)</t>
  </si>
  <si>
    <t>X_AB</t>
  </si>
  <si>
    <t>Y_AB</t>
  </si>
  <si>
    <t>Z_AB</t>
  </si>
  <si>
    <t>Huom!</t>
  </si>
  <si>
    <t>X_C</t>
  </si>
  <si>
    <t>Y_C</t>
  </si>
  <si>
    <t>Z_C</t>
  </si>
  <si>
    <t>NO</t>
  </si>
  <si>
    <t>No</t>
  </si>
  <si>
    <t>nro</t>
  </si>
  <si>
    <t>x-koord, m</t>
  </si>
  <si>
    <t>y-koord, m</t>
  </si>
  <si>
    <t>z-koord, m</t>
  </si>
  <si>
    <t>kulmapaalu</t>
  </si>
  <si>
    <t>KO2 kulmapaalut 1997</t>
  </si>
  <si>
    <t>X</t>
  </si>
  <si>
    <t>Y</t>
  </si>
  <si>
    <t>alpha</t>
  </si>
  <si>
    <t>siirretyt</t>
  </si>
  <si>
    <t>Kierretyt</t>
  </si>
  <si>
    <t>X_siirto</t>
  </si>
  <si>
    <t>Y_siirto</t>
  </si>
  <si>
    <t>X_97</t>
  </si>
  <si>
    <t>Y_97</t>
  </si>
  <si>
    <t>Z_97</t>
  </si>
  <si>
    <t>dX</t>
  </si>
  <si>
    <t>dY</t>
  </si>
  <si>
    <t>dZ</t>
  </si>
  <si>
    <t>P1</t>
  </si>
  <si>
    <t>A41</t>
  </si>
  <si>
    <t>B41</t>
  </si>
  <si>
    <t>P2</t>
  </si>
  <si>
    <t>A193</t>
  </si>
  <si>
    <t>B193</t>
  </si>
  <si>
    <t>A90</t>
  </si>
  <si>
    <t>B90</t>
  </si>
  <si>
    <t>B87</t>
  </si>
  <si>
    <t>A87</t>
  </si>
  <si>
    <t>X_paalu</t>
  </si>
  <si>
    <t>Y_paalu</t>
  </si>
  <si>
    <t>average</t>
  </si>
  <si>
    <t>std</t>
  </si>
  <si>
    <t>min</t>
  </si>
  <si>
    <t>max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</si>
</sst>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"/>
  </numFmts>
  <fonts count="11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0.5"/>
      <name val="Arial"/>
      <family val="0"/>
    </font>
    <font>
      <sz val="14.25"/>
      <name val="Arial"/>
      <family val="2"/>
    </font>
    <font>
      <sz val="11.75"/>
      <name val="Arial"/>
      <family val="0"/>
    </font>
    <font>
      <sz val="11"/>
      <name val="Arial"/>
      <family val="0"/>
    </font>
    <font>
      <sz val="10.7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B2 dX,dY 1997 vs. 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Puut!$P$1</c:f>
              <c:strCache>
                <c:ptCount val="1"/>
                <c:pt idx="0">
                  <c:v>dY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Puut!$O$2:$O$286</c:f>
              <c:numCache/>
            </c:numRef>
          </c:xVal>
          <c:yVal>
            <c:numRef>
              <c:f>Puut!$P$2:$P$286</c:f>
              <c:numCache/>
            </c:numRef>
          </c:yVal>
          <c:smooth val="0"/>
        </c:ser>
        <c:axId val="36735064"/>
        <c:axId val="62180121"/>
      </c:scatterChart>
      <c:valAx>
        <c:axId val="36735064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crossAx val="62180121"/>
        <c:crosses val="autoZero"/>
        <c:crossBetween val="midCat"/>
        <c:dispUnits/>
        <c:majorUnit val="0.5"/>
      </c:valAx>
      <c:valAx>
        <c:axId val="62180121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35064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dZ (1997-2003)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tx>
            <c:strRef>
              <c:f>Puut!$J$1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Puut!$I$2:$I$286</c:f>
              <c:numCache/>
            </c:numRef>
          </c:xVal>
          <c:yVal>
            <c:numRef>
              <c:f>Puut!$J$2:$J$286</c:f>
              <c:numCache/>
            </c:numRef>
          </c:yVal>
          <c:bubbleSize>
            <c:numRef>
              <c:f>Puut!$Q$2:$Q$286</c:f>
              <c:numCache/>
            </c:numRef>
          </c:bubbleSize>
        </c:ser>
        <c:bubbleScale val="20"/>
        <c:showNegBubbles val="1"/>
        <c:axId val="22750178"/>
        <c:axId val="3425011"/>
      </c:bubbleChart>
      <c:valAx>
        <c:axId val="22750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5011"/>
        <c:crosses val="autoZero"/>
        <c:crossBetween val="midCat"/>
        <c:dispUnits/>
      </c:valAx>
      <c:valAx>
        <c:axId val="3425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501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Arial"/>
                <a:ea typeface="Arial"/>
                <a:cs typeface="Arial"/>
              </a:rPr>
              <a:t>dX (1997-2003)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tx>
            <c:strRef>
              <c:f>Puut!$J$1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Puut!$I$2:$I$286</c:f>
              <c:numCache/>
            </c:numRef>
          </c:xVal>
          <c:yVal>
            <c:numRef>
              <c:f>Puut!$J$2:$J$286</c:f>
              <c:numCache/>
            </c:numRef>
          </c:yVal>
          <c:bubbleSize>
            <c:numRef>
              <c:f>Puut!$O$2:$O$286</c:f>
              <c:numCache/>
            </c:numRef>
          </c:bubbleSize>
        </c:ser>
        <c:bubbleScale val="20"/>
        <c:showNegBubbles val="1"/>
        <c:axId val="30825100"/>
        <c:axId val="8990445"/>
      </c:bubbleChart>
      <c:valAx>
        <c:axId val="308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90445"/>
        <c:crosses val="autoZero"/>
        <c:crossBetween val="midCat"/>
        <c:dispUnits/>
      </c:valAx>
      <c:valAx>
        <c:axId val="8990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251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dY (1997-2003)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tx>
            <c:strRef>
              <c:f>Puut!$J$1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Puut!$I$2:$I$286</c:f>
              <c:numCache/>
            </c:numRef>
          </c:xVal>
          <c:yVal>
            <c:numRef>
              <c:f>Puut!$J$2:$J$286</c:f>
              <c:numCache/>
            </c:numRef>
          </c:yVal>
          <c:bubbleSize>
            <c:numRef>
              <c:f>Puut!$P$2:$P$286</c:f>
              <c:numCache/>
            </c:numRef>
          </c:bubbleSize>
        </c:ser>
        <c:bubbleScale val="20"/>
        <c:showNegBubbles val="1"/>
        <c:axId val="13805142"/>
        <c:axId val="57137415"/>
      </c:bubbleChart>
      <c:valAx>
        <c:axId val="13805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37415"/>
        <c:crosses val="autoZero"/>
        <c:crossBetween val="midCat"/>
        <c:dispUnits/>
      </c:valAx>
      <c:valAx>
        <c:axId val="57137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051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29</xdr:row>
      <xdr:rowOff>66675</xdr:rowOff>
    </xdr:from>
    <xdr:to>
      <xdr:col>21</xdr:col>
      <xdr:colOff>152400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6724650" y="4762500"/>
        <a:ext cx="62293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15</xdr:row>
      <xdr:rowOff>123825</xdr:rowOff>
    </xdr:from>
    <xdr:to>
      <xdr:col>23</xdr:col>
      <xdr:colOff>581025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7734300" y="2552700"/>
        <a:ext cx="6867525" cy="649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257175</xdr:colOff>
      <xdr:row>27</xdr:row>
      <xdr:rowOff>19050</xdr:rowOff>
    </xdr:from>
    <xdr:to>
      <xdr:col>23</xdr:col>
      <xdr:colOff>95250</xdr:colOff>
      <xdr:row>69</xdr:row>
      <xdr:rowOff>95250</xdr:rowOff>
    </xdr:to>
    <xdr:graphicFrame>
      <xdr:nvGraphicFramePr>
        <xdr:cNvPr id="3" name="Chart 3"/>
        <xdr:cNvGraphicFramePr/>
      </xdr:nvGraphicFramePr>
      <xdr:xfrm>
        <a:off x="7572375" y="4391025"/>
        <a:ext cx="6543675" cy="687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228600</xdr:colOff>
      <xdr:row>13</xdr:row>
      <xdr:rowOff>142875</xdr:rowOff>
    </xdr:from>
    <xdr:to>
      <xdr:col>24</xdr:col>
      <xdr:colOff>504825</xdr:colOff>
      <xdr:row>57</xdr:row>
      <xdr:rowOff>19050</xdr:rowOff>
    </xdr:to>
    <xdr:graphicFrame>
      <xdr:nvGraphicFramePr>
        <xdr:cNvPr id="4" name="Chart 4"/>
        <xdr:cNvGraphicFramePr/>
      </xdr:nvGraphicFramePr>
      <xdr:xfrm>
        <a:off x="8763000" y="2247900"/>
        <a:ext cx="6372225" cy="700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3"/>
  <sheetViews>
    <sheetView workbookViewId="0" topLeftCell="D1">
      <pane ySplit="1" topLeftCell="BM61" activePane="bottomLeft" state="frozen"/>
      <selection pane="topLeft" activeCell="A1" sqref="A1"/>
      <selection pane="bottomLeft" activeCell="V52" sqref="V52"/>
    </sheetView>
  </sheetViews>
  <sheetFormatPr defaultColWidth="9.140625" defaultRowHeight="12.75"/>
  <sheetData>
    <row r="1" spans="2:39" ht="12.75"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s="1" t="s">
        <v>36</v>
      </c>
      <c r="S1" s="1" t="s">
        <v>37</v>
      </c>
      <c r="T1" s="1" t="s">
        <v>38</v>
      </c>
      <c r="U1" s="2" t="s">
        <v>39</v>
      </c>
      <c r="V1" s="2" t="s">
        <v>40</v>
      </c>
      <c r="W1" s="2" t="s">
        <v>41</v>
      </c>
      <c r="X1" s="1" t="s">
        <v>42</v>
      </c>
      <c r="Y1" s="1" t="s">
        <v>43</v>
      </c>
      <c r="Z1" s="1" t="s">
        <v>44</v>
      </c>
      <c r="AA1" s="1" t="s">
        <v>45</v>
      </c>
      <c r="AB1" s="1" t="s">
        <v>46</v>
      </c>
      <c r="AC1" s="1" t="s">
        <v>47</v>
      </c>
      <c r="AD1" s="1" t="s">
        <v>48</v>
      </c>
      <c r="AE1" s="2" t="s">
        <v>49</v>
      </c>
      <c r="AF1" s="2" t="s">
        <v>50</v>
      </c>
      <c r="AG1" s="2" t="s">
        <v>51</v>
      </c>
      <c r="AH1" s="1" t="s">
        <v>52</v>
      </c>
      <c r="AI1" s="1" t="s">
        <v>26</v>
      </c>
      <c r="AJ1" s="1"/>
      <c r="AL1" s="3" t="s">
        <v>53</v>
      </c>
      <c r="AM1" s="4" t="s">
        <v>36</v>
      </c>
    </row>
    <row r="2" spans="1:35" ht="12.75">
      <c r="A2">
        <v>5</v>
      </c>
      <c r="B2" t="s">
        <v>0</v>
      </c>
      <c r="C2">
        <v>0</v>
      </c>
      <c r="D2">
        <v>0</v>
      </c>
      <c r="E2">
        <v>0</v>
      </c>
      <c r="F2" t="s">
        <v>1</v>
      </c>
      <c r="G2">
        <f>IF(ISNUMBER(F2)=TRUE,F2,VALUE(RIGHT(F2,LEN(F2)-1)))</f>
        <v>1</v>
      </c>
      <c r="H2">
        <f>IF(AND(LEFT(F2)&lt;&gt;"A",LEFT(F2)&lt;&gt;"B"),0,IF(LEFT(F2)="B",2,1))</f>
        <v>0</v>
      </c>
      <c r="I2">
        <v>99</v>
      </c>
      <c r="J2">
        <v>1.69</v>
      </c>
      <c r="K2">
        <v>1.3</v>
      </c>
      <c r="L2">
        <v>0.0233</v>
      </c>
      <c r="M2">
        <v>104.0951</v>
      </c>
      <c r="N2">
        <v>57.193</v>
      </c>
      <c r="O2">
        <v>57.075</v>
      </c>
      <c r="P2">
        <v>0.02</v>
      </c>
      <c r="Q2">
        <v>-3.286</v>
      </c>
      <c r="R2">
        <v>0</v>
      </c>
      <c r="S2">
        <f>PI()/200*L2</f>
        <v>0.00036599554414321094</v>
      </c>
      <c r="T2">
        <f>PI()/2-PI()/200*M2</f>
        <v>-0.06432568037857789</v>
      </c>
      <c r="U2" s="5">
        <f>COS(S2)*COS(T2)*(N2+(R2/2+0.05))+C2</f>
        <v>57.12460715806722</v>
      </c>
      <c r="V2" s="5">
        <f>SIN(S2)*COS(T2)*(N2+(R2/2+0.05))+D2</f>
        <v>0.020907352614316362</v>
      </c>
      <c r="W2" s="5">
        <f>SIN(T2)*(N2+R2/2)+(J2-K2)+E2</f>
        <v>-3.2864420206438307</v>
      </c>
      <c r="AE2" s="9">
        <f aca="true" t="shared" si="0" ref="AE2:AE19">IF(AA2&lt;&gt;"",AA2,U2)</f>
        <v>57.12460715806722</v>
      </c>
      <c r="AF2" s="9">
        <f aca="true" t="shared" si="1" ref="AF2:AF19">IF(AB2&lt;&gt;"",AB2,V2)</f>
        <v>0.020907352614316362</v>
      </c>
      <c r="AG2" s="9">
        <f aca="true" t="shared" si="2" ref="AG2:AG19">IF(AC2&lt;&gt;"",AC2,W2)</f>
        <v>-3.2864420206438307</v>
      </c>
      <c r="AH2" s="9">
        <f aca="true" t="shared" si="3" ref="AH2:AH19">G2</f>
        <v>1</v>
      </c>
      <c r="AI2" s="9">
        <f aca="true" t="shared" si="4" ref="AI2:AI19">H2</f>
        <v>0</v>
      </c>
    </row>
    <row r="3" spans="1:35" ht="12.75">
      <c r="A3">
        <v>5</v>
      </c>
      <c r="B3" t="s">
        <v>0</v>
      </c>
      <c r="C3">
        <v>0</v>
      </c>
      <c r="D3">
        <v>0</v>
      </c>
      <c r="E3">
        <v>0</v>
      </c>
      <c r="F3" t="s">
        <v>2</v>
      </c>
      <c r="G3">
        <f aca="true" t="shared" si="5" ref="G3:G66">IF(ISNUMBER(F3)=TRUE,F3,VALUE(RIGHT(F3,LEN(F3)-1)))</f>
        <v>2</v>
      </c>
      <c r="H3">
        <f aca="true" t="shared" si="6" ref="H3:H66">IF(AND(LEFT(F3)&lt;&gt;"A",LEFT(F3)&lt;&gt;"B"),0,IF(LEFT(F3)="B",2,1))</f>
        <v>0</v>
      </c>
      <c r="I3">
        <v>99</v>
      </c>
      <c r="J3">
        <v>1.69</v>
      </c>
      <c r="K3">
        <v>1.3</v>
      </c>
      <c r="L3">
        <v>373.2</v>
      </c>
      <c r="M3">
        <v>102.5218</v>
      </c>
      <c r="N3">
        <v>50.144</v>
      </c>
      <c r="O3">
        <v>45.73</v>
      </c>
      <c r="P3">
        <v>-20.475</v>
      </c>
      <c r="Q3">
        <v>-1.595</v>
      </c>
      <c r="R3">
        <v>0</v>
      </c>
      <c r="S3">
        <f aca="true" t="shared" si="7" ref="S3:S66">PI()/200*L3</f>
        <v>5.862211891598554</v>
      </c>
      <c r="T3">
        <f aca="true" t="shared" si="8" ref="T3:T66">PI()/2-PI()/200*M3</f>
        <v>-0.03961234176911388</v>
      </c>
      <c r="U3" s="5">
        <f aca="true" t="shared" si="9" ref="U3:U66">COS(S3)*COS(T3)*(N3+(R3/2+0.05))+C3</f>
        <v>45.77570385266902</v>
      </c>
      <c r="V3" s="5">
        <f aca="true" t="shared" si="10" ref="V3:V66">SIN(S3)*COS(T3)*(N3+(R3/2+0.05))+D3</f>
        <v>-20.495640896631013</v>
      </c>
      <c r="W3" s="5">
        <f aca="true" t="shared" si="11" ref="W3:W66">SIN(T3)*(N3+R3/2)+(J3-K3)+E3</f>
        <v>-1.5958018378541026</v>
      </c>
      <c r="AE3" s="9">
        <f t="shared" si="0"/>
        <v>45.77570385266902</v>
      </c>
      <c r="AF3" s="9">
        <f t="shared" si="1"/>
        <v>-20.495640896631013</v>
      </c>
      <c r="AG3" s="9">
        <f t="shared" si="2"/>
        <v>-1.5958018378541026</v>
      </c>
      <c r="AH3" s="9">
        <f t="shared" si="3"/>
        <v>2</v>
      </c>
      <c r="AI3" s="9">
        <f t="shared" si="4"/>
        <v>0</v>
      </c>
    </row>
    <row r="4" spans="1:35" ht="12.75">
      <c r="A4">
        <v>5</v>
      </c>
      <c r="B4" t="s">
        <v>0</v>
      </c>
      <c r="C4">
        <v>0</v>
      </c>
      <c r="D4">
        <v>0</v>
      </c>
      <c r="E4">
        <v>0</v>
      </c>
      <c r="F4" t="s">
        <v>3</v>
      </c>
      <c r="G4">
        <f t="shared" si="5"/>
        <v>3</v>
      </c>
      <c r="H4">
        <f t="shared" si="6"/>
        <v>0</v>
      </c>
      <c r="I4">
        <v>99</v>
      </c>
      <c r="J4">
        <v>1.69</v>
      </c>
      <c r="K4">
        <v>2.36</v>
      </c>
      <c r="L4">
        <v>373.216</v>
      </c>
      <c r="M4">
        <v>102.5119</v>
      </c>
      <c r="N4">
        <v>60.018</v>
      </c>
      <c r="O4">
        <v>54.741</v>
      </c>
      <c r="P4">
        <v>-24.493</v>
      </c>
      <c r="Q4">
        <v>-3.037</v>
      </c>
      <c r="R4">
        <v>0</v>
      </c>
      <c r="S4">
        <f t="shared" si="7"/>
        <v>5.862463219010841</v>
      </c>
      <c r="T4">
        <f t="shared" si="8"/>
        <v>-0.03945683293276114</v>
      </c>
      <c r="U4" s="5">
        <f t="shared" si="9"/>
        <v>54.78705074354703</v>
      </c>
      <c r="V4" s="5">
        <f t="shared" si="10"/>
        <v>-24.51385869873096</v>
      </c>
      <c r="W4" s="5">
        <f t="shared" si="11"/>
        <v>-3.0375057820889535</v>
      </c>
      <c r="AE4" s="9">
        <f t="shared" si="0"/>
        <v>54.78705074354703</v>
      </c>
      <c r="AF4" s="9">
        <f t="shared" si="1"/>
        <v>-24.51385869873096</v>
      </c>
      <c r="AG4" s="9">
        <f t="shared" si="2"/>
        <v>-3.0375057820889535</v>
      </c>
      <c r="AH4" s="9">
        <f t="shared" si="3"/>
        <v>3</v>
      </c>
      <c r="AI4" s="9">
        <f t="shared" si="4"/>
        <v>0</v>
      </c>
    </row>
    <row r="5" spans="1:35" ht="12.75">
      <c r="A5">
        <v>5</v>
      </c>
      <c r="B5" t="s">
        <v>0</v>
      </c>
      <c r="C5">
        <v>0</v>
      </c>
      <c r="D5">
        <v>0</v>
      </c>
      <c r="E5">
        <v>0</v>
      </c>
      <c r="F5" t="s">
        <v>4</v>
      </c>
      <c r="G5">
        <f t="shared" si="5"/>
        <v>4</v>
      </c>
      <c r="H5">
        <f t="shared" si="6"/>
        <v>0</v>
      </c>
      <c r="I5">
        <v>99</v>
      </c>
      <c r="J5">
        <v>1.69</v>
      </c>
      <c r="K5">
        <v>1.3</v>
      </c>
      <c r="L5">
        <v>364.1221</v>
      </c>
      <c r="M5">
        <v>102.4064</v>
      </c>
      <c r="N5">
        <v>68.397</v>
      </c>
      <c r="O5">
        <v>57.779</v>
      </c>
      <c r="P5">
        <v>-36.512</v>
      </c>
      <c r="Q5">
        <v>-2.194</v>
      </c>
      <c r="R5">
        <v>0</v>
      </c>
      <c r="S5">
        <f t="shared" si="7"/>
        <v>5.71961657184844</v>
      </c>
      <c r="T5">
        <f t="shared" si="8"/>
        <v>-0.03779964280799253</v>
      </c>
      <c r="U5" s="5">
        <f t="shared" si="9"/>
        <v>57.820617096692125</v>
      </c>
      <c r="V5" s="5">
        <f t="shared" si="10"/>
        <v>-36.53870903456806</v>
      </c>
      <c r="W5" s="5">
        <f t="shared" si="11"/>
        <v>-2.1947665418467324</v>
      </c>
      <c r="AE5" s="9">
        <f t="shared" si="0"/>
        <v>57.820617096692125</v>
      </c>
      <c r="AF5" s="9">
        <f t="shared" si="1"/>
        <v>-36.53870903456806</v>
      </c>
      <c r="AG5" s="9">
        <f t="shared" si="2"/>
        <v>-2.1947665418467324</v>
      </c>
      <c r="AH5" s="9">
        <f t="shared" si="3"/>
        <v>4</v>
      </c>
      <c r="AI5" s="9">
        <f t="shared" si="4"/>
        <v>0</v>
      </c>
    </row>
    <row r="6" spans="1:35" ht="12.75">
      <c r="A6">
        <v>5</v>
      </c>
      <c r="B6" t="s">
        <v>0</v>
      </c>
      <c r="C6">
        <v>0</v>
      </c>
      <c r="D6">
        <v>0</v>
      </c>
      <c r="E6">
        <v>0</v>
      </c>
      <c r="F6" t="s">
        <v>5</v>
      </c>
      <c r="G6">
        <f t="shared" si="5"/>
        <v>5</v>
      </c>
      <c r="H6">
        <f t="shared" si="6"/>
        <v>0</v>
      </c>
      <c r="I6">
        <v>99</v>
      </c>
      <c r="J6">
        <v>1.69</v>
      </c>
      <c r="K6">
        <v>1.3</v>
      </c>
      <c r="L6">
        <v>2.4611</v>
      </c>
      <c r="M6">
        <v>108.9673</v>
      </c>
      <c r="N6">
        <v>12.159</v>
      </c>
      <c r="O6">
        <v>12.029</v>
      </c>
      <c r="P6">
        <v>0.465</v>
      </c>
      <c r="Q6">
        <v>-1.317</v>
      </c>
      <c r="R6">
        <v>0</v>
      </c>
      <c r="S6">
        <f t="shared" si="7"/>
        <v>0.038658868398749206</v>
      </c>
      <c r="T6">
        <f t="shared" si="8"/>
        <v>-0.14085801901267891</v>
      </c>
      <c r="U6" s="5">
        <f t="shared" si="9"/>
        <v>12.079049113853792</v>
      </c>
      <c r="V6" s="5">
        <f t="shared" si="10"/>
        <v>0.46719513557253284</v>
      </c>
      <c r="W6" s="5">
        <f t="shared" si="11"/>
        <v>-1.317034685194589</v>
      </c>
      <c r="AE6" s="9">
        <f t="shared" si="0"/>
        <v>12.079049113853792</v>
      </c>
      <c r="AF6" s="9">
        <f t="shared" si="1"/>
        <v>0.46719513557253284</v>
      </c>
      <c r="AG6" s="9">
        <f t="shared" si="2"/>
        <v>-1.317034685194589</v>
      </c>
      <c r="AH6" s="9">
        <f t="shared" si="3"/>
        <v>5</v>
      </c>
      <c r="AI6" s="9">
        <f t="shared" si="4"/>
        <v>0</v>
      </c>
    </row>
    <row r="7" spans="1:35" ht="12.75">
      <c r="A7">
        <v>5</v>
      </c>
      <c r="B7" t="s">
        <v>0</v>
      </c>
      <c r="C7">
        <v>0</v>
      </c>
      <c r="D7">
        <v>0</v>
      </c>
      <c r="E7">
        <v>0</v>
      </c>
      <c r="F7" t="s">
        <v>6</v>
      </c>
      <c r="G7">
        <f t="shared" si="5"/>
        <v>6</v>
      </c>
      <c r="H7">
        <f t="shared" si="6"/>
        <v>0</v>
      </c>
      <c r="I7">
        <v>99</v>
      </c>
      <c r="J7">
        <v>1.69</v>
      </c>
      <c r="K7">
        <v>1.3</v>
      </c>
      <c r="L7">
        <v>247.7864</v>
      </c>
      <c r="M7">
        <v>98.0941</v>
      </c>
      <c r="N7">
        <v>10.545</v>
      </c>
      <c r="O7">
        <v>-7.708</v>
      </c>
      <c r="P7">
        <v>-7.189</v>
      </c>
      <c r="Q7">
        <v>0.705</v>
      </c>
      <c r="R7">
        <v>0</v>
      </c>
      <c r="S7">
        <f t="shared" si="7"/>
        <v>3.89221966949731</v>
      </c>
      <c r="T7">
        <f t="shared" si="8"/>
        <v>0.029937807192383925</v>
      </c>
      <c r="U7" s="5">
        <f t="shared" si="9"/>
        <v>-7.744241985352616</v>
      </c>
      <c r="V7" s="5">
        <f t="shared" si="10"/>
        <v>-7.223583664195597</v>
      </c>
      <c r="W7" s="5">
        <f t="shared" si="11"/>
        <v>0.7056470209659942</v>
      </c>
      <c r="AE7" s="9">
        <f t="shared" si="0"/>
        <v>-7.744241985352616</v>
      </c>
      <c r="AF7" s="9">
        <f t="shared" si="1"/>
        <v>-7.223583664195597</v>
      </c>
      <c r="AG7" s="9">
        <f t="shared" si="2"/>
        <v>0.7056470209659942</v>
      </c>
      <c r="AH7" s="9">
        <f t="shared" si="3"/>
        <v>6</v>
      </c>
      <c r="AI7" s="9">
        <f t="shared" si="4"/>
        <v>0</v>
      </c>
    </row>
    <row r="8" spans="1:35" ht="12.75">
      <c r="A8">
        <v>5</v>
      </c>
      <c r="B8" t="s">
        <v>0</v>
      </c>
      <c r="C8">
        <v>0</v>
      </c>
      <c r="D8">
        <v>0</v>
      </c>
      <c r="E8">
        <v>0</v>
      </c>
      <c r="F8" t="s">
        <v>7</v>
      </c>
      <c r="G8">
        <f t="shared" si="5"/>
        <v>7</v>
      </c>
      <c r="H8">
        <f t="shared" si="6"/>
        <v>0</v>
      </c>
      <c r="I8">
        <v>99</v>
      </c>
      <c r="J8">
        <v>1.69</v>
      </c>
      <c r="K8">
        <v>1.3</v>
      </c>
      <c r="L8">
        <v>131.1219</v>
      </c>
      <c r="M8">
        <v>107.2823</v>
      </c>
      <c r="N8">
        <v>19.963</v>
      </c>
      <c r="O8">
        <v>-9.313</v>
      </c>
      <c r="P8">
        <v>17.51</v>
      </c>
      <c r="Q8">
        <v>-1.888</v>
      </c>
      <c r="R8">
        <v>0</v>
      </c>
      <c r="S8">
        <f t="shared" si="7"/>
        <v>2.0596579888236777</v>
      </c>
      <c r="T8">
        <f t="shared" si="8"/>
        <v>-0.11439010090618495</v>
      </c>
      <c r="U8" s="5">
        <f t="shared" si="9"/>
        <v>-9.337105583672376</v>
      </c>
      <c r="V8" s="5">
        <f t="shared" si="10"/>
        <v>17.55336443315642</v>
      </c>
      <c r="W8" s="5">
        <f t="shared" si="11"/>
        <v>-1.8885927207473625</v>
      </c>
      <c r="AE8" s="9">
        <f t="shared" si="0"/>
        <v>-9.337105583672376</v>
      </c>
      <c r="AF8" s="9">
        <f t="shared" si="1"/>
        <v>17.55336443315642</v>
      </c>
      <c r="AG8" s="9">
        <f t="shared" si="2"/>
        <v>-1.8885927207473625</v>
      </c>
      <c r="AH8" s="9">
        <f t="shared" si="3"/>
        <v>7</v>
      </c>
      <c r="AI8" s="9">
        <f t="shared" si="4"/>
        <v>0</v>
      </c>
    </row>
    <row r="9" spans="1:35" ht="12.75">
      <c r="A9">
        <v>5</v>
      </c>
      <c r="B9" t="s">
        <v>0</v>
      </c>
      <c r="C9">
        <v>0</v>
      </c>
      <c r="D9">
        <v>0</v>
      </c>
      <c r="E9">
        <v>0</v>
      </c>
      <c r="F9" t="s">
        <v>8</v>
      </c>
      <c r="G9">
        <f t="shared" si="5"/>
        <v>8</v>
      </c>
      <c r="H9">
        <f t="shared" si="6"/>
        <v>0</v>
      </c>
      <c r="I9">
        <v>99</v>
      </c>
      <c r="J9">
        <v>1.69</v>
      </c>
      <c r="K9">
        <v>1.3</v>
      </c>
      <c r="L9">
        <v>82.398</v>
      </c>
      <c r="M9">
        <v>109.0843</v>
      </c>
      <c r="N9">
        <v>22.758</v>
      </c>
      <c r="O9">
        <v>6.149</v>
      </c>
      <c r="P9">
        <v>21.671</v>
      </c>
      <c r="Q9">
        <v>-2.846</v>
      </c>
      <c r="R9">
        <v>0</v>
      </c>
      <c r="S9">
        <f t="shared" si="7"/>
        <v>1.2943047573524589</v>
      </c>
      <c r="T9">
        <f t="shared" si="8"/>
        <v>-0.14269585071502888</v>
      </c>
      <c r="U9" s="5">
        <f t="shared" si="9"/>
        <v>6.1628955182593534</v>
      </c>
      <c r="V9" s="5">
        <f t="shared" si="10"/>
        <v>21.718720413820805</v>
      </c>
      <c r="W9" s="5">
        <f t="shared" si="11"/>
        <v>-2.8464624902401354</v>
      </c>
      <c r="AE9" s="9">
        <f t="shared" si="0"/>
        <v>6.1628955182593534</v>
      </c>
      <c r="AF9" s="9">
        <f t="shared" si="1"/>
        <v>21.718720413820805</v>
      </c>
      <c r="AG9" s="9">
        <f t="shared" si="2"/>
        <v>-2.8464624902401354</v>
      </c>
      <c r="AH9" s="9">
        <f t="shared" si="3"/>
        <v>8</v>
      </c>
      <c r="AI9" s="9">
        <f t="shared" si="4"/>
        <v>0</v>
      </c>
    </row>
    <row r="10" spans="1:35" ht="12.75">
      <c r="A10">
        <v>5</v>
      </c>
      <c r="B10" t="s">
        <v>0</v>
      </c>
      <c r="C10">
        <v>0</v>
      </c>
      <c r="D10">
        <v>0</v>
      </c>
      <c r="E10">
        <v>0</v>
      </c>
      <c r="F10">
        <v>45</v>
      </c>
      <c r="G10">
        <f t="shared" si="5"/>
        <v>45</v>
      </c>
      <c r="H10">
        <f t="shared" si="6"/>
        <v>0</v>
      </c>
      <c r="I10">
        <v>3</v>
      </c>
      <c r="J10">
        <v>1.69</v>
      </c>
      <c r="K10">
        <v>1.2</v>
      </c>
      <c r="L10">
        <v>262.0984</v>
      </c>
      <c r="M10">
        <v>109.7187</v>
      </c>
      <c r="N10">
        <v>2.212</v>
      </c>
      <c r="O10">
        <v>-1.226</v>
      </c>
      <c r="P10">
        <v>-1.81</v>
      </c>
      <c r="Q10">
        <v>0.153</v>
      </c>
      <c r="R10">
        <v>0.2</v>
      </c>
      <c r="S10">
        <f t="shared" si="7"/>
        <v>4.117032039788196</v>
      </c>
      <c r="T10">
        <f t="shared" si="8"/>
        <v>-0.15266098261221583</v>
      </c>
      <c r="U10" s="5">
        <f t="shared" si="9"/>
        <v>-1.3092143735496893</v>
      </c>
      <c r="V10" s="5">
        <f t="shared" si="10"/>
        <v>-1.932870130912514</v>
      </c>
      <c r="W10" s="5">
        <f t="shared" si="11"/>
        <v>0.13841715879854238</v>
      </c>
      <c r="AE10" s="9">
        <f t="shared" si="0"/>
        <v>-1.3092143735496893</v>
      </c>
      <c r="AF10" s="9">
        <f t="shared" si="1"/>
        <v>-1.932870130912514</v>
      </c>
      <c r="AG10" s="9">
        <f t="shared" si="2"/>
        <v>0.13841715879854238</v>
      </c>
      <c r="AH10" s="9">
        <f t="shared" si="3"/>
        <v>45</v>
      </c>
      <c r="AI10" s="9">
        <f t="shared" si="4"/>
        <v>0</v>
      </c>
    </row>
    <row r="11" spans="1:35" ht="12.75">
      <c r="A11">
        <v>5</v>
      </c>
      <c r="B11" t="s">
        <v>0</v>
      </c>
      <c r="C11">
        <v>0</v>
      </c>
      <c r="D11">
        <v>0</v>
      </c>
      <c r="E11">
        <v>0</v>
      </c>
      <c r="F11">
        <v>56</v>
      </c>
      <c r="G11">
        <f t="shared" si="5"/>
        <v>56</v>
      </c>
      <c r="H11">
        <f t="shared" si="6"/>
        <v>0</v>
      </c>
      <c r="I11">
        <v>3</v>
      </c>
      <c r="J11">
        <v>1.69</v>
      </c>
      <c r="K11">
        <v>1.2</v>
      </c>
      <c r="L11">
        <v>370.591</v>
      </c>
      <c r="M11">
        <v>112.2797</v>
      </c>
      <c r="N11">
        <v>3.676</v>
      </c>
      <c r="O11">
        <v>3.23</v>
      </c>
      <c r="P11">
        <v>-1.608</v>
      </c>
      <c r="Q11">
        <v>-0.214</v>
      </c>
      <c r="R11">
        <v>0.2</v>
      </c>
      <c r="S11">
        <f t="shared" si="7"/>
        <v>5.821229815432476</v>
      </c>
      <c r="T11">
        <f t="shared" si="8"/>
        <v>-0.19288907654143306</v>
      </c>
      <c r="U11" s="5">
        <f t="shared" si="9"/>
        <v>3.3614510856815953</v>
      </c>
      <c r="V11" s="5">
        <f t="shared" si="10"/>
        <v>-1.6736215847012839</v>
      </c>
      <c r="W11" s="5">
        <f t="shared" si="11"/>
        <v>-0.2338410308294543</v>
      </c>
      <c r="AE11" s="9">
        <f t="shared" si="0"/>
        <v>3.3614510856815953</v>
      </c>
      <c r="AF11" s="9">
        <f t="shared" si="1"/>
        <v>-1.6736215847012839</v>
      </c>
      <c r="AG11" s="9">
        <f t="shared" si="2"/>
        <v>-0.2338410308294543</v>
      </c>
      <c r="AH11" s="9">
        <f t="shared" si="3"/>
        <v>56</v>
      </c>
      <c r="AI11" s="9">
        <f t="shared" si="4"/>
        <v>0</v>
      </c>
    </row>
    <row r="12" spans="1:35" ht="12.75">
      <c r="A12">
        <v>5</v>
      </c>
      <c r="B12" t="s">
        <v>0</v>
      </c>
      <c r="C12">
        <v>0</v>
      </c>
      <c r="D12">
        <v>0</v>
      </c>
      <c r="E12">
        <v>0</v>
      </c>
      <c r="F12">
        <v>57</v>
      </c>
      <c r="G12">
        <f t="shared" si="5"/>
        <v>57</v>
      </c>
      <c r="H12">
        <f t="shared" si="6"/>
        <v>0</v>
      </c>
      <c r="I12">
        <v>3</v>
      </c>
      <c r="J12">
        <v>1.69</v>
      </c>
      <c r="K12">
        <v>1.2</v>
      </c>
      <c r="L12">
        <v>7.7183</v>
      </c>
      <c r="M12">
        <v>121.5856</v>
      </c>
      <c r="N12">
        <v>2.81</v>
      </c>
      <c r="O12">
        <v>2.631</v>
      </c>
      <c r="P12">
        <v>0.32</v>
      </c>
      <c r="Q12">
        <v>-0.444</v>
      </c>
      <c r="R12">
        <v>0.2</v>
      </c>
      <c r="S12">
        <f t="shared" si="7"/>
        <v>0.12123877289101051</v>
      </c>
      <c r="T12">
        <f t="shared" si="8"/>
        <v>-0.3390658119166394</v>
      </c>
      <c r="U12" s="5">
        <f t="shared" si="9"/>
        <v>2.7709841466152794</v>
      </c>
      <c r="V12" s="5">
        <f t="shared" si="10"/>
        <v>0.33760648206584676</v>
      </c>
      <c r="W12" s="5">
        <f t="shared" si="11"/>
        <v>-0.4778841484377133</v>
      </c>
      <c r="AE12" s="9">
        <f t="shared" si="0"/>
        <v>2.7709841466152794</v>
      </c>
      <c r="AF12" s="9">
        <f t="shared" si="1"/>
        <v>0.33760648206584676</v>
      </c>
      <c r="AG12" s="9">
        <f t="shared" si="2"/>
        <v>-0.4778841484377133</v>
      </c>
      <c r="AH12" s="9">
        <f t="shared" si="3"/>
        <v>57</v>
      </c>
      <c r="AI12" s="9">
        <f t="shared" si="4"/>
        <v>0</v>
      </c>
    </row>
    <row r="13" spans="1:35" ht="12.75">
      <c r="A13">
        <v>5</v>
      </c>
      <c r="B13" t="s">
        <v>0</v>
      </c>
      <c r="C13">
        <v>0</v>
      </c>
      <c r="D13">
        <v>0</v>
      </c>
      <c r="E13">
        <v>0</v>
      </c>
      <c r="F13">
        <v>59</v>
      </c>
      <c r="G13">
        <f t="shared" si="5"/>
        <v>59</v>
      </c>
      <c r="H13">
        <f t="shared" si="6"/>
        <v>0</v>
      </c>
      <c r="I13">
        <v>3</v>
      </c>
      <c r="J13">
        <v>1.69</v>
      </c>
      <c r="K13">
        <v>1.2</v>
      </c>
      <c r="L13">
        <v>26.1549</v>
      </c>
      <c r="M13">
        <v>115.2489</v>
      </c>
      <c r="N13">
        <v>4.925</v>
      </c>
      <c r="O13">
        <v>4.386</v>
      </c>
      <c r="P13">
        <v>1.91</v>
      </c>
      <c r="Q13">
        <v>-0.678</v>
      </c>
      <c r="R13">
        <v>0.2</v>
      </c>
      <c r="S13">
        <f t="shared" si="7"/>
        <v>0.41084020847687847</v>
      </c>
      <c r="T13">
        <f t="shared" si="8"/>
        <v>-0.23952916107662725</v>
      </c>
      <c r="U13" s="5">
        <f t="shared" si="9"/>
        <v>4.519851638714627</v>
      </c>
      <c r="V13" s="5">
        <f t="shared" si="10"/>
        <v>1.9689852167120219</v>
      </c>
      <c r="W13" s="5">
        <f t="shared" si="11"/>
        <v>-0.7021574132575377</v>
      </c>
      <c r="AE13" s="9">
        <f t="shared" si="0"/>
        <v>4.519851638714627</v>
      </c>
      <c r="AF13" s="9">
        <f t="shared" si="1"/>
        <v>1.9689852167120219</v>
      </c>
      <c r="AG13" s="9">
        <f t="shared" si="2"/>
        <v>-0.7021574132575377</v>
      </c>
      <c r="AH13" s="9">
        <f t="shared" si="3"/>
        <v>59</v>
      </c>
      <c r="AI13" s="9">
        <f t="shared" si="4"/>
        <v>0</v>
      </c>
    </row>
    <row r="14" spans="1:35" ht="12.75">
      <c r="A14">
        <v>5</v>
      </c>
      <c r="B14" t="s">
        <v>0</v>
      </c>
      <c r="C14">
        <v>0</v>
      </c>
      <c r="D14">
        <v>0</v>
      </c>
      <c r="E14">
        <v>0</v>
      </c>
      <c r="F14">
        <v>58</v>
      </c>
      <c r="G14">
        <f t="shared" si="5"/>
        <v>58</v>
      </c>
      <c r="H14">
        <f t="shared" si="6"/>
        <v>0</v>
      </c>
      <c r="I14">
        <v>3</v>
      </c>
      <c r="J14">
        <v>1.69</v>
      </c>
      <c r="K14">
        <v>1.2</v>
      </c>
      <c r="L14">
        <v>13.9155</v>
      </c>
      <c r="M14">
        <v>112.4787</v>
      </c>
      <c r="N14">
        <v>7.087</v>
      </c>
      <c r="O14">
        <v>6.786</v>
      </c>
      <c r="P14">
        <v>1.507</v>
      </c>
      <c r="Q14">
        <v>-0.89</v>
      </c>
      <c r="R14">
        <v>0.2</v>
      </c>
      <c r="S14">
        <f t="shared" si="7"/>
        <v>0.21858416285514384</v>
      </c>
      <c r="T14">
        <f t="shared" si="8"/>
        <v>-0.196014961231755</v>
      </c>
      <c r="U14" s="5">
        <f t="shared" si="9"/>
        <v>6.929511458141565</v>
      </c>
      <c r="V14" s="5">
        <f t="shared" si="10"/>
        <v>1.5392749292685948</v>
      </c>
      <c r="W14" s="5">
        <f t="shared" si="11"/>
        <v>-0.9097556463537342</v>
      </c>
      <c r="AE14" s="9">
        <f t="shared" si="0"/>
        <v>6.929511458141565</v>
      </c>
      <c r="AF14" s="9">
        <f t="shared" si="1"/>
        <v>1.5392749292685948</v>
      </c>
      <c r="AG14" s="9">
        <f t="shared" si="2"/>
        <v>-0.9097556463537342</v>
      </c>
      <c r="AH14" s="9">
        <f t="shared" si="3"/>
        <v>58</v>
      </c>
      <c r="AI14" s="9">
        <f t="shared" si="4"/>
        <v>0</v>
      </c>
    </row>
    <row r="15" spans="1:35" ht="12.75">
      <c r="A15">
        <v>5</v>
      </c>
      <c r="B15" t="s">
        <v>0</v>
      </c>
      <c r="C15">
        <v>0</v>
      </c>
      <c r="D15">
        <v>0</v>
      </c>
      <c r="E15">
        <v>0</v>
      </c>
      <c r="F15">
        <v>55</v>
      </c>
      <c r="G15">
        <f t="shared" si="5"/>
        <v>55</v>
      </c>
      <c r="H15">
        <f t="shared" si="6"/>
        <v>0</v>
      </c>
      <c r="I15">
        <v>3</v>
      </c>
      <c r="J15">
        <v>1.69</v>
      </c>
      <c r="K15">
        <v>1.2</v>
      </c>
      <c r="L15">
        <v>391.1214</v>
      </c>
      <c r="M15">
        <v>110.6481</v>
      </c>
      <c r="N15">
        <v>6.036</v>
      </c>
      <c r="O15">
        <v>5.894</v>
      </c>
      <c r="P15">
        <v>-0.827</v>
      </c>
      <c r="Q15">
        <v>-0.514</v>
      </c>
      <c r="R15">
        <v>0.2</v>
      </c>
      <c r="S15">
        <f t="shared" si="7"/>
        <v>6.143720584508775</v>
      </c>
      <c r="T15">
        <f t="shared" si="8"/>
        <v>-0.16725996367344753</v>
      </c>
      <c r="U15" s="5">
        <f t="shared" si="9"/>
        <v>6.040447625907051</v>
      </c>
      <c r="V15" s="5">
        <f t="shared" si="10"/>
        <v>-0.847934049483706</v>
      </c>
      <c r="W15" s="5">
        <f t="shared" si="11"/>
        <v>-0.5315285161161039</v>
      </c>
      <c r="AE15" s="9">
        <f t="shared" si="0"/>
        <v>6.040447625907051</v>
      </c>
      <c r="AF15" s="9">
        <f t="shared" si="1"/>
        <v>-0.847934049483706</v>
      </c>
      <c r="AG15" s="9">
        <f t="shared" si="2"/>
        <v>-0.5315285161161039</v>
      </c>
      <c r="AH15" s="9">
        <f t="shared" si="3"/>
        <v>55</v>
      </c>
      <c r="AI15" s="9">
        <f t="shared" si="4"/>
        <v>0</v>
      </c>
    </row>
    <row r="16" spans="1:35" ht="12.75">
      <c r="A16">
        <v>5</v>
      </c>
      <c r="B16" t="s">
        <v>0</v>
      </c>
      <c r="C16">
        <v>0</v>
      </c>
      <c r="D16">
        <v>0</v>
      </c>
      <c r="E16">
        <v>0</v>
      </c>
      <c r="F16">
        <v>54</v>
      </c>
      <c r="G16">
        <f t="shared" si="5"/>
        <v>54</v>
      </c>
      <c r="H16">
        <f t="shared" si="6"/>
        <v>0</v>
      </c>
      <c r="I16">
        <v>3</v>
      </c>
      <c r="J16">
        <v>1.69</v>
      </c>
      <c r="K16">
        <v>1.2</v>
      </c>
      <c r="L16">
        <v>367.925</v>
      </c>
      <c r="M16">
        <v>108.0181</v>
      </c>
      <c r="N16">
        <v>6.767</v>
      </c>
      <c r="O16">
        <v>5.879</v>
      </c>
      <c r="P16">
        <v>-3.241</v>
      </c>
      <c r="Q16">
        <v>-0.36</v>
      </c>
      <c r="R16">
        <v>0.2</v>
      </c>
      <c r="S16">
        <f t="shared" si="7"/>
        <v>5.779352385360124</v>
      </c>
      <c r="T16">
        <f t="shared" si="8"/>
        <v>-0.12594802027874175</v>
      </c>
      <c r="U16" s="5">
        <f t="shared" si="9"/>
        <v>6.009502177830869</v>
      </c>
      <c r="V16" s="5">
        <f t="shared" si="10"/>
        <v>-3.3129772594187785</v>
      </c>
      <c r="W16" s="5">
        <f t="shared" si="11"/>
        <v>-0.3726002701002169</v>
      </c>
      <c r="AE16" s="9">
        <f t="shared" si="0"/>
        <v>6.009502177830869</v>
      </c>
      <c r="AF16" s="9">
        <f t="shared" si="1"/>
        <v>-3.3129772594187785</v>
      </c>
      <c r="AG16" s="9">
        <f t="shared" si="2"/>
        <v>-0.3726002701002169</v>
      </c>
      <c r="AH16" s="9">
        <f t="shared" si="3"/>
        <v>54</v>
      </c>
      <c r="AI16" s="9">
        <f t="shared" si="4"/>
        <v>0</v>
      </c>
    </row>
    <row r="17" spans="1:35" ht="12.75">
      <c r="A17">
        <v>5</v>
      </c>
      <c r="B17" t="s">
        <v>0</v>
      </c>
      <c r="C17">
        <v>0</v>
      </c>
      <c r="D17">
        <v>0</v>
      </c>
      <c r="E17">
        <v>0</v>
      </c>
      <c r="F17">
        <v>53</v>
      </c>
      <c r="G17">
        <f t="shared" si="5"/>
        <v>53</v>
      </c>
      <c r="H17">
        <f t="shared" si="6"/>
        <v>0</v>
      </c>
      <c r="I17">
        <v>3</v>
      </c>
      <c r="J17">
        <v>1.69</v>
      </c>
      <c r="K17">
        <v>1.2</v>
      </c>
      <c r="L17">
        <v>358.13</v>
      </c>
      <c r="M17">
        <v>106.3036</v>
      </c>
      <c r="N17">
        <v>8.944</v>
      </c>
      <c r="O17">
        <v>7.043</v>
      </c>
      <c r="P17">
        <v>-5.44</v>
      </c>
      <c r="Q17">
        <v>-0.394</v>
      </c>
      <c r="R17">
        <v>0.2</v>
      </c>
      <c r="S17">
        <f t="shared" si="7"/>
        <v>5.625492885150564</v>
      </c>
      <c r="T17">
        <f t="shared" si="8"/>
        <v>-0.09901671725584338</v>
      </c>
      <c r="U17" s="5">
        <f t="shared" si="9"/>
        <v>7.161784367630183</v>
      </c>
      <c r="V17" s="5">
        <f t="shared" si="10"/>
        <v>-5.531862472164513</v>
      </c>
      <c r="W17" s="5">
        <f t="shared" si="11"/>
        <v>-0.40404460296732625</v>
      </c>
      <c r="AE17" s="9">
        <f t="shared" si="0"/>
        <v>7.161784367630183</v>
      </c>
      <c r="AF17" s="9">
        <f t="shared" si="1"/>
        <v>-5.531862472164513</v>
      </c>
      <c r="AG17" s="9">
        <f t="shared" si="2"/>
        <v>-0.40404460296732625</v>
      </c>
      <c r="AH17" s="9">
        <f t="shared" si="3"/>
        <v>53</v>
      </c>
      <c r="AI17" s="9">
        <f t="shared" si="4"/>
        <v>0</v>
      </c>
    </row>
    <row r="18" spans="1:35" ht="12.75">
      <c r="A18">
        <v>5</v>
      </c>
      <c r="B18" t="s">
        <v>0</v>
      </c>
      <c r="C18">
        <v>0</v>
      </c>
      <c r="D18">
        <v>0</v>
      </c>
      <c r="E18">
        <v>0</v>
      </c>
      <c r="F18">
        <v>52</v>
      </c>
      <c r="G18">
        <f t="shared" si="5"/>
        <v>52</v>
      </c>
      <c r="H18">
        <f t="shared" si="6"/>
        <v>0</v>
      </c>
      <c r="I18">
        <v>3</v>
      </c>
      <c r="J18">
        <v>1.69</v>
      </c>
      <c r="K18">
        <v>1.2</v>
      </c>
      <c r="L18">
        <v>347.5889</v>
      </c>
      <c r="M18">
        <v>105.5812</v>
      </c>
      <c r="N18">
        <v>7.149</v>
      </c>
      <c r="O18">
        <v>4.841</v>
      </c>
      <c r="P18">
        <v>-5.223</v>
      </c>
      <c r="Q18">
        <v>-0.135</v>
      </c>
      <c r="R18">
        <v>0.2</v>
      </c>
      <c r="S18">
        <f t="shared" si="7"/>
        <v>5.4599136735467875</v>
      </c>
      <c r="T18">
        <f t="shared" si="8"/>
        <v>-0.08766928459107692</v>
      </c>
      <c r="U18" s="5">
        <f t="shared" si="9"/>
        <v>4.94298976968471</v>
      </c>
      <c r="V18" s="5">
        <f t="shared" si="10"/>
        <v>-5.332338278965898</v>
      </c>
      <c r="W18" s="5">
        <f t="shared" si="11"/>
        <v>-0.14470087275842713</v>
      </c>
      <c r="AE18" s="9">
        <f t="shared" si="0"/>
        <v>4.94298976968471</v>
      </c>
      <c r="AF18" s="9">
        <f t="shared" si="1"/>
        <v>-5.332338278965898</v>
      </c>
      <c r="AG18" s="9">
        <f t="shared" si="2"/>
        <v>-0.14470087275842713</v>
      </c>
      <c r="AH18" s="9">
        <f t="shared" si="3"/>
        <v>52</v>
      </c>
      <c r="AI18" s="9">
        <f t="shared" si="4"/>
        <v>0</v>
      </c>
    </row>
    <row r="19" spans="1:35" ht="12.75">
      <c r="A19">
        <v>5</v>
      </c>
      <c r="B19" t="s">
        <v>0</v>
      </c>
      <c r="C19">
        <v>0</v>
      </c>
      <c r="D19">
        <v>0</v>
      </c>
      <c r="E19">
        <v>0</v>
      </c>
      <c r="F19">
        <v>51</v>
      </c>
      <c r="G19">
        <f t="shared" si="5"/>
        <v>51</v>
      </c>
      <c r="H19">
        <f t="shared" si="6"/>
        <v>0</v>
      </c>
      <c r="I19">
        <v>3</v>
      </c>
      <c r="J19">
        <v>1.69</v>
      </c>
      <c r="K19">
        <v>1.2</v>
      </c>
      <c r="L19">
        <v>325.4622</v>
      </c>
      <c r="M19">
        <v>105.3835</v>
      </c>
      <c r="N19">
        <v>6.008</v>
      </c>
      <c r="O19">
        <v>2.331</v>
      </c>
      <c r="P19">
        <v>-5.514</v>
      </c>
      <c r="Q19">
        <v>-0.017</v>
      </c>
      <c r="R19">
        <v>0.2</v>
      </c>
      <c r="S19">
        <f t="shared" si="7"/>
        <v>5.11234828270586</v>
      </c>
      <c r="T19">
        <f t="shared" si="8"/>
        <v>-0.08456382025300346</v>
      </c>
      <c r="U19" s="5">
        <f t="shared" si="9"/>
        <v>2.389239017240336</v>
      </c>
      <c r="V19" s="5">
        <f t="shared" si="10"/>
        <v>-5.651722956444374</v>
      </c>
      <c r="W19" s="5">
        <f t="shared" si="11"/>
        <v>-0.025900429996674745</v>
      </c>
      <c r="AE19" s="9">
        <f t="shared" si="0"/>
        <v>2.389239017240336</v>
      </c>
      <c r="AF19" s="9">
        <f t="shared" si="1"/>
        <v>-5.651722956444374</v>
      </c>
      <c r="AG19" s="9">
        <f t="shared" si="2"/>
        <v>-0.025900429996674745</v>
      </c>
      <c r="AH19" s="9">
        <f t="shared" si="3"/>
        <v>51</v>
      </c>
      <c r="AI19" s="9">
        <f t="shared" si="4"/>
        <v>0</v>
      </c>
    </row>
    <row r="20" spans="1:35" s="6" customFormat="1" ht="12.75">
      <c r="A20" s="6">
        <v>5</v>
      </c>
      <c r="B20" s="6" t="s">
        <v>0</v>
      </c>
      <c r="C20" s="6">
        <v>0</v>
      </c>
      <c r="D20" s="6">
        <v>0</v>
      </c>
      <c r="E20" s="6">
        <v>0</v>
      </c>
      <c r="F20" s="6" t="s">
        <v>9</v>
      </c>
      <c r="G20" s="6">
        <f t="shared" si="5"/>
        <v>50</v>
      </c>
      <c r="H20" s="6">
        <f t="shared" si="6"/>
        <v>1</v>
      </c>
      <c r="I20" s="6">
        <v>3</v>
      </c>
      <c r="J20" s="6">
        <v>1.69</v>
      </c>
      <c r="K20" s="6">
        <v>1.2</v>
      </c>
      <c r="L20" s="6">
        <v>327.8544</v>
      </c>
      <c r="M20" s="6">
        <v>103.4873</v>
      </c>
      <c r="N20" s="6">
        <v>8.994</v>
      </c>
      <c r="O20" s="6">
        <v>3.805</v>
      </c>
      <c r="P20" s="6">
        <v>-8.135</v>
      </c>
      <c r="Q20" s="6">
        <v>-0.002</v>
      </c>
      <c r="R20" s="6">
        <v>0.2</v>
      </c>
      <c r="S20" s="6">
        <f t="shared" si="7"/>
        <v>5.149924872435448</v>
      </c>
      <c r="T20" s="6">
        <f t="shared" si="8"/>
        <v>-0.0547783803043187</v>
      </c>
      <c r="U20" s="7">
        <f t="shared" si="9"/>
        <v>3.8685815428056323</v>
      </c>
      <c r="V20" s="7">
        <f t="shared" si="10"/>
        <v>-8.270197663226728</v>
      </c>
      <c r="W20" s="7">
        <f t="shared" si="11"/>
        <v>-0.007905494861833562</v>
      </c>
      <c r="X20" s="8">
        <f>U20-U21</f>
        <v>0.6585311459370349</v>
      </c>
      <c r="Y20" s="8">
        <f>V20-V21</f>
        <v>0.28868956978453575</v>
      </c>
      <c r="Z20" s="8">
        <f>W20-W21</f>
        <v>-0.05299087072033554</v>
      </c>
      <c r="AA20" s="9">
        <f>X20/2+U21</f>
        <v>3.539315969837115</v>
      </c>
      <c r="AB20" s="9">
        <f>Y20/2+V21</f>
        <v>-8.414542448118997</v>
      </c>
      <c r="AC20" s="9">
        <f>Z20/2+W21</f>
        <v>0.018589940498334206</v>
      </c>
      <c r="AD20" s="9"/>
      <c r="AE20" s="9">
        <f>IF(AA20&lt;&gt;"",AA20,U20)</f>
        <v>3.539315969837115</v>
      </c>
      <c r="AF20" s="9">
        <f>IF(AB20&lt;&gt;"",AB20,V20)</f>
        <v>-8.414542448118997</v>
      </c>
      <c r="AG20" s="9">
        <f>IF(AC20&lt;&gt;"",AC20,W20)</f>
        <v>0.018589940498334206</v>
      </c>
      <c r="AH20" s="9">
        <f>G20</f>
        <v>50</v>
      </c>
      <c r="AI20" s="9">
        <f>H20</f>
        <v>1</v>
      </c>
    </row>
    <row r="21" spans="1:35" ht="12.75">
      <c r="A21">
        <v>5</v>
      </c>
      <c r="B21" t="s">
        <v>0</v>
      </c>
      <c r="C21">
        <v>0</v>
      </c>
      <c r="D21">
        <v>0</v>
      </c>
      <c r="E21">
        <v>0</v>
      </c>
      <c r="F21" t="s">
        <v>10</v>
      </c>
      <c r="G21">
        <f t="shared" si="5"/>
        <v>50</v>
      </c>
      <c r="H21">
        <f t="shared" si="6"/>
        <v>2</v>
      </c>
      <c r="I21">
        <v>3</v>
      </c>
      <c r="J21">
        <v>1.69</v>
      </c>
      <c r="K21">
        <v>1.2</v>
      </c>
      <c r="L21">
        <v>322.8431</v>
      </c>
      <c r="M21">
        <v>103.1131</v>
      </c>
      <c r="N21">
        <v>9.002</v>
      </c>
      <c r="O21">
        <v>3.157</v>
      </c>
      <c r="P21">
        <v>-8.419</v>
      </c>
      <c r="Q21">
        <v>0.049</v>
      </c>
      <c r="R21">
        <v>0.2</v>
      </c>
      <c r="S21">
        <f t="shared" si="7"/>
        <v>5.0712075561107754</v>
      </c>
      <c r="T21">
        <f t="shared" si="8"/>
        <v>-0.048900460449452066</v>
      </c>
      <c r="U21" s="5">
        <f t="shared" si="9"/>
        <v>3.2100503968685974</v>
      </c>
      <c r="V21" s="5">
        <f t="shared" si="10"/>
        <v>-8.558887233011264</v>
      </c>
      <c r="W21" s="5">
        <f t="shared" si="11"/>
        <v>0.045085375858501975</v>
      </c>
      <c r="AE21" s="9">
        <f aca="true" t="shared" si="12" ref="AE21:AE84">IF(AA21&lt;&gt;"",AA21,U21)</f>
        <v>3.2100503968685974</v>
      </c>
      <c r="AF21" s="9">
        <f aca="true" t="shared" si="13" ref="AF21:AF84">IF(AB21&lt;&gt;"",AB21,V21)</f>
        <v>-8.558887233011264</v>
      </c>
      <c r="AG21" s="9">
        <f aca="true" t="shared" si="14" ref="AG21:AG84">IF(AC21&lt;&gt;"",AC21,W21)</f>
        <v>0.045085375858501975</v>
      </c>
      <c r="AH21" s="9">
        <f aca="true" t="shared" si="15" ref="AH21:AH84">G21</f>
        <v>50</v>
      </c>
      <c r="AI21" s="9">
        <f aca="true" t="shared" si="16" ref="AI21:AI84">H21</f>
        <v>2</v>
      </c>
    </row>
    <row r="22" spans="1:35" ht="12.75">
      <c r="A22">
        <v>5</v>
      </c>
      <c r="B22" t="s">
        <v>0</v>
      </c>
      <c r="C22">
        <v>0</v>
      </c>
      <c r="D22">
        <v>0</v>
      </c>
      <c r="E22">
        <v>0</v>
      </c>
      <c r="F22">
        <v>49</v>
      </c>
      <c r="G22">
        <f t="shared" si="5"/>
        <v>49</v>
      </c>
      <c r="H22">
        <f t="shared" si="6"/>
        <v>0</v>
      </c>
      <c r="I22">
        <v>3</v>
      </c>
      <c r="J22">
        <v>1.69</v>
      </c>
      <c r="K22">
        <v>1.2</v>
      </c>
      <c r="L22">
        <v>302.8128</v>
      </c>
      <c r="M22">
        <v>99.9388</v>
      </c>
      <c r="N22">
        <v>7.205</v>
      </c>
      <c r="O22">
        <v>0.318</v>
      </c>
      <c r="P22">
        <v>-7.198</v>
      </c>
      <c r="Q22">
        <v>0.496</v>
      </c>
      <c r="R22">
        <v>0.2</v>
      </c>
      <c r="S22">
        <f t="shared" si="7"/>
        <v>4.7565723394647765</v>
      </c>
      <c r="T22">
        <f t="shared" si="8"/>
        <v>0.0009613273519983867</v>
      </c>
      <c r="U22" s="5">
        <f t="shared" si="9"/>
        <v>0.32486273395786675</v>
      </c>
      <c r="V22" s="5">
        <f t="shared" si="10"/>
        <v>-7.347818670275165</v>
      </c>
      <c r="W22" s="5">
        <f t="shared" si="11"/>
        <v>0.4970224952247079</v>
      </c>
      <c r="AE22" s="9">
        <f t="shared" si="12"/>
        <v>0.32486273395786675</v>
      </c>
      <c r="AF22" s="9">
        <f t="shared" si="13"/>
        <v>-7.347818670275165</v>
      </c>
      <c r="AG22" s="9">
        <f t="shared" si="14"/>
        <v>0.4970224952247079</v>
      </c>
      <c r="AH22" s="9">
        <f t="shared" si="15"/>
        <v>49</v>
      </c>
      <c r="AI22" s="9">
        <f t="shared" si="16"/>
        <v>0</v>
      </c>
    </row>
    <row r="23" spans="1:35" ht="12.75">
      <c r="A23">
        <v>5</v>
      </c>
      <c r="B23" t="s">
        <v>0</v>
      </c>
      <c r="C23">
        <v>0</v>
      </c>
      <c r="D23">
        <v>0</v>
      </c>
      <c r="E23">
        <v>0</v>
      </c>
      <c r="F23">
        <v>48</v>
      </c>
      <c r="G23">
        <f t="shared" si="5"/>
        <v>48</v>
      </c>
      <c r="H23">
        <f t="shared" si="6"/>
        <v>0</v>
      </c>
      <c r="I23">
        <v>3</v>
      </c>
      <c r="J23">
        <v>1.69</v>
      </c>
      <c r="K23">
        <v>1.2</v>
      </c>
      <c r="L23">
        <v>306.3466</v>
      </c>
      <c r="M23">
        <v>99.9395</v>
      </c>
      <c r="N23">
        <v>5.342</v>
      </c>
      <c r="O23">
        <v>0.531</v>
      </c>
      <c r="P23">
        <v>-5.316</v>
      </c>
      <c r="Q23">
        <v>0.495</v>
      </c>
      <c r="R23">
        <v>0.2</v>
      </c>
      <c r="S23">
        <f t="shared" si="7"/>
        <v>4.812081140061055</v>
      </c>
      <c r="T23">
        <f t="shared" si="8"/>
        <v>0.0009503317777108666</v>
      </c>
      <c r="U23" s="5">
        <f t="shared" si="9"/>
        <v>0.5466026386406216</v>
      </c>
      <c r="V23" s="5">
        <f t="shared" si="10"/>
        <v>-5.46472893336529</v>
      </c>
      <c r="W23" s="5">
        <f t="shared" si="11"/>
        <v>0.49517170475584843</v>
      </c>
      <c r="AE23" s="9">
        <f t="shared" si="12"/>
        <v>0.5466026386406216</v>
      </c>
      <c r="AF23" s="9">
        <f t="shared" si="13"/>
        <v>-5.46472893336529</v>
      </c>
      <c r="AG23" s="9">
        <f t="shared" si="14"/>
        <v>0.49517170475584843</v>
      </c>
      <c r="AH23" s="9">
        <f t="shared" si="15"/>
        <v>48</v>
      </c>
      <c r="AI23" s="9">
        <f t="shared" si="16"/>
        <v>0</v>
      </c>
    </row>
    <row r="24" spans="1:35" ht="12.75">
      <c r="A24">
        <v>5</v>
      </c>
      <c r="B24" t="s">
        <v>0</v>
      </c>
      <c r="C24">
        <v>0</v>
      </c>
      <c r="D24">
        <v>0</v>
      </c>
      <c r="E24">
        <v>0</v>
      </c>
      <c r="F24">
        <v>46</v>
      </c>
      <c r="G24">
        <f t="shared" si="5"/>
        <v>46</v>
      </c>
      <c r="H24">
        <f t="shared" si="6"/>
        <v>0</v>
      </c>
      <c r="I24">
        <v>3</v>
      </c>
      <c r="J24">
        <v>1.69</v>
      </c>
      <c r="K24">
        <v>1.2</v>
      </c>
      <c r="L24">
        <v>295.3871</v>
      </c>
      <c r="M24">
        <v>101.9931</v>
      </c>
      <c r="N24">
        <v>4.306</v>
      </c>
      <c r="O24">
        <v>-0.311</v>
      </c>
      <c r="P24">
        <v>-4.293</v>
      </c>
      <c r="Q24">
        <v>0.355</v>
      </c>
      <c r="R24">
        <v>0.2</v>
      </c>
      <c r="S24">
        <f t="shared" si="7"/>
        <v>4.639929716625968</v>
      </c>
      <c r="T24">
        <f t="shared" si="8"/>
        <v>-0.03130754158934912</v>
      </c>
      <c r="U24" s="5">
        <f t="shared" si="9"/>
        <v>-0.3224379309496883</v>
      </c>
      <c r="V24" s="5">
        <f t="shared" si="10"/>
        <v>-4.442129455720401</v>
      </c>
      <c r="W24" s="5">
        <f t="shared" si="11"/>
        <v>0.3520815047490411</v>
      </c>
      <c r="AE24" s="9">
        <f t="shared" si="12"/>
        <v>-0.3224379309496883</v>
      </c>
      <c r="AF24" s="9">
        <f t="shared" si="13"/>
        <v>-4.442129455720401</v>
      </c>
      <c r="AG24" s="9">
        <f t="shared" si="14"/>
        <v>0.3520815047490411</v>
      </c>
      <c r="AH24" s="9">
        <f t="shared" si="15"/>
        <v>46</v>
      </c>
      <c r="AI24" s="9">
        <f t="shared" si="16"/>
        <v>0</v>
      </c>
    </row>
    <row r="25" spans="1:35" ht="12.75">
      <c r="A25">
        <v>5</v>
      </c>
      <c r="B25" t="s">
        <v>0</v>
      </c>
      <c r="C25">
        <v>0</v>
      </c>
      <c r="D25">
        <v>0</v>
      </c>
      <c r="E25">
        <v>0</v>
      </c>
      <c r="F25">
        <v>47</v>
      </c>
      <c r="G25">
        <f t="shared" si="5"/>
        <v>47</v>
      </c>
      <c r="H25">
        <f t="shared" si="6"/>
        <v>0</v>
      </c>
      <c r="I25">
        <v>3</v>
      </c>
      <c r="J25">
        <v>1.69</v>
      </c>
      <c r="K25">
        <v>1.2</v>
      </c>
      <c r="L25">
        <v>287.3381</v>
      </c>
      <c r="M25">
        <v>100.548</v>
      </c>
      <c r="N25">
        <v>5.011</v>
      </c>
      <c r="O25">
        <v>-0.99</v>
      </c>
      <c r="P25">
        <v>-4.912</v>
      </c>
      <c r="Q25">
        <v>0.446</v>
      </c>
      <c r="R25">
        <v>0.2</v>
      </c>
      <c r="S25">
        <f t="shared" si="7"/>
        <v>4.513496320282247</v>
      </c>
      <c r="T25">
        <f t="shared" si="8"/>
        <v>-0.008607963870836288</v>
      </c>
      <c r="U25" s="5">
        <f t="shared" si="9"/>
        <v>-1.019692947385756</v>
      </c>
      <c r="V25" s="5">
        <f t="shared" si="10"/>
        <v>-5.05906846156891</v>
      </c>
      <c r="W25" s="5">
        <f t="shared" si="11"/>
        <v>0.4460052399744494</v>
      </c>
      <c r="AE25" s="9">
        <f t="shared" si="12"/>
        <v>-1.019692947385756</v>
      </c>
      <c r="AF25" s="9">
        <f t="shared" si="13"/>
        <v>-5.05906846156891</v>
      </c>
      <c r="AG25" s="9">
        <f t="shared" si="14"/>
        <v>0.4460052399744494</v>
      </c>
      <c r="AH25" s="9">
        <f t="shared" si="15"/>
        <v>47</v>
      </c>
      <c r="AI25" s="9">
        <f t="shared" si="16"/>
        <v>0</v>
      </c>
    </row>
    <row r="26" spans="1:35" ht="12.75">
      <c r="A26">
        <v>5</v>
      </c>
      <c r="B26" t="s">
        <v>0</v>
      </c>
      <c r="C26">
        <v>0</v>
      </c>
      <c r="D26">
        <v>0</v>
      </c>
      <c r="E26">
        <v>0</v>
      </c>
      <c r="F26">
        <v>115</v>
      </c>
      <c r="G26">
        <f t="shared" si="5"/>
        <v>115</v>
      </c>
      <c r="H26">
        <f t="shared" si="6"/>
        <v>0</v>
      </c>
      <c r="I26">
        <v>3</v>
      </c>
      <c r="J26">
        <v>1.69</v>
      </c>
      <c r="K26">
        <v>1.2</v>
      </c>
      <c r="L26">
        <v>1.8527</v>
      </c>
      <c r="M26">
        <v>111.769</v>
      </c>
      <c r="N26">
        <v>12.784</v>
      </c>
      <c r="O26">
        <v>12.561</v>
      </c>
      <c r="P26">
        <v>0.365</v>
      </c>
      <c r="Q26">
        <v>-1.859</v>
      </c>
      <c r="R26">
        <v>0.2</v>
      </c>
      <c r="S26">
        <f t="shared" si="7"/>
        <v>0.02910214354652905</v>
      </c>
      <c r="T26">
        <f t="shared" si="8"/>
        <v>-0.18486701970049157</v>
      </c>
      <c r="U26" s="5">
        <f t="shared" si="9"/>
        <v>12.708230314518266</v>
      </c>
      <c r="V26" s="5">
        <f t="shared" si="10"/>
        <v>0.3699411874162582</v>
      </c>
      <c r="W26" s="5">
        <f t="shared" si="11"/>
        <v>-1.8782830344784098</v>
      </c>
      <c r="AE26" s="9">
        <f t="shared" si="12"/>
        <v>12.708230314518266</v>
      </c>
      <c r="AF26" s="9">
        <f t="shared" si="13"/>
        <v>0.3699411874162582</v>
      </c>
      <c r="AG26" s="9">
        <f t="shared" si="14"/>
        <v>-1.8782830344784098</v>
      </c>
      <c r="AH26" s="9">
        <f t="shared" si="15"/>
        <v>115</v>
      </c>
      <c r="AI26" s="9">
        <f t="shared" si="16"/>
        <v>0</v>
      </c>
    </row>
    <row r="27" spans="1:35" ht="12.75">
      <c r="A27">
        <v>5</v>
      </c>
      <c r="B27" t="s">
        <v>0</v>
      </c>
      <c r="C27">
        <v>0</v>
      </c>
      <c r="D27">
        <v>0</v>
      </c>
      <c r="E27">
        <v>0</v>
      </c>
      <c r="F27">
        <v>114</v>
      </c>
      <c r="G27">
        <f t="shared" si="5"/>
        <v>114</v>
      </c>
      <c r="H27">
        <f t="shared" si="6"/>
        <v>0</v>
      </c>
      <c r="I27">
        <v>3</v>
      </c>
      <c r="J27">
        <v>1.69</v>
      </c>
      <c r="K27">
        <v>1.2</v>
      </c>
      <c r="L27">
        <v>12.7161</v>
      </c>
      <c r="M27">
        <v>112.8876</v>
      </c>
      <c r="N27">
        <v>12.256</v>
      </c>
      <c r="O27">
        <v>11.767</v>
      </c>
      <c r="P27">
        <v>2.382</v>
      </c>
      <c r="Q27">
        <v>-1.974</v>
      </c>
      <c r="R27">
        <v>0.2</v>
      </c>
      <c r="S27">
        <f t="shared" si="7"/>
        <v>0.19974403171156588</v>
      </c>
      <c r="T27">
        <f t="shared" si="8"/>
        <v>-0.20243794741201926</v>
      </c>
      <c r="U27" s="5">
        <f t="shared" si="9"/>
        <v>11.911034535342552</v>
      </c>
      <c r="V27" s="5">
        <f t="shared" si="10"/>
        <v>2.4113122698298923</v>
      </c>
      <c r="W27" s="5">
        <f t="shared" si="11"/>
        <v>-1.9942737452281112</v>
      </c>
      <c r="AE27" s="9">
        <f t="shared" si="12"/>
        <v>11.911034535342552</v>
      </c>
      <c r="AF27" s="9">
        <f t="shared" si="13"/>
        <v>2.4113122698298923</v>
      </c>
      <c r="AG27" s="9">
        <f t="shared" si="14"/>
        <v>-1.9942737452281112</v>
      </c>
      <c r="AH27" s="9">
        <f t="shared" si="15"/>
        <v>114</v>
      </c>
      <c r="AI27" s="9">
        <f t="shared" si="16"/>
        <v>0</v>
      </c>
    </row>
    <row r="28" spans="1:35" ht="12.75">
      <c r="A28">
        <v>5</v>
      </c>
      <c r="B28" t="s">
        <v>0</v>
      </c>
      <c r="C28">
        <v>0</v>
      </c>
      <c r="D28">
        <v>0</v>
      </c>
      <c r="E28">
        <v>0</v>
      </c>
      <c r="F28">
        <v>113</v>
      </c>
      <c r="G28">
        <f t="shared" si="5"/>
        <v>113</v>
      </c>
      <c r="H28">
        <f t="shared" si="6"/>
        <v>0</v>
      </c>
      <c r="I28">
        <v>3</v>
      </c>
      <c r="J28">
        <v>1.69</v>
      </c>
      <c r="K28">
        <v>1.2</v>
      </c>
      <c r="L28">
        <v>15.0165</v>
      </c>
      <c r="M28">
        <v>112.5434</v>
      </c>
      <c r="N28">
        <v>9.696</v>
      </c>
      <c r="O28">
        <v>9.246</v>
      </c>
      <c r="P28">
        <v>2.222</v>
      </c>
      <c r="Q28">
        <v>-1.408</v>
      </c>
      <c r="R28">
        <v>0.2</v>
      </c>
      <c r="S28">
        <f t="shared" si="7"/>
        <v>0.23587863041315568</v>
      </c>
      <c r="T28">
        <f t="shared" si="8"/>
        <v>-0.1970312664551912</v>
      </c>
      <c r="U28" s="5">
        <f t="shared" si="9"/>
        <v>9.38813337241219</v>
      </c>
      <c r="V28" s="5">
        <f t="shared" si="10"/>
        <v>2.2564650458411393</v>
      </c>
      <c r="W28" s="5">
        <f t="shared" si="11"/>
        <v>-1.4276542144709408</v>
      </c>
      <c r="AE28" s="9">
        <f t="shared" si="12"/>
        <v>9.38813337241219</v>
      </c>
      <c r="AF28" s="9">
        <f t="shared" si="13"/>
        <v>2.2564650458411393</v>
      </c>
      <c r="AG28" s="9">
        <f t="shared" si="14"/>
        <v>-1.4276542144709408</v>
      </c>
      <c r="AH28" s="9">
        <f t="shared" si="15"/>
        <v>113</v>
      </c>
      <c r="AI28" s="9">
        <f t="shared" si="16"/>
        <v>0</v>
      </c>
    </row>
    <row r="29" spans="1:35" ht="12.75">
      <c r="A29">
        <v>5</v>
      </c>
      <c r="B29" t="s">
        <v>0</v>
      </c>
      <c r="C29">
        <v>0</v>
      </c>
      <c r="D29">
        <v>0</v>
      </c>
      <c r="E29">
        <v>0</v>
      </c>
      <c r="F29">
        <v>113</v>
      </c>
      <c r="G29">
        <f t="shared" si="5"/>
        <v>113</v>
      </c>
      <c r="H29">
        <f t="shared" si="6"/>
        <v>0</v>
      </c>
      <c r="I29">
        <v>3</v>
      </c>
      <c r="J29">
        <v>1.69</v>
      </c>
      <c r="K29">
        <v>1.2</v>
      </c>
      <c r="L29">
        <v>15.0165</v>
      </c>
      <c r="M29">
        <v>112.5435</v>
      </c>
      <c r="N29">
        <v>9.696</v>
      </c>
      <c r="O29">
        <v>9.246</v>
      </c>
      <c r="P29">
        <v>2.222</v>
      </c>
      <c r="Q29">
        <v>-1.408</v>
      </c>
      <c r="R29">
        <v>0.2</v>
      </c>
      <c r="S29">
        <f t="shared" si="7"/>
        <v>0.23587863041315568</v>
      </c>
      <c r="T29">
        <f t="shared" si="8"/>
        <v>-0.197032837251518</v>
      </c>
      <c r="U29" s="5">
        <f t="shared" si="9"/>
        <v>9.388130428618183</v>
      </c>
      <c r="V29" s="5">
        <f t="shared" si="10"/>
        <v>2.256464338291724</v>
      </c>
      <c r="W29" s="5">
        <f t="shared" si="11"/>
        <v>-1.4276693042724768</v>
      </c>
      <c r="AE29" s="9">
        <f t="shared" si="12"/>
        <v>9.388130428618183</v>
      </c>
      <c r="AF29" s="9">
        <f t="shared" si="13"/>
        <v>2.256464338291724</v>
      </c>
      <c r="AG29" s="9">
        <f t="shared" si="14"/>
        <v>-1.4276693042724768</v>
      </c>
      <c r="AH29" s="9">
        <f t="shared" si="15"/>
        <v>113</v>
      </c>
      <c r="AI29" s="9">
        <f t="shared" si="16"/>
        <v>0</v>
      </c>
    </row>
    <row r="30" spans="1:35" s="6" customFormat="1" ht="12.75">
      <c r="A30" s="6">
        <v>5</v>
      </c>
      <c r="B30" s="6" t="s">
        <v>0</v>
      </c>
      <c r="C30" s="6">
        <v>0</v>
      </c>
      <c r="D30" s="6">
        <v>0</v>
      </c>
      <c r="E30" s="6">
        <v>0</v>
      </c>
      <c r="F30" s="6" t="s">
        <v>11</v>
      </c>
      <c r="G30" s="6">
        <f t="shared" si="5"/>
        <v>112</v>
      </c>
      <c r="H30" s="6">
        <f t="shared" si="6"/>
        <v>1</v>
      </c>
      <c r="I30" s="6">
        <v>3</v>
      </c>
      <c r="J30" s="6">
        <v>1.69</v>
      </c>
      <c r="K30" s="6">
        <v>1.2</v>
      </c>
      <c r="L30" s="6">
        <v>27.3149</v>
      </c>
      <c r="M30" s="6">
        <v>113.686</v>
      </c>
      <c r="N30" s="6">
        <v>11.661</v>
      </c>
      <c r="O30" s="6">
        <v>10.36</v>
      </c>
      <c r="P30" s="6">
        <v>4.739</v>
      </c>
      <c r="Q30" s="6">
        <v>-1.997</v>
      </c>
      <c r="R30" s="6">
        <v>0.2</v>
      </c>
      <c r="S30" s="6">
        <f t="shared" si="7"/>
        <v>0.4290614458676993</v>
      </c>
      <c r="T30" s="6">
        <f t="shared" si="8"/>
        <v>-0.21497918528514992</v>
      </c>
      <c r="U30" s="7">
        <f t="shared" si="9"/>
        <v>10.493175570278941</v>
      </c>
      <c r="V30" s="7">
        <f t="shared" si="10"/>
        <v>4.800476182743186</v>
      </c>
      <c r="W30" s="7">
        <f t="shared" si="11"/>
        <v>-2.0189399380621653</v>
      </c>
      <c r="X30" s="8">
        <f>U30-U31</f>
        <v>-0.2746531866679849</v>
      </c>
      <c r="Y30" s="8">
        <f>V30-V31</f>
        <v>0.8747974055347996</v>
      </c>
      <c r="Z30" s="8">
        <f>W30-W31</f>
        <v>-0.06487379842647623</v>
      </c>
      <c r="AA30" s="9">
        <f>X30/2+U31</f>
        <v>10.630502163612935</v>
      </c>
      <c r="AB30" s="9">
        <f>Y30/2+V31</f>
        <v>4.363077479975786</v>
      </c>
      <c r="AC30" s="9">
        <f>Z30/2+W31</f>
        <v>-1.986503038848927</v>
      </c>
      <c r="AE30" s="9">
        <f t="shared" si="12"/>
        <v>10.630502163612935</v>
      </c>
      <c r="AF30" s="9">
        <f t="shared" si="13"/>
        <v>4.363077479975786</v>
      </c>
      <c r="AG30" s="9">
        <f t="shared" si="14"/>
        <v>-1.986503038848927</v>
      </c>
      <c r="AH30" s="9">
        <f t="shared" si="15"/>
        <v>112</v>
      </c>
      <c r="AI30" s="9">
        <f t="shared" si="16"/>
        <v>1</v>
      </c>
    </row>
    <row r="31" spans="1:35" ht="12.75">
      <c r="A31">
        <v>5</v>
      </c>
      <c r="B31" t="s">
        <v>0</v>
      </c>
      <c r="C31">
        <v>0</v>
      </c>
      <c r="D31">
        <v>0</v>
      </c>
      <c r="E31">
        <v>0</v>
      </c>
      <c r="F31" t="s">
        <v>12</v>
      </c>
      <c r="G31">
        <f t="shared" si="5"/>
        <v>112</v>
      </c>
      <c r="H31">
        <f t="shared" si="6"/>
        <v>2</v>
      </c>
      <c r="I31">
        <v>3</v>
      </c>
      <c r="J31">
        <v>1.69</v>
      </c>
      <c r="K31">
        <v>1.2</v>
      </c>
      <c r="L31">
        <v>22.2562</v>
      </c>
      <c r="M31">
        <v>113.4311</v>
      </c>
      <c r="N31">
        <v>11.571</v>
      </c>
      <c r="O31">
        <v>10.63</v>
      </c>
      <c r="P31">
        <v>3.875</v>
      </c>
      <c r="Q31">
        <v>-1.933</v>
      </c>
      <c r="R31">
        <v>0.2</v>
      </c>
      <c r="S31">
        <f t="shared" si="7"/>
        <v>0.3495995720841258</v>
      </c>
      <c r="T31">
        <f t="shared" si="8"/>
        <v>-0.21097522544814962</v>
      </c>
      <c r="U31" s="5">
        <f t="shared" si="9"/>
        <v>10.767828756946926</v>
      </c>
      <c r="V31" s="5">
        <f t="shared" si="10"/>
        <v>3.925678777208386</v>
      </c>
      <c r="W31" s="5">
        <f t="shared" si="11"/>
        <v>-1.954066139635689</v>
      </c>
      <c r="AE31" s="9">
        <f t="shared" si="12"/>
        <v>10.767828756946926</v>
      </c>
      <c r="AF31" s="9">
        <f t="shared" si="13"/>
        <v>3.925678777208386</v>
      </c>
      <c r="AG31" s="9">
        <f t="shared" si="14"/>
        <v>-1.954066139635689</v>
      </c>
      <c r="AH31" s="9">
        <f t="shared" si="15"/>
        <v>112</v>
      </c>
      <c r="AI31" s="9">
        <f t="shared" si="16"/>
        <v>2</v>
      </c>
    </row>
    <row r="32" spans="1:35" ht="12.75">
      <c r="A32">
        <v>5</v>
      </c>
      <c r="B32" t="s">
        <v>0</v>
      </c>
      <c r="C32">
        <v>0</v>
      </c>
      <c r="D32">
        <v>0</v>
      </c>
      <c r="E32">
        <v>0</v>
      </c>
      <c r="F32">
        <v>110</v>
      </c>
      <c r="G32">
        <f t="shared" si="5"/>
        <v>110</v>
      </c>
      <c r="H32">
        <f t="shared" si="6"/>
        <v>0</v>
      </c>
      <c r="I32">
        <v>3</v>
      </c>
      <c r="J32">
        <v>1.69</v>
      </c>
      <c r="K32">
        <v>1.2</v>
      </c>
      <c r="L32">
        <v>47.5643</v>
      </c>
      <c r="M32">
        <v>113.2174</v>
      </c>
      <c r="N32">
        <v>10.874</v>
      </c>
      <c r="O32">
        <v>7.806</v>
      </c>
      <c r="P32">
        <v>7.23</v>
      </c>
      <c r="Q32">
        <v>-1.751</v>
      </c>
      <c r="R32">
        <v>0.2</v>
      </c>
      <c r="S32">
        <f t="shared" si="7"/>
        <v>0.7471382772657051</v>
      </c>
      <c r="T32">
        <f t="shared" si="8"/>
        <v>-0.20761843369778887</v>
      </c>
      <c r="U32" s="5">
        <f t="shared" si="9"/>
        <v>7.913924493712582</v>
      </c>
      <c r="V32" s="5">
        <f t="shared" si="10"/>
        <v>7.330393854057216</v>
      </c>
      <c r="W32" s="5">
        <f t="shared" si="11"/>
        <v>-1.7720713377185653</v>
      </c>
      <c r="AE32" s="9">
        <f t="shared" si="12"/>
        <v>7.913924493712582</v>
      </c>
      <c r="AF32" s="9">
        <f t="shared" si="13"/>
        <v>7.330393854057216</v>
      </c>
      <c r="AG32" s="9">
        <f t="shared" si="14"/>
        <v>-1.7720713377185653</v>
      </c>
      <c r="AH32" s="9">
        <f t="shared" si="15"/>
        <v>110</v>
      </c>
      <c r="AI32" s="9">
        <f t="shared" si="16"/>
        <v>0</v>
      </c>
    </row>
    <row r="33" spans="1:35" ht="12.75">
      <c r="A33">
        <v>5</v>
      </c>
      <c r="B33" t="s">
        <v>0</v>
      </c>
      <c r="C33">
        <v>0</v>
      </c>
      <c r="D33">
        <v>0</v>
      </c>
      <c r="E33">
        <v>0</v>
      </c>
      <c r="F33">
        <v>136</v>
      </c>
      <c r="G33">
        <f t="shared" si="5"/>
        <v>136</v>
      </c>
      <c r="H33">
        <f t="shared" si="6"/>
        <v>0</v>
      </c>
      <c r="I33">
        <v>3</v>
      </c>
      <c r="J33">
        <v>1.69</v>
      </c>
      <c r="K33">
        <v>1.2</v>
      </c>
      <c r="L33">
        <v>33.6124</v>
      </c>
      <c r="M33">
        <v>114.1478</v>
      </c>
      <c r="N33">
        <v>14.474</v>
      </c>
      <c r="O33">
        <v>12.195</v>
      </c>
      <c r="P33">
        <v>7.112</v>
      </c>
      <c r="Q33">
        <v>-2.7</v>
      </c>
      <c r="R33">
        <v>0.2</v>
      </c>
      <c r="S33">
        <f t="shared" si="7"/>
        <v>0.5279823445476078</v>
      </c>
      <c r="T33">
        <f t="shared" si="8"/>
        <v>-0.22223312272228868</v>
      </c>
      <c r="U33" s="5">
        <f t="shared" si="9"/>
        <v>12.321916826130266</v>
      </c>
      <c r="V33" s="5">
        <f t="shared" si="10"/>
        <v>7.18626382062157</v>
      </c>
      <c r="W33" s="5">
        <f t="shared" si="11"/>
        <v>-2.722231670377221</v>
      </c>
      <c r="AE33" s="9">
        <f t="shared" si="12"/>
        <v>12.321916826130266</v>
      </c>
      <c r="AF33" s="9">
        <f t="shared" si="13"/>
        <v>7.18626382062157</v>
      </c>
      <c r="AG33" s="9">
        <f t="shared" si="14"/>
        <v>-2.722231670377221</v>
      </c>
      <c r="AH33" s="9">
        <f t="shared" si="15"/>
        <v>136</v>
      </c>
      <c r="AI33" s="9">
        <f t="shared" si="16"/>
        <v>0</v>
      </c>
    </row>
    <row r="34" spans="1:35" ht="12.75">
      <c r="A34">
        <v>5</v>
      </c>
      <c r="B34" t="s">
        <v>0</v>
      </c>
      <c r="C34">
        <v>0</v>
      </c>
      <c r="D34">
        <v>0</v>
      </c>
      <c r="E34">
        <v>0</v>
      </c>
      <c r="F34">
        <v>128</v>
      </c>
      <c r="G34">
        <f t="shared" si="5"/>
        <v>128</v>
      </c>
      <c r="H34">
        <f t="shared" si="6"/>
        <v>0</v>
      </c>
      <c r="I34">
        <v>3</v>
      </c>
      <c r="J34">
        <v>1.69</v>
      </c>
      <c r="K34">
        <v>1.2</v>
      </c>
      <c r="L34">
        <v>22.2074</v>
      </c>
      <c r="M34">
        <v>113.5302</v>
      </c>
      <c r="N34">
        <v>14.237</v>
      </c>
      <c r="O34">
        <v>13.078</v>
      </c>
      <c r="P34">
        <v>4.756</v>
      </c>
      <c r="Q34">
        <v>-2.513</v>
      </c>
      <c r="R34">
        <v>0.2</v>
      </c>
      <c r="S34">
        <f t="shared" si="7"/>
        <v>0.3488330234766499</v>
      </c>
      <c r="T34">
        <f t="shared" si="8"/>
        <v>-0.2125318846080031</v>
      </c>
      <c r="U34" s="5">
        <f t="shared" si="9"/>
        <v>13.216291493716207</v>
      </c>
      <c r="V34" s="5">
        <f t="shared" si="10"/>
        <v>4.806852259955835</v>
      </c>
      <c r="W34" s="5">
        <f t="shared" si="11"/>
        <v>-2.5341821267270115</v>
      </c>
      <c r="AE34" s="9">
        <f t="shared" si="12"/>
        <v>13.216291493716207</v>
      </c>
      <c r="AF34" s="9">
        <f t="shared" si="13"/>
        <v>4.806852259955835</v>
      </c>
      <c r="AG34" s="9">
        <f t="shared" si="14"/>
        <v>-2.5341821267270115</v>
      </c>
      <c r="AH34" s="9">
        <f t="shared" si="15"/>
        <v>128</v>
      </c>
      <c r="AI34" s="9">
        <f t="shared" si="16"/>
        <v>0</v>
      </c>
    </row>
    <row r="35" spans="1:35" ht="12.75">
      <c r="A35">
        <v>5</v>
      </c>
      <c r="B35" t="s">
        <v>0</v>
      </c>
      <c r="C35">
        <v>0</v>
      </c>
      <c r="D35">
        <v>0</v>
      </c>
      <c r="E35">
        <v>0</v>
      </c>
      <c r="F35">
        <v>127</v>
      </c>
      <c r="G35">
        <f t="shared" si="5"/>
        <v>127</v>
      </c>
      <c r="H35">
        <f t="shared" si="6"/>
        <v>0</v>
      </c>
      <c r="I35">
        <v>3</v>
      </c>
      <c r="J35">
        <v>1.69</v>
      </c>
      <c r="K35">
        <v>1.2</v>
      </c>
      <c r="L35">
        <v>10.7087</v>
      </c>
      <c r="M35">
        <v>112.3607</v>
      </c>
      <c r="N35">
        <v>14.605</v>
      </c>
      <c r="O35">
        <v>14.129</v>
      </c>
      <c r="P35">
        <v>2.399</v>
      </c>
      <c r="Q35">
        <v>-2.328</v>
      </c>
      <c r="R35">
        <v>0.2</v>
      </c>
      <c r="S35">
        <f t="shared" si="7"/>
        <v>0.1682118662474851</v>
      </c>
      <c r="T35">
        <f t="shared" si="8"/>
        <v>-0.19416142156613692</v>
      </c>
      <c r="U35" s="5">
        <f t="shared" si="9"/>
        <v>14.273407643333673</v>
      </c>
      <c r="V35" s="5">
        <f t="shared" si="10"/>
        <v>2.423861014742022</v>
      </c>
      <c r="W35" s="5">
        <f t="shared" si="11"/>
        <v>-2.3472383071180927</v>
      </c>
      <c r="AE35" s="9">
        <f t="shared" si="12"/>
        <v>14.273407643333673</v>
      </c>
      <c r="AF35" s="9">
        <f t="shared" si="13"/>
        <v>2.423861014742022</v>
      </c>
      <c r="AG35" s="9">
        <f t="shared" si="14"/>
        <v>-2.3472383071180927</v>
      </c>
      <c r="AH35" s="9">
        <f t="shared" si="15"/>
        <v>127</v>
      </c>
      <c r="AI35" s="9">
        <f t="shared" si="16"/>
        <v>0</v>
      </c>
    </row>
    <row r="36" spans="1:35" ht="12.75">
      <c r="A36">
        <v>5</v>
      </c>
      <c r="B36" t="s">
        <v>0</v>
      </c>
      <c r="C36">
        <v>0</v>
      </c>
      <c r="D36">
        <v>0</v>
      </c>
      <c r="E36">
        <v>0</v>
      </c>
      <c r="F36">
        <v>129</v>
      </c>
      <c r="G36">
        <f t="shared" si="5"/>
        <v>129</v>
      </c>
      <c r="H36">
        <f t="shared" si="6"/>
        <v>0</v>
      </c>
      <c r="I36">
        <v>3</v>
      </c>
      <c r="J36">
        <v>1.69</v>
      </c>
      <c r="K36">
        <v>1.2</v>
      </c>
      <c r="L36">
        <v>19.4975</v>
      </c>
      <c r="M36">
        <v>111.8511</v>
      </c>
      <c r="N36">
        <v>16.736</v>
      </c>
      <c r="O36">
        <v>15.682</v>
      </c>
      <c r="P36">
        <v>4.958</v>
      </c>
      <c r="Q36">
        <v>-2.607</v>
      </c>
      <c r="R36">
        <v>0.2</v>
      </c>
      <c r="S36">
        <f t="shared" si="7"/>
        <v>0.30626601381683494</v>
      </c>
      <c r="T36">
        <f t="shared" si="8"/>
        <v>-0.1861566434847901</v>
      </c>
      <c r="U36" s="5">
        <f t="shared" si="9"/>
        <v>15.822060776337457</v>
      </c>
      <c r="V36" s="5">
        <f t="shared" si="10"/>
        <v>5.003177302202538</v>
      </c>
      <c r="W36" s="5">
        <f t="shared" si="11"/>
        <v>-2.6260627256981683</v>
      </c>
      <c r="AE36" s="9">
        <f t="shared" si="12"/>
        <v>15.822060776337457</v>
      </c>
      <c r="AF36" s="9">
        <f t="shared" si="13"/>
        <v>5.003177302202538</v>
      </c>
      <c r="AG36" s="9">
        <f t="shared" si="14"/>
        <v>-2.6260627256981683</v>
      </c>
      <c r="AH36" s="9">
        <f t="shared" si="15"/>
        <v>129</v>
      </c>
      <c r="AI36" s="9">
        <f t="shared" si="16"/>
        <v>0</v>
      </c>
    </row>
    <row r="37" spans="1:35" ht="12.75">
      <c r="A37">
        <v>5</v>
      </c>
      <c r="B37" t="s">
        <v>0</v>
      </c>
      <c r="C37">
        <v>0</v>
      </c>
      <c r="D37">
        <v>0</v>
      </c>
      <c r="E37">
        <v>0</v>
      </c>
      <c r="F37">
        <v>135</v>
      </c>
      <c r="G37">
        <f t="shared" si="5"/>
        <v>135</v>
      </c>
      <c r="H37">
        <f t="shared" si="6"/>
        <v>0</v>
      </c>
      <c r="I37">
        <v>3</v>
      </c>
      <c r="J37">
        <v>1.69</v>
      </c>
      <c r="K37">
        <v>1.2</v>
      </c>
      <c r="L37">
        <v>27.6848</v>
      </c>
      <c r="M37">
        <v>112.8869</v>
      </c>
      <c r="N37">
        <v>16.688</v>
      </c>
      <c r="O37">
        <v>14.825</v>
      </c>
      <c r="P37">
        <v>6.887</v>
      </c>
      <c r="Q37">
        <v>-2.865</v>
      </c>
      <c r="R37">
        <v>0.2</v>
      </c>
      <c r="S37">
        <f t="shared" si="7"/>
        <v>0.43487182148051357</v>
      </c>
      <c r="T37">
        <f t="shared" si="8"/>
        <v>-0.20242695183773174</v>
      </c>
      <c r="U37" s="5">
        <f t="shared" si="9"/>
        <v>14.958981071022963</v>
      </c>
      <c r="V37" s="5">
        <f t="shared" si="10"/>
        <v>6.948907475055398</v>
      </c>
      <c r="W37" s="5">
        <f t="shared" si="11"/>
        <v>-2.8851823704188515</v>
      </c>
      <c r="AE37" s="9">
        <f t="shared" si="12"/>
        <v>14.958981071022963</v>
      </c>
      <c r="AF37" s="9">
        <f t="shared" si="13"/>
        <v>6.948907475055398</v>
      </c>
      <c r="AG37" s="9">
        <f t="shared" si="14"/>
        <v>-2.8851823704188515</v>
      </c>
      <c r="AH37" s="9">
        <f t="shared" si="15"/>
        <v>135</v>
      </c>
      <c r="AI37" s="9">
        <f t="shared" si="16"/>
        <v>0</v>
      </c>
    </row>
    <row r="38" spans="1:35" s="6" customFormat="1" ht="12.75">
      <c r="A38" s="6">
        <v>5</v>
      </c>
      <c r="B38" s="6" t="s">
        <v>0</v>
      </c>
      <c r="C38" s="6">
        <v>0</v>
      </c>
      <c r="D38" s="6">
        <v>0</v>
      </c>
      <c r="E38" s="6">
        <v>0</v>
      </c>
      <c r="F38" s="6" t="s">
        <v>13</v>
      </c>
      <c r="G38" s="6">
        <f t="shared" si="5"/>
        <v>134</v>
      </c>
      <c r="H38" s="6">
        <f t="shared" si="6"/>
        <v>1</v>
      </c>
      <c r="I38" s="6">
        <v>3</v>
      </c>
      <c r="J38" s="6">
        <v>1.69</v>
      </c>
      <c r="K38" s="6">
        <v>1.2</v>
      </c>
      <c r="L38" s="6">
        <v>21.4548</v>
      </c>
      <c r="M38" s="6">
        <v>111.2534</v>
      </c>
      <c r="N38" s="6">
        <v>18.534</v>
      </c>
      <c r="O38" s="6">
        <v>17.219</v>
      </c>
      <c r="P38" s="6">
        <v>6.033</v>
      </c>
      <c r="Q38" s="6">
        <v>-2.769</v>
      </c>
      <c r="R38" s="6">
        <v>0.2</v>
      </c>
      <c r="S38" s="6">
        <f t="shared" si="7"/>
        <v>0.33701121032119147</v>
      </c>
      <c r="T38" s="6">
        <f t="shared" si="8"/>
        <v>-0.176767993839537</v>
      </c>
      <c r="U38" s="7">
        <f t="shared" si="9"/>
        <v>17.358200768714884</v>
      </c>
      <c r="V38" s="7">
        <f t="shared" si="10"/>
        <v>6.081925477282803</v>
      </c>
      <c r="W38" s="7">
        <f t="shared" si="11"/>
        <v>-2.786767564578329</v>
      </c>
      <c r="X38" s="8">
        <f>U38-U39</f>
        <v>1.475015921061292</v>
      </c>
      <c r="Y38" s="8">
        <f>V38-V39</f>
        <v>-2.0476389631408596</v>
      </c>
      <c r="Z38" s="8">
        <f>W38-W39</f>
        <v>0.3815793785651458</v>
      </c>
      <c r="AA38" s="9">
        <f>X38/2+U39</f>
        <v>16.620692808184238</v>
      </c>
      <c r="AB38" s="9">
        <f>Y38/2+V39</f>
        <v>7.105744958853233</v>
      </c>
      <c r="AC38" s="9">
        <f>Z38/2+W39</f>
        <v>-2.977557253860902</v>
      </c>
      <c r="AE38" s="9">
        <f t="shared" si="12"/>
        <v>16.620692808184238</v>
      </c>
      <c r="AF38" s="9">
        <f t="shared" si="13"/>
        <v>7.105744958853233</v>
      </c>
      <c r="AG38" s="9">
        <f t="shared" si="14"/>
        <v>-2.977557253860902</v>
      </c>
      <c r="AH38" s="9">
        <f t="shared" si="15"/>
        <v>134</v>
      </c>
      <c r="AI38" s="9">
        <f t="shared" si="16"/>
        <v>1</v>
      </c>
    </row>
    <row r="39" spans="1:35" ht="12.75">
      <c r="A39">
        <v>5</v>
      </c>
      <c r="B39" t="s">
        <v>0</v>
      </c>
      <c r="C39">
        <v>0</v>
      </c>
      <c r="D39">
        <v>0</v>
      </c>
      <c r="E39">
        <v>0</v>
      </c>
      <c r="F39" t="s">
        <v>14</v>
      </c>
      <c r="G39">
        <f t="shared" si="5"/>
        <v>134</v>
      </c>
      <c r="H39">
        <f t="shared" si="6"/>
        <v>2</v>
      </c>
      <c r="I39">
        <v>3</v>
      </c>
      <c r="J39">
        <v>1.69</v>
      </c>
      <c r="K39">
        <v>1.2</v>
      </c>
      <c r="L39">
        <v>30.1166</v>
      </c>
      <c r="M39">
        <v>112.9088</v>
      </c>
      <c r="N39">
        <v>18.066</v>
      </c>
      <c r="O39">
        <v>15.752</v>
      </c>
      <c r="P39">
        <v>8.062</v>
      </c>
      <c r="Q39">
        <v>-3.148</v>
      </c>
      <c r="R39">
        <v>0.2</v>
      </c>
      <c r="S39">
        <f t="shared" si="7"/>
        <v>0.47307044655551184</v>
      </c>
      <c r="T39">
        <f t="shared" si="8"/>
        <v>-0.20277095623329977</v>
      </c>
      <c r="U39" s="5">
        <f t="shared" si="9"/>
        <v>15.883184847653592</v>
      </c>
      <c r="V39" s="5">
        <f t="shared" si="10"/>
        <v>8.129564440423662</v>
      </c>
      <c r="W39" s="5">
        <f t="shared" si="11"/>
        <v>-3.168346943143475</v>
      </c>
      <c r="AE39" s="9">
        <f t="shared" si="12"/>
        <v>15.883184847653592</v>
      </c>
      <c r="AF39" s="9">
        <f t="shared" si="13"/>
        <v>8.129564440423662</v>
      </c>
      <c r="AG39" s="9">
        <f t="shared" si="14"/>
        <v>-3.168346943143475</v>
      </c>
      <c r="AH39" s="9">
        <f t="shared" si="15"/>
        <v>134</v>
      </c>
      <c r="AI39" s="9">
        <f t="shared" si="16"/>
        <v>2</v>
      </c>
    </row>
    <row r="40" spans="1:35" ht="12.75">
      <c r="A40">
        <v>5</v>
      </c>
      <c r="B40" t="s">
        <v>0</v>
      </c>
      <c r="C40">
        <v>0</v>
      </c>
      <c r="D40">
        <v>0</v>
      </c>
      <c r="E40">
        <v>0</v>
      </c>
      <c r="F40">
        <v>133</v>
      </c>
      <c r="G40">
        <f t="shared" si="5"/>
        <v>133</v>
      </c>
      <c r="H40">
        <f t="shared" si="6"/>
        <v>0</v>
      </c>
      <c r="I40">
        <v>3</v>
      </c>
      <c r="J40">
        <v>1.69</v>
      </c>
      <c r="K40">
        <v>1.2</v>
      </c>
      <c r="L40">
        <v>30.5226</v>
      </c>
      <c r="M40">
        <v>113.0131</v>
      </c>
      <c r="N40">
        <v>19.824</v>
      </c>
      <c r="O40">
        <v>17.222</v>
      </c>
      <c r="P40">
        <v>8.954</v>
      </c>
      <c r="Q40">
        <v>-3.534</v>
      </c>
      <c r="R40">
        <v>0.2</v>
      </c>
      <c r="S40">
        <f t="shared" si="7"/>
        <v>0.4794478796422991</v>
      </c>
      <c r="T40">
        <f t="shared" si="8"/>
        <v>-0.2044092968021467</v>
      </c>
      <c r="U40" s="5">
        <f t="shared" si="9"/>
        <v>17.35297471518523</v>
      </c>
      <c r="V40" s="5">
        <f t="shared" si="10"/>
        <v>9.021972609445042</v>
      </c>
      <c r="W40" s="5">
        <f t="shared" si="11"/>
        <v>-3.5543486513342115</v>
      </c>
      <c r="AE40" s="9">
        <f t="shared" si="12"/>
        <v>17.35297471518523</v>
      </c>
      <c r="AF40" s="9">
        <f t="shared" si="13"/>
        <v>9.021972609445042</v>
      </c>
      <c r="AG40" s="9">
        <f t="shared" si="14"/>
        <v>-3.5543486513342115</v>
      </c>
      <c r="AH40" s="9">
        <f t="shared" si="15"/>
        <v>133</v>
      </c>
      <c r="AI40" s="9">
        <f t="shared" si="16"/>
        <v>0</v>
      </c>
    </row>
    <row r="41" spans="1:35" ht="12.75">
      <c r="A41">
        <v>5</v>
      </c>
      <c r="B41" t="s">
        <v>0</v>
      </c>
      <c r="C41">
        <v>0</v>
      </c>
      <c r="D41">
        <v>0</v>
      </c>
      <c r="E41">
        <v>0</v>
      </c>
      <c r="F41">
        <v>132</v>
      </c>
      <c r="G41">
        <f t="shared" si="5"/>
        <v>132</v>
      </c>
      <c r="H41">
        <f t="shared" si="6"/>
        <v>0</v>
      </c>
      <c r="I41">
        <v>3</v>
      </c>
      <c r="J41">
        <v>1.69</v>
      </c>
      <c r="K41">
        <v>1.2</v>
      </c>
      <c r="L41">
        <v>29.9749</v>
      </c>
      <c r="M41">
        <v>112.696</v>
      </c>
      <c r="N41">
        <v>22.785</v>
      </c>
      <c r="O41">
        <v>19.903</v>
      </c>
      <c r="P41">
        <v>10.131</v>
      </c>
      <c r="Q41">
        <v>-4.023</v>
      </c>
      <c r="R41">
        <v>0.2</v>
      </c>
      <c r="S41">
        <f t="shared" si="7"/>
        <v>0.47084462816044353</v>
      </c>
      <c r="T41">
        <f t="shared" si="8"/>
        <v>-0.19942830164988012</v>
      </c>
      <c r="U41" s="5">
        <f t="shared" si="9"/>
        <v>20.034230534744758</v>
      </c>
      <c r="V41" s="5">
        <f t="shared" si="10"/>
        <v>10.198002742100737</v>
      </c>
      <c r="W41" s="5">
        <f t="shared" si="11"/>
        <v>-4.043724371482302</v>
      </c>
      <c r="AE41" s="9">
        <f t="shared" si="12"/>
        <v>20.034230534744758</v>
      </c>
      <c r="AF41" s="9">
        <f t="shared" si="13"/>
        <v>10.198002742100737</v>
      </c>
      <c r="AG41" s="9">
        <f t="shared" si="14"/>
        <v>-4.043724371482302</v>
      </c>
      <c r="AH41" s="9">
        <f t="shared" si="15"/>
        <v>132</v>
      </c>
      <c r="AI41" s="9">
        <f t="shared" si="16"/>
        <v>0</v>
      </c>
    </row>
    <row r="42" spans="1:35" ht="12.75">
      <c r="A42">
        <v>5</v>
      </c>
      <c r="B42" t="s">
        <v>0</v>
      </c>
      <c r="C42">
        <v>0</v>
      </c>
      <c r="D42">
        <v>0</v>
      </c>
      <c r="E42">
        <v>0</v>
      </c>
      <c r="F42">
        <v>138</v>
      </c>
      <c r="G42">
        <f t="shared" si="5"/>
        <v>138</v>
      </c>
      <c r="H42">
        <f t="shared" si="6"/>
        <v>0</v>
      </c>
      <c r="I42">
        <v>3</v>
      </c>
      <c r="J42">
        <v>1.69</v>
      </c>
      <c r="K42">
        <v>1.2</v>
      </c>
      <c r="L42">
        <v>37.8704</v>
      </c>
      <c r="M42">
        <v>112.913</v>
      </c>
      <c r="N42">
        <v>20.994</v>
      </c>
      <c r="O42">
        <v>17.031</v>
      </c>
      <c r="P42">
        <v>11.523</v>
      </c>
      <c r="Q42">
        <v>-3.739</v>
      </c>
      <c r="R42">
        <v>0.2</v>
      </c>
      <c r="S42">
        <f t="shared" si="7"/>
        <v>0.5948668521425345</v>
      </c>
      <c r="T42">
        <f t="shared" si="8"/>
        <v>-0.2028369296790251</v>
      </c>
      <c r="U42" s="5">
        <f t="shared" si="9"/>
        <v>17.15293762865525</v>
      </c>
      <c r="V42" s="5">
        <f t="shared" si="10"/>
        <v>11.606148121216606</v>
      </c>
      <c r="W42" s="5">
        <f t="shared" si="11"/>
        <v>-3.759363256195681</v>
      </c>
      <c r="AE42" s="9">
        <f t="shared" si="12"/>
        <v>17.15293762865525</v>
      </c>
      <c r="AF42" s="9">
        <f t="shared" si="13"/>
        <v>11.606148121216606</v>
      </c>
      <c r="AG42" s="9">
        <f t="shared" si="14"/>
        <v>-3.759363256195681</v>
      </c>
      <c r="AH42" s="9">
        <f t="shared" si="15"/>
        <v>138</v>
      </c>
      <c r="AI42" s="9">
        <f t="shared" si="16"/>
        <v>0</v>
      </c>
    </row>
    <row r="43" spans="1:35" ht="12.75">
      <c r="A43">
        <v>5</v>
      </c>
      <c r="B43" t="s">
        <v>0</v>
      </c>
      <c r="C43">
        <v>0</v>
      </c>
      <c r="D43">
        <v>0</v>
      </c>
      <c r="E43">
        <v>0</v>
      </c>
      <c r="F43">
        <v>137</v>
      </c>
      <c r="G43">
        <f t="shared" si="5"/>
        <v>137</v>
      </c>
      <c r="H43">
        <f t="shared" si="6"/>
        <v>0</v>
      </c>
      <c r="I43">
        <v>3</v>
      </c>
      <c r="J43">
        <v>1.69</v>
      </c>
      <c r="K43">
        <v>1.2</v>
      </c>
      <c r="L43">
        <v>38.9676</v>
      </c>
      <c r="M43">
        <v>113.8439</v>
      </c>
      <c r="N43">
        <v>17.528</v>
      </c>
      <c r="O43">
        <v>14.007</v>
      </c>
      <c r="P43">
        <v>9.834</v>
      </c>
      <c r="Q43">
        <v>-3.291</v>
      </c>
      <c r="R43">
        <v>0.2</v>
      </c>
      <c r="S43">
        <f t="shared" si="7"/>
        <v>0.6121016294401281</v>
      </c>
      <c r="T43">
        <f t="shared" si="8"/>
        <v>-0.21745947268515886</v>
      </c>
      <c r="U43" s="5">
        <f t="shared" si="9"/>
        <v>14.127672262378299</v>
      </c>
      <c r="V43" s="5">
        <f t="shared" si="10"/>
        <v>9.91835658249107</v>
      </c>
      <c r="W43" s="5">
        <f t="shared" si="11"/>
        <v>-3.3132344311780146</v>
      </c>
      <c r="AE43" s="9">
        <f t="shared" si="12"/>
        <v>14.127672262378299</v>
      </c>
      <c r="AF43" s="9">
        <f t="shared" si="13"/>
        <v>9.91835658249107</v>
      </c>
      <c r="AG43" s="9">
        <f t="shared" si="14"/>
        <v>-3.3132344311780146</v>
      </c>
      <c r="AH43" s="9">
        <f t="shared" si="15"/>
        <v>137</v>
      </c>
      <c r="AI43" s="9">
        <f t="shared" si="16"/>
        <v>0</v>
      </c>
    </row>
    <row r="44" spans="1:35" ht="12.75">
      <c r="A44">
        <v>5</v>
      </c>
      <c r="B44" t="s">
        <v>0</v>
      </c>
      <c r="C44">
        <v>0</v>
      </c>
      <c r="D44">
        <v>0</v>
      </c>
      <c r="E44">
        <v>0</v>
      </c>
      <c r="F44">
        <v>147</v>
      </c>
      <c r="G44">
        <f t="shared" si="5"/>
        <v>147</v>
      </c>
      <c r="H44">
        <f t="shared" si="6"/>
        <v>0</v>
      </c>
      <c r="I44">
        <v>3</v>
      </c>
      <c r="J44">
        <v>1.69</v>
      </c>
      <c r="K44">
        <v>1.2</v>
      </c>
      <c r="L44">
        <v>46.8071</v>
      </c>
      <c r="M44">
        <v>112.176</v>
      </c>
      <c r="N44">
        <v>20.17</v>
      </c>
      <c r="O44">
        <v>14.687</v>
      </c>
      <c r="P44">
        <v>13.283</v>
      </c>
      <c r="Q44">
        <v>-3.344</v>
      </c>
      <c r="R44">
        <v>0.2</v>
      </c>
      <c r="S44">
        <f t="shared" si="7"/>
        <v>0.735244207479214</v>
      </c>
      <c r="T44">
        <f t="shared" si="8"/>
        <v>-0.19126016075054686</v>
      </c>
      <c r="U44" s="5">
        <f t="shared" si="9"/>
        <v>14.795866065297034</v>
      </c>
      <c r="V44" s="5">
        <f t="shared" si="10"/>
        <v>13.381474824490425</v>
      </c>
      <c r="W44" s="5">
        <f t="shared" si="11"/>
        <v>-3.3632505393002727</v>
      </c>
      <c r="AE44" s="9">
        <f t="shared" si="12"/>
        <v>14.795866065297034</v>
      </c>
      <c r="AF44" s="9">
        <f t="shared" si="13"/>
        <v>13.381474824490425</v>
      </c>
      <c r="AG44" s="9">
        <f t="shared" si="14"/>
        <v>-3.3632505393002727</v>
      </c>
      <c r="AH44" s="9">
        <f t="shared" si="15"/>
        <v>147</v>
      </c>
      <c r="AI44" s="9">
        <f t="shared" si="16"/>
        <v>0</v>
      </c>
    </row>
    <row r="45" spans="1:35" s="6" customFormat="1" ht="12.75">
      <c r="A45" s="6">
        <v>5</v>
      </c>
      <c r="B45" s="6" t="s">
        <v>0</v>
      </c>
      <c r="C45" s="6">
        <v>0</v>
      </c>
      <c r="D45" s="6">
        <v>0</v>
      </c>
      <c r="E45" s="6">
        <v>0</v>
      </c>
      <c r="F45" s="6" t="s">
        <v>15</v>
      </c>
      <c r="G45" s="6">
        <f t="shared" si="5"/>
        <v>146</v>
      </c>
      <c r="H45" s="6">
        <f t="shared" si="6"/>
        <v>1</v>
      </c>
      <c r="I45" s="6">
        <v>3</v>
      </c>
      <c r="J45" s="6">
        <v>1.69</v>
      </c>
      <c r="K45" s="6">
        <v>1.2</v>
      </c>
      <c r="L45" s="6">
        <v>48.2022</v>
      </c>
      <c r="M45" s="6">
        <v>112.3263</v>
      </c>
      <c r="N45" s="6">
        <v>20.316</v>
      </c>
      <c r="O45" s="6">
        <v>14.49</v>
      </c>
      <c r="P45" s="6">
        <v>13.693</v>
      </c>
      <c r="Q45" s="6">
        <v>-3.419</v>
      </c>
      <c r="R45" s="6">
        <v>0.2</v>
      </c>
      <c r="S45" s="6">
        <f t="shared" si="7"/>
        <v>0.7571583870343297</v>
      </c>
      <c r="T45" s="6">
        <f t="shared" si="8"/>
        <v>-0.19362106762971965</v>
      </c>
      <c r="U45" s="7">
        <f t="shared" si="9"/>
        <v>14.596553110558922</v>
      </c>
      <c r="V45" s="7">
        <f t="shared" si="10"/>
        <v>13.794580644295543</v>
      </c>
      <c r="W45" s="7">
        <f t="shared" si="11"/>
        <v>-3.438315093632264</v>
      </c>
      <c r="X45" s="8">
        <f>U45-U46</f>
        <v>-0.7126708990450012</v>
      </c>
      <c r="Y45" s="8">
        <f>V45-V46</f>
        <v>0.16794072432466756</v>
      </c>
      <c r="Z45" s="8">
        <f>W45-W46</f>
        <v>-0.04337210964238025</v>
      </c>
      <c r="AA45" s="9">
        <f>X45/2+U46</f>
        <v>14.952888560081423</v>
      </c>
      <c r="AB45" s="9">
        <f>Y45/2+V46</f>
        <v>13.71061028213321</v>
      </c>
      <c r="AC45" s="9">
        <f>Z45/2+W46</f>
        <v>-3.416629038811074</v>
      </c>
      <c r="AE45" s="9">
        <f t="shared" si="12"/>
        <v>14.952888560081423</v>
      </c>
      <c r="AF45" s="9">
        <f t="shared" si="13"/>
        <v>13.71061028213321</v>
      </c>
      <c r="AG45" s="9">
        <f t="shared" si="14"/>
        <v>-3.416629038811074</v>
      </c>
      <c r="AH45" s="9">
        <f t="shared" si="15"/>
        <v>146</v>
      </c>
      <c r="AI45" s="9">
        <f t="shared" si="16"/>
        <v>1</v>
      </c>
    </row>
    <row r="46" spans="1:35" ht="12.75">
      <c r="A46">
        <v>5</v>
      </c>
      <c r="B46" t="s">
        <v>0</v>
      </c>
      <c r="C46">
        <v>0</v>
      </c>
      <c r="D46">
        <v>0</v>
      </c>
      <c r="E46">
        <v>0</v>
      </c>
      <c r="F46" t="s">
        <v>16</v>
      </c>
      <c r="G46">
        <f t="shared" si="5"/>
        <v>146</v>
      </c>
      <c r="H46">
        <f t="shared" si="6"/>
        <v>2</v>
      </c>
      <c r="I46">
        <v>3</v>
      </c>
      <c r="J46">
        <v>1.69</v>
      </c>
      <c r="K46">
        <v>1.2</v>
      </c>
      <c r="L46">
        <v>46.3023</v>
      </c>
      <c r="M46">
        <v>111.9538</v>
      </c>
      <c r="N46">
        <v>20.712</v>
      </c>
      <c r="O46">
        <v>15.199</v>
      </c>
      <c r="P46">
        <v>13.528</v>
      </c>
      <c r="Q46">
        <v>-3.376</v>
      </c>
      <c r="R46">
        <v>0.2</v>
      </c>
      <c r="S46">
        <f t="shared" si="7"/>
        <v>0.7273148276215535</v>
      </c>
      <c r="T46">
        <f t="shared" si="8"/>
        <v>-0.18776985131240842</v>
      </c>
      <c r="U46" s="5">
        <f t="shared" si="9"/>
        <v>15.309224009603923</v>
      </c>
      <c r="V46" s="5">
        <f t="shared" si="10"/>
        <v>13.626639919970875</v>
      </c>
      <c r="W46" s="5">
        <f t="shared" si="11"/>
        <v>-3.3949429839898837</v>
      </c>
      <c r="AE46" s="9">
        <f t="shared" si="12"/>
        <v>15.309224009603923</v>
      </c>
      <c r="AF46" s="9">
        <f t="shared" si="13"/>
        <v>13.626639919970875</v>
      </c>
      <c r="AG46" s="9">
        <f t="shared" si="14"/>
        <v>-3.3949429839898837</v>
      </c>
      <c r="AH46" s="9">
        <f t="shared" si="15"/>
        <v>146</v>
      </c>
      <c r="AI46" s="9">
        <f t="shared" si="16"/>
        <v>2</v>
      </c>
    </row>
    <row r="47" spans="1:35" ht="12.75">
      <c r="A47">
        <v>5</v>
      </c>
      <c r="B47" t="s">
        <v>0</v>
      </c>
      <c r="C47">
        <v>0</v>
      </c>
      <c r="D47">
        <v>0</v>
      </c>
      <c r="E47">
        <v>0</v>
      </c>
      <c r="F47">
        <v>140</v>
      </c>
      <c r="G47">
        <f t="shared" si="5"/>
        <v>140</v>
      </c>
      <c r="H47">
        <f t="shared" si="6"/>
        <v>0</v>
      </c>
      <c r="I47">
        <v>3</v>
      </c>
      <c r="J47">
        <v>1.69</v>
      </c>
      <c r="K47">
        <v>1.2</v>
      </c>
      <c r="L47">
        <v>44.0899</v>
      </c>
      <c r="M47">
        <v>112.7265</v>
      </c>
      <c r="N47">
        <v>23.624</v>
      </c>
      <c r="O47">
        <v>17.819</v>
      </c>
      <c r="P47">
        <v>14.783</v>
      </c>
      <c r="Q47">
        <v>-4.201</v>
      </c>
      <c r="R47">
        <v>0.2</v>
      </c>
      <c r="S47">
        <f t="shared" si="7"/>
        <v>0.6925625296875432</v>
      </c>
      <c r="T47">
        <f t="shared" si="8"/>
        <v>-0.19990739452955264</v>
      </c>
      <c r="U47" s="5">
        <f t="shared" si="9"/>
        <v>17.932383179287484</v>
      </c>
      <c r="V47" s="5">
        <f t="shared" si="10"/>
        <v>14.87766120897135</v>
      </c>
      <c r="W47" s="5">
        <f t="shared" si="11"/>
        <v>-4.221078004568368</v>
      </c>
      <c r="AE47" s="9">
        <f t="shared" si="12"/>
        <v>17.932383179287484</v>
      </c>
      <c r="AF47" s="9">
        <f t="shared" si="13"/>
        <v>14.87766120897135</v>
      </c>
      <c r="AG47" s="9">
        <f t="shared" si="14"/>
        <v>-4.221078004568368</v>
      </c>
      <c r="AH47" s="9">
        <f t="shared" si="15"/>
        <v>140</v>
      </c>
      <c r="AI47" s="9">
        <f t="shared" si="16"/>
        <v>0</v>
      </c>
    </row>
    <row r="48" spans="1:35" ht="12.75">
      <c r="A48">
        <v>5</v>
      </c>
      <c r="B48" t="s">
        <v>0</v>
      </c>
      <c r="C48">
        <v>0</v>
      </c>
      <c r="D48">
        <v>0</v>
      </c>
      <c r="E48">
        <v>0</v>
      </c>
      <c r="F48">
        <v>141</v>
      </c>
      <c r="G48">
        <f t="shared" si="5"/>
        <v>141</v>
      </c>
      <c r="H48">
        <f t="shared" si="6"/>
        <v>0</v>
      </c>
      <c r="I48">
        <v>3</v>
      </c>
      <c r="J48">
        <v>1.69</v>
      </c>
      <c r="K48">
        <v>1.2</v>
      </c>
      <c r="L48">
        <v>46.4074</v>
      </c>
      <c r="M48">
        <v>111.9646</v>
      </c>
      <c r="N48">
        <v>26.646</v>
      </c>
      <c r="O48">
        <v>19.524</v>
      </c>
      <c r="P48">
        <v>17.436</v>
      </c>
      <c r="Q48">
        <v>-4.488</v>
      </c>
      <c r="R48">
        <v>0.2</v>
      </c>
      <c r="S48">
        <f t="shared" si="7"/>
        <v>0.7289657345610149</v>
      </c>
      <c r="T48">
        <f t="shared" si="8"/>
        <v>-0.18793949731570248</v>
      </c>
      <c r="U48" s="5">
        <f t="shared" si="9"/>
        <v>19.634233862426157</v>
      </c>
      <c r="V48" s="5">
        <f t="shared" si="10"/>
        <v>17.534483427268608</v>
      </c>
      <c r="W48" s="5">
        <f t="shared" si="11"/>
        <v>-4.507090865924093</v>
      </c>
      <c r="AE48" s="9">
        <f t="shared" si="12"/>
        <v>19.634233862426157</v>
      </c>
      <c r="AF48" s="9">
        <f t="shared" si="13"/>
        <v>17.534483427268608</v>
      </c>
      <c r="AG48" s="9">
        <f t="shared" si="14"/>
        <v>-4.507090865924093</v>
      </c>
      <c r="AH48" s="9">
        <f t="shared" si="15"/>
        <v>141</v>
      </c>
      <c r="AI48" s="9">
        <f t="shared" si="16"/>
        <v>0</v>
      </c>
    </row>
    <row r="49" spans="1:35" ht="12.75">
      <c r="A49">
        <v>5</v>
      </c>
      <c r="B49" t="s">
        <v>0</v>
      </c>
      <c r="C49">
        <v>0</v>
      </c>
      <c r="D49">
        <v>0</v>
      </c>
      <c r="E49">
        <v>0</v>
      </c>
      <c r="F49">
        <v>139</v>
      </c>
      <c r="G49">
        <f t="shared" si="5"/>
        <v>139</v>
      </c>
      <c r="H49">
        <f t="shared" si="6"/>
        <v>0</v>
      </c>
      <c r="I49">
        <v>3</v>
      </c>
      <c r="J49">
        <v>1.69</v>
      </c>
      <c r="K49">
        <v>1.2</v>
      </c>
      <c r="L49">
        <v>40.3919</v>
      </c>
      <c r="M49">
        <v>111.9645</v>
      </c>
      <c r="N49">
        <v>26.153</v>
      </c>
      <c r="O49">
        <v>20.692</v>
      </c>
      <c r="P49">
        <v>15.229</v>
      </c>
      <c r="Q49">
        <v>-4.396</v>
      </c>
      <c r="R49">
        <v>0.2</v>
      </c>
      <c r="S49">
        <f t="shared" si="7"/>
        <v>0.6344744815226678</v>
      </c>
      <c r="T49">
        <f t="shared" si="8"/>
        <v>-0.18793792651937546</v>
      </c>
      <c r="U49" s="5">
        <f t="shared" si="9"/>
        <v>20.81098067801232</v>
      </c>
      <c r="V49" s="5">
        <f t="shared" si="10"/>
        <v>15.316681145341905</v>
      </c>
      <c r="W49" s="5">
        <f t="shared" si="11"/>
        <v>-4.414940662899021</v>
      </c>
      <c r="AE49" s="9">
        <f t="shared" si="12"/>
        <v>20.81098067801232</v>
      </c>
      <c r="AF49" s="9">
        <f t="shared" si="13"/>
        <v>15.316681145341905</v>
      </c>
      <c r="AG49" s="9">
        <f t="shared" si="14"/>
        <v>-4.414940662899021</v>
      </c>
      <c r="AH49" s="9">
        <f t="shared" si="15"/>
        <v>139</v>
      </c>
      <c r="AI49" s="9">
        <f t="shared" si="16"/>
        <v>0</v>
      </c>
    </row>
    <row r="50" spans="1:35" ht="12.75">
      <c r="A50">
        <v>5</v>
      </c>
      <c r="B50" t="s">
        <v>0</v>
      </c>
      <c r="C50">
        <v>0</v>
      </c>
      <c r="D50">
        <v>0</v>
      </c>
      <c r="E50">
        <v>0</v>
      </c>
      <c r="F50">
        <v>198</v>
      </c>
      <c r="G50">
        <f t="shared" si="5"/>
        <v>198</v>
      </c>
      <c r="H50">
        <f t="shared" si="6"/>
        <v>0</v>
      </c>
      <c r="I50">
        <v>3</v>
      </c>
      <c r="J50">
        <v>1.69</v>
      </c>
      <c r="K50">
        <v>1.2</v>
      </c>
      <c r="L50">
        <v>54.9679</v>
      </c>
      <c r="M50">
        <v>111.1878</v>
      </c>
      <c r="N50">
        <v>28.056</v>
      </c>
      <c r="O50">
        <v>17.951</v>
      </c>
      <c r="P50">
        <v>20.997</v>
      </c>
      <c r="Q50">
        <v>-4.415</v>
      </c>
      <c r="R50">
        <v>0.2</v>
      </c>
      <c r="S50">
        <f t="shared" si="7"/>
        <v>0.863433754116292</v>
      </c>
      <c r="T50">
        <f t="shared" si="8"/>
        <v>-0.17573755144915948</v>
      </c>
      <c r="U50" s="5">
        <f t="shared" si="9"/>
        <v>18.046835869054405</v>
      </c>
      <c r="V50" s="5">
        <f t="shared" si="10"/>
        <v>21.10856835304567</v>
      </c>
      <c r="W50" s="5">
        <f t="shared" si="11"/>
        <v>-4.4326367091738295</v>
      </c>
      <c r="AE50" s="9">
        <f t="shared" si="12"/>
        <v>18.046835869054405</v>
      </c>
      <c r="AF50" s="9">
        <f t="shared" si="13"/>
        <v>21.10856835304567</v>
      </c>
      <c r="AG50" s="9">
        <f t="shared" si="14"/>
        <v>-4.4326367091738295</v>
      </c>
      <c r="AH50" s="9">
        <f t="shared" si="15"/>
        <v>198</v>
      </c>
      <c r="AI50" s="9">
        <f t="shared" si="16"/>
        <v>0</v>
      </c>
    </row>
    <row r="51" spans="1:35" ht="12.75">
      <c r="A51">
        <v>5</v>
      </c>
      <c r="B51" t="s">
        <v>0</v>
      </c>
      <c r="C51">
        <v>0</v>
      </c>
      <c r="D51">
        <v>0</v>
      </c>
      <c r="E51">
        <v>0</v>
      </c>
      <c r="F51" t="s">
        <v>17</v>
      </c>
      <c r="G51">
        <f t="shared" si="5"/>
        <v>3</v>
      </c>
      <c r="H51">
        <f t="shared" si="6"/>
        <v>0</v>
      </c>
      <c r="I51">
        <v>99</v>
      </c>
      <c r="J51">
        <v>1.69</v>
      </c>
      <c r="K51">
        <v>1.2</v>
      </c>
      <c r="L51">
        <v>57.003</v>
      </c>
      <c r="M51">
        <v>109.7735</v>
      </c>
      <c r="N51">
        <v>36.895</v>
      </c>
      <c r="O51">
        <v>22.796</v>
      </c>
      <c r="P51">
        <v>28.457</v>
      </c>
      <c r="Q51">
        <v>-5.151</v>
      </c>
      <c r="R51">
        <v>0</v>
      </c>
      <c r="S51">
        <f t="shared" si="7"/>
        <v>0.895401030162895</v>
      </c>
      <c r="T51">
        <f t="shared" si="8"/>
        <v>-0.1535217789992993</v>
      </c>
      <c r="U51" s="5">
        <f t="shared" si="9"/>
        <v>22.826565018882434</v>
      </c>
      <c r="V51" s="5">
        <f t="shared" si="10"/>
        <v>28.49496234940487</v>
      </c>
      <c r="W51" s="5">
        <f t="shared" si="11"/>
        <v>-5.1519624347294535</v>
      </c>
      <c r="AE51" s="9">
        <f t="shared" si="12"/>
        <v>22.826565018882434</v>
      </c>
      <c r="AF51" s="9">
        <f t="shared" si="13"/>
        <v>28.49496234940487</v>
      </c>
      <c r="AG51" s="9">
        <f t="shared" si="14"/>
        <v>-5.1519624347294535</v>
      </c>
      <c r="AH51" s="9">
        <f t="shared" si="15"/>
        <v>3</v>
      </c>
      <c r="AI51" s="9">
        <f t="shared" si="16"/>
        <v>0</v>
      </c>
    </row>
    <row r="52" spans="1:35" ht="12.75">
      <c r="A52">
        <v>5</v>
      </c>
      <c r="B52" t="s">
        <v>0</v>
      </c>
      <c r="C52">
        <v>0</v>
      </c>
      <c r="D52">
        <v>0</v>
      </c>
      <c r="E52">
        <v>0</v>
      </c>
      <c r="F52">
        <v>201</v>
      </c>
      <c r="G52">
        <f t="shared" si="5"/>
        <v>201</v>
      </c>
      <c r="H52">
        <f t="shared" si="6"/>
        <v>0</v>
      </c>
      <c r="I52">
        <v>3</v>
      </c>
      <c r="J52">
        <v>1.69</v>
      </c>
      <c r="K52">
        <v>1.2</v>
      </c>
      <c r="L52">
        <v>57.8051</v>
      </c>
      <c r="M52">
        <v>109.9312</v>
      </c>
      <c r="N52">
        <v>33.748</v>
      </c>
      <c r="O52">
        <v>20.514</v>
      </c>
      <c r="P52">
        <v>26.28</v>
      </c>
      <c r="Q52">
        <v>-4.753</v>
      </c>
      <c r="R52">
        <v>0.2</v>
      </c>
      <c r="S52">
        <f t="shared" si="7"/>
        <v>0.9080003875001169</v>
      </c>
      <c r="T52">
        <f t="shared" si="8"/>
        <v>-0.1559989248066549</v>
      </c>
      <c r="U52" s="5">
        <f t="shared" si="9"/>
        <v>20.604941490047413</v>
      </c>
      <c r="V52" s="5">
        <f t="shared" si="10"/>
        <v>26.396465727625916</v>
      </c>
      <c r="W52" s="5">
        <f t="shared" si="11"/>
        <v>-4.768861245585044</v>
      </c>
      <c r="AE52" s="9">
        <f t="shared" si="12"/>
        <v>20.604941490047413</v>
      </c>
      <c r="AF52" s="9">
        <f t="shared" si="13"/>
        <v>26.396465727625916</v>
      </c>
      <c r="AG52" s="9">
        <f t="shared" si="14"/>
        <v>-4.768861245585044</v>
      </c>
      <c r="AH52" s="9">
        <f t="shared" si="15"/>
        <v>201</v>
      </c>
      <c r="AI52" s="9">
        <f t="shared" si="16"/>
        <v>0</v>
      </c>
    </row>
    <row r="53" spans="1:35" ht="12.75">
      <c r="A53">
        <v>5</v>
      </c>
      <c r="B53" t="s">
        <v>0</v>
      </c>
      <c r="C53">
        <v>0</v>
      </c>
      <c r="D53">
        <v>0</v>
      </c>
      <c r="E53">
        <v>0</v>
      </c>
      <c r="F53">
        <v>202</v>
      </c>
      <c r="G53">
        <f t="shared" si="5"/>
        <v>202</v>
      </c>
      <c r="H53">
        <f t="shared" si="6"/>
        <v>0</v>
      </c>
      <c r="I53">
        <v>3</v>
      </c>
      <c r="J53">
        <v>1.69</v>
      </c>
      <c r="K53">
        <v>1.2</v>
      </c>
      <c r="L53">
        <v>59.8299</v>
      </c>
      <c r="M53">
        <v>109.8292</v>
      </c>
      <c r="N53">
        <v>35.66</v>
      </c>
      <c r="O53">
        <v>20.787</v>
      </c>
      <c r="P53">
        <v>28.451</v>
      </c>
      <c r="Q53">
        <v>-4.993</v>
      </c>
      <c r="R53">
        <v>0.2</v>
      </c>
      <c r="S53">
        <f t="shared" si="7"/>
        <v>0.9398058715250599</v>
      </c>
      <c r="T53">
        <f t="shared" si="8"/>
        <v>-0.1543967125533241</v>
      </c>
      <c r="U53" s="5">
        <f t="shared" si="9"/>
        <v>20.87461901505311</v>
      </c>
      <c r="V53" s="5">
        <f t="shared" si="10"/>
        <v>28.570601499528024</v>
      </c>
      <c r="W53" s="5">
        <f t="shared" si="11"/>
        <v>-5.0093164221674895</v>
      </c>
      <c r="AE53" s="9">
        <f t="shared" si="12"/>
        <v>20.87461901505311</v>
      </c>
      <c r="AF53" s="9">
        <f t="shared" si="13"/>
        <v>28.570601499528024</v>
      </c>
      <c r="AG53" s="9">
        <f t="shared" si="14"/>
        <v>-5.0093164221674895</v>
      </c>
      <c r="AH53" s="9">
        <f t="shared" si="15"/>
        <v>202</v>
      </c>
      <c r="AI53" s="9">
        <f t="shared" si="16"/>
        <v>0</v>
      </c>
    </row>
    <row r="54" spans="1:35" ht="12.75">
      <c r="A54">
        <v>5</v>
      </c>
      <c r="B54" t="s">
        <v>0</v>
      </c>
      <c r="C54">
        <v>0</v>
      </c>
      <c r="D54">
        <v>0</v>
      </c>
      <c r="E54">
        <v>0</v>
      </c>
      <c r="F54">
        <v>199</v>
      </c>
      <c r="G54">
        <f t="shared" si="5"/>
        <v>199</v>
      </c>
      <c r="H54">
        <f t="shared" si="6"/>
        <v>0</v>
      </c>
      <c r="I54">
        <v>3</v>
      </c>
      <c r="J54">
        <v>1.69</v>
      </c>
      <c r="K54">
        <v>1.2</v>
      </c>
      <c r="L54">
        <v>59.2817</v>
      </c>
      <c r="M54">
        <v>110.8323</v>
      </c>
      <c r="N54">
        <v>29.346</v>
      </c>
      <c r="O54">
        <v>17.263</v>
      </c>
      <c r="P54">
        <v>23.205</v>
      </c>
      <c r="Q54">
        <v>-4.479</v>
      </c>
      <c r="R54">
        <v>0.2</v>
      </c>
      <c r="S54">
        <f t="shared" si="7"/>
        <v>0.9311947660615703</v>
      </c>
      <c r="T54">
        <f t="shared" si="8"/>
        <v>-0.17015337050740387</v>
      </c>
      <c r="U54" s="5">
        <f t="shared" si="9"/>
        <v>17.35120514736327</v>
      </c>
      <c r="V54" s="5">
        <f t="shared" si="10"/>
        <v>23.323873097976712</v>
      </c>
      <c r="W54" s="5">
        <f t="shared" si="11"/>
        <v>-4.496194438653239</v>
      </c>
      <c r="AE54" s="9">
        <f t="shared" si="12"/>
        <v>17.35120514736327</v>
      </c>
      <c r="AF54" s="9">
        <f t="shared" si="13"/>
        <v>23.323873097976712</v>
      </c>
      <c r="AG54" s="9">
        <f t="shared" si="14"/>
        <v>-4.496194438653239</v>
      </c>
      <c r="AH54" s="9">
        <f t="shared" si="15"/>
        <v>199</v>
      </c>
      <c r="AI54" s="9">
        <f t="shared" si="16"/>
        <v>0</v>
      </c>
    </row>
    <row r="55" spans="1:35" ht="12.75">
      <c r="A55">
        <v>5</v>
      </c>
      <c r="B55" t="s">
        <v>0</v>
      </c>
      <c r="C55">
        <v>0</v>
      </c>
      <c r="D55">
        <v>0</v>
      </c>
      <c r="E55">
        <v>0</v>
      </c>
      <c r="F55">
        <v>196</v>
      </c>
      <c r="G55">
        <f t="shared" si="5"/>
        <v>196</v>
      </c>
      <c r="H55">
        <f t="shared" si="6"/>
        <v>0</v>
      </c>
      <c r="I55">
        <v>3</v>
      </c>
      <c r="J55">
        <v>1.69</v>
      </c>
      <c r="K55">
        <v>1.2</v>
      </c>
      <c r="L55">
        <v>58.0953</v>
      </c>
      <c r="M55">
        <v>111.3538</v>
      </c>
      <c r="N55">
        <v>26.737</v>
      </c>
      <c r="O55">
        <v>16.095</v>
      </c>
      <c r="P55">
        <v>20.814</v>
      </c>
      <c r="Q55">
        <v>-4.253</v>
      </c>
      <c r="R55">
        <v>0.2</v>
      </c>
      <c r="S55">
        <f t="shared" si="7"/>
        <v>0.9125588384404757</v>
      </c>
      <c r="T55">
        <f t="shared" si="8"/>
        <v>-0.17834507335163918</v>
      </c>
      <c r="U55" s="5">
        <f t="shared" si="9"/>
        <v>16.18653202108807</v>
      </c>
      <c r="V55" s="5">
        <f t="shared" si="10"/>
        <v>20.932178731675833</v>
      </c>
      <c r="W55" s="5">
        <f t="shared" si="11"/>
        <v>-4.2709143904917095</v>
      </c>
      <c r="AE55" s="9">
        <f t="shared" si="12"/>
        <v>16.18653202108807</v>
      </c>
      <c r="AF55" s="9">
        <f t="shared" si="13"/>
        <v>20.932178731675833</v>
      </c>
      <c r="AG55" s="9">
        <f t="shared" si="14"/>
        <v>-4.2709143904917095</v>
      </c>
      <c r="AH55" s="9">
        <f t="shared" si="15"/>
        <v>196</v>
      </c>
      <c r="AI55" s="9">
        <f t="shared" si="16"/>
        <v>0</v>
      </c>
    </row>
    <row r="56" spans="1:35" ht="12.75">
      <c r="A56">
        <v>5</v>
      </c>
      <c r="B56" t="s">
        <v>0</v>
      </c>
      <c r="C56">
        <v>0</v>
      </c>
      <c r="D56">
        <v>0</v>
      </c>
      <c r="E56">
        <v>0</v>
      </c>
      <c r="F56">
        <v>143</v>
      </c>
      <c r="G56">
        <f t="shared" si="5"/>
        <v>143</v>
      </c>
      <c r="H56">
        <f t="shared" si="6"/>
        <v>0</v>
      </c>
      <c r="I56">
        <v>3</v>
      </c>
      <c r="J56">
        <v>1.69</v>
      </c>
      <c r="K56">
        <v>1.2</v>
      </c>
      <c r="L56">
        <v>53.3527</v>
      </c>
      <c r="M56">
        <v>111.0954</v>
      </c>
      <c r="N56">
        <v>23.649</v>
      </c>
      <c r="O56">
        <v>15.579</v>
      </c>
      <c r="P56">
        <v>17.313</v>
      </c>
      <c r="Q56">
        <v>-3.611</v>
      </c>
      <c r="R56">
        <v>0.2</v>
      </c>
      <c r="S56">
        <f t="shared" si="7"/>
        <v>0.8380622518459008</v>
      </c>
      <c r="T56">
        <f t="shared" si="8"/>
        <v>-0.17428613564320106</v>
      </c>
      <c r="U56" s="5">
        <f t="shared" si="9"/>
        <v>15.678090690631503</v>
      </c>
      <c r="V56" s="5">
        <f t="shared" si="10"/>
        <v>17.422939697596792</v>
      </c>
      <c r="W56" s="5">
        <f t="shared" si="11"/>
        <v>-3.6281984825523326</v>
      </c>
      <c r="AE56" s="9">
        <f t="shared" si="12"/>
        <v>15.678090690631503</v>
      </c>
      <c r="AF56" s="9">
        <f t="shared" si="13"/>
        <v>17.422939697596792</v>
      </c>
      <c r="AG56" s="9">
        <f t="shared" si="14"/>
        <v>-3.6281984825523326</v>
      </c>
      <c r="AH56" s="9">
        <f t="shared" si="15"/>
        <v>143</v>
      </c>
      <c r="AI56" s="9">
        <f t="shared" si="16"/>
        <v>0</v>
      </c>
    </row>
    <row r="57" spans="1:35" ht="12.75">
      <c r="A57">
        <v>5</v>
      </c>
      <c r="B57" t="s">
        <v>0</v>
      </c>
      <c r="C57">
        <v>0</v>
      </c>
      <c r="D57">
        <v>0</v>
      </c>
      <c r="E57">
        <v>0</v>
      </c>
      <c r="F57">
        <v>142</v>
      </c>
      <c r="G57">
        <f t="shared" si="5"/>
        <v>142</v>
      </c>
      <c r="H57">
        <f t="shared" si="6"/>
        <v>0</v>
      </c>
      <c r="I57">
        <v>3</v>
      </c>
      <c r="J57">
        <v>1.69</v>
      </c>
      <c r="K57">
        <v>1.2</v>
      </c>
      <c r="L57">
        <v>52.8696</v>
      </c>
      <c r="M57">
        <v>110.9756</v>
      </c>
      <c r="N57">
        <v>23.707</v>
      </c>
      <c r="O57">
        <v>15.754</v>
      </c>
      <c r="P57">
        <v>17.242</v>
      </c>
      <c r="Q57">
        <v>-3.576</v>
      </c>
      <c r="R57">
        <v>0.2</v>
      </c>
      <c r="S57">
        <f t="shared" si="7"/>
        <v>0.8304737347911547</v>
      </c>
      <c r="T57">
        <f t="shared" si="8"/>
        <v>-0.1724043216437008</v>
      </c>
      <c r="U57" s="5">
        <f t="shared" si="9"/>
        <v>15.85360518434195</v>
      </c>
      <c r="V57" s="5">
        <f t="shared" si="10"/>
        <v>17.351352123148235</v>
      </c>
      <c r="W57" s="5">
        <f t="shared" si="11"/>
        <v>-3.594127050196734</v>
      </c>
      <c r="AE57" s="9">
        <f t="shared" si="12"/>
        <v>15.85360518434195</v>
      </c>
      <c r="AF57" s="9">
        <f t="shared" si="13"/>
        <v>17.351352123148235</v>
      </c>
      <c r="AG57" s="9">
        <f t="shared" si="14"/>
        <v>-3.594127050196734</v>
      </c>
      <c r="AH57" s="9">
        <f t="shared" si="15"/>
        <v>142</v>
      </c>
      <c r="AI57" s="9">
        <f t="shared" si="16"/>
        <v>0</v>
      </c>
    </row>
    <row r="58" spans="1:35" ht="12.75">
      <c r="A58">
        <v>5</v>
      </c>
      <c r="B58" t="s">
        <v>0</v>
      </c>
      <c r="C58">
        <v>0</v>
      </c>
      <c r="D58">
        <v>0</v>
      </c>
      <c r="E58">
        <v>0</v>
      </c>
      <c r="F58">
        <v>144</v>
      </c>
      <c r="G58">
        <f t="shared" si="5"/>
        <v>144</v>
      </c>
      <c r="H58">
        <f t="shared" si="6"/>
        <v>0</v>
      </c>
      <c r="I58">
        <v>3</v>
      </c>
      <c r="J58">
        <v>1.69</v>
      </c>
      <c r="K58">
        <v>1.2</v>
      </c>
      <c r="L58">
        <v>58.5283</v>
      </c>
      <c r="M58">
        <v>112.6354</v>
      </c>
      <c r="N58">
        <v>20.422</v>
      </c>
      <c r="O58">
        <v>12.139</v>
      </c>
      <c r="P58">
        <v>15.921</v>
      </c>
      <c r="Q58">
        <v>-3.536</v>
      </c>
      <c r="R58">
        <v>0.2</v>
      </c>
      <c r="S58">
        <f t="shared" si="7"/>
        <v>0.9193603865354976</v>
      </c>
      <c r="T58">
        <f t="shared" si="8"/>
        <v>-0.1984763990758427</v>
      </c>
      <c r="U58" s="5">
        <f t="shared" si="9"/>
        <v>12.228522242736842</v>
      </c>
      <c r="V58" s="5">
        <f t="shared" si="10"/>
        <v>16.03798122550967</v>
      </c>
      <c r="W58" s="5">
        <f t="shared" si="11"/>
        <v>-3.556443213120332</v>
      </c>
      <c r="AE58" s="9">
        <f t="shared" si="12"/>
        <v>12.228522242736842</v>
      </c>
      <c r="AF58" s="9">
        <f t="shared" si="13"/>
        <v>16.03798122550967</v>
      </c>
      <c r="AG58" s="9">
        <f t="shared" si="14"/>
        <v>-3.556443213120332</v>
      </c>
      <c r="AH58" s="9">
        <f t="shared" si="15"/>
        <v>144</v>
      </c>
      <c r="AI58" s="9">
        <f t="shared" si="16"/>
        <v>0</v>
      </c>
    </row>
    <row r="59" spans="1:35" ht="12.75">
      <c r="A59">
        <v>5</v>
      </c>
      <c r="B59" t="s">
        <v>0</v>
      </c>
      <c r="C59">
        <v>0</v>
      </c>
      <c r="D59">
        <v>0</v>
      </c>
      <c r="E59">
        <v>0</v>
      </c>
      <c r="F59">
        <v>145</v>
      </c>
      <c r="G59">
        <f t="shared" si="5"/>
        <v>145</v>
      </c>
      <c r="H59">
        <f t="shared" si="6"/>
        <v>0</v>
      </c>
      <c r="I59">
        <v>3</v>
      </c>
      <c r="J59">
        <v>1.69</v>
      </c>
      <c r="K59">
        <v>1.2</v>
      </c>
      <c r="L59">
        <v>58.9729</v>
      </c>
      <c r="M59">
        <v>112.7045</v>
      </c>
      <c r="N59">
        <v>20.862</v>
      </c>
      <c r="O59">
        <v>12.284</v>
      </c>
      <c r="P59">
        <v>16.346</v>
      </c>
      <c r="Q59">
        <v>-3.645</v>
      </c>
      <c r="R59">
        <v>0.2</v>
      </c>
      <c r="S59">
        <f t="shared" si="7"/>
        <v>0.9263441470044277</v>
      </c>
      <c r="T59">
        <f t="shared" si="8"/>
        <v>-0.19956181933765782</v>
      </c>
      <c r="U59" s="5">
        <f t="shared" si="9"/>
        <v>12.372655913421127</v>
      </c>
      <c r="V59" s="5">
        <f t="shared" si="10"/>
        <v>16.464229066179968</v>
      </c>
      <c r="W59" s="5">
        <f t="shared" si="11"/>
        <v>-3.665504060906617</v>
      </c>
      <c r="AE59" s="9">
        <f t="shared" si="12"/>
        <v>12.372655913421127</v>
      </c>
      <c r="AF59" s="9">
        <f t="shared" si="13"/>
        <v>16.464229066179968</v>
      </c>
      <c r="AG59" s="9">
        <f t="shared" si="14"/>
        <v>-3.665504060906617</v>
      </c>
      <c r="AH59" s="9">
        <f t="shared" si="15"/>
        <v>145</v>
      </c>
      <c r="AI59" s="9">
        <f t="shared" si="16"/>
        <v>0</v>
      </c>
    </row>
    <row r="60" spans="1:35" ht="12.75">
      <c r="A60">
        <v>5</v>
      </c>
      <c r="B60" t="s">
        <v>0</v>
      </c>
      <c r="C60">
        <v>0</v>
      </c>
      <c r="D60">
        <v>0</v>
      </c>
      <c r="E60">
        <v>0</v>
      </c>
      <c r="F60">
        <v>197</v>
      </c>
      <c r="G60">
        <f t="shared" si="5"/>
        <v>197</v>
      </c>
      <c r="H60">
        <f t="shared" si="6"/>
        <v>0</v>
      </c>
      <c r="I60">
        <v>3</v>
      </c>
      <c r="J60">
        <v>1.69</v>
      </c>
      <c r="K60">
        <v>1.2</v>
      </c>
      <c r="L60">
        <v>60.2361</v>
      </c>
      <c r="M60">
        <v>111.3539</v>
      </c>
      <c r="N60">
        <v>24.104</v>
      </c>
      <c r="O60">
        <v>13.872</v>
      </c>
      <c r="P60">
        <v>19.242</v>
      </c>
      <c r="Q60">
        <v>-3.786</v>
      </c>
      <c r="R60">
        <v>0.2</v>
      </c>
      <c r="S60">
        <f t="shared" si="7"/>
        <v>0.9461864462045008</v>
      </c>
      <c r="T60">
        <f t="shared" si="8"/>
        <v>-0.17834664414796575</v>
      </c>
      <c r="U60" s="5">
        <f t="shared" si="9"/>
        <v>13.958304703766213</v>
      </c>
      <c r="V60" s="5">
        <f t="shared" si="10"/>
        <v>19.36256195880014</v>
      </c>
      <c r="W60" s="5">
        <f t="shared" si="11"/>
        <v>-3.8038546057402005</v>
      </c>
      <c r="AE60" s="9">
        <f t="shared" si="12"/>
        <v>13.958304703766213</v>
      </c>
      <c r="AF60" s="9">
        <f t="shared" si="13"/>
        <v>19.36256195880014</v>
      </c>
      <c r="AG60" s="9">
        <f t="shared" si="14"/>
        <v>-3.8038546057402005</v>
      </c>
      <c r="AH60" s="9">
        <f t="shared" si="15"/>
        <v>197</v>
      </c>
      <c r="AI60" s="9">
        <f t="shared" si="16"/>
        <v>0</v>
      </c>
    </row>
    <row r="61" spans="1:35" ht="12.75">
      <c r="A61">
        <v>5</v>
      </c>
      <c r="B61" t="s">
        <v>0</v>
      </c>
      <c r="C61">
        <v>0</v>
      </c>
      <c r="D61">
        <v>0</v>
      </c>
      <c r="E61">
        <v>0</v>
      </c>
      <c r="F61">
        <v>194</v>
      </c>
      <c r="G61">
        <f t="shared" si="5"/>
        <v>194</v>
      </c>
      <c r="H61">
        <f t="shared" si="6"/>
        <v>0</v>
      </c>
      <c r="I61">
        <v>3</v>
      </c>
      <c r="J61">
        <v>1.69</v>
      </c>
      <c r="K61">
        <v>1.2</v>
      </c>
      <c r="L61">
        <v>66.1256</v>
      </c>
      <c r="M61">
        <v>111.0546</v>
      </c>
      <c r="N61">
        <v>25.982</v>
      </c>
      <c r="O61">
        <v>12.983</v>
      </c>
      <c r="P61">
        <v>22.053</v>
      </c>
      <c r="Q61">
        <v>-3.999</v>
      </c>
      <c r="R61">
        <v>0.2</v>
      </c>
      <c r="S61">
        <f t="shared" si="7"/>
        <v>1.0386984958710863</v>
      </c>
      <c r="T61">
        <f t="shared" si="8"/>
        <v>-0.17364525074186865</v>
      </c>
      <c r="U61" s="5">
        <f t="shared" si="9"/>
        <v>13.058489362031962</v>
      </c>
      <c r="V61" s="5">
        <f t="shared" si="10"/>
        <v>22.18045770215159</v>
      </c>
      <c r="W61" s="5">
        <f t="shared" si="11"/>
        <v>-4.016289399158931</v>
      </c>
      <c r="AE61" s="9">
        <f t="shared" si="12"/>
        <v>13.058489362031962</v>
      </c>
      <c r="AF61" s="9">
        <f t="shared" si="13"/>
        <v>22.18045770215159</v>
      </c>
      <c r="AG61" s="9">
        <f t="shared" si="14"/>
        <v>-4.016289399158931</v>
      </c>
      <c r="AH61" s="9">
        <f t="shared" si="15"/>
        <v>194</v>
      </c>
      <c r="AI61" s="9">
        <f t="shared" si="16"/>
        <v>0</v>
      </c>
    </row>
    <row r="62" spans="1:35" ht="12.75">
      <c r="A62">
        <v>5</v>
      </c>
      <c r="B62" t="s">
        <v>0</v>
      </c>
      <c r="C62">
        <v>0</v>
      </c>
      <c r="D62">
        <v>0</v>
      </c>
      <c r="E62">
        <v>0</v>
      </c>
      <c r="F62">
        <v>195</v>
      </c>
      <c r="G62">
        <f t="shared" si="5"/>
        <v>195</v>
      </c>
      <c r="H62">
        <f t="shared" si="6"/>
        <v>0</v>
      </c>
      <c r="I62">
        <v>3</v>
      </c>
      <c r="J62">
        <v>1.69</v>
      </c>
      <c r="K62">
        <v>1.2</v>
      </c>
      <c r="L62">
        <v>65.7626</v>
      </c>
      <c r="M62">
        <v>110.1976</v>
      </c>
      <c r="N62">
        <v>28.761</v>
      </c>
      <c r="O62">
        <v>14.544</v>
      </c>
      <c r="P62">
        <v>24.384</v>
      </c>
      <c r="Q62">
        <v>-4.097</v>
      </c>
      <c r="R62">
        <v>0.2</v>
      </c>
      <c r="S62">
        <f t="shared" si="7"/>
        <v>1.032996505204821</v>
      </c>
      <c r="T62">
        <f t="shared" si="8"/>
        <v>-0.16018352622123633</v>
      </c>
      <c r="U62" s="5">
        <f t="shared" si="9"/>
        <v>14.619999443526037</v>
      </c>
      <c r="V62" s="5">
        <f t="shared" si="10"/>
        <v>24.511988327896468</v>
      </c>
      <c r="W62" s="5">
        <f t="shared" si="11"/>
        <v>-4.113311780009235</v>
      </c>
      <c r="AE62" s="9">
        <f t="shared" si="12"/>
        <v>14.619999443526037</v>
      </c>
      <c r="AF62" s="9">
        <f t="shared" si="13"/>
        <v>24.511988327896468</v>
      </c>
      <c r="AG62" s="9">
        <f t="shared" si="14"/>
        <v>-4.113311780009235</v>
      </c>
      <c r="AH62" s="9">
        <f t="shared" si="15"/>
        <v>195</v>
      </c>
      <c r="AI62" s="9">
        <f t="shared" si="16"/>
        <v>0</v>
      </c>
    </row>
    <row r="63" spans="1:35" ht="12.75">
      <c r="A63">
        <v>5</v>
      </c>
      <c r="B63" t="s">
        <v>0</v>
      </c>
      <c r="C63">
        <v>0</v>
      </c>
      <c r="D63">
        <v>0</v>
      </c>
      <c r="E63">
        <v>0</v>
      </c>
      <c r="F63">
        <v>200</v>
      </c>
      <c r="G63">
        <f t="shared" si="5"/>
        <v>200</v>
      </c>
      <c r="H63">
        <f t="shared" si="6"/>
        <v>0</v>
      </c>
      <c r="I63">
        <v>3</v>
      </c>
      <c r="J63">
        <v>1.69</v>
      </c>
      <c r="K63">
        <v>1.2</v>
      </c>
      <c r="L63">
        <v>66.8627</v>
      </c>
      <c r="M63">
        <v>109.6344</v>
      </c>
      <c r="N63">
        <v>32.132</v>
      </c>
      <c r="O63">
        <v>15.797</v>
      </c>
      <c r="P63">
        <v>27.558</v>
      </c>
      <c r="Q63">
        <v>-4.354</v>
      </c>
      <c r="R63">
        <v>0.2</v>
      </c>
      <c r="S63">
        <f t="shared" si="7"/>
        <v>1.0502768355958914</v>
      </c>
      <c r="T63">
        <f t="shared" si="8"/>
        <v>-0.15133680130872773</v>
      </c>
      <c r="U63" s="5">
        <f t="shared" si="9"/>
        <v>15.871336013959406</v>
      </c>
      <c r="V63" s="5">
        <f t="shared" si="10"/>
        <v>27.686498643320995</v>
      </c>
      <c r="W63" s="5">
        <f t="shared" si="11"/>
        <v>-4.369289519859066</v>
      </c>
      <c r="AE63" s="9">
        <f t="shared" si="12"/>
        <v>15.871336013959406</v>
      </c>
      <c r="AF63" s="9">
        <f t="shared" si="13"/>
        <v>27.686498643320995</v>
      </c>
      <c r="AG63" s="9">
        <f t="shared" si="14"/>
        <v>-4.369289519859066</v>
      </c>
      <c r="AH63" s="9">
        <f t="shared" si="15"/>
        <v>200</v>
      </c>
      <c r="AI63" s="9">
        <f t="shared" si="16"/>
        <v>0</v>
      </c>
    </row>
    <row r="64" spans="1:35" ht="12.75">
      <c r="A64">
        <v>5</v>
      </c>
      <c r="B64" t="s">
        <v>0</v>
      </c>
      <c r="C64">
        <v>0</v>
      </c>
      <c r="D64">
        <v>0</v>
      </c>
      <c r="E64">
        <v>0</v>
      </c>
      <c r="F64">
        <v>192</v>
      </c>
      <c r="G64">
        <f t="shared" si="5"/>
        <v>192</v>
      </c>
      <c r="H64">
        <f t="shared" si="6"/>
        <v>0</v>
      </c>
      <c r="I64">
        <v>3</v>
      </c>
      <c r="J64">
        <v>1.69</v>
      </c>
      <c r="K64">
        <v>1.2</v>
      </c>
      <c r="L64">
        <v>73.7375</v>
      </c>
      <c r="M64">
        <v>109.1896</v>
      </c>
      <c r="N64">
        <v>30.954</v>
      </c>
      <c r="O64">
        <v>12.281</v>
      </c>
      <c r="P64">
        <v>28.062</v>
      </c>
      <c r="Q64">
        <v>-3.962</v>
      </c>
      <c r="R64">
        <v>0.2</v>
      </c>
      <c r="S64">
        <f t="shared" si="7"/>
        <v>1.1582659414703869</v>
      </c>
      <c r="T64">
        <f t="shared" si="8"/>
        <v>-0.14434989924714392</v>
      </c>
      <c r="U64" s="5">
        <f t="shared" si="9"/>
        <v>12.340789199140024</v>
      </c>
      <c r="V64" s="5">
        <f t="shared" si="10"/>
        <v>28.198307203304832</v>
      </c>
      <c r="W64" s="5">
        <f t="shared" si="11"/>
        <v>-3.9770905938447383</v>
      </c>
      <c r="AE64" s="9">
        <f t="shared" si="12"/>
        <v>12.340789199140024</v>
      </c>
      <c r="AF64" s="9">
        <f t="shared" si="13"/>
        <v>28.198307203304832</v>
      </c>
      <c r="AG64" s="9">
        <f t="shared" si="14"/>
        <v>-3.9770905938447383</v>
      </c>
      <c r="AH64" s="9">
        <f t="shared" si="15"/>
        <v>192</v>
      </c>
      <c r="AI64" s="9">
        <f t="shared" si="16"/>
        <v>0</v>
      </c>
    </row>
    <row r="65" spans="1:35" ht="12.75">
      <c r="A65">
        <v>5</v>
      </c>
      <c r="B65" t="s">
        <v>0</v>
      </c>
      <c r="C65">
        <v>0</v>
      </c>
      <c r="D65">
        <v>0</v>
      </c>
      <c r="E65">
        <v>0</v>
      </c>
      <c r="F65">
        <v>190</v>
      </c>
      <c r="G65">
        <f t="shared" si="5"/>
        <v>190</v>
      </c>
      <c r="H65">
        <f t="shared" si="6"/>
        <v>0</v>
      </c>
      <c r="I65">
        <v>3</v>
      </c>
      <c r="J65">
        <v>1.69</v>
      </c>
      <c r="K65">
        <v>1.2</v>
      </c>
      <c r="L65">
        <v>75.0742</v>
      </c>
      <c r="M65">
        <v>109.2128</v>
      </c>
      <c r="N65">
        <v>28.018</v>
      </c>
      <c r="O65">
        <v>10.58</v>
      </c>
      <c r="P65">
        <v>25.627</v>
      </c>
      <c r="Q65">
        <v>-3.55</v>
      </c>
      <c r="R65">
        <v>0.2</v>
      </c>
      <c r="S65">
        <f t="shared" si="7"/>
        <v>1.1792627759706544</v>
      </c>
      <c r="T65">
        <f t="shared" si="8"/>
        <v>-0.14471432399496043</v>
      </c>
      <c r="U65" s="5">
        <f t="shared" si="9"/>
        <v>10.636729346135073</v>
      </c>
      <c r="V65" s="5">
        <f t="shared" si="10"/>
        <v>25.76423015446038</v>
      </c>
      <c r="W65" s="5">
        <f t="shared" si="11"/>
        <v>-3.5648896302716153</v>
      </c>
      <c r="AE65" s="9">
        <f t="shared" si="12"/>
        <v>10.636729346135073</v>
      </c>
      <c r="AF65" s="9">
        <f t="shared" si="13"/>
        <v>25.76423015446038</v>
      </c>
      <c r="AG65" s="9">
        <f t="shared" si="14"/>
        <v>-3.5648896302716153</v>
      </c>
      <c r="AH65" s="9">
        <f t="shared" si="15"/>
        <v>190</v>
      </c>
      <c r="AI65" s="9">
        <f t="shared" si="16"/>
        <v>0</v>
      </c>
    </row>
    <row r="66" spans="1:35" ht="12.75">
      <c r="A66">
        <v>5</v>
      </c>
      <c r="B66" t="s">
        <v>0</v>
      </c>
      <c r="C66">
        <v>0</v>
      </c>
      <c r="D66">
        <v>0</v>
      </c>
      <c r="E66">
        <v>0</v>
      </c>
      <c r="F66">
        <v>189</v>
      </c>
      <c r="G66">
        <f t="shared" si="5"/>
        <v>189</v>
      </c>
      <c r="H66">
        <f t="shared" si="6"/>
        <v>0</v>
      </c>
      <c r="I66">
        <v>3</v>
      </c>
      <c r="J66">
        <v>1.69</v>
      </c>
      <c r="K66">
        <v>1.2</v>
      </c>
      <c r="L66">
        <v>75.5736</v>
      </c>
      <c r="M66">
        <v>109.487</v>
      </c>
      <c r="N66">
        <v>24.503</v>
      </c>
      <c r="O66">
        <v>9.071</v>
      </c>
      <c r="P66">
        <v>22.47</v>
      </c>
      <c r="Q66">
        <v>-3.147</v>
      </c>
      <c r="R66">
        <v>0.2</v>
      </c>
      <c r="S66">
        <f t="shared" si="7"/>
        <v>1.1871073328266681</v>
      </c>
      <c r="T66">
        <f t="shared" si="8"/>
        <v>-0.1490214475230318</v>
      </c>
      <c r="U66" s="5">
        <f t="shared" si="9"/>
        <v>9.126413960963704</v>
      </c>
      <c r="V66" s="5">
        <f t="shared" si="10"/>
        <v>22.60711386399752</v>
      </c>
      <c r="W66" s="5">
        <f t="shared" si="11"/>
        <v>-3.1628196301180687</v>
      </c>
      <c r="AE66" s="9">
        <f t="shared" si="12"/>
        <v>9.126413960963704</v>
      </c>
      <c r="AF66" s="9">
        <f t="shared" si="13"/>
        <v>22.60711386399752</v>
      </c>
      <c r="AG66" s="9">
        <f t="shared" si="14"/>
        <v>-3.1628196301180687</v>
      </c>
      <c r="AH66" s="9">
        <f t="shared" si="15"/>
        <v>189</v>
      </c>
      <c r="AI66" s="9">
        <f t="shared" si="16"/>
        <v>0</v>
      </c>
    </row>
    <row r="67" spans="1:35" ht="12.75">
      <c r="A67">
        <v>5</v>
      </c>
      <c r="B67" t="s">
        <v>0</v>
      </c>
      <c r="C67">
        <v>0</v>
      </c>
      <c r="D67">
        <v>0</v>
      </c>
      <c r="E67">
        <v>0</v>
      </c>
      <c r="F67">
        <v>156</v>
      </c>
      <c r="G67">
        <f aca="true" t="shared" si="17" ref="G67:G130">IF(ISNUMBER(F67)=TRUE,F67,VALUE(RIGHT(F67,LEN(F67)-1)))</f>
        <v>156</v>
      </c>
      <c r="H67">
        <f aca="true" t="shared" si="18" ref="H67:H130">IF(AND(LEFT(F67)&lt;&gt;"A",LEFT(F67)&lt;&gt;"B"),0,IF(LEFT(F67)="B",2,1))</f>
        <v>0</v>
      </c>
      <c r="I67">
        <v>3</v>
      </c>
      <c r="J67">
        <v>1.69</v>
      </c>
      <c r="K67">
        <v>1.2</v>
      </c>
      <c r="L67">
        <v>78.0361</v>
      </c>
      <c r="M67">
        <v>109.9963</v>
      </c>
      <c r="N67">
        <v>22.252</v>
      </c>
      <c r="O67">
        <v>7.433</v>
      </c>
      <c r="P67">
        <v>20.684</v>
      </c>
      <c r="Q67">
        <v>-2.989</v>
      </c>
      <c r="R67">
        <v>0.2</v>
      </c>
      <c r="S67">
        <f aca="true" t="shared" si="19" ref="S67:S130">PI()/200*L67</f>
        <v>1.2257881923739924</v>
      </c>
      <c r="T67">
        <f aca="true" t="shared" si="20" ref="T67:T130">PI()/2-PI()/200*M67</f>
        <v>-0.15702151321539848</v>
      </c>
      <c r="U67" s="5">
        <f aca="true" t="shared" si="21" ref="U67:U130">COS(S67)*COS(T67)*(N67+(R67/2+0.05))+C67</f>
        <v>7.483243610301297</v>
      </c>
      <c r="V67" s="5">
        <f aca="true" t="shared" si="22" ref="V67:V130">SIN(S67)*COS(T67)*(N67+(R67/2+0.05))+D67</f>
        <v>20.82254899546597</v>
      </c>
      <c r="W67" s="5">
        <f aca="true" t="shared" si="23" ref="W67:W130">SIN(T67)*(N67+R67/2)+(J67-K67)+E67</f>
        <v>-3.0053400643206114</v>
      </c>
      <c r="AE67" s="9">
        <f t="shared" si="12"/>
        <v>7.483243610301297</v>
      </c>
      <c r="AF67" s="9">
        <f t="shared" si="13"/>
        <v>20.82254899546597</v>
      </c>
      <c r="AG67" s="9">
        <f t="shared" si="14"/>
        <v>-3.0053400643206114</v>
      </c>
      <c r="AH67" s="9">
        <f t="shared" si="15"/>
        <v>156</v>
      </c>
      <c r="AI67" s="9">
        <f t="shared" si="16"/>
        <v>0</v>
      </c>
    </row>
    <row r="68" spans="1:35" ht="12.75">
      <c r="A68">
        <v>5</v>
      </c>
      <c r="B68" t="s">
        <v>0</v>
      </c>
      <c r="C68">
        <v>0</v>
      </c>
      <c r="D68">
        <v>0</v>
      </c>
      <c r="E68">
        <v>0</v>
      </c>
      <c r="F68">
        <v>157</v>
      </c>
      <c r="G68">
        <f t="shared" si="17"/>
        <v>157</v>
      </c>
      <c r="H68">
        <f t="shared" si="18"/>
        <v>0</v>
      </c>
      <c r="I68">
        <v>3</v>
      </c>
      <c r="J68">
        <v>1.69</v>
      </c>
      <c r="K68">
        <v>1.2</v>
      </c>
      <c r="L68">
        <v>77.7881</v>
      </c>
      <c r="M68">
        <v>111.4187</v>
      </c>
      <c r="N68">
        <v>20.459</v>
      </c>
      <c r="O68">
        <v>6.882</v>
      </c>
      <c r="P68">
        <v>18.917</v>
      </c>
      <c r="Q68">
        <v>-3.159</v>
      </c>
      <c r="R68">
        <v>0.2</v>
      </c>
      <c r="S68">
        <f t="shared" si="19"/>
        <v>1.221892617483541</v>
      </c>
      <c r="T68">
        <f t="shared" si="20"/>
        <v>-0.17936452016772897</v>
      </c>
      <c r="U68" s="5">
        <f t="shared" si="21"/>
        <v>6.9325230485084255</v>
      </c>
      <c r="V68" s="5">
        <f t="shared" si="22"/>
        <v>19.056563881113323</v>
      </c>
      <c r="W68" s="5">
        <f t="shared" si="23"/>
        <v>-3.177814507269315</v>
      </c>
      <c r="AE68" s="9">
        <f t="shared" si="12"/>
        <v>6.9325230485084255</v>
      </c>
      <c r="AF68" s="9">
        <f t="shared" si="13"/>
        <v>19.056563881113323</v>
      </c>
      <c r="AG68" s="9">
        <f t="shared" si="14"/>
        <v>-3.177814507269315</v>
      </c>
      <c r="AH68" s="9">
        <f t="shared" si="15"/>
        <v>157</v>
      </c>
      <c r="AI68" s="9">
        <f t="shared" si="16"/>
        <v>0</v>
      </c>
    </row>
    <row r="69" spans="1:35" ht="12.75">
      <c r="A69">
        <v>5</v>
      </c>
      <c r="B69" t="s">
        <v>0</v>
      </c>
      <c r="C69">
        <v>0</v>
      </c>
      <c r="D69">
        <v>0</v>
      </c>
      <c r="E69">
        <v>0</v>
      </c>
      <c r="F69" t="s">
        <v>18</v>
      </c>
      <c r="G69">
        <f t="shared" si="17"/>
        <v>2</v>
      </c>
      <c r="H69">
        <f t="shared" si="18"/>
        <v>0</v>
      </c>
      <c r="I69">
        <v>99</v>
      </c>
      <c r="J69">
        <v>1.69</v>
      </c>
      <c r="K69">
        <v>1.2</v>
      </c>
      <c r="L69">
        <v>127.8621</v>
      </c>
      <c r="M69">
        <v>104.9059</v>
      </c>
      <c r="N69">
        <v>38.907</v>
      </c>
      <c r="O69">
        <v>-16.441</v>
      </c>
      <c r="P69">
        <v>35.136</v>
      </c>
      <c r="Q69">
        <v>-2.505</v>
      </c>
      <c r="R69">
        <v>0</v>
      </c>
      <c r="S69">
        <f t="shared" si="19"/>
        <v>2.0084531701628174</v>
      </c>
      <c r="T69">
        <f t="shared" si="20"/>
        <v>-0.077061696996231</v>
      </c>
      <c r="U69" s="5">
        <f t="shared" si="21"/>
        <v>-16.461690249923286</v>
      </c>
      <c r="V69" s="5">
        <f t="shared" si="22"/>
        <v>35.180475690568365</v>
      </c>
      <c r="W69" s="5">
        <f t="shared" si="23"/>
        <v>-2.5052728159752915</v>
      </c>
      <c r="AE69" s="9">
        <f t="shared" si="12"/>
        <v>-16.461690249923286</v>
      </c>
      <c r="AF69" s="9">
        <f t="shared" si="13"/>
        <v>35.180475690568365</v>
      </c>
      <c r="AG69" s="9">
        <f t="shared" si="14"/>
        <v>-2.5052728159752915</v>
      </c>
      <c r="AH69" s="9">
        <f t="shared" si="15"/>
        <v>2</v>
      </c>
      <c r="AI69" s="9">
        <f t="shared" si="16"/>
        <v>0</v>
      </c>
    </row>
    <row r="70" spans="1:35" ht="12.75">
      <c r="A70">
        <v>5</v>
      </c>
      <c r="B70" t="s">
        <v>0</v>
      </c>
      <c r="C70">
        <v>0</v>
      </c>
      <c r="D70">
        <v>0</v>
      </c>
      <c r="E70">
        <v>0</v>
      </c>
      <c r="F70" t="s">
        <v>19</v>
      </c>
      <c r="G70">
        <f t="shared" si="17"/>
        <v>1</v>
      </c>
      <c r="H70">
        <f t="shared" si="18"/>
        <v>0</v>
      </c>
      <c r="I70">
        <v>99</v>
      </c>
      <c r="J70">
        <v>1.69</v>
      </c>
      <c r="K70">
        <v>1.2</v>
      </c>
      <c r="L70">
        <v>212.5921</v>
      </c>
      <c r="M70">
        <v>102.4788</v>
      </c>
      <c r="N70">
        <v>23.193</v>
      </c>
      <c r="O70">
        <v>-22.724</v>
      </c>
      <c r="P70">
        <v>-4.554</v>
      </c>
      <c r="Q70">
        <v>-0.412</v>
      </c>
      <c r="R70">
        <v>0</v>
      </c>
      <c r="S70">
        <f t="shared" si="19"/>
        <v>3.3393888978561335</v>
      </c>
      <c r="T70">
        <f t="shared" si="20"/>
        <v>-0.038936899348592124</v>
      </c>
      <c r="U70" s="5">
        <f t="shared" si="21"/>
        <v>-22.772534936710578</v>
      </c>
      <c r="V70" s="5">
        <f t="shared" si="22"/>
        <v>-4.563997332243978</v>
      </c>
      <c r="W70" s="5">
        <f t="shared" si="23"/>
        <v>-0.4128353374811736</v>
      </c>
      <c r="AE70" s="9">
        <f t="shared" si="12"/>
        <v>-22.772534936710578</v>
      </c>
      <c r="AF70" s="9">
        <f t="shared" si="13"/>
        <v>-4.563997332243978</v>
      </c>
      <c r="AG70" s="9">
        <f t="shared" si="14"/>
        <v>-0.4128353374811736</v>
      </c>
      <c r="AH70" s="9">
        <f t="shared" si="15"/>
        <v>1</v>
      </c>
      <c r="AI70" s="9">
        <f t="shared" si="16"/>
        <v>0</v>
      </c>
    </row>
    <row r="71" spans="1:35" ht="12.75">
      <c r="A71">
        <v>5</v>
      </c>
      <c r="B71" t="s">
        <v>0</v>
      </c>
      <c r="C71">
        <v>0</v>
      </c>
      <c r="D71">
        <v>0</v>
      </c>
      <c r="E71">
        <v>0</v>
      </c>
      <c r="F71" t="s">
        <v>20</v>
      </c>
      <c r="G71">
        <f t="shared" si="17"/>
        <v>4</v>
      </c>
      <c r="H71">
        <f t="shared" si="18"/>
        <v>0</v>
      </c>
      <c r="I71">
        <v>99</v>
      </c>
      <c r="J71">
        <v>1.69</v>
      </c>
      <c r="K71">
        <v>1.95</v>
      </c>
      <c r="L71">
        <v>362.4764</v>
      </c>
      <c r="M71">
        <v>106.3664</v>
      </c>
      <c r="N71">
        <v>20.123</v>
      </c>
      <c r="O71">
        <v>16.643</v>
      </c>
      <c r="P71">
        <v>-11.13</v>
      </c>
      <c r="Q71">
        <v>-2.268</v>
      </c>
      <c r="R71">
        <v>0</v>
      </c>
      <c r="S71">
        <f t="shared" si="19"/>
        <v>5.693765976698377</v>
      </c>
      <c r="T71">
        <f t="shared" si="20"/>
        <v>-0.10000317734907038</v>
      </c>
      <c r="U71" s="5">
        <f t="shared" si="21"/>
        <v>16.685299746049566</v>
      </c>
      <c r="V71" s="5">
        <f t="shared" si="22"/>
        <v>-11.157709985948005</v>
      </c>
      <c r="W71" s="5">
        <f t="shared" si="23"/>
        <v>-2.2690114615466674</v>
      </c>
      <c r="AE71" s="9">
        <f t="shared" si="12"/>
        <v>16.685299746049566</v>
      </c>
      <c r="AF71" s="9">
        <f t="shared" si="13"/>
        <v>-11.157709985948005</v>
      </c>
      <c r="AG71" s="9">
        <f t="shared" si="14"/>
        <v>-2.2690114615466674</v>
      </c>
      <c r="AH71" s="9">
        <f t="shared" si="15"/>
        <v>4</v>
      </c>
      <c r="AI71" s="9">
        <f t="shared" si="16"/>
        <v>0</v>
      </c>
    </row>
    <row r="72" spans="1:35" ht="12.75">
      <c r="A72">
        <v>5</v>
      </c>
      <c r="B72" t="s">
        <v>0</v>
      </c>
      <c r="C72">
        <v>0</v>
      </c>
      <c r="D72">
        <v>0</v>
      </c>
      <c r="E72">
        <v>0</v>
      </c>
      <c r="F72">
        <v>61</v>
      </c>
      <c r="G72">
        <f t="shared" si="17"/>
        <v>61</v>
      </c>
      <c r="H72">
        <f t="shared" si="18"/>
        <v>0</v>
      </c>
      <c r="I72">
        <v>3</v>
      </c>
      <c r="J72">
        <v>1.69</v>
      </c>
      <c r="K72">
        <v>1.2</v>
      </c>
      <c r="L72">
        <v>70.5123</v>
      </c>
      <c r="M72">
        <v>118.376</v>
      </c>
      <c r="N72">
        <v>3.407</v>
      </c>
      <c r="O72">
        <v>1.459</v>
      </c>
      <c r="P72">
        <v>2.922</v>
      </c>
      <c r="Q72">
        <v>-0.479</v>
      </c>
      <c r="R72">
        <v>0.2</v>
      </c>
      <c r="S72">
        <f t="shared" si="19"/>
        <v>1.107604618338598</v>
      </c>
      <c r="T72">
        <f t="shared" si="20"/>
        <v>-0.2886495330118304</v>
      </c>
      <c r="U72" s="5">
        <f t="shared" si="21"/>
        <v>1.5235379874532102</v>
      </c>
      <c r="V72" s="5">
        <f t="shared" si="22"/>
        <v>3.050552053629903</v>
      </c>
      <c r="W72" s="5">
        <f t="shared" si="23"/>
        <v>-0.5082952132982637</v>
      </c>
      <c r="AE72" s="9">
        <f t="shared" si="12"/>
        <v>1.5235379874532102</v>
      </c>
      <c r="AF72" s="9">
        <f t="shared" si="13"/>
        <v>3.050552053629903</v>
      </c>
      <c r="AG72" s="9">
        <f t="shared" si="14"/>
        <v>-0.5082952132982637</v>
      </c>
      <c r="AH72" s="9">
        <f t="shared" si="15"/>
        <v>61</v>
      </c>
      <c r="AI72" s="9">
        <f t="shared" si="16"/>
        <v>0</v>
      </c>
    </row>
    <row r="73" spans="1:35" ht="12.75">
      <c r="A73">
        <v>5</v>
      </c>
      <c r="B73" t="s">
        <v>0</v>
      </c>
      <c r="C73">
        <v>0</v>
      </c>
      <c r="D73">
        <v>0</v>
      </c>
      <c r="E73">
        <v>0</v>
      </c>
      <c r="F73">
        <v>60</v>
      </c>
      <c r="G73">
        <f t="shared" si="17"/>
        <v>60</v>
      </c>
      <c r="H73">
        <f t="shared" si="18"/>
        <v>0</v>
      </c>
      <c r="I73">
        <v>3</v>
      </c>
      <c r="J73">
        <v>1.69</v>
      </c>
      <c r="K73">
        <v>1.2</v>
      </c>
      <c r="L73">
        <v>50.7385</v>
      </c>
      <c r="M73">
        <v>112.8224</v>
      </c>
      <c r="N73">
        <v>5.907</v>
      </c>
      <c r="O73">
        <v>4.044</v>
      </c>
      <c r="P73">
        <v>4.139</v>
      </c>
      <c r="Q73">
        <v>-0.691</v>
      </c>
      <c r="R73">
        <v>0.2</v>
      </c>
      <c r="S73">
        <f t="shared" si="19"/>
        <v>0.7969984942708287</v>
      </c>
      <c r="T73">
        <f t="shared" si="20"/>
        <v>-0.2014137882069491</v>
      </c>
      <c r="U73" s="5">
        <f t="shared" si="21"/>
        <v>4.147404361460331</v>
      </c>
      <c r="V73" s="5">
        <f t="shared" si="22"/>
        <v>4.24476061901885</v>
      </c>
      <c r="W73" s="5">
        <f t="shared" si="23"/>
        <v>-0.711728813289112</v>
      </c>
      <c r="AE73" s="9">
        <f t="shared" si="12"/>
        <v>4.147404361460331</v>
      </c>
      <c r="AF73" s="9">
        <f t="shared" si="13"/>
        <v>4.24476061901885</v>
      </c>
      <c r="AG73" s="9">
        <f t="shared" si="14"/>
        <v>-0.711728813289112</v>
      </c>
      <c r="AH73" s="9">
        <f t="shared" si="15"/>
        <v>60</v>
      </c>
      <c r="AI73" s="9">
        <f t="shared" si="16"/>
        <v>0</v>
      </c>
    </row>
    <row r="74" spans="1:35" ht="12.75">
      <c r="A74">
        <v>5</v>
      </c>
      <c r="B74" t="s">
        <v>0</v>
      </c>
      <c r="C74">
        <v>0</v>
      </c>
      <c r="D74">
        <v>0</v>
      </c>
      <c r="E74">
        <v>0</v>
      </c>
      <c r="F74">
        <v>111</v>
      </c>
      <c r="G74">
        <f t="shared" si="17"/>
        <v>111</v>
      </c>
      <c r="H74">
        <f t="shared" si="18"/>
        <v>0</v>
      </c>
      <c r="I74">
        <v>3</v>
      </c>
      <c r="J74">
        <v>1.69</v>
      </c>
      <c r="K74">
        <v>1.2</v>
      </c>
      <c r="L74">
        <v>54.185</v>
      </c>
      <c r="M74">
        <v>113.969</v>
      </c>
      <c r="N74">
        <v>8.404</v>
      </c>
      <c r="O74">
        <v>5.406</v>
      </c>
      <c r="P74">
        <v>6.168</v>
      </c>
      <c r="Q74">
        <v>-1.339</v>
      </c>
      <c r="R74">
        <v>0.2</v>
      </c>
      <c r="S74">
        <f t="shared" si="19"/>
        <v>0.8511359896738148</v>
      </c>
      <c r="T74">
        <f t="shared" si="20"/>
        <v>-0.21942453888997915</v>
      </c>
      <c r="U74" s="5">
        <f t="shared" si="21"/>
        <v>5.503004149385294</v>
      </c>
      <c r="V74" s="5">
        <f t="shared" si="22"/>
        <v>6.27862010478132</v>
      </c>
      <c r="W74" s="5">
        <f t="shared" si="23"/>
        <v>-1.3610486375455242</v>
      </c>
      <c r="AE74" s="9">
        <f t="shared" si="12"/>
        <v>5.503004149385294</v>
      </c>
      <c r="AF74" s="9">
        <f t="shared" si="13"/>
        <v>6.27862010478132</v>
      </c>
      <c r="AG74" s="9">
        <f t="shared" si="14"/>
        <v>-1.3610486375455242</v>
      </c>
      <c r="AH74" s="9">
        <f t="shared" si="15"/>
        <v>111</v>
      </c>
      <c r="AI74" s="9">
        <f t="shared" si="16"/>
        <v>0</v>
      </c>
    </row>
    <row r="75" spans="1:35" ht="12.75">
      <c r="A75">
        <v>5</v>
      </c>
      <c r="B75" t="s">
        <v>0</v>
      </c>
      <c r="C75">
        <v>0</v>
      </c>
      <c r="D75">
        <v>0</v>
      </c>
      <c r="E75">
        <v>0</v>
      </c>
      <c r="F75">
        <v>109</v>
      </c>
      <c r="G75">
        <f t="shared" si="17"/>
        <v>109</v>
      </c>
      <c r="H75">
        <f t="shared" si="18"/>
        <v>0</v>
      </c>
      <c r="I75">
        <v>3</v>
      </c>
      <c r="J75">
        <v>1.69</v>
      </c>
      <c r="K75">
        <v>1.2</v>
      </c>
      <c r="L75">
        <v>60.6984</v>
      </c>
      <c r="M75">
        <v>114.7617</v>
      </c>
      <c r="N75">
        <v>11.516</v>
      </c>
      <c r="O75">
        <v>6.488</v>
      </c>
      <c r="P75">
        <v>9.139</v>
      </c>
      <c r="Q75">
        <v>-2.156</v>
      </c>
      <c r="R75">
        <v>0.2</v>
      </c>
      <c r="S75">
        <f t="shared" si="19"/>
        <v>0.9534482376232736</v>
      </c>
      <c r="T75">
        <f t="shared" si="20"/>
        <v>-0.23187624137248242</v>
      </c>
      <c r="U75" s="5">
        <f t="shared" si="21"/>
        <v>6.5724182217644</v>
      </c>
      <c r="V75" s="5">
        <f t="shared" si="22"/>
        <v>9.258060693657502</v>
      </c>
      <c r="W75" s="5">
        <f t="shared" si="23"/>
        <v>-2.179402733894926</v>
      </c>
      <c r="AE75" s="9">
        <f t="shared" si="12"/>
        <v>6.5724182217644</v>
      </c>
      <c r="AF75" s="9">
        <f t="shared" si="13"/>
        <v>9.258060693657502</v>
      </c>
      <c r="AG75" s="9">
        <f t="shared" si="14"/>
        <v>-2.179402733894926</v>
      </c>
      <c r="AH75" s="9">
        <f t="shared" si="15"/>
        <v>109</v>
      </c>
      <c r="AI75" s="9">
        <f t="shared" si="16"/>
        <v>0</v>
      </c>
    </row>
    <row r="76" spans="1:35" ht="12.75">
      <c r="A76">
        <v>5</v>
      </c>
      <c r="B76" t="s">
        <v>0</v>
      </c>
      <c r="C76">
        <v>0</v>
      </c>
      <c r="D76">
        <v>0</v>
      </c>
      <c r="E76">
        <v>0</v>
      </c>
      <c r="F76">
        <v>150</v>
      </c>
      <c r="G76">
        <f t="shared" si="17"/>
        <v>150</v>
      </c>
      <c r="H76">
        <f t="shared" si="18"/>
        <v>0</v>
      </c>
      <c r="I76">
        <v>3</v>
      </c>
      <c r="J76">
        <v>1.69</v>
      </c>
      <c r="K76">
        <v>1.2</v>
      </c>
      <c r="L76">
        <v>57.6321</v>
      </c>
      <c r="M76">
        <v>115.2507</v>
      </c>
      <c r="N76">
        <v>14.476</v>
      </c>
      <c r="O76">
        <v>8.683</v>
      </c>
      <c r="P76">
        <v>11.061</v>
      </c>
      <c r="Q76">
        <v>-2.944</v>
      </c>
      <c r="R76">
        <v>0.2</v>
      </c>
      <c r="S76">
        <f t="shared" si="19"/>
        <v>0.9052829098547617</v>
      </c>
      <c r="T76">
        <f t="shared" si="20"/>
        <v>-0.23955743541050945</v>
      </c>
      <c r="U76" s="5">
        <f t="shared" si="21"/>
        <v>8.77311684785882</v>
      </c>
      <c r="V76" s="5">
        <f t="shared" si="22"/>
        <v>11.176267791070797</v>
      </c>
      <c r="W76" s="5">
        <f t="shared" si="23"/>
        <v>-2.968487215847632</v>
      </c>
      <c r="AE76" s="9">
        <f t="shared" si="12"/>
        <v>8.77311684785882</v>
      </c>
      <c r="AF76" s="9">
        <f t="shared" si="13"/>
        <v>11.176267791070797</v>
      </c>
      <c r="AG76" s="9">
        <f t="shared" si="14"/>
        <v>-2.968487215847632</v>
      </c>
      <c r="AH76" s="9">
        <f t="shared" si="15"/>
        <v>150</v>
      </c>
      <c r="AI76" s="9">
        <f t="shared" si="16"/>
        <v>0</v>
      </c>
    </row>
    <row r="77" spans="1:35" ht="12.75">
      <c r="A77">
        <v>5</v>
      </c>
      <c r="B77" t="s">
        <v>0</v>
      </c>
      <c r="C77">
        <v>0</v>
      </c>
      <c r="D77">
        <v>0</v>
      </c>
      <c r="E77">
        <v>0</v>
      </c>
      <c r="F77">
        <v>148</v>
      </c>
      <c r="G77">
        <f t="shared" si="17"/>
        <v>148</v>
      </c>
      <c r="H77">
        <f t="shared" si="18"/>
        <v>0</v>
      </c>
      <c r="I77">
        <v>3</v>
      </c>
      <c r="J77">
        <v>1.69</v>
      </c>
      <c r="K77">
        <v>1.2</v>
      </c>
      <c r="L77">
        <v>53.3697</v>
      </c>
      <c r="M77">
        <v>113.7182</v>
      </c>
      <c r="N77">
        <v>17.278</v>
      </c>
      <c r="O77">
        <v>11.287</v>
      </c>
      <c r="P77">
        <v>12.55</v>
      </c>
      <c r="Q77">
        <v>-3.204</v>
      </c>
      <c r="R77">
        <v>0.2</v>
      </c>
      <c r="S77">
        <f t="shared" si="19"/>
        <v>0.838329287221456</v>
      </c>
      <c r="T77">
        <f t="shared" si="20"/>
        <v>-0.21548498170237762</v>
      </c>
      <c r="U77" s="5">
        <f t="shared" si="21"/>
        <v>11.384678712061989</v>
      </c>
      <c r="V77" s="5">
        <f t="shared" si="22"/>
        <v>12.658501085674128</v>
      </c>
      <c r="W77" s="5">
        <f t="shared" si="23"/>
        <v>-3.2257851414641694</v>
      </c>
      <c r="AE77" s="9">
        <f t="shared" si="12"/>
        <v>11.384678712061989</v>
      </c>
      <c r="AF77" s="9">
        <f t="shared" si="13"/>
        <v>12.658501085674128</v>
      </c>
      <c r="AG77" s="9">
        <f t="shared" si="14"/>
        <v>-3.2257851414641694</v>
      </c>
      <c r="AH77" s="9">
        <f t="shared" si="15"/>
        <v>148</v>
      </c>
      <c r="AI77" s="9">
        <f t="shared" si="16"/>
        <v>0</v>
      </c>
    </row>
    <row r="78" spans="1:35" ht="12.75">
      <c r="A78">
        <v>5</v>
      </c>
      <c r="B78" t="s">
        <v>0</v>
      </c>
      <c r="C78">
        <v>0</v>
      </c>
      <c r="D78">
        <v>0</v>
      </c>
      <c r="E78">
        <v>0</v>
      </c>
      <c r="F78">
        <v>151</v>
      </c>
      <c r="G78">
        <f t="shared" si="17"/>
        <v>151</v>
      </c>
      <c r="H78">
        <f t="shared" si="18"/>
        <v>0</v>
      </c>
      <c r="I78">
        <v>3</v>
      </c>
      <c r="J78">
        <v>1.69</v>
      </c>
      <c r="K78">
        <v>1.2</v>
      </c>
      <c r="L78">
        <v>67.3976</v>
      </c>
      <c r="M78">
        <v>114.6164</v>
      </c>
      <c r="N78">
        <v>15.66</v>
      </c>
      <c r="O78">
        <v>7.472</v>
      </c>
      <c r="P78">
        <v>13.293</v>
      </c>
      <c r="Q78">
        <v>-3.074</v>
      </c>
      <c r="R78">
        <v>0.2</v>
      </c>
      <c r="S78">
        <f t="shared" si="19"/>
        <v>1.0586790251479172</v>
      </c>
      <c r="T78">
        <f t="shared" si="20"/>
        <v>-0.2295938743096495</v>
      </c>
      <c r="U78" s="5">
        <f t="shared" si="21"/>
        <v>7.543982548261452</v>
      </c>
      <c r="V78" s="5">
        <f t="shared" si="22"/>
        <v>13.420070825851795</v>
      </c>
      <c r="W78" s="5">
        <f t="shared" si="23"/>
        <v>-3.096693483216116</v>
      </c>
      <c r="AE78" s="9">
        <f t="shared" si="12"/>
        <v>7.543982548261452</v>
      </c>
      <c r="AF78" s="9">
        <f t="shared" si="13"/>
        <v>13.420070825851795</v>
      </c>
      <c r="AG78" s="9">
        <f t="shared" si="14"/>
        <v>-3.096693483216116</v>
      </c>
      <c r="AH78" s="9">
        <f t="shared" si="15"/>
        <v>151</v>
      </c>
      <c r="AI78" s="9">
        <f t="shared" si="16"/>
        <v>0</v>
      </c>
    </row>
    <row r="79" spans="1:35" ht="12.75">
      <c r="A79">
        <v>5</v>
      </c>
      <c r="B79" t="s">
        <v>0</v>
      </c>
      <c r="C79">
        <v>0</v>
      </c>
      <c r="D79">
        <v>0</v>
      </c>
      <c r="E79">
        <v>0</v>
      </c>
      <c r="F79">
        <v>107</v>
      </c>
      <c r="G79">
        <f t="shared" si="17"/>
        <v>107</v>
      </c>
      <c r="H79">
        <f t="shared" si="18"/>
        <v>0</v>
      </c>
      <c r="I79">
        <v>3</v>
      </c>
      <c r="J79">
        <v>1.69</v>
      </c>
      <c r="K79">
        <v>1.2</v>
      </c>
      <c r="L79">
        <v>69.0364</v>
      </c>
      <c r="M79">
        <v>115.1863</v>
      </c>
      <c r="N79">
        <v>13.249</v>
      </c>
      <c r="O79">
        <v>6.017</v>
      </c>
      <c r="P79">
        <v>11.38</v>
      </c>
      <c r="Q79">
        <v>-2.64</v>
      </c>
      <c r="R79">
        <v>0.2</v>
      </c>
      <c r="S79">
        <f t="shared" si="19"/>
        <v>1.084421235351432</v>
      </c>
      <c r="T79">
        <f t="shared" si="20"/>
        <v>-0.2385458425760536</v>
      </c>
      <c r="U79" s="5">
        <f t="shared" si="21"/>
        <v>6.085667490923115</v>
      </c>
      <c r="V79" s="5">
        <f t="shared" si="22"/>
        <v>11.50973458160828</v>
      </c>
      <c r="W79" s="5">
        <f t="shared" si="23"/>
        <v>-2.66423383876149</v>
      </c>
      <c r="AE79" s="9">
        <f t="shared" si="12"/>
        <v>6.085667490923115</v>
      </c>
      <c r="AF79" s="9">
        <f t="shared" si="13"/>
        <v>11.50973458160828</v>
      </c>
      <c r="AG79" s="9">
        <f t="shared" si="14"/>
        <v>-2.66423383876149</v>
      </c>
      <c r="AH79" s="9">
        <f t="shared" si="15"/>
        <v>107</v>
      </c>
      <c r="AI79" s="9">
        <f t="shared" si="16"/>
        <v>0</v>
      </c>
    </row>
    <row r="80" spans="1:35" ht="12.75">
      <c r="A80">
        <v>5</v>
      </c>
      <c r="B80" t="s">
        <v>0</v>
      </c>
      <c r="C80">
        <v>0</v>
      </c>
      <c r="D80">
        <v>0</v>
      </c>
      <c r="E80">
        <v>0</v>
      </c>
      <c r="F80">
        <v>152</v>
      </c>
      <c r="G80">
        <f t="shared" si="17"/>
        <v>152</v>
      </c>
      <c r="H80">
        <f t="shared" si="18"/>
        <v>0</v>
      </c>
      <c r="I80">
        <v>3</v>
      </c>
      <c r="J80">
        <v>1.69</v>
      </c>
      <c r="K80">
        <v>1.2</v>
      </c>
      <c r="L80">
        <v>74.311</v>
      </c>
      <c r="M80">
        <v>113.2837</v>
      </c>
      <c r="N80">
        <v>17.497</v>
      </c>
      <c r="O80">
        <v>6.721</v>
      </c>
      <c r="P80">
        <v>15.743</v>
      </c>
      <c r="Q80">
        <v>-3.134</v>
      </c>
      <c r="R80">
        <v>0.2</v>
      </c>
      <c r="S80">
        <f t="shared" si="19"/>
        <v>1.1672744584045558</v>
      </c>
      <c r="T80">
        <f t="shared" si="20"/>
        <v>-0.2086598716624537</v>
      </c>
      <c r="U80" s="5">
        <f t="shared" si="21"/>
        <v>6.778967104835577</v>
      </c>
      <c r="V80" s="5">
        <f t="shared" si="22"/>
        <v>15.877629022809446</v>
      </c>
      <c r="W80" s="5">
        <f t="shared" si="23"/>
        <v>-3.1552014123429437</v>
      </c>
      <c r="AE80" s="9">
        <f t="shared" si="12"/>
        <v>6.778967104835577</v>
      </c>
      <c r="AF80" s="9">
        <f t="shared" si="13"/>
        <v>15.877629022809446</v>
      </c>
      <c r="AG80" s="9">
        <f t="shared" si="14"/>
        <v>-3.1552014123429437</v>
      </c>
      <c r="AH80" s="9">
        <f t="shared" si="15"/>
        <v>152</v>
      </c>
      <c r="AI80" s="9">
        <f t="shared" si="16"/>
        <v>0</v>
      </c>
    </row>
    <row r="81" spans="1:35" ht="12.75">
      <c r="A81">
        <v>5</v>
      </c>
      <c r="B81" t="s">
        <v>0</v>
      </c>
      <c r="C81">
        <v>0</v>
      </c>
      <c r="D81">
        <v>0</v>
      </c>
      <c r="E81">
        <v>0</v>
      </c>
      <c r="F81">
        <v>155</v>
      </c>
      <c r="G81">
        <f t="shared" si="17"/>
        <v>155</v>
      </c>
      <c r="H81">
        <f t="shared" si="18"/>
        <v>0</v>
      </c>
      <c r="I81">
        <v>3</v>
      </c>
      <c r="J81">
        <v>1.69</v>
      </c>
      <c r="K81">
        <v>1.2</v>
      </c>
      <c r="L81">
        <v>72.3865</v>
      </c>
      <c r="M81">
        <v>111.0714</v>
      </c>
      <c r="N81">
        <v>21.423</v>
      </c>
      <c r="O81">
        <v>8.868</v>
      </c>
      <c r="P81">
        <v>19.146</v>
      </c>
      <c r="Q81">
        <v>-3.217</v>
      </c>
      <c r="R81">
        <v>0.2</v>
      </c>
      <c r="S81">
        <f t="shared" si="19"/>
        <v>1.1370444830953879</v>
      </c>
      <c r="T81">
        <f t="shared" si="20"/>
        <v>-0.17390914452477024</v>
      </c>
      <c r="U81" s="5">
        <f t="shared" si="21"/>
        <v>8.92989809932023</v>
      </c>
      <c r="V81" s="5">
        <f t="shared" si="22"/>
        <v>19.279964014879468</v>
      </c>
      <c r="W81" s="5">
        <f t="shared" si="23"/>
        <v>-3.234207335709841</v>
      </c>
      <c r="AE81" s="9">
        <f t="shared" si="12"/>
        <v>8.92989809932023</v>
      </c>
      <c r="AF81" s="9">
        <f t="shared" si="13"/>
        <v>19.279964014879468</v>
      </c>
      <c r="AG81" s="9">
        <f t="shared" si="14"/>
        <v>-3.234207335709841</v>
      </c>
      <c r="AH81" s="9">
        <f t="shared" si="15"/>
        <v>155</v>
      </c>
      <c r="AI81" s="9">
        <f t="shared" si="16"/>
        <v>0</v>
      </c>
    </row>
    <row r="82" spans="1:35" ht="12.75">
      <c r="A82">
        <v>5</v>
      </c>
      <c r="B82" t="s">
        <v>0</v>
      </c>
      <c r="C82">
        <v>0</v>
      </c>
      <c r="D82">
        <v>0</v>
      </c>
      <c r="E82">
        <v>0</v>
      </c>
      <c r="F82">
        <v>70</v>
      </c>
      <c r="G82">
        <f t="shared" si="17"/>
        <v>70</v>
      </c>
      <c r="H82">
        <f t="shared" si="18"/>
        <v>0</v>
      </c>
      <c r="I82">
        <v>3</v>
      </c>
      <c r="J82">
        <v>1.69</v>
      </c>
      <c r="K82">
        <v>1.2</v>
      </c>
      <c r="L82">
        <v>112.3754</v>
      </c>
      <c r="M82">
        <v>111.6157</v>
      </c>
      <c r="N82">
        <v>14.277</v>
      </c>
      <c r="O82">
        <v>-2.712</v>
      </c>
      <c r="P82">
        <v>13.775</v>
      </c>
      <c r="Q82">
        <v>-2.1</v>
      </c>
      <c r="R82">
        <v>0.2</v>
      </c>
      <c r="S82">
        <f t="shared" si="19"/>
        <v>1.7651886554210723</v>
      </c>
      <c r="T82">
        <f t="shared" si="20"/>
        <v>-0.1824589889315149</v>
      </c>
      <c r="U82" s="5">
        <f t="shared" si="21"/>
        <v>-2.740607901245369</v>
      </c>
      <c r="V82" s="5">
        <f t="shared" si="22"/>
        <v>13.920300240259671</v>
      </c>
      <c r="W82" s="5">
        <f t="shared" si="23"/>
        <v>-2.1186820721800084</v>
      </c>
      <c r="AE82" s="9">
        <f t="shared" si="12"/>
        <v>-2.740607901245369</v>
      </c>
      <c r="AF82" s="9">
        <f t="shared" si="13"/>
        <v>13.920300240259671</v>
      </c>
      <c r="AG82" s="9">
        <f t="shared" si="14"/>
        <v>-2.1186820721800084</v>
      </c>
      <c r="AH82" s="9">
        <f t="shared" si="15"/>
        <v>70</v>
      </c>
      <c r="AI82" s="9">
        <f t="shared" si="16"/>
        <v>0</v>
      </c>
    </row>
    <row r="83" spans="1:35" ht="12.75">
      <c r="A83">
        <v>5</v>
      </c>
      <c r="B83" t="s">
        <v>0</v>
      </c>
      <c r="C83">
        <v>0</v>
      </c>
      <c r="D83">
        <v>0</v>
      </c>
      <c r="E83">
        <v>0</v>
      </c>
      <c r="F83">
        <v>69</v>
      </c>
      <c r="G83">
        <f t="shared" si="17"/>
        <v>69</v>
      </c>
      <c r="H83">
        <f t="shared" si="18"/>
        <v>0</v>
      </c>
      <c r="I83">
        <v>3</v>
      </c>
      <c r="J83">
        <v>1.69</v>
      </c>
      <c r="K83">
        <v>1.2</v>
      </c>
      <c r="L83">
        <v>107.4947</v>
      </c>
      <c r="M83">
        <v>112.3134</v>
      </c>
      <c r="N83">
        <v>11.921</v>
      </c>
      <c r="O83">
        <v>-1.374</v>
      </c>
      <c r="P83">
        <v>11.618</v>
      </c>
      <c r="Q83">
        <v>-1.801</v>
      </c>
      <c r="R83">
        <v>0.2</v>
      </c>
      <c r="S83">
        <f t="shared" si="19"/>
        <v>1.6885227990991938</v>
      </c>
      <c r="T83">
        <f t="shared" si="20"/>
        <v>-0.19341843490356303</v>
      </c>
      <c r="U83" s="5">
        <f t="shared" si="21"/>
        <v>-1.391358160887978</v>
      </c>
      <c r="V83" s="5">
        <f t="shared" si="22"/>
        <v>11.763916251413736</v>
      </c>
      <c r="W83" s="5">
        <f t="shared" si="23"/>
        <v>-1.8206129389740997</v>
      </c>
      <c r="AE83" s="9">
        <f t="shared" si="12"/>
        <v>-1.391358160887978</v>
      </c>
      <c r="AF83" s="9">
        <f t="shared" si="13"/>
        <v>11.763916251413736</v>
      </c>
      <c r="AG83" s="9">
        <f t="shared" si="14"/>
        <v>-1.8206129389740997</v>
      </c>
      <c r="AH83" s="9">
        <f t="shared" si="15"/>
        <v>69</v>
      </c>
      <c r="AI83" s="9">
        <f t="shared" si="16"/>
        <v>0</v>
      </c>
    </row>
    <row r="84" spans="1:35" ht="12.75">
      <c r="A84">
        <v>5</v>
      </c>
      <c r="B84" t="s">
        <v>0</v>
      </c>
      <c r="C84">
        <v>0</v>
      </c>
      <c r="D84">
        <v>0</v>
      </c>
      <c r="E84">
        <v>0</v>
      </c>
      <c r="F84">
        <v>66</v>
      </c>
      <c r="G84">
        <f t="shared" si="17"/>
        <v>66</v>
      </c>
      <c r="H84">
        <f t="shared" si="18"/>
        <v>0</v>
      </c>
      <c r="I84">
        <v>3</v>
      </c>
      <c r="J84">
        <v>1.69</v>
      </c>
      <c r="K84">
        <v>1.2</v>
      </c>
      <c r="L84">
        <v>105.7701</v>
      </c>
      <c r="M84">
        <v>111.4543</v>
      </c>
      <c r="N84">
        <v>9.415</v>
      </c>
      <c r="O84">
        <v>-0.838</v>
      </c>
      <c r="P84">
        <v>9.225</v>
      </c>
      <c r="Q84">
        <v>-1.194</v>
      </c>
      <c r="R84">
        <v>0.2</v>
      </c>
      <c r="S84">
        <f t="shared" si="19"/>
        <v>1.661432845647289</v>
      </c>
      <c r="T84">
        <f t="shared" si="20"/>
        <v>-0.17992372366006815</v>
      </c>
      <c r="U84" s="5">
        <f t="shared" si="21"/>
        <v>-0.8517762781213061</v>
      </c>
      <c r="V84" s="5">
        <f t="shared" si="22"/>
        <v>9.371968045493999</v>
      </c>
      <c r="W84" s="5">
        <f t="shared" si="23"/>
        <v>-1.2127523425704845</v>
      </c>
      <c r="AE84" s="9">
        <f t="shared" si="12"/>
        <v>-0.8517762781213061</v>
      </c>
      <c r="AF84" s="9">
        <f t="shared" si="13"/>
        <v>9.371968045493999</v>
      </c>
      <c r="AG84" s="9">
        <f t="shared" si="14"/>
        <v>-1.2127523425704845</v>
      </c>
      <c r="AH84" s="9">
        <f t="shared" si="15"/>
        <v>66</v>
      </c>
      <c r="AI84" s="9">
        <f t="shared" si="16"/>
        <v>0</v>
      </c>
    </row>
    <row r="85" spans="1:35" ht="12.75">
      <c r="A85">
        <v>5</v>
      </c>
      <c r="B85" t="s">
        <v>0</v>
      </c>
      <c r="C85">
        <v>0</v>
      </c>
      <c r="D85">
        <v>0</v>
      </c>
      <c r="E85">
        <v>0</v>
      </c>
      <c r="F85">
        <v>64</v>
      </c>
      <c r="G85">
        <f t="shared" si="17"/>
        <v>64</v>
      </c>
      <c r="H85">
        <f t="shared" si="18"/>
        <v>0</v>
      </c>
      <c r="I85">
        <v>3</v>
      </c>
      <c r="J85">
        <v>1.69</v>
      </c>
      <c r="K85">
        <v>1.2</v>
      </c>
      <c r="L85">
        <v>100.4805</v>
      </c>
      <c r="M85">
        <v>112.4885</v>
      </c>
      <c r="N85">
        <v>7.226</v>
      </c>
      <c r="O85">
        <v>-0.053</v>
      </c>
      <c r="P85">
        <v>7.088</v>
      </c>
      <c r="Q85">
        <v>-0.918</v>
      </c>
      <c r="R85">
        <v>0.2</v>
      </c>
      <c r="S85">
        <f t="shared" si="19"/>
        <v>1.5783440031451463</v>
      </c>
      <c r="T85">
        <f t="shared" si="20"/>
        <v>-0.19616889927178094</v>
      </c>
      <c r="U85" s="5">
        <f t="shared" si="21"/>
        <v>-0.05460338802703974</v>
      </c>
      <c r="V85" s="5">
        <f t="shared" si="22"/>
        <v>7.234325985632223</v>
      </c>
      <c r="W85" s="5">
        <f t="shared" si="23"/>
        <v>-0.9379337239603665</v>
      </c>
      <c r="AE85" s="9">
        <f aca="true" t="shared" si="24" ref="AE85:AE138">IF(AA85&lt;&gt;"",AA85,U85)</f>
        <v>-0.05460338802703974</v>
      </c>
      <c r="AF85" s="9">
        <f aca="true" t="shared" si="25" ref="AF85:AF138">IF(AB85&lt;&gt;"",AB85,V85)</f>
        <v>7.234325985632223</v>
      </c>
      <c r="AG85" s="9">
        <f aca="true" t="shared" si="26" ref="AG85:AG138">IF(AC85&lt;&gt;"",AC85,W85)</f>
        <v>-0.9379337239603665</v>
      </c>
      <c r="AH85" s="9">
        <f aca="true" t="shared" si="27" ref="AH85:AH138">G85</f>
        <v>64</v>
      </c>
      <c r="AI85" s="9">
        <f aca="true" t="shared" si="28" ref="AI85:AI138">H85</f>
        <v>0</v>
      </c>
    </row>
    <row r="86" spans="1:35" ht="12.75">
      <c r="A86">
        <v>5</v>
      </c>
      <c r="B86" t="s">
        <v>0</v>
      </c>
      <c r="C86">
        <v>0</v>
      </c>
      <c r="D86">
        <v>0</v>
      </c>
      <c r="E86">
        <v>0</v>
      </c>
      <c r="F86">
        <v>104</v>
      </c>
      <c r="G86">
        <f t="shared" si="17"/>
        <v>104</v>
      </c>
      <c r="H86">
        <f t="shared" si="18"/>
        <v>0</v>
      </c>
      <c r="I86">
        <v>3</v>
      </c>
      <c r="J86">
        <v>1.69</v>
      </c>
      <c r="K86">
        <v>1.2</v>
      </c>
      <c r="L86">
        <v>93.1027</v>
      </c>
      <c r="M86">
        <v>113.2483</v>
      </c>
      <c r="N86">
        <v>11.271</v>
      </c>
      <c r="O86">
        <v>1.192</v>
      </c>
      <c r="P86">
        <v>10.963</v>
      </c>
      <c r="Q86">
        <v>-1.838</v>
      </c>
      <c r="R86">
        <v>0.2</v>
      </c>
      <c r="S86">
        <f t="shared" si="19"/>
        <v>1.4624537917468723</v>
      </c>
      <c r="T86">
        <f t="shared" si="20"/>
        <v>-0.20810380976276854</v>
      </c>
      <c r="U86" s="5">
        <f t="shared" si="21"/>
        <v>1.208315788393865</v>
      </c>
      <c r="V86" s="5">
        <f t="shared" si="22"/>
        <v>11.109065381224845</v>
      </c>
      <c r="W86" s="5">
        <f t="shared" si="23"/>
        <v>-1.859305381346129</v>
      </c>
      <c r="AE86" s="9">
        <f t="shared" si="24"/>
        <v>1.208315788393865</v>
      </c>
      <c r="AF86" s="9">
        <f t="shared" si="25"/>
        <v>11.109065381224845</v>
      </c>
      <c r="AG86" s="9">
        <f t="shared" si="26"/>
        <v>-1.859305381346129</v>
      </c>
      <c r="AH86" s="9">
        <f t="shared" si="27"/>
        <v>104</v>
      </c>
      <c r="AI86" s="9">
        <f t="shared" si="28"/>
        <v>0</v>
      </c>
    </row>
    <row r="87" spans="1:35" ht="12.75">
      <c r="A87">
        <v>5</v>
      </c>
      <c r="B87" t="s">
        <v>0</v>
      </c>
      <c r="C87">
        <v>0</v>
      </c>
      <c r="D87">
        <v>0</v>
      </c>
      <c r="E87">
        <v>0</v>
      </c>
      <c r="F87">
        <v>101</v>
      </c>
      <c r="G87">
        <f t="shared" si="17"/>
        <v>101</v>
      </c>
      <c r="H87">
        <f t="shared" si="18"/>
        <v>0</v>
      </c>
      <c r="I87">
        <v>3</v>
      </c>
      <c r="J87">
        <v>1.69</v>
      </c>
      <c r="K87">
        <v>1.2</v>
      </c>
      <c r="L87">
        <v>91.5041</v>
      </c>
      <c r="M87">
        <v>113.6887</v>
      </c>
      <c r="N87">
        <v>15.086</v>
      </c>
      <c r="O87">
        <v>1.961</v>
      </c>
      <c r="P87">
        <v>14.608</v>
      </c>
      <c r="Q87">
        <v>-2.729</v>
      </c>
      <c r="R87">
        <v>0.2</v>
      </c>
      <c r="S87">
        <f t="shared" si="19"/>
        <v>1.437343041666729</v>
      </c>
      <c r="T87">
        <f t="shared" si="20"/>
        <v>-0.2150215967859732</v>
      </c>
      <c r="U87" s="5">
        <f t="shared" si="21"/>
        <v>1.980579930895651</v>
      </c>
      <c r="V87" s="5">
        <f t="shared" si="22"/>
        <v>14.75278819666249</v>
      </c>
      <c r="W87" s="5">
        <f t="shared" si="23"/>
        <v>-2.7502144631876924</v>
      </c>
      <c r="AE87" s="9">
        <f t="shared" si="24"/>
        <v>1.980579930895651</v>
      </c>
      <c r="AF87" s="9">
        <f t="shared" si="25"/>
        <v>14.75278819666249</v>
      </c>
      <c r="AG87" s="9">
        <f t="shared" si="26"/>
        <v>-2.7502144631876924</v>
      </c>
      <c r="AH87" s="9">
        <f t="shared" si="27"/>
        <v>101</v>
      </c>
      <c r="AI87" s="9">
        <f t="shared" si="28"/>
        <v>0</v>
      </c>
    </row>
    <row r="88" spans="1:35" ht="12.75">
      <c r="A88">
        <v>5</v>
      </c>
      <c r="B88" t="s">
        <v>0</v>
      </c>
      <c r="C88">
        <v>0</v>
      </c>
      <c r="D88">
        <v>0</v>
      </c>
      <c r="E88">
        <v>0</v>
      </c>
      <c r="F88">
        <v>106</v>
      </c>
      <c r="G88">
        <f t="shared" si="17"/>
        <v>106</v>
      </c>
      <c r="H88">
        <f t="shared" si="18"/>
        <v>0</v>
      </c>
      <c r="I88">
        <v>3</v>
      </c>
      <c r="J88">
        <v>1.69</v>
      </c>
      <c r="K88">
        <v>1.2</v>
      </c>
      <c r="L88">
        <v>79.0104</v>
      </c>
      <c r="M88">
        <v>114.3768</v>
      </c>
      <c r="N88">
        <v>14.676</v>
      </c>
      <c r="O88">
        <v>4.631</v>
      </c>
      <c r="P88">
        <v>13.533</v>
      </c>
      <c r="Q88">
        <v>-2.796</v>
      </c>
      <c r="R88">
        <v>0.2</v>
      </c>
      <c r="S88">
        <f t="shared" si="19"/>
        <v>1.241092460985955</v>
      </c>
      <c r="T88">
        <f t="shared" si="20"/>
        <v>-0.22583024631064896</v>
      </c>
      <c r="U88" s="5">
        <f t="shared" si="21"/>
        <v>4.678226379133688</v>
      </c>
      <c r="V88" s="5">
        <f t="shared" si="22"/>
        <v>13.671268515862192</v>
      </c>
      <c r="W88" s="5">
        <f t="shared" si="23"/>
        <v>-2.818576969952481</v>
      </c>
      <c r="AE88" s="9">
        <f t="shared" si="24"/>
        <v>4.678226379133688</v>
      </c>
      <c r="AF88" s="9">
        <f t="shared" si="25"/>
        <v>13.671268515862192</v>
      </c>
      <c r="AG88" s="9">
        <f t="shared" si="26"/>
        <v>-2.818576969952481</v>
      </c>
      <c r="AH88" s="9">
        <f t="shared" si="27"/>
        <v>106</v>
      </c>
      <c r="AI88" s="9">
        <f t="shared" si="28"/>
        <v>0</v>
      </c>
    </row>
    <row r="89" spans="1:35" ht="12.75">
      <c r="A89">
        <v>5</v>
      </c>
      <c r="B89" t="s">
        <v>0</v>
      </c>
      <c r="C89">
        <v>0</v>
      </c>
      <c r="D89">
        <v>0</v>
      </c>
      <c r="E89">
        <v>0</v>
      </c>
      <c r="F89">
        <v>103</v>
      </c>
      <c r="G89">
        <f t="shared" si="17"/>
        <v>103</v>
      </c>
      <c r="H89">
        <f t="shared" si="18"/>
        <v>0</v>
      </c>
      <c r="I89">
        <v>3</v>
      </c>
      <c r="J89">
        <v>1.69</v>
      </c>
      <c r="K89">
        <v>1.2</v>
      </c>
      <c r="L89">
        <v>88.388</v>
      </c>
      <c r="M89">
        <v>114.0764</v>
      </c>
      <c r="N89">
        <v>12.982</v>
      </c>
      <c r="O89">
        <v>2.297</v>
      </c>
      <c r="P89">
        <v>12.455</v>
      </c>
      <c r="Q89">
        <v>-2.357</v>
      </c>
      <c r="R89">
        <v>0.2</v>
      </c>
      <c r="S89">
        <f t="shared" si="19"/>
        <v>1.3883954573274733</v>
      </c>
      <c r="T89">
        <f t="shared" si="20"/>
        <v>-0.2211115741449572</v>
      </c>
      <c r="U89" s="5">
        <f t="shared" si="21"/>
        <v>2.324036166206948</v>
      </c>
      <c r="V89" s="5">
        <f t="shared" si="22"/>
        <v>12.599749136498026</v>
      </c>
      <c r="W89" s="5">
        <f t="shared" si="23"/>
        <v>-2.3790692854820863</v>
      </c>
      <c r="AE89" s="9">
        <f t="shared" si="24"/>
        <v>2.324036166206948</v>
      </c>
      <c r="AF89" s="9">
        <f t="shared" si="25"/>
        <v>12.599749136498026</v>
      </c>
      <c r="AG89" s="9">
        <f t="shared" si="26"/>
        <v>-2.3790692854820863</v>
      </c>
      <c r="AH89" s="9">
        <f t="shared" si="27"/>
        <v>103</v>
      </c>
      <c r="AI89" s="9">
        <f t="shared" si="28"/>
        <v>0</v>
      </c>
    </row>
    <row r="90" spans="1:35" ht="12.75">
      <c r="A90">
        <v>5</v>
      </c>
      <c r="B90" t="s">
        <v>0</v>
      </c>
      <c r="C90">
        <v>0</v>
      </c>
      <c r="D90">
        <v>0</v>
      </c>
      <c r="E90">
        <v>0</v>
      </c>
      <c r="F90">
        <v>65</v>
      </c>
      <c r="G90">
        <f t="shared" si="17"/>
        <v>65</v>
      </c>
      <c r="H90">
        <f t="shared" si="18"/>
        <v>0</v>
      </c>
      <c r="I90">
        <v>3</v>
      </c>
      <c r="J90">
        <v>1.69</v>
      </c>
      <c r="K90">
        <v>1.2</v>
      </c>
      <c r="L90">
        <v>85.7691</v>
      </c>
      <c r="M90">
        <v>113.9025</v>
      </c>
      <c r="N90">
        <v>9.005</v>
      </c>
      <c r="O90">
        <v>1.948</v>
      </c>
      <c r="P90">
        <v>8.572</v>
      </c>
      <c r="Q90">
        <v>-1.46</v>
      </c>
      <c r="R90">
        <v>0.2</v>
      </c>
      <c r="S90">
        <f t="shared" si="19"/>
        <v>1.3472578723250417</v>
      </c>
      <c r="T90">
        <f t="shared" si="20"/>
        <v>-0.21837995933266074</v>
      </c>
      <c r="U90" s="5">
        <f t="shared" si="21"/>
        <v>1.9812923275921839</v>
      </c>
      <c r="V90" s="5">
        <f t="shared" si="22"/>
        <v>8.715191811910957</v>
      </c>
      <c r="W90" s="5">
        <f t="shared" si="23"/>
        <v>-1.4825831706826496</v>
      </c>
      <c r="AE90" s="9">
        <f t="shared" si="24"/>
        <v>1.9812923275921839</v>
      </c>
      <c r="AF90" s="9">
        <f t="shared" si="25"/>
        <v>8.715191811910957</v>
      </c>
      <c r="AG90" s="9">
        <f t="shared" si="26"/>
        <v>-1.4825831706826496</v>
      </c>
      <c r="AH90" s="9">
        <f t="shared" si="27"/>
        <v>65</v>
      </c>
      <c r="AI90" s="9">
        <f t="shared" si="28"/>
        <v>0</v>
      </c>
    </row>
    <row r="91" spans="1:35" ht="12.75">
      <c r="A91">
        <v>5</v>
      </c>
      <c r="B91" t="s">
        <v>0</v>
      </c>
      <c r="C91">
        <v>0</v>
      </c>
      <c r="D91">
        <v>0</v>
      </c>
      <c r="E91">
        <v>0</v>
      </c>
      <c r="F91">
        <v>105</v>
      </c>
      <c r="G91">
        <f t="shared" si="17"/>
        <v>105</v>
      </c>
      <c r="H91">
        <f t="shared" si="18"/>
        <v>0</v>
      </c>
      <c r="I91">
        <v>3</v>
      </c>
      <c r="J91">
        <v>1.69</v>
      </c>
      <c r="K91">
        <v>1.2</v>
      </c>
      <c r="L91">
        <v>79.4484</v>
      </c>
      <c r="M91">
        <v>113.131</v>
      </c>
      <c r="N91">
        <v>11.551</v>
      </c>
      <c r="O91">
        <v>3.587</v>
      </c>
      <c r="P91">
        <v>10.722</v>
      </c>
      <c r="Q91">
        <v>-1.875</v>
      </c>
      <c r="R91">
        <v>0.2</v>
      </c>
      <c r="S91">
        <f t="shared" si="19"/>
        <v>1.2479725488973168</v>
      </c>
      <c r="T91">
        <f t="shared" si="20"/>
        <v>-0.206261265671438</v>
      </c>
      <c r="U91" s="5">
        <f t="shared" si="21"/>
        <v>3.6334087836293216</v>
      </c>
      <c r="V91" s="5">
        <f t="shared" si="22"/>
        <v>10.86135688588346</v>
      </c>
      <c r="W91" s="5">
        <f t="shared" si="23"/>
        <v>-1.8961463971208914</v>
      </c>
      <c r="AE91" s="9">
        <f t="shared" si="24"/>
        <v>3.6334087836293216</v>
      </c>
      <c r="AF91" s="9">
        <f t="shared" si="25"/>
        <v>10.86135688588346</v>
      </c>
      <c r="AG91" s="9">
        <f t="shared" si="26"/>
        <v>-1.8961463971208914</v>
      </c>
      <c r="AH91" s="9">
        <f t="shared" si="27"/>
        <v>105</v>
      </c>
      <c r="AI91" s="9">
        <f t="shared" si="28"/>
        <v>0</v>
      </c>
    </row>
    <row r="92" spans="1:35" ht="12.75">
      <c r="A92">
        <v>5</v>
      </c>
      <c r="B92" t="s">
        <v>0</v>
      </c>
      <c r="C92">
        <v>0</v>
      </c>
      <c r="D92">
        <v>0</v>
      </c>
      <c r="E92">
        <v>0</v>
      </c>
      <c r="F92">
        <v>158</v>
      </c>
      <c r="G92">
        <f t="shared" si="17"/>
        <v>158</v>
      </c>
      <c r="H92">
        <f t="shared" si="18"/>
        <v>0</v>
      </c>
      <c r="I92">
        <v>3</v>
      </c>
      <c r="J92">
        <v>1.69</v>
      </c>
      <c r="K92">
        <v>1.2</v>
      </c>
      <c r="L92">
        <v>85.1429</v>
      </c>
      <c r="M92">
        <v>112.0816</v>
      </c>
      <c r="N92">
        <v>19.293</v>
      </c>
      <c r="O92">
        <v>4.381</v>
      </c>
      <c r="P92">
        <v>18.433</v>
      </c>
      <c r="Q92">
        <v>-3.149</v>
      </c>
      <c r="R92">
        <v>0.2</v>
      </c>
      <c r="S92">
        <f t="shared" si="19"/>
        <v>1.337421545726652</v>
      </c>
      <c r="T92">
        <f t="shared" si="20"/>
        <v>-0.18977732901805222</v>
      </c>
      <c r="U92" s="5">
        <f t="shared" si="21"/>
        <v>4.4157018841142035</v>
      </c>
      <c r="V92" s="5">
        <f t="shared" si="22"/>
        <v>18.576317407192366</v>
      </c>
      <c r="W92" s="5">
        <f t="shared" si="23"/>
        <v>-3.1682999115247146</v>
      </c>
      <c r="AE92" s="9">
        <f t="shared" si="24"/>
        <v>4.4157018841142035</v>
      </c>
      <c r="AF92" s="9">
        <f t="shared" si="25"/>
        <v>18.576317407192366</v>
      </c>
      <c r="AG92" s="9">
        <f t="shared" si="26"/>
        <v>-3.1682999115247146</v>
      </c>
      <c r="AH92" s="9">
        <f t="shared" si="27"/>
        <v>158</v>
      </c>
      <c r="AI92" s="9">
        <f t="shared" si="28"/>
        <v>0</v>
      </c>
    </row>
    <row r="93" spans="1:35" ht="12.75">
      <c r="A93">
        <v>5</v>
      </c>
      <c r="B93" t="s">
        <v>0</v>
      </c>
      <c r="C93">
        <v>0</v>
      </c>
      <c r="D93">
        <v>0</v>
      </c>
      <c r="E93">
        <v>0</v>
      </c>
      <c r="F93">
        <v>159</v>
      </c>
      <c r="G93">
        <f t="shared" si="17"/>
        <v>159</v>
      </c>
      <c r="H93">
        <f t="shared" si="18"/>
        <v>0</v>
      </c>
      <c r="I93">
        <v>3</v>
      </c>
      <c r="J93">
        <v>1.69</v>
      </c>
      <c r="K93">
        <v>1.2</v>
      </c>
      <c r="L93">
        <v>84.9953</v>
      </c>
      <c r="M93">
        <v>110.3251</v>
      </c>
      <c r="N93">
        <v>22.458</v>
      </c>
      <c r="O93">
        <v>5.175</v>
      </c>
      <c r="P93">
        <v>21.55</v>
      </c>
      <c r="Q93">
        <v>-3.136</v>
      </c>
      <c r="R93">
        <v>0.2</v>
      </c>
      <c r="S93">
        <f t="shared" si="19"/>
        <v>1.3351030503483028</v>
      </c>
      <c r="T93">
        <f t="shared" si="20"/>
        <v>-0.1621862915379002</v>
      </c>
      <c r="U93" s="5">
        <f t="shared" si="21"/>
        <v>5.210072691138856</v>
      </c>
      <c r="V93" s="5">
        <f t="shared" si="22"/>
        <v>21.69445860028688</v>
      </c>
      <c r="W93" s="5">
        <f t="shared" si="23"/>
        <v>-3.1525799118489672</v>
      </c>
      <c r="AE93" s="9">
        <f t="shared" si="24"/>
        <v>5.210072691138856</v>
      </c>
      <c r="AF93" s="9">
        <f t="shared" si="25"/>
        <v>21.69445860028688</v>
      </c>
      <c r="AG93" s="9">
        <f t="shared" si="26"/>
        <v>-3.1525799118489672</v>
      </c>
      <c r="AH93" s="9">
        <f t="shared" si="27"/>
        <v>159</v>
      </c>
      <c r="AI93" s="9">
        <f t="shared" si="28"/>
        <v>0</v>
      </c>
    </row>
    <row r="94" spans="1:35" ht="12.75">
      <c r="A94">
        <v>5</v>
      </c>
      <c r="B94" t="s">
        <v>0</v>
      </c>
      <c r="C94">
        <v>0</v>
      </c>
      <c r="D94">
        <v>0</v>
      </c>
      <c r="E94">
        <v>0</v>
      </c>
      <c r="F94">
        <v>188</v>
      </c>
      <c r="G94">
        <f t="shared" si="17"/>
        <v>188</v>
      </c>
      <c r="H94">
        <f t="shared" si="18"/>
        <v>0</v>
      </c>
      <c r="I94">
        <v>3</v>
      </c>
      <c r="J94">
        <v>1.69</v>
      </c>
      <c r="K94">
        <v>1.2</v>
      </c>
      <c r="L94">
        <v>80.1733</v>
      </c>
      <c r="M94">
        <v>109.1914</v>
      </c>
      <c r="N94">
        <v>26.207</v>
      </c>
      <c r="O94">
        <v>7.947</v>
      </c>
      <c r="P94">
        <v>24.687</v>
      </c>
      <c r="Q94">
        <v>-3.28</v>
      </c>
      <c r="R94">
        <v>0.2</v>
      </c>
      <c r="S94">
        <f t="shared" si="19"/>
        <v>1.259359251470253</v>
      </c>
      <c r="T94">
        <f t="shared" si="20"/>
        <v>-0.14437817358102634</v>
      </c>
      <c r="U94" s="5">
        <f t="shared" si="21"/>
        <v>7.9924623354224735</v>
      </c>
      <c r="V94" s="5">
        <f t="shared" si="22"/>
        <v>24.828037598653978</v>
      </c>
      <c r="W94" s="5">
        <f t="shared" si="23"/>
        <v>-3.294974893399239</v>
      </c>
      <c r="AE94" s="9">
        <f t="shared" si="24"/>
        <v>7.9924623354224735</v>
      </c>
      <c r="AF94" s="9">
        <f t="shared" si="25"/>
        <v>24.828037598653978</v>
      </c>
      <c r="AG94" s="9">
        <f t="shared" si="26"/>
        <v>-3.294974893399239</v>
      </c>
      <c r="AH94" s="9">
        <f t="shared" si="27"/>
        <v>188</v>
      </c>
      <c r="AI94" s="9">
        <f t="shared" si="28"/>
        <v>0</v>
      </c>
    </row>
    <row r="95" spans="1:35" ht="12.75">
      <c r="A95">
        <v>5</v>
      </c>
      <c r="B95" t="s">
        <v>0</v>
      </c>
      <c r="C95">
        <v>0</v>
      </c>
      <c r="D95">
        <v>0</v>
      </c>
      <c r="E95">
        <v>0</v>
      </c>
      <c r="F95">
        <v>187</v>
      </c>
      <c r="G95">
        <f t="shared" si="17"/>
        <v>187</v>
      </c>
      <c r="H95">
        <f t="shared" si="18"/>
        <v>0</v>
      </c>
      <c r="I95">
        <v>3</v>
      </c>
      <c r="J95">
        <v>1.69</v>
      </c>
      <c r="K95">
        <v>1.2</v>
      </c>
      <c r="L95">
        <v>87.5449</v>
      </c>
      <c r="M95">
        <v>109.2492</v>
      </c>
      <c r="N95">
        <v>25.404</v>
      </c>
      <c r="O95">
        <v>4.886</v>
      </c>
      <c r="P95">
        <v>24.657</v>
      </c>
      <c r="Q95">
        <v>-3.187</v>
      </c>
      <c r="R95">
        <v>0.2</v>
      </c>
      <c r="S95">
        <f t="shared" si="19"/>
        <v>1.3751520734962654</v>
      </c>
      <c r="T95">
        <f t="shared" si="20"/>
        <v>-0.1452860938579137</v>
      </c>
      <c r="U95" s="5">
        <f t="shared" si="21"/>
        <v>4.9153235871806995</v>
      </c>
      <c r="V95" s="5">
        <f t="shared" si="22"/>
        <v>24.802409516508344</v>
      </c>
      <c r="W95" s="5">
        <f t="shared" si="23"/>
        <v>-3.2023547436234425</v>
      </c>
      <c r="AE95" s="9">
        <f t="shared" si="24"/>
        <v>4.9153235871806995</v>
      </c>
      <c r="AF95" s="9">
        <f t="shared" si="25"/>
        <v>24.802409516508344</v>
      </c>
      <c r="AG95" s="9">
        <f t="shared" si="26"/>
        <v>-3.2023547436234425</v>
      </c>
      <c r="AH95" s="9">
        <f t="shared" si="27"/>
        <v>187</v>
      </c>
      <c r="AI95" s="9">
        <f t="shared" si="28"/>
        <v>0</v>
      </c>
    </row>
    <row r="96" spans="1:35" ht="12.75">
      <c r="A96">
        <v>5</v>
      </c>
      <c r="B96" t="s">
        <v>0</v>
      </c>
      <c r="C96">
        <v>0</v>
      </c>
      <c r="D96">
        <v>0</v>
      </c>
      <c r="E96">
        <v>0</v>
      </c>
      <c r="F96">
        <v>185</v>
      </c>
      <c r="G96">
        <f t="shared" si="17"/>
        <v>185</v>
      </c>
      <c r="H96">
        <f t="shared" si="18"/>
        <v>0</v>
      </c>
      <c r="I96">
        <v>3</v>
      </c>
      <c r="J96">
        <v>1.69</v>
      </c>
      <c r="K96">
        <v>1.2</v>
      </c>
      <c r="L96">
        <v>86.2661</v>
      </c>
      <c r="M96">
        <v>108.6376</v>
      </c>
      <c r="N96">
        <v>27.447</v>
      </c>
      <c r="O96">
        <v>5.821</v>
      </c>
      <c r="P96">
        <v>26.565</v>
      </c>
      <c r="Q96">
        <v>-3.222</v>
      </c>
      <c r="R96">
        <v>0.2</v>
      </c>
      <c r="S96">
        <f t="shared" si="19"/>
        <v>1.3550647300692122</v>
      </c>
      <c r="T96">
        <f t="shared" si="20"/>
        <v>-0.1356791035232363</v>
      </c>
      <c r="U96" s="5">
        <f t="shared" si="21"/>
        <v>5.853181000223967</v>
      </c>
      <c r="V96" s="5">
        <f t="shared" si="22"/>
        <v>26.709557230368954</v>
      </c>
      <c r="W96" s="5">
        <f t="shared" si="23"/>
        <v>-3.236095494514097</v>
      </c>
      <c r="AE96" s="9">
        <f t="shared" si="24"/>
        <v>5.853181000223967</v>
      </c>
      <c r="AF96" s="9">
        <f t="shared" si="25"/>
        <v>26.709557230368954</v>
      </c>
      <c r="AG96" s="9">
        <f t="shared" si="26"/>
        <v>-3.236095494514097</v>
      </c>
      <c r="AH96" s="9">
        <f t="shared" si="27"/>
        <v>185</v>
      </c>
      <c r="AI96" s="9">
        <f t="shared" si="28"/>
        <v>0</v>
      </c>
    </row>
    <row r="97" spans="1:35" ht="12.75">
      <c r="A97">
        <v>5</v>
      </c>
      <c r="B97" t="s">
        <v>0</v>
      </c>
      <c r="C97">
        <v>0</v>
      </c>
      <c r="D97">
        <v>0</v>
      </c>
      <c r="E97">
        <v>0</v>
      </c>
      <c r="F97">
        <v>183</v>
      </c>
      <c r="G97">
        <f t="shared" si="17"/>
        <v>183</v>
      </c>
      <c r="H97">
        <f t="shared" si="18"/>
        <v>0</v>
      </c>
      <c r="I97">
        <v>3</v>
      </c>
      <c r="J97">
        <v>1.69</v>
      </c>
      <c r="K97">
        <v>1.2</v>
      </c>
      <c r="L97">
        <v>91.3949</v>
      </c>
      <c r="M97">
        <v>107.4369</v>
      </c>
      <c r="N97">
        <v>29.131</v>
      </c>
      <c r="O97">
        <v>3.899</v>
      </c>
      <c r="P97">
        <v>28.669</v>
      </c>
      <c r="Q97">
        <v>-2.905</v>
      </c>
      <c r="R97">
        <v>0.2</v>
      </c>
      <c r="S97">
        <f t="shared" si="19"/>
        <v>1.4356277320778692</v>
      </c>
      <c r="T97">
        <f t="shared" si="20"/>
        <v>-0.11681855202740965</v>
      </c>
      <c r="U97" s="5">
        <f t="shared" si="21"/>
        <v>3.918937615245108</v>
      </c>
      <c r="V97" s="5">
        <f t="shared" si="22"/>
        <v>28.81617179304972</v>
      </c>
      <c r="W97" s="5">
        <f t="shared" si="23"/>
        <v>-2.916961846640149</v>
      </c>
      <c r="AE97" s="9">
        <f t="shared" si="24"/>
        <v>3.918937615245108</v>
      </c>
      <c r="AF97" s="9">
        <f t="shared" si="25"/>
        <v>28.81617179304972</v>
      </c>
      <c r="AG97" s="9">
        <f t="shared" si="26"/>
        <v>-2.916961846640149</v>
      </c>
      <c r="AH97" s="9">
        <f t="shared" si="27"/>
        <v>183</v>
      </c>
      <c r="AI97" s="9">
        <f t="shared" si="28"/>
        <v>0</v>
      </c>
    </row>
    <row r="98" spans="1:35" ht="12.75">
      <c r="A98">
        <v>5</v>
      </c>
      <c r="B98" t="s">
        <v>0</v>
      </c>
      <c r="C98">
        <v>0</v>
      </c>
      <c r="D98">
        <v>0</v>
      </c>
      <c r="E98">
        <v>0</v>
      </c>
      <c r="F98">
        <v>191</v>
      </c>
      <c r="G98">
        <f t="shared" si="17"/>
        <v>191</v>
      </c>
      <c r="H98">
        <f t="shared" si="18"/>
        <v>0</v>
      </c>
      <c r="I98">
        <v>3</v>
      </c>
      <c r="J98">
        <v>1.69</v>
      </c>
      <c r="K98">
        <v>1.2</v>
      </c>
      <c r="L98">
        <v>77.3103</v>
      </c>
      <c r="M98">
        <v>108.5019</v>
      </c>
      <c r="N98">
        <v>31.36</v>
      </c>
      <c r="O98">
        <v>10.844</v>
      </c>
      <c r="P98">
        <v>29.128</v>
      </c>
      <c r="Q98">
        <v>-3.685</v>
      </c>
      <c r="R98">
        <v>0.2</v>
      </c>
      <c r="S98">
        <f t="shared" si="19"/>
        <v>1.214387352634115</v>
      </c>
      <c r="T98">
        <f t="shared" si="20"/>
        <v>-0.13354753290777555</v>
      </c>
      <c r="U98" s="5">
        <f t="shared" si="21"/>
        <v>10.896295250615381</v>
      </c>
      <c r="V98" s="5">
        <f t="shared" si="22"/>
        <v>29.26683981490711</v>
      </c>
      <c r="W98" s="5">
        <f t="shared" si="23"/>
        <v>-3.6989278792818006</v>
      </c>
      <c r="AE98" s="9">
        <f t="shared" si="24"/>
        <v>10.896295250615381</v>
      </c>
      <c r="AF98" s="9">
        <f t="shared" si="25"/>
        <v>29.26683981490711</v>
      </c>
      <c r="AG98" s="9">
        <f t="shared" si="26"/>
        <v>-3.6989278792818006</v>
      </c>
      <c r="AH98" s="9">
        <f t="shared" si="27"/>
        <v>191</v>
      </c>
      <c r="AI98" s="9">
        <f t="shared" si="28"/>
        <v>0</v>
      </c>
    </row>
    <row r="99" spans="1:35" ht="12.75">
      <c r="A99">
        <v>5</v>
      </c>
      <c r="B99" t="s">
        <v>0</v>
      </c>
      <c r="C99">
        <v>0</v>
      </c>
      <c r="D99">
        <v>0</v>
      </c>
      <c r="E99">
        <v>0</v>
      </c>
      <c r="F99">
        <v>154</v>
      </c>
      <c r="G99">
        <f t="shared" si="17"/>
        <v>154</v>
      </c>
      <c r="H99">
        <f t="shared" si="18"/>
        <v>0</v>
      </c>
      <c r="I99">
        <v>3</v>
      </c>
      <c r="J99">
        <v>1.69</v>
      </c>
      <c r="K99">
        <v>1.2</v>
      </c>
      <c r="L99">
        <v>68.4967</v>
      </c>
      <c r="M99">
        <v>110.8833</v>
      </c>
      <c r="N99">
        <v>23.027</v>
      </c>
      <c r="O99">
        <v>10.776</v>
      </c>
      <c r="P99">
        <v>19.969</v>
      </c>
      <c r="Q99">
        <v>-3.427</v>
      </c>
      <c r="R99">
        <v>0.2</v>
      </c>
      <c r="S99">
        <f t="shared" si="19"/>
        <v>1.07594364757572</v>
      </c>
      <c r="T99">
        <f t="shared" si="20"/>
        <v>-0.17095447663406915</v>
      </c>
      <c r="U99" s="5">
        <f t="shared" si="21"/>
        <v>10.846355880044587</v>
      </c>
      <c r="V99" s="5">
        <f t="shared" si="22"/>
        <v>20.099331161027944</v>
      </c>
      <c r="W99" s="5">
        <f t="shared" si="23"/>
        <v>-3.44443437794323</v>
      </c>
      <c r="AE99" s="9">
        <f t="shared" si="24"/>
        <v>10.846355880044587</v>
      </c>
      <c r="AF99" s="9">
        <f t="shared" si="25"/>
        <v>20.099331161027944</v>
      </c>
      <c r="AG99" s="9">
        <f t="shared" si="26"/>
        <v>-3.44443437794323</v>
      </c>
      <c r="AH99" s="9">
        <f t="shared" si="27"/>
        <v>154</v>
      </c>
      <c r="AI99" s="9">
        <f t="shared" si="28"/>
        <v>0</v>
      </c>
    </row>
    <row r="100" spans="1:35" ht="12.75">
      <c r="A100">
        <v>5</v>
      </c>
      <c r="B100" t="s">
        <v>0</v>
      </c>
      <c r="C100">
        <v>0</v>
      </c>
      <c r="D100">
        <v>0</v>
      </c>
      <c r="E100">
        <v>0</v>
      </c>
      <c r="F100">
        <v>162</v>
      </c>
      <c r="G100">
        <f t="shared" si="17"/>
        <v>162</v>
      </c>
      <c r="H100">
        <f t="shared" si="18"/>
        <v>0</v>
      </c>
      <c r="I100">
        <v>3</v>
      </c>
      <c r="J100">
        <v>1.69</v>
      </c>
      <c r="K100">
        <v>1.2</v>
      </c>
      <c r="L100">
        <v>96.9716</v>
      </c>
      <c r="M100">
        <v>108.3763</v>
      </c>
      <c r="N100">
        <v>25.733</v>
      </c>
      <c r="O100">
        <v>1.213</v>
      </c>
      <c r="P100">
        <v>25.482</v>
      </c>
      <c r="Q100">
        <v>-2.886</v>
      </c>
      <c r="R100">
        <v>0.2</v>
      </c>
      <c r="S100">
        <f t="shared" si="19"/>
        <v>1.52322633083424</v>
      </c>
      <c r="T100">
        <f t="shared" si="20"/>
        <v>-0.1315746127213211</v>
      </c>
      <c r="U100" s="5">
        <f t="shared" si="21"/>
        <v>1.2201516075743761</v>
      </c>
      <c r="V100" s="5">
        <f t="shared" si="22"/>
        <v>25.63025457291406</v>
      </c>
      <c r="W100" s="5">
        <f t="shared" si="23"/>
        <v>-2.8991683718939862</v>
      </c>
      <c r="AE100" s="9">
        <f t="shared" si="24"/>
        <v>1.2201516075743761</v>
      </c>
      <c r="AF100" s="9">
        <f t="shared" si="25"/>
        <v>25.63025457291406</v>
      </c>
      <c r="AG100" s="9">
        <f t="shared" si="26"/>
        <v>-2.8991683718939862</v>
      </c>
      <c r="AH100" s="9">
        <f t="shared" si="27"/>
        <v>162</v>
      </c>
      <c r="AI100" s="9">
        <f t="shared" si="28"/>
        <v>0</v>
      </c>
    </row>
    <row r="101" spans="1:35" ht="12.75">
      <c r="A101">
        <v>5</v>
      </c>
      <c r="B101" t="s">
        <v>0</v>
      </c>
      <c r="C101">
        <v>0</v>
      </c>
      <c r="D101">
        <v>0</v>
      </c>
      <c r="E101">
        <v>0</v>
      </c>
      <c r="F101">
        <v>182</v>
      </c>
      <c r="G101">
        <f t="shared" si="17"/>
        <v>182</v>
      </c>
      <c r="H101">
        <f t="shared" si="18"/>
        <v>0</v>
      </c>
      <c r="I101">
        <v>3</v>
      </c>
      <c r="J101">
        <v>1.69</v>
      </c>
      <c r="K101">
        <v>1.2</v>
      </c>
      <c r="L101">
        <v>96.3309</v>
      </c>
      <c r="M101">
        <v>107.208</v>
      </c>
      <c r="N101">
        <v>28.122</v>
      </c>
      <c r="O101">
        <v>1.609</v>
      </c>
      <c r="P101">
        <v>27.896</v>
      </c>
      <c r="Q101">
        <v>-2.687</v>
      </c>
      <c r="R101">
        <v>0.2</v>
      </c>
      <c r="S101">
        <f t="shared" si="19"/>
        <v>1.5131622387684651</v>
      </c>
      <c r="T101">
        <f t="shared" si="20"/>
        <v>-0.11322299923537638</v>
      </c>
      <c r="U101" s="5">
        <f t="shared" si="21"/>
        <v>1.618101734952385</v>
      </c>
      <c r="V101" s="5">
        <f t="shared" si="22"/>
        <v>28.04433597665975</v>
      </c>
      <c r="W101" s="5">
        <f t="shared" si="23"/>
        <v>-2.6985566924903166</v>
      </c>
      <c r="AE101" s="9">
        <f t="shared" si="24"/>
        <v>1.618101734952385</v>
      </c>
      <c r="AF101" s="9">
        <f t="shared" si="25"/>
        <v>28.04433597665975</v>
      </c>
      <c r="AG101" s="9">
        <f t="shared" si="26"/>
        <v>-2.6985566924903166</v>
      </c>
      <c r="AH101" s="9">
        <f t="shared" si="27"/>
        <v>182</v>
      </c>
      <c r="AI101" s="9">
        <f t="shared" si="28"/>
        <v>0</v>
      </c>
    </row>
    <row r="102" spans="1:35" ht="12.75">
      <c r="A102">
        <v>5</v>
      </c>
      <c r="B102" t="s">
        <v>0</v>
      </c>
      <c r="C102">
        <v>0</v>
      </c>
      <c r="D102">
        <v>0</v>
      </c>
      <c r="E102">
        <v>0</v>
      </c>
      <c r="F102">
        <v>161</v>
      </c>
      <c r="G102">
        <f t="shared" si="17"/>
        <v>161</v>
      </c>
      <c r="H102">
        <f t="shared" si="18"/>
        <v>0</v>
      </c>
      <c r="I102">
        <v>3</v>
      </c>
      <c r="J102">
        <v>1.69</v>
      </c>
      <c r="K102">
        <v>1.2</v>
      </c>
      <c r="L102">
        <v>97.4046</v>
      </c>
      <c r="M102">
        <v>110.0708</v>
      </c>
      <c r="N102">
        <v>22.968</v>
      </c>
      <c r="O102">
        <v>0.924</v>
      </c>
      <c r="P102">
        <v>22.662</v>
      </c>
      <c r="Q102">
        <v>-3.128</v>
      </c>
      <c r="R102">
        <v>0.2</v>
      </c>
      <c r="S102">
        <f t="shared" si="19"/>
        <v>1.530027878929262</v>
      </c>
      <c r="T102">
        <f t="shared" si="20"/>
        <v>-0.15819175647886063</v>
      </c>
      <c r="U102" s="5">
        <f t="shared" si="21"/>
        <v>0.9304590822985394</v>
      </c>
      <c r="V102" s="5">
        <f t="shared" si="22"/>
        <v>22.810373682307837</v>
      </c>
      <c r="W102" s="5">
        <f t="shared" si="23"/>
        <v>-3.1439666253980434</v>
      </c>
      <c r="AE102" s="9">
        <f t="shared" si="24"/>
        <v>0.9304590822985394</v>
      </c>
      <c r="AF102" s="9">
        <f t="shared" si="25"/>
        <v>22.810373682307837</v>
      </c>
      <c r="AG102" s="9">
        <f t="shared" si="26"/>
        <v>-3.1439666253980434</v>
      </c>
      <c r="AH102" s="9">
        <f t="shared" si="27"/>
        <v>161</v>
      </c>
      <c r="AI102" s="9">
        <f t="shared" si="28"/>
        <v>0</v>
      </c>
    </row>
    <row r="103" spans="1:35" ht="12.75">
      <c r="A103">
        <v>5</v>
      </c>
      <c r="B103" t="s">
        <v>0</v>
      </c>
      <c r="C103">
        <v>0</v>
      </c>
      <c r="D103">
        <v>0</v>
      </c>
      <c r="E103">
        <v>0</v>
      </c>
      <c r="F103">
        <v>99</v>
      </c>
      <c r="G103">
        <f t="shared" si="17"/>
        <v>99</v>
      </c>
      <c r="H103">
        <f t="shared" si="18"/>
        <v>0</v>
      </c>
      <c r="I103">
        <v>3</v>
      </c>
      <c r="J103">
        <v>1.69</v>
      </c>
      <c r="K103">
        <v>1.2</v>
      </c>
      <c r="L103">
        <v>98.6905</v>
      </c>
      <c r="M103">
        <v>110.3351</v>
      </c>
      <c r="N103">
        <v>19.979</v>
      </c>
      <c r="O103">
        <v>0.405</v>
      </c>
      <c r="P103">
        <v>19.712</v>
      </c>
      <c r="Q103">
        <v>-2.739</v>
      </c>
      <c r="R103">
        <v>0.2</v>
      </c>
      <c r="S103">
        <f t="shared" si="19"/>
        <v>1.5502267488955175</v>
      </c>
      <c r="T103">
        <f t="shared" si="20"/>
        <v>-0.1623433711705795</v>
      </c>
      <c r="U103" s="5">
        <f t="shared" si="21"/>
        <v>0.4085720381278753</v>
      </c>
      <c r="V103" s="5">
        <f t="shared" si="22"/>
        <v>19.860126211540532</v>
      </c>
      <c r="W103" s="5">
        <f t="shared" si="23"/>
        <v>-2.755393005608134</v>
      </c>
      <c r="AE103" s="9">
        <f t="shared" si="24"/>
        <v>0.4085720381278753</v>
      </c>
      <c r="AF103" s="9">
        <f t="shared" si="25"/>
        <v>19.860126211540532</v>
      </c>
      <c r="AG103" s="9">
        <f t="shared" si="26"/>
        <v>-2.755393005608134</v>
      </c>
      <c r="AH103" s="9">
        <f t="shared" si="27"/>
        <v>99</v>
      </c>
      <c r="AI103" s="9">
        <f t="shared" si="28"/>
        <v>0</v>
      </c>
    </row>
    <row r="104" spans="1:35" ht="12.75">
      <c r="A104">
        <v>5</v>
      </c>
      <c r="B104" t="s">
        <v>0</v>
      </c>
      <c r="C104">
        <v>0</v>
      </c>
      <c r="D104">
        <v>0</v>
      </c>
      <c r="E104">
        <v>0</v>
      </c>
      <c r="F104">
        <v>160</v>
      </c>
      <c r="G104">
        <f t="shared" si="17"/>
        <v>160</v>
      </c>
      <c r="H104">
        <f t="shared" si="18"/>
        <v>0</v>
      </c>
      <c r="I104">
        <v>3</v>
      </c>
      <c r="J104">
        <v>1.69</v>
      </c>
      <c r="K104">
        <v>1.2</v>
      </c>
      <c r="L104">
        <v>91.8974</v>
      </c>
      <c r="M104">
        <v>110.5247</v>
      </c>
      <c r="N104">
        <v>21.268</v>
      </c>
      <c r="O104">
        <v>2.663</v>
      </c>
      <c r="P104">
        <v>20.808</v>
      </c>
      <c r="Q104">
        <v>-3.01</v>
      </c>
      <c r="R104">
        <v>0.2</v>
      </c>
      <c r="S104">
        <f t="shared" si="19"/>
        <v>1.4435209836200136</v>
      </c>
      <c r="T104">
        <f t="shared" si="20"/>
        <v>-0.16532160100618265</v>
      </c>
      <c r="U104" s="5">
        <f t="shared" si="21"/>
        <v>2.681562345027505</v>
      </c>
      <c r="V104" s="5">
        <f t="shared" si="22"/>
        <v>20.955096745031216</v>
      </c>
      <c r="W104" s="5">
        <f t="shared" si="23"/>
        <v>-3.0265222646276744</v>
      </c>
      <c r="AE104" s="9">
        <f t="shared" si="24"/>
        <v>2.681562345027505</v>
      </c>
      <c r="AF104" s="9">
        <f t="shared" si="25"/>
        <v>20.955096745031216</v>
      </c>
      <c r="AG104" s="9">
        <f t="shared" si="26"/>
        <v>-3.0265222646276744</v>
      </c>
      <c r="AH104" s="9">
        <f t="shared" si="27"/>
        <v>160</v>
      </c>
      <c r="AI104" s="9">
        <f t="shared" si="28"/>
        <v>0</v>
      </c>
    </row>
    <row r="105" spans="1:35" ht="12.75">
      <c r="A105">
        <v>5</v>
      </c>
      <c r="B105" t="s">
        <v>0</v>
      </c>
      <c r="C105">
        <v>0</v>
      </c>
      <c r="D105">
        <v>0</v>
      </c>
      <c r="E105">
        <v>0</v>
      </c>
      <c r="F105">
        <v>163</v>
      </c>
      <c r="G105">
        <f t="shared" si="17"/>
        <v>163</v>
      </c>
      <c r="H105">
        <f t="shared" si="18"/>
        <v>0</v>
      </c>
      <c r="I105">
        <v>3</v>
      </c>
      <c r="J105">
        <v>1.69</v>
      </c>
      <c r="K105">
        <v>1.2</v>
      </c>
      <c r="L105">
        <v>103.0831</v>
      </c>
      <c r="M105">
        <v>107.8941</v>
      </c>
      <c r="N105">
        <v>25.368</v>
      </c>
      <c r="O105">
        <v>-1.218</v>
      </c>
      <c r="P105">
        <v>25.144</v>
      </c>
      <c r="Q105">
        <v>-2.647</v>
      </c>
      <c r="R105">
        <v>0.2</v>
      </c>
      <c r="S105">
        <f t="shared" si="19"/>
        <v>1.6192255483463103</v>
      </c>
      <c r="T105">
        <f t="shared" si="20"/>
        <v>-0.12400023283351591</v>
      </c>
      <c r="U105" s="5">
        <f t="shared" si="21"/>
        <v>-1.225848734205053</v>
      </c>
      <c r="V105" s="5">
        <f t="shared" si="22"/>
        <v>25.29237887443792</v>
      </c>
      <c r="W105" s="5">
        <f t="shared" si="23"/>
        <v>-2.659951120543556</v>
      </c>
      <c r="AE105" s="9">
        <f t="shared" si="24"/>
        <v>-1.225848734205053</v>
      </c>
      <c r="AF105" s="9">
        <f t="shared" si="25"/>
        <v>25.29237887443792</v>
      </c>
      <c r="AG105" s="9">
        <f t="shared" si="26"/>
        <v>-2.659951120543556</v>
      </c>
      <c r="AH105" s="9">
        <f t="shared" si="27"/>
        <v>163</v>
      </c>
      <c r="AI105" s="9">
        <f t="shared" si="28"/>
        <v>0</v>
      </c>
    </row>
    <row r="106" spans="1:35" ht="12.75">
      <c r="A106">
        <v>5</v>
      </c>
      <c r="B106" t="s">
        <v>0</v>
      </c>
      <c r="C106">
        <v>0</v>
      </c>
      <c r="D106">
        <v>0</v>
      </c>
      <c r="E106">
        <v>0</v>
      </c>
      <c r="F106">
        <v>180</v>
      </c>
      <c r="G106">
        <f t="shared" si="17"/>
        <v>180</v>
      </c>
      <c r="H106">
        <f t="shared" si="18"/>
        <v>0</v>
      </c>
      <c r="I106">
        <v>3</v>
      </c>
      <c r="J106">
        <v>1.69</v>
      </c>
      <c r="K106">
        <v>1.2</v>
      </c>
      <c r="L106">
        <v>101.2852</v>
      </c>
      <c r="M106">
        <v>105.6332</v>
      </c>
      <c r="N106">
        <v>31.604</v>
      </c>
      <c r="O106">
        <v>-0.635</v>
      </c>
      <c r="P106">
        <v>31.474</v>
      </c>
      <c r="Q106">
        <v>-2.302</v>
      </c>
      <c r="R106">
        <v>0.2</v>
      </c>
      <c r="S106">
        <f t="shared" si="19"/>
        <v>1.5909842011868647</v>
      </c>
      <c r="T106">
        <f t="shared" si="20"/>
        <v>-0.08848609868101032</v>
      </c>
      <c r="U106" s="5">
        <f t="shared" si="21"/>
        <v>-0.6384944019342165</v>
      </c>
      <c r="V106" s="5">
        <f t="shared" si="22"/>
        <v>31.623322379542603</v>
      </c>
      <c r="W106" s="5">
        <f t="shared" si="23"/>
        <v>-2.311703804795794</v>
      </c>
      <c r="AE106" s="9">
        <f t="shared" si="24"/>
        <v>-0.6384944019342165</v>
      </c>
      <c r="AF106" s="9">
        <f t="shared" si="25"/>
        <v>31.623322379542603</v>
      </c>
      <c r="AG106" s="9">
        <f t="shared" si="26"/>
        <v>-2.311703804795794</v>
      </c>
      <c r="AH106" s="9">
        <f t="shared" si="27"/>
        <v>180</v>
      </c>
      <c r="AI106" s="9">
        <f t="shared" si="28"/>
        <v>0</v>
      </c>
    </row>
    <row r="107" spans="1:35" ht="12.75">
      <c r="A107">
        <v>5</v>
      </c>
      <c r="B107" t="s">
        <v>0</v>
      </c>
      <c r="C107">
        <v>0</v>
      </c>
      <c r="D107">
        <v>0</v>
      </c>
      <c r="E107">
        <v>0</v>
      </c>
      <c r="F107">
        <v>181</v>
      </c>
      <c r="G107">
        <f t="shared" si="17"/>
        <v>181</v>
      </c>
      <c r="H107">
        <f t="shared" si="18"/>
        <v>0</v>
      </c>
      <c r="I107">
        <v>3</v>
      </c>
      <c r="J107">
        <v>1.69</v>
      </c>
      <c r="K107">
        <v>1.2</v>
      </c>
      <c r="L107">
        <v>101.6611</v>
      </c>
      <c r="M107">
        <v>106.4157</v>
      </c>
      <c r="N107">
        <v>28.024</v>
      </c>
      <c r="O107">
        <v>-0.727</v>
      </c>
      <c r="P107">
        <v>27.872</v>
      </c>
      <c r="Q107">
        <v>-2.329</v>
      </c>
      <c r="R107">
        <v>0.2</v>
      </c>
      <c r="S107">
        <f t="shared" si="19"/>
        <v>1.5968888245792867</v>
      </c>
      <c r="T107">
        <f t="shared" si="20"/>
        <v>-0.10077757993818026</v>
      </c>
      <c r="U107" s="5">
        <f t="shared" si="21"/>
        <v>-0.7313171673361553</v>
      </c>
      <c r="V107" s="5">
        <f t="shared" si="22"/>
        <v>28.021510286472694</v>
      </c>
      <c r="W107" s="5">
        <f t="shared" si="23"/>
        <v>-2.3394735647470704</v>
      </c>
      <c r="AE107" s="9">
        <f t="shared" si="24"/>
        <v>-0.7313171673361553</v>
      </c>
      <c r="AF107" s="9">
        <f t="shared" si="25"/>
        <v>28.021510286472694</v>
      </c>
      <c r="AG107" s="9">
        <f t="shared" si="26"/>
        <v>-2.3394735647470704</v>
      </c>
      <c r="AH107" s="9">
        <f t="shared" si="27"/>
        <v>181</v>
      </c>
      <c r="AI107" s="9">
        <f t="shared" si="28"/>
        <v>0</v>
      </c>
    </row>
    <row r="108" spans="1:35" ht="12.75">
      <c r="A108">
        <v>5</v>
      </c>
      <c r="B108" t="s">
        <v>0</v>
      </c>
      <c r="C108">
        <v>0</v>
      </c>
      <c r="D108">
        <v>0</v>
      </c>
      <c r="E108">
        <v>0</v>
      </c>
      <c r="F108">
        <v>62</v>
      </c>
      <c r="G108">
        <f t="shared" si="17"/>
        <v>62</v>
      </c>
      <c r="H108">
        <f t="shared" si="18"/>
        <v>0</v>
      </c>
      <c r="I108">
        <v>3</v>
      </c>
      <c r="J108">
        <v>1.69</v>
      </c>
      <c r="K108">
        <v>1.2</v>
      </c>
      <c r="L108">
        <v>119.5218</v>
      </c>
      <c r="M108">
        <v>112.2321</v>
      </c>
      <c r="N108">
        <v>4.144</v>
      </c>
      <c r="O108">
        <v>-1.228</v>
      </c>
      <c r="P108">
        <v>3.878</v>
      </c>
      <c r="Q108">
        <v>-0.301</v>
      </c>
      <c r="R108">
        <v>0.2</v>
      </c>
      <c r="S108">
        <f t="shared" si="19"/>
        <v>1.877444044119143</v>
      </c>
      <c r="T108">
        <f t="shared" si="20"/>
        <v>-0.1921413774898788</v>
      </c>
      <c r="U108" s="5">
        <f t="shared" si="21"/>
        <v>-1.2723525487811203</v>
      </c>
      <c r="V108" s="5">
        <f t="shared" si="22"/>
        <v>4.018354756373696</v>
      </c>
      <c r="W108" s="5">
        <f t="shared" si="23"/>
        <v>-0.32043976622960113</v>
      </c>
      <c r="AE108" s="9">
        <f t="shared" si="24"/>
        <v>-1.2723525487811203</v>
      </c>
      <c r="AF108" s="9">
        <f t="shared" si="25"/>
        <v>4.018354756373696</v>
      </c>
      <c r="AG108" s="9">
        <f t="shared" si="26"/>
        <v>-0.32043976622960113</v>
      </c>
      <c r="AH108" s="9">
        <f t="shared" si="27"/>
        <v>62</v>
      </c>
      <c r="AI108" s="9">
        <f t="shared" si="28"/>
        <v>0</v>
      </c>
    </row>
    <row r="109" spans="1:35" ht="12.75">
      <c r="A109">
        <v>5</v>
      </c>
      <c r="B109" t="s">
        <v>0</v>
      </c>
      <c r="C109">
        <v>0</v>
      </c>
      <c r="D109">
        <v>0</v>
      </c>
      <c r="E109">
        <v>0</v>
      </c>
      <c r="F109">
        <v>67</v>
      </c>
      <c r="G109">
        <f t="shared" si="17"/>
        <v>67</v>
      </c>
      <c r="H109">
        <f t="shared" si="18"/>
        <v>0</v>
      </c>
      <c r="I109">
        <v>3</v>
      </c>
      <c r="J109">
        <v>1.69</v>
      </c>
      <c r="K109">
        <v>1.2</v>
      </c>
      <c r="L109">
        <v>126.4783</v>
      </c>
      <c r="M109">
        <v>110.5334</v>
      </c>
      <c r="N109">
        <v>6.941</v>
      </c>
      <c r="O109">
        <v>-2.766</v>
      </c>
      <c r="P109">
        <v>6.262</v>
      </c>
      <c r="Q109">
        <v>-0.653</v>
      </c>
      <c r="R109">
        <v>0.2</v>
      </c>
      <c r="S109">
        <f t="shared" si="19"/>
        <v>1.98671649059263</v>
      </c>
      <c r="T109">
        <f t="shared" si="20"/>
        <v>-0.1654582602866137</v>
      </c>
      <c r="U109" s="5">
        <f t="shared" si="21"/>
        <v>-2.825862394445806</v>
      </c>
      <c r="V109" s="5">
        <f t="shared" si="22"/>
        <v>6.397870661125374</v>
      </c>
      <c r="W109" s="5">
        <f t="shared" si="23"/>
        <v>-0.6696833289569522</v>
      </c>
      <c r="AE109" s="9">
        <f t="shared" si="24"/>
        <v>-2.825862394445806</v>
      </c>
      <c r="AF109" s="9">
        <f t="shared" si="25"/>
        <v>6.397870661125374</v>
      </c>
      <c r="AG109" s="9">
        <f t="shared" si="26"/>
        <v>-0.6696833289569522</v>
      </c>
      <c r="AH109" s="9">
        <f t="shared" si="27"/>
        <v>67</v>
      </c>
      <c r="AI109" s="9">
        <f t="shared" si="28"/>
        <v>0</v>
      </c>
    </row>
    <row r="110" spans="1:35" ht="12.75">
      <c r="A110">
        <v>5</v>
      </c>
      <c r="B110" t="s">
        <v>0</v>
      </c>
      <c r="C110">
        <v>0</v>
      </c>
      <c r="D110">
        <v>0</v>
      </c>
      <c r="E110">
        <v>0</v>
      </c>
      <c r="F110">
        <v>68</v>
      </c>
      <c r="G110">
        <f t="shared" si="17"/>
        <v>68</v>
      </c>
      <c r="H110">
        <f t="shared" si="18"/>
        <v>0</v>
      </c>
      <c r="I110">
        <v>3</v>
      </c>
      <c r="J110">
        <v>1.69</v>
      </c>
      <c r="K110">
        <v>1.2</v>
      </c>
      <c r="L110">
        <v>124.2365</v>
      </c>
      <c r="M110">
        <v>110.2924</v>
      </c>
      <c r="N110">
        <v>9.175</v>
      </c>
      <c r="O110">
        <v>-3.364</v>
      </c>
      <c r="P110">
        <v>8.407</v>
      </c>
      <c r="Q110">
        <v>-0.986</v>
      </c>
      <c r="R110">
        <v>0.2</v>
      </c>
      <c r="S110">
        <f t="shared" si="19"/>
        <v>1.951502378538542</v>
      </c>
      <c r="T110">
        <f t="shared" si="20"/>
        <v>-0.16167264113903812</v>
      </c>
      <c r="U110" s="5">
        <f t="shared" si="21"/>
        <v>-3.419761865340921</v>
      </c>
      <c r="V110" s="5">
        <f t="shared" si="22"/>
        <v>8.544456545571443</v>
      </c>
      <c r="W110" s="5">
        <f t="shared" si="23"/>
        <v>-1.0029898860135091</v>
      </c>
      <c r="AE110" s="9">
        <f t="shared" si="24"/>
        <v>-3.419761865340921</v>
      </c>
      <c r="AF110" s="9">
        <f t="shared" si="25"/>
        <v>8.544456545571443</v>
      </c>
      <c r="AG110" s="9">
        <f t="shared" si="26"/>
        <v>-1.0029898860135091</v>
      </c>
      <c r="AH110" s="9">
        <f t="shared" si="27"/>
        <v>68</v>
      </c>
      <c r="AI110" s="9">
        <f t="shared" si="28"/>
        <v>0</v>
      </c>
    </row>
    <row r="111" spans="1:35" ht="12.75">
      <c r="A111">
        <v>5</v>
      </c>
      <c r="B111" t="s">
        <v>0</v>
      </c>
      <c r="C111">
        <v>0</v>
      </c>
      <c r="D111">
        <v>0</v>
      </c>
      <c r="E111">
        <v>0</v>
      </c>
      <c r="F111">
        <v>40</v>
      </c>
      <c r="G111">
        <f t="shared" si="17"/>
        <v>40</v>
      </c>
      <c r="H111">
        <f t="shared" si="18"/>
        <v>0</v>
      </c>
      <c r="I111">
        <v>3</v>
      </c>
      <c r="J111">
        <v>1.69</v>
      </c>
      <c r="K111">
        <v>1.2</v>
      </c>
      <c r="L111">
        <v>148.6901</v>
      </c>
      <c r="M111">
        <v>106.5207</v>
      </c>
      <c r="N111">
        <v>8.302</v>
      </c>
      <c r="O111">
        <v>-5.718</v>
      </c>
      <c r="P111">
        <v>5.958</v>
      </c>
      <c r="Q111">
        <v>-0.358</v>
      </c>
      <c r="R111">
        <v>0.2</v>
      </c>
      <c r="S111">
        <f t="shared" si="19"/>
        <v>2.3356186291076586</v>
      </c>
      <c r="T111">
        <f t="shared" si="20"/>
        <v>-0.10242691608131516</v>
      </c>
      <c r="U111" s="5">
        <f t="shared" si="21"/>
        <v>-5.821567284517768</v>
      </c>
      <c r="V111" s="5">
        <f t="shared" si="22"/>
        <v>6.066202917244959</v>
      </c>
      <c r="W111" s="5">
        <f t="shared" si="23"/>
        <v>-0.3690869556213995</v>
      </c>
      <c r="AE111" s="9">
        <f t="shared" si="24"/>
        <v>-5.821567284517768</v>
      </c>
      <c r="AF111" s="9">
        <f t="shared" si="25"/>
        <v>6.066202917244959</v>
      </c>
      <c r="AG111" s="9">
        <f t="shared" si="26"/>
        <v>-0.3690869556213995</v>
      </c>
      <c r="AH111" s="9">
        <f t="shared" si="27"/>
        <v>40</v>
      </c>
      <c r="AI111" s="9">
        <f t="shared" si="28"/>
        <v>0</v>
      </c>
    </row>
    <row r="112" spans="1:35" ht="12.75">
      <c r="A112">
        <v>5</v>
      </c>
      <c r="B112" t="s">
        <v>0</v>
      </c>
      <c r="C112">
        <v>0</v>
      </c>
      <c r="D112">
        <v>0</v>
      </c>
      <c r="E112">
        <v>0</v>
      </c>
      <c r="F112">
        <v>73</v>
      </c>
      <c r="G112">
        <f t="shared" si="17"/>
        <v>73</v>
      </c>
      <c r="H112">
        <f t="shared" si="18"/>
        <v>0</v>
      </c>
      <c r="I112">
        <v>3</v>
      </c>
      <c r="J112">
        <v>1.69</v>
      </c>
      <c r="K112">
        <v>1.2</v>
      </c>
      <c r="L112">
        <v>136.8764</v>
      </c>
      <c r="M112">
        <v>108.1809</v>
      </c>
      <c r="N112">
        <v>13.403</v>
      </c>
      <c r="O112">
        <v>-7.276</v>
      </c>
      <c r="P112">
        <v>11.124</v>
      </c>
      <c r="Q112">
        <v>-1.227</v>
      </c>
      <c r="R112">
        <v>0.2</v>
      </c>
      <c r="S112">
        <f t="shared" si="19"/>
        <v>2.15004946344909</v>
      </c>
      <c r="T112">
        <f t="shared" si="20"/>
        <v>-0.12850527669876377</v>
      </c>
      <c r="U112" s="5">
        <f t="shared" si="21"/>
        <v>-7.357727328511456</v>
      </c>
      <c r="V112" s="5">
        <f t="shared" si="22"/>
        <v>11.248601494044818</v>
      </c>
      <c r="W112" s="5">
        <f t="shared" si="23"/>
        <v>-1.240434939482144</v>
      </c>
      <c r="AE112" s="9">
        <f t="shared" si="24"/>
        <v>-7.357727328511456</v>
      </c>
      <c r="AF112" s="9">
        <f t="shared" si="25"/>
        <v>11.248601494044818</v>
      </c>
      <c r="AG112" s="9">
        <f t="shared" si="26"/>
        <v>-1.240434939482144</v>
      </c>
      <c r="AH112" s="9">
        <f t="shared" si="27"/>
        <v>73</v>
      </c>
      <c r="AI112" s="9">
        <f t="shared" si="28"/>
        <v>0</v>
      </c>
    </row>
    <row r="113" spans="1:35" ht="12.75">
      <c r="A113">
        <v>5</v>
      </c>
      <c r="B113" t="s">
        <v>0</v>
      </c>
      <c r="C113">
        <v>0</v>
      </c>
      <c r="D113">
        <v>0</v>
      </c>
      <c r="E113">
        <v>0</v>
      </c>
      <c r="F113">
        <v>35</v>
      </c>
      <c r="G113">
        <f t="shared" si="17"/>
        <v>35</v>
      </c>
      <c r="H113">
        <f t="shared" si="18"/>
        <v>0</v>
      </c>
      <c r="I113">
        <v>3</v>
      </c>
      <c r="J113">
        <v>1.69</v>
      </c>
      <c r="K113">
        <v>1.2</v>
      </c>
      <c r="L113">
        <v>146.0807</v>
      </c>
      <c r="M113">
        <v>106.4492</v>
      </c>
      <c r="N113">
        <v>14.486</v>
      </c>
      <c r="O113">
        <v>-9.544</v>
      </c>
      <c r="P113">
        <v>10.798</v>
      </c>
      <c r="Q113">
        <v>-0.975</v>
      </c>
      <c r="R113">
        <v>0.2</v>
      </c>
      <c r="S113">
        <f t="shared" si="19"/>
        <v>2.2946302697562726</v>
      </c>
      <c r="T113">
        <f t="shared" si="20"/>
        <v>-0.10130379670765666</v>
      </c>
      <c r="U113" s="5">
        <f t="shared" si="21"/>
        <v>-9.643175725716887</v>
      </c>
      <c r="V113" s="5">
        <f t="shared" si="22"/>
        <v>10.91012469145507</v>
      </c>
      <c r="W113" s="5">
        <f t="shared" si="23"/>
        <v>-0.985091144284141</v>
      </c>
      <c r="AE113" s="9">
        <f t="shared" si="24"/>
        <v>-9.643175725716887</v>
      </c>
      <c r="AF113" s="9">
        <f t="shared" si="25"/>
        <v>10.91012469145507</v>
      </c>
      <c r="AG113" s="9">
        <f t="shared" si="26"/>
        <v>-0.985091144284141</v>
      </c>
      <c r="AH113" s="9">
        <f t="shared" si="27"/>
        <v>35</v>
      </c>
      <c r="AI113" s="9">
        <f t="shared" si="28"/>
        <v>0</v>
      </c>
    </row>
    <row r="114" spans="1:35" ht="12.75">
      <c r="A114">
        <v>5</v>
      </c>
      <c r="B114" t="s">
        <v>0</v>
      </c>
      <c r="C114">
        <v>0</v>
      </c>
      <c r="D114">
        <v>0</v>
      </c>
      <c r="E114">
        <v>0</v>
      </c>
      <c r="F114">
        <v>74</v>
      </c>
      <c r="G114">
        <f t="shared" si="17"/>
        <v>74</v>
      </c>
      <c r="H114">
        <f t="shared" si="18"/>
        <v>0</v>
      </c>
      <c r="I114">
        <v>3</v>
      </c>
      <c r="J114">
        <v>1.69</v>
      </c>
      <c r="K114">
        <v>1.2</v>
      </c>
      <c r="L114">
        <v>137.3356</v>
      </c>
      <c r="M114">
        <v>107.4692</v>
      </c>
      <c r="N114">
        <v>15.589</v>
      </c>
      <c r="O114">
        <v>-8.568</v>
      </c>
      <c r="P114">
        <v>12.895</v>
      </c>
      <c r="Q114">
        <v>-1.334</v>
      </c>
      <c r="R114">
        <v>0.2</v>
      </c>
      <c r="S114">
        <f t="shared" si="19"/>
        <v>2.1572625601817323</v>
      </c>
      <c r="T114">
        <f t="shared" si="20"/>
        <v>-0.11732591924096458</v>
      </c>
      <c r="U114" s="5">
        <f t="shared" si="21"/>
        <v>-8.650414849084402</v>
      </c>
      <c r="V114" s="5">
        <f t="shared" si="22"/>
        <v>13.018915356560543</v>
      </c>
      <c r="W114" s="5">
        <f t="shared" si="23"/>
        <v>-1.346506205663661</v>
      </c>
      <c r="AE114" s="9">
        <f t="shared" si="24"/>
        <v>-8.650414849084402</v>
      </c>
      <c r="AF114" s="9">
        <f t="shared" si="25"/>
        <v>13.018915356560543</v>
      </c>
      <c r="AG114" s="9">
        <f t="shared" si="26"/>
        <v>-1.346506205663661</v>
      </c>
      <c r="AH114" s="9">
        <f t="shared" si="27"/>
        <v>74</v>
      </c>
      <c r="AI114" s="9">
        <f t="shared" si="28"/>
        <v>0</v>
      </c>
    </row>
    <row r="115" spans="1:35" ht="12.75">
      <c r="A115">
        <v>5</v>
      </c>
      <c r="B115" t="s">
        <v>0</v>
      </c>
      <c r="C115">
        <v>0</v>
      </c>
      <c r="D115">
        <v>0</v>
      </c>
      <c r="E115">
        <v>0</v>
      </c>
      <c r="F115">
        <v>75</v>
      </c>
      <c r="G115">
        <f t="shared" si="17"/>
        <v>75</v>
      </c>
      <c r="H115">
        <f t="shared" si="18"/>
        <v>0</v>
      </c>
      <c r="I115">
        <v>3</v>
      </c>
      <c r="J115">
        <v>1.69</v>
      </c>
      <c r="K115">
        <v>1.2</v>
      </c>
      <c r="L115">
        <v>128.7656</v>
      </c>
      <c r="M115">
        <v>109.1042</v>
      </c>
      <c r="N115">
        <v>17.877</v>
      </c>
      <c r="O115">
        <v>-7.726</v>
      </c>
      <c r="P115">
        <v>15.918</v>
      </c>
      <c r="Q115">
        <v>-2.057</v>
      </c>
      <c r="R115">
        <v>0.2</v>
      </c>
      <c r="S115">
        <f t="shared" si="19"/>
        <v>2.0226453149754096</v>
      </c>
      <c r="T115">
        <f t="shared" si="20"/>
        <v>-0.14300843918406114</v>
      </c>
      <c r="U115" s="5">
        <f t="shared" si="21"/>
        <v>-7.790772981638431</v>
      </c>
      <c r="V115" s="5">
        <f t="shared" si="22"/>
        <v>16.05227765767702</v>
      </c>
      <c r="W115" s="5">
        <f t="shared" si="23"/>
        <v>-2.0721087047959763</v>
      </c>
      <c r="AE115" s="9">
        <f t="shared" si="24"/>
        <v>-7.790772981638431</v>
      </c>
      <c r="AF115" s="9">
        <f t="shared" si="25"/>
        <v>16.05227765767702</v>
      </c>
      <c r="AG115" s="9">
        <f t="shared" si="26"/>
        <v>-2.0721087047959763</v>
      </c>
      <c r="AH115" s="9">
        <f t="shared" si="27"/>
        <v>75</v>
      </c>
      <c r="AI115" s="9">
        <f t="shared" si="28"/>
        <v>0</v>
      </c>
    </row>
    <row r="116" spans="1:35" ht="12.75">
      <c r="A116">
        <v>5</v>
      </c>
      <c r="B116" t="s">
        <v>0</v>
      </c>
      <c r="C116">
        <v>0</v>
      </c>
      <c r="D116">
        <v>0</v>
      </c>
      <c r="E116">
        <v>0</v>
      </c>
      <c r="F116">
        <v>77</v>
      </c>
      <c r="G116">
        <f t="shared" si="17"/>
        <v>77</v>
      </c>
      <c r="H116">
        <f t="shared" si="18"/>
        <v>0</v>
      </c>
      <c r="I116">
        <v>3</v>
      </c>
      <c r="J116">
        <v>1.69</v>
      </c>
      <c r="K116">
        <v>1.2</v>
      </c>
      <c r="L116">
        <v>130.7359</v>
      </c>
      <c r="M116">
        <v>107.9157</v>
      </c>
      <c r="N116">
        <v>20.606</v>
      </c>
      <c r="O116">
        <v>-9.492</v>
      </c>
      <c r="P116">
        <v>18.11</v>
      </c>
      <c r="Q116">
        <v>-2.065</v>
      </c>
      <c r="R116">
        <v>0.2</v>
      </c>
      <c r="S116">
        <f t="shared" si="19"/>
        <v>2.0535947150022493</v>
      </c>
      <c r="T116">
        <f t="shared" si="20"/>
        <v>-0.1243395248401038</v>
      </c>
      <c r="U116" s="5">
        <f t="shared" si="21"/>
        <v>-9.561777395402062</v>
      </c>
      <c r="V116" s="5">
        <f t="shared" si="22"/>
        <v>18.241647942427182</v>
      </c>
      <c r="W116" s="5">
        <f t="shared" si="23"/>
        <v>-2.077945371868484</v>
      </c>
      <c r="AE116" s="9">
        <f t="shared" si="24"/>
        <v>-9.561777395402062</v>
      </c>
      <c r="AF116" s="9">
        <f t="shared" si="25"/>
        <v>18.241647942427182</v>
      </c>
      <c r="AG116" s="9">
        <f t="shared" si="26"/>
        <v>-2.077945371868484</v>
      </c>
      <c r="AH116" s="9">
        <f t="shared" si="27"/>
        <v>77</v>
      </c>
      <c r="AI116" s="9">
        <f t="shared" si="28"/>
        <v>0</v>
      </c>
    </row>
    <row r="117" spans="1:35" ht="12.75">
      <c r="A117">
        <v>5</v>
      </c>
      <c r="B117" t="s">
        <v>0</v>
      </c>
      <c r="C117">
        <v>0</v>
      </c>
      <c r="D117">
        <v>0</v>
      </c>
      <c r="E117">
        <v>0</v>
      </c>
      <c r="F117">
        <v>93</v>
      </c>
      <c r="G117">
        <f t="shared" si="17"/>
        <v>93</v>
      </c>
      <c r="H117">
        <f t="shared" si="18"/>
        <v>0</v>
      </c>
      <c r="I117">
        <v>3</v>
      </c>
      <c r="J117">
        <v>1.69</v>
      </c>
      <c r="K117">
        <v>1.2</v>
      </c>
      <c r="L117">
        <v>121.4164</v>
      </c>
      <c r="M117">
        <v>108.6677</v>
      </c>
      <c r="N117">
        <v>21.38</v>
      </c>
      <c r="O117">
        <v>-6.992</v>
      </c>
      <c r="P117">
        <v>19.995</v>
      </c>
      <c r="Q117">
        <v>-2.412</v>
      </c>
      <c r="R117">
        <v>0.2</v>
      </c>
      <c r="S117">
        <f t="shared" si="19"/>
        <v>1.9072043513265988</v>
      </c>
      <c r="T117">
        <f t="shared" si="20"/>
        <v>-0.13615191321760145</v>
      </c>
      <c r="U117" s="5">
        <f t="shared" si="21"/>
        <v>-7.0412518155787955</v>
      </c>
      <c r="V117" s="5">
        <f t="shared" si="22"/>
        <v>20.135089295332524</v>
      </c>
      <c r="W117" s="5">
        <f t="shared" si="23"/>
        <v>-2.4255159236555315</v>
      </c>
      <c r="AE117" s="9">
        <f t="shared" si="24"/>
        <v>-7.0412518155787955</v>
      </c>
      <c r="AF117" s="9">
        <f t="shared" si="25"/>
        <v>20.135089295332524</v>
      </c>
      <c r="AG117" s="9">
        <f t="shared" si="26"/>
        <v>-2.4255159236555315</v>
      </c>
      <c r="AH117" s="9">
        <f t="shared" si="27"/>
        <v>93</v>
      </c>
      <c r="AI117" s="9">
        <f t="shared" si="28"/>
        <v>0</v>
      </c>
    </row>
    <row r="118" spans="1:35" ht="12.75">
      <c r="A118">
        <v>5</v>
      </c>
      <c r="B118" t="s">
        <v>0</v>
      </c>
      <c r="C118">
        <v>0</v>
      </c>
      <c r="D118">
        <v>0</v>
      </c>
      <c r="E118">
        <v>0</v>
      </c>
      <c r="F118">
        <v>94</v>
      </c>
      <c r="G118">
        <f t="shared" si="17"/>
        <v>94</v>
      </c>
      <c r="H118">
        <f t="shared" si="18"/>
        <v>0</v>
      </c>
      <c r="I118">
        <v>3</v>
      </c>
      <c r="J118">
        <v>1.69</v>
      </c>
      <c r="K118">
        <v>1.2</v>
      </c>
      <c r="L118">
        <v>115.3063</v>
      </c>
      <c r="M118">
        <v>108.4419</v>
      </c>
      <c r="N118">
        <v>21.999</v>
      </c>
      <c r="O118">
        <v>-5.192</v>
      </c>
      <c r="P118">
        <v>21.179</v>
      </c>
      <c r="Q118">
        <v>-2.418</v>
      </c>
      <c r="R118">
        <v>0.2</v>
      </c>
      <c r="S118">
        <f t="shared" si="19"/>
        <v>1.8112271249631038</v>
      </c>
      <c r="T118">
        <f t="shared" si="20"/>
        <v>-0.13260505511169862</v>
      </c>
      <c r="U118" s="5">
        <f t="shared" si="21"/>
        <v>-5.2278406227287775</v>
      </c>
      <c r="V118" s="5">
        <f t="shared" si="22"/>
        <v>21.32303803225131</v>
      </c>
      <c r="W118" s="5">
        <f t="shared" si="23"/>
        <v>-2.431858471151523</v>
      </c>
      <c r="AE118" s="9">
        <f t="shared" si="24"/>
        <v>-5.2278406227287775</v>
      </c>
      <c r="AF118" s="9">
        <f t="shared" si="25"/>
        <v>21.32303803225131</v>
      </c>
      <c r="AG118" s="9">
        <f t="shared" si="26"/>
        <v>-2.431858471151523</v>
      </c>
      <c r="AH118" s="9">
        <f t="shared" si="27"/>
        <v>94</v>
      </c>
      <c r="AI118" s="9">
        <f t="shared" si="28"/>
        <v>0</v>
      </c>
    </row>
    <row r="119" spans="1:35" ht="12.75">
      <c r="A119">
        <v>5</v>
      </c>
      <c r="B119" t="s">
        <v>0</v>
      </c>
      <c r="C119">
        <v>0</v>
      </c>
      <c r="D119">
        <v>0</v>
      </c>
      <c r="E119">
        <v>0</v>
      </c>
      <c r="F119">
        <v>166</v>
      </c>
      <c r="G119">
        <f t="shared" si="17"/>
        <v>166</v>
      </c>
      <c r="H119">
        <f t="shared" si="18"/>
        <v>0</v>
      </c>
      <c r="I119">
        <v>3</v>
      </c>
      <c r="J119">
        <v>1.69</v>
      </c>
      <c r="K119">
        <v>1.2</v>
      </c>
      <c r="L119">
        <v>114.7592</v>
      </c>
      <c r="M119">
        <v>105.9935</v>
      </c>
      <c r="N119">
        <v>28.361</v>
      </c>
      <c r="O119">
        <v>-6.487</v>
      </c>
      <c r="P119">
        <v>27.48</v>
      </c>
      <c r="Q119">
        <v>-2.176</v>
      </c>
      <c r="R119">
        <v>0.2</v>
      </c>
      <c r="S119">
        <f t="shared" si="19"/>
        <v>1.8026332982592093</v>
      </c>
      <c r="T119">
        <f t="shared" si="20"/>
        <v>-0.09414567784645222</v>
      </c>
      <c r="U119" s="5">
        <f t="shared" si="21"/>
        <v>-6.521840880643797</v>
      </c>
      <c r="V119" s="5">
        <f t="shared" si="22"/>
        <v>27.625334601078688</v>
      </c>
      <c r="W119" s="5">
        <f t="shared" si="23"/>
        <v>-2.1855236697435787</v>
      </c>
      <c r="AE119" s="9">
        <f t="shared" si="24"/>
        <v>-6.521840880643797</v>
      </c>
      <c r="AF119" s="9">
        <f t="shared" si="25"/>
        <v>27.625334601078688</v>
      </c>
      <c r="AG119" s="9">
        <f t="shared" si="26"/>
        <v>-2.1855236697435787</v>
      </c>
      <c r="AH119" s="9">
        <f t="shared" si="27"/>
        <v>166</v>
      </c>
      <c r="AI119" s="9">
        <f t="shared" si="28"/>
        <v>0</v>
      </c>
    </row>
    <row r="120" spans="1:35" ht="12.75">
      <c r="A120">
        <v>5</v>
      </c>
      <c r="B120" t="s">
        <v>0</v>
      </c>
      <c r="C120">
        <v>0</v>
      </c>
      <c r="D120">
        <v>0</v>
      </c>
      <c r="E120">
        <v>0</v>
      </c>
      <c r="F120">
        <v>177</v>
      </c>
      <c r="G120">
        <f t="shared" si="17"/>
        <v>177</v>
      </c>
      <c r="H120">
        <f t="shared" si="18"/>
        <v>0</v>
      </c>
      <c r="I120">
        <v>3</v>
      </c>
      <c r="J120">
        <v>1.69</v>
      </c>
      <c r="K120">
        <v>1.2</v>
      </c>
      <c r="L120">
        <v>111.2952</v>
      </c>
      <c r="M120">
        <v>105.5939</v>
      </c>
      <c r="N120">
        <v>32.817</v>
      </c>
      <c r="O120">
        <v>-5.769</v>
      </c>
      <c r="P120">
        <v>32.177</v>
      </c>
      <c r="Q120">
        <v>-2.389</v>
      </c>
      <c r="R120">
        <v>0.2</v>
      </c>
      <c r="S120">
        <f t="shared" si="19"/>
        <v>1.7482209134990339</v>
      </c>
      <c r="T120">
        <f t="shared" si="20"/>
        <v>-0.08786877572457996</v>
      </c>
      <c r="U120" s="5">
        <f t="shared" si="21"/>
        <v>-5.796068838523489</v>
      </c>
      <c r="V120" s="5">
        <f t="shared" si="22"/>
        <v>32.32427838180196</v>
      </c>
      <c r="W120" s="5">
        <f t="shared" si="23"/>
        <v>-2.3986559583555005</v>
      </c>
      <c r="AE120" s="9">
        <f t="shared" si="24"/>
        <v>-5.796068838523489</v>
      </c>
      <c r="AF120" s="9">
        <f t="shared" si="25"/>
        <v>32.32427838180196</v>
      </c>
      <c r="AG120" s="9">
        <f t="shared" si="26"/>
        <v>-2.3986559583555005</v>
      </c>
      <c r="AH120" s="9">
        <f t="shared" si="27"/>
        <v>177</v>
      </c>
      <c r="AI120" s="9">
        <f t="shared" si="28"/>
        <v>0</v>
      </c>
    </row>
    <row r="121" spans="1:35" ht="12.75">
      <c r="A121">
        <v>5</v>
      </c>
      <c r="B121" t="s">
        <v>0</v>
      </c>
      <c r="C121">
        <v>0</v>
      </c>
      <c r="D121">
        <v>0</v>
      </c>
      <c r="E121">
        <v>0</v>
      </c>
      <c r="F121">
        <v>178</v>
      </c>
      <c r="G121">
        <f t="shared" si="17"/>
        <v>178</v>
      </c>
      <c r="H121">
        <f t="shared" si="18"/>
        <v>0</v>
      </c>
      <c r="I121">
        <v>3</v>
      </c>
      <c r="J121">
        <v>1.69</v>
      </c>
      <c r="K121">
        <v>1.2</v>
      </c>
      <c r="L121">
        <v>109.2687</v>
      </c>
      <c r="M121">
        <v>105.9241</v>
      </c>
      <c r="N121">
        <v>30.085</v>
      </c>
      <c r="O121">
        <v>-4.345</v>
      </c>
      <c r="P121">
        <v>29.638</v>
      </c>
      <c r="Q121">
        <v>-2.305</v>
      </c>
      <c r="R121">
        <v>0.2</v>
      </c>
      <c r="S121">
        <f t="shared" si="19"/>
        <v>1.7163887259365351</v>
      </c>
      <c r="T121">
        <f t="shared" si="20"/>
        <v>-0.09305554519565651</v>
      </c>
      <c r="U121" s="5">
        <f t="shared" si="21"/>
        <v>-4.367472898307482</v>
      </c>
      <c r="V121" s="5">
        <f t="shared" si="22"/>
        <v>29.78568871580668</v>
      </c>
      <c r="W121" s="5">
        <f t="shared" si="23"/>
        <v>-2.3148295456145194</v>
      </c>
      <c r="AE121" s="9">
        <f t="shared" si="24"/>
        <v>-4.367472898307482</v>
      </c>
      <c r="AF121" s="9">
        <f t="shared" si="25"/>
        <v>29.78568871580668</v>
      </c>
      <c r="AG121" s="9">
        <f t="shared" si="26"/>
        <v>-2.3148295456145194</v>
      </c>
      <c r="AH121" s="9">
        <f t="shared" si="27"/>
        <v>178</v>
      </c>
      <c r="AI121" s="9">
        <f t="shared" si="28"/>
        <v>0</v>
      </c>
    </row>
    <row r="122" spans="1:35" ht="12.75">
      <c r="A122">
        <v>5</v>
      </c>
      <c r="B122" t="s">
        <v>0</v>
      </c>
      <c r="C122">
        <v>0</v>
      </c>
      <c r="D122">
        <v>0</v>
      </c>
      <c r="E122">
        <v>0</v>
      </c>
      <c r="F122">
        <v>168</v>
      </c>
      <c r="G122">
        <f t="shared" si="17"/>
        <v>168</v>
      </c>
      <c r="H122">
        <f t="shared" si="18"/>
        <v>0</v>
      </c>
      <c r="I122">
        <v>3</v>
      </c>
      <c r="J122">
        <v>1.69</v>
      </c>
      <c r="K122">
        <v>1.2</v>
      </c>
      <c r="L122">
        <v>120.6822</v>
      </c>
      <c r="M122">
        <v>105.9818</v>
      </c>
      <c r="N122">
        <v>29.118</v>
      </c>
      <c r="O122">
        <v>-9.253</v>
      </c>
      <c r="P122">
        <v>27.473</v>
      </c>
      <c r="Q122">
        <v>-2.241</v>
      </c>
      <c r="R122">
        <v>0.2</v>
      </c>
      <c r="S122">
        <f t="shared" si="19"/>
        <v>1.8956715646952706</v>
      </c>
      <c r="T122">
        <f t="shared" si="20"/>
        <v>-0.0939618946762173</v>
      </c>
      <c r="U122" s="5">
        <f t="shared" si="21"/>
        <v>-9.300859616962608</v>
      </c>
      <c r="V122" s="5">
        <f t="shared" si="22"/>
        <v>27.614654505028327</v>
      </c>
      <c r="W122" s="5">
        <f t="shared" si="23"/>
        <v>-2.251340671207979</v>
      </c>
      <c r="AE122" s="9">
        <f t="shared" si="24"/>
        <v>-9.300859616962608</v>
      </c>
      <c r="AF122" s="9">
        <f t="shared" si="25"/>
        <v>27.614654505028327</v>
      </c>
      <c r="AG122" s="9">
        <f t="shared" si="26"/>
        <v>-2.251340671207979</v>
      </c>
      <c r="AH122" s="9">
        <f t="shared" si="27"/>
        <v>168</v>
      </c>
      <c r="AI122" s="9">
        <f t="shared" si="28"/>
        <v>0</v>
      </c>
    </row>
    <row r="123" spans="1:35" ht="12.75">
      <c r="A123">
        <v>5</v>
      </c>
      <c r="B123" t="s">
        <v>0</v>
      </c>
      <c r="C123">
        <v>0</v>
      </c>
      <c r="D123">
        <v>0</v>
      </c>
      <c r="E123">
        <v>0</v>
      </c>
      <c r="F123">
        <v>170</v>
      </c>
      <c r="G123">
        <f t="shared" si="17"/>
        <v>170</v>
      </c>
      <c r="H123">
        <f t="shared" si="18"/>
        <v>0</v>
      </c>
      <c r="I123">
        <v>3</v>
      </c>
      <c r="J123">
        <v>1.69</v>
      </c>
      <c r="K123">
        <v>1.2</v>
      </c>
      <c r="L123">
        <v>122.1812</v>
      </c>
      <c r="M123">
        <v>105.4361</v>
      </c>
      <c r="N123">
        <v>31.287</v>
      </c>
      <c r="O123">
        <v>-10.643</v>
      </c>
      <c r="P123">
        <v>29.3</v>
      </c>
      <c r="Q123">
        <v>-2.178</v>
      </c>
      <c r="R123">
        <v>0.2</v>
      </c>
      <c r="S123">
        <f t="shared" si="19"/>
        <v>1.9192178016339263</v>
      </c>
      <c r="T123">
        <f t="shared" si="20"/>
        <v>-0.08539005912089737</v>
      </c>
      <c r="U123" s="5">
        <f t="shared" si="21"/>
        <v>-10.693943399276675</v>
      </c>
      <c r="V123" s="5">
        <f t="shared" si="22"/>
        <v>29.44038040275955</v>
      </c>
      <c r="W123" s="5">
        <f t="shared" si="23"/>
        <v>-2.186881952285967</v>
      </c>
      <c r="AE123" s="9">
        <f t="shared" si="24"/>
        <v>-10.693943399276675</v>
      </c>
      <c r="AF123" s="9">
        <f t="shared" si="25"/>
        <v>29.44038040275955</v>
      </c>
      <c r="AG123" s="9">
        <f t="shared" si="26"/>
        <v>-2.186881952285967</v>
      </c>
      <c r="AH123" s="9">
        <f t="shared" si="27"/>
        <v>170</v>
      </c>
      <c r="AI123" s="9">
        <f t="shared" si="28"/>
        <v>0</v>
      </c>
    </row>
    <row r="124" spans="1:35" ht="12.75">
      <c r="A124">
        <v>5</v>
      </c>
      <c r="B124" t="s">
        <v>0</v>
      </c>
      <c r="C124">
        <v>0</v>
      </c>
      <c r="D124">
        <v>0</v>
      </c>
      <c r="E124">
        <v>0</v>
      </c>
      <c r="F124">
        <v>171</v>
      </c>
      <c r="G124">
        <f t="shared" si="17"/>
        <v>171</v>
      </c>
      <c r="H124">
        <f t="shared" si="18"/>
        <v>0</v>
      </c>
      <c r="I124">
        <v>3</v>
      </c>
      <c r="J124">
        <v>1.69</v>
      </c>
      <c r="K124">
        <v>1.2</v>
      </c>
      <c r="L124">
        <v>127.5677</v>
      </c>
      <c r="M124">
        <v>105.4798</v>
      </c>
      <c r="N124">
        <v>31.298</v>
      </c>
      <c r="O124">
        <v>-13.084</v>
      </c>
      <c r="P124">
        <v>28.304</v>
      </c>
      <c r="Q124">
        <v>-2.2</v>
      </c>
      <c r="R124">
        <v>0.2</v>
      </c>
      <c r="S124">
        <f t="shared" si="19"/>
        <v>2.0038287457767336</v>
      </c>
      <c r="T124">
        <f t="shared" si="20"/>
        <v>-0.08607649711570686</v>
      </c>
      <c r="U124" s="5">
        <f t="shared" si="21"/>
        <v>-13.14751788127192</v>
      </c>
      <c r="V124" s="5">
        <f t="shared" si="22"/>
        <v>28.43958625921231</v>
      </c>
      <c r="W124" s="5">
        <f t="shared" si="23"/>
        <v>-2.2092937215611714</v>
      </c>
      <c r="AE124" s="9">
        <f t="shared" si="24"/>
        <v>-13.14751788127192</v>
      </c>
      <c r="AF124" s="9">
        <f t="shared" si="25"/>
        <v>28.43958625921231</v>
      </c>
      <c r="AG124" s="9">
        <f t="shared" si="26"/>
        <v>-2.2092937215611714</v>
      </c>
      <c r="AH124" s="9">
        <f t="shared" si="27"/>
        <v>171</v>
      </c>
      <c r="AI124" s="9">
        <f t="shared" si="28"/>
        <v>0</v>
      </c>
    </row>
    <row r="125" spans="1:35" ht="12.75">
      <c r="A125">
        <v>5</v>
      </c>
      <c r="B125" t="s">
        <v>0</v>
      </c>
      <c r="C125">
        <v>0</v>
      </c>
      <c r="D125">
        <v>0</v>
      </c>
      <c r="E125">
        <v>0</v>
      </c>
      <c r="F125">
        <v>89</v>
      </c>
      <c r="G125">
        <f t="shared" si="17"/>
        <v>89</v>
      </c>
      <c r="H125">
        <f t="shared" si="18"/>
        <v>0</v>
      </c>
      <c r="I125">
        <v>3</v>
      </c>
      <c r="J125">
        <v>1.69</v>
      </c>
      <c r="K125">
        <v>1.2</v>
      </c>
      <c r="L125">
        <v>131.7561</v>
      </c>
      <c r="M125">
        <v>106.8753</v>
      </c>
      <c r="N125">
        <v>25.466</v>
      </c>
      <c r="O125">
        <v>-12.111</v>
      </c>
      <c r="P125">
        <v>22.232</v>
      </c>
      <c r="Q125">
        <v>-2.254</v>
      </c>
      <c r="R125">
        <v>0.2</v>
      </c>
      <c r="S125">
        <f t="shared" si="19"/>
        <v>2.069619979128211</v>
      </c>
      <c r="T125">
        <f t="shared" si="20"/>
        <v>-0.10799695985612967</v>
      </c>
      <c r="U125" s="5">
        <f t="shared" si="21"/>
        <v>-12.183116772153092</v>
      </c>
      <c r="V125" s="5">
        <f t="shared" si="22"/>
        <v>22.363532443313876</v>
      </c>
      <c r="W125" s="5">
        <f t="shared" si="23"/>
        <v>-2.2656862252191265</v>
      </c>
      <c r="AE125" s="9">
        <f t="shared" si="24"/>
        <v>-12.183116772153092</v>
      </c>
      <c r="AF125" s="9">
        <f t="shared" si="25"/>
        <v>22.363532443313876</v>
      </c>
      <c r="AG125" s="9">
        <f t="shared" si="26"/>
        <v>-2.2656862252191265</v>
      </c>
      <c r="AH125" s="9">
        <f t="shared" si="27"/>
        <v>89</v>
      </c>
      <c r="AI125" s="9">
        <f t="shared" si="28"/>
        <v>0</v>
      </c>
    </row>
    <row r="126" spans="1:35" ht="12.75">
      <c r="A126">
        <v>5</v>
      </c>
      <c r="B126" t="s">
        <v>0</v>
      </c>
      <c r="C126">
        <v>0</v>
      </c>
      <c r="D126">
        <v>0</v>
      </c>
      <c r="E126">
        <v>0</v>
      </c>
      <c r="F126">
        <v>82</v>
      </c>
      <c r="G126">
        <f t="shared" si="17"/>
        <v>82</v>
      </c>
      <c r="H126">
        <f t="shared" si="18"/>
        <v>0</v>
      </c>
      <c r="I126">
        <v>3</v>
      </c>
      <c r="J126">
        <v>1.69</v>
      </c>
      <c r="K126">
        <v>1.2</v>
      </c>
      <c r="L126">
        <v>138.9351</v>
      </c>
      <c r="M126">
        <v>106.4246</v>
      </c>
      <c r="N126">
        <v>23.62</v>
      </c>
      <c r="O126">
        <v>-13.492</v>
      </c>
      <c r="P126">
        <v>19.24</v>
      </c>
      <c r="Q126">
        <v>-1.889</v>
      </c>
      <c r="R126">
        <v>0.2</v>
      </c>
      <c r="S126">
        <f t="shared" si="19"/>
        <v>2.1823874474288165</v>
      </c>
      <c r="T126">
        <f t="shared" si="20"/>
        <v>-0.10091738081126511</v>
      </c>
      <c r="U126" s="5">
        <f t="shared" si="21"/>
        <v>-13.578603096608157</v>
      </c>
      <c r="V126" s="5">
        <f t="shared" si="22"/>
        <v>19.362326176698065</v>
      </c>
      <c r="W126" s="5">
        <f t="shared" si="23"/>
        <v>-1.899699205482334</v>
      </c>
      <c r="AE126" s="9">
        <f t="shared" si="24"/>
        <v>-13.578603096608157</v>
      </c>
      <c r="AF126" s="9">
        <f t="shared" si="25"/>
        <v>19.362326176698065</v>
      </c>
      <c r="AG126" s="9">
        <f t="shared" si="26"/>
        <v>-1.899699205482334</v>
      </c>
      <c r="AH126" s="9">
        <f t="shared" si="27"/>
        <v>82</v>
      </c>
      <c r="AI126" s="9">
        <f t="shared" si="28"/>
        <v>0</v>
      </c>
    </row>
    <row r="127" spans="1:35" ht="12.75">
      <c r="A127">
        <v>5</v>
      </c>
      <c r="B127" t="s">
        <v>0</v>
      </c>
      <c r="C127">
        <v>0</v>
      </c>
      <c r="D127">
        <v>0</v>
      </c>
      <c r="E127">
        <v>0</v>
      </c>
      <c r="F127">
        <v>78</v>
      </c>
      <c r="G127">
        <f t="shared" si="17"/>
        <v>78</v>
      </c>
      <c r="H127">
        <f t="shared" si="18"/>
        <v>0</v>
      </c>
      <c r="I127">
        <v>3</v>
      </c>
      <c r="J127">
        <v>1.69</v>
      </c>
      <c r="K127">
        <v>1.2</v>
      </c>
      <c r="L127">
        <v>139.4479</v>
      </c>
      <c r="M127">
        <v>107.4215</v>
      </c>
      <c r="N127">
        <v>18.556</v>
      </c>
      <c r="O127">
        <v>-10.703</v>
      </c>
      <c r="P127">
        <v>15.004</v>
      </c>
      <c r="Q127">
        <v>-1.668</v>
      </c>
      <c r="R127">
        <v>0.2</v>
      </c>
      <c r="S127">
        <f t="shared" si="19"/>
        <v>2.190442490992621</v>
      </c>
      <c r="T127">
        <f t="shared" si="20"/>
        <v>-0.11657664939308332</v>
      </c>
      <c r="U127" s="5">
        <f t="shared" si="21"/>
        <v>-10.789721842992854</v>
      </c>
      <c r="V127" s="5">
        <f t="shared" si="22"/>
        <v>15.124895507312534</v>
      </c>
      <c r="W127" s="5">
        <f t="shared" si="23"/>
        <v>-1.6799312313024857</v>
      </c>
      <c r="AE127" s="9">
        <f t="shared" si="24"/>
        <v>-10.789721842992854</v>
      </c>
      <c r="AF127" s="9">
        <f t="shared" si="25"/>
        <v>15.124895507312534</v>
      </c>
      <c r="AG127" s="9">
        <f t="shared" si="26"/>
        <v>-1.6799312313024857</v>
      </c>
      <c r="AH127" s="9">
        <f t="shared" si="27"/>
        <v>78</v>
      </c>
      <c r="AI127" s="9">
        <f t="shared" si="28"/>
        <v>0</v>
      </c>
    </row>
    <row r="128" spans="1:35" ht="12.75">
      <c r="A128">
        <v>5</v>
      </c>
      <c r="B128" t="s">
        <v>0</v>
      </c>
      <c r="C128">
        <v>0</v>
      </c>
      <c r="D128">
        <v>0</v>
      </c>
      <c r="E128">
        <v>0</v>
      </c>
      <c r="F128">
        <v>88</v>
      </c>
      <c r="G128">
        <f t="shared" si="17"/>
        <v>88</v>
      </c>
      <c r="H128">
        <f t="shared" si="18"/>
        <v>0</v>
      </c>
      <c r="I128">
        <v>3</v>
      </c>
      <c r="J128">
        <v>1.69</v>
      </c>
      <c r="K128">
        <v>1.2</v>
      </c>
      <c r="L128">
        <v>137.7654</v>
      </c>
      <c r="M128">
        <v>106.1401</v>
      </c>
      <c r="N128">
        <v>28.741</v>
      </c>
      <c r="O128">
        <v>-15.992</v>
      </c>
      <c r="P128">
        <v>23.72</v>
      </c>
      <c r="Q128">
        <v>-2.277</v>
      </c>
      <c r="R128">
        <v>0.2</v>
      </c>
      <c r="S128">
        <f t="shared" si="19"/>
        <v>2.1640138427942968</v>
      </c>
      <c r="T128">
        <f t="shared" si="20"/>
        <v>-0.09644846526153361</v>
      </c>
      <c r="U128" s="5">
        <f t="shared" si="21"/>
        <v>-16.07592245195563</v>
      </c>
      <c r="V128" s="5">
        <f t="shared" si="22"/>
        <v>23.843533787146313</v>
      </c>
      <c r="W128" s="5">
        <f t="shared" si="23"/>
        <v>-2.2873595339599877</v>
      </c>
      <c r="AE128" s="9">
        <f t="shared" si="24"/>
        <v>-16.07592245195563</v>
      </c>
      <c r="AF128" s="9">
        <f t="shared" si="25"/>
        <v>23.843533787146313</v>
      </c>
      <c r="AG128" s="9">
        <f t="shared" si="26"/>
        <v>-2.2873595339599877</v>
      </c>
      <c r="AH128" s="9">
        <f t="shared" si="27"/>
        <v>88</v>
      </c>
      <c r="AI128" s="9">
        <f t="shared" si="28"/>
        <v>0</v>
      </c>
    </row>
    <row r="129" spans="1:35" ht="12.75">
      <c r="A129">
        <v>5</v>
      </c>
      <c r="B129" t="s">
        <v>0</v>
      </c>
      <c r="C129">
        <v>0</v>
      </c>
      <c r="D129">
        <v>0</v>
      </c>
      <c r="E129">
        <v>0</v>
      </c>
      <c r="F129">
        <v>86</v>
      </c>
      <c r="G129">
        <f t="shared" si="17"/>
        <v>86</v>
      </c>
      <c r="H129">
        <f t="shared" si="18"/>
        <v>0</v>
      </c>
      <c r="I129">
        <v>3</v>
      </c>
      <c r="J129">
        <v>1.69</v>
      </c>
      <c r="K129">
        <v>1.2</v>
      </c>
      <c r="L129">
        <v>144.0131</v>
      </c>
      <c r="M129">
        <v>106.0055</v>
      </c>
      <c r="N129">
        <v>27.007</v>
      </c>
      <c r="O129">
        <v>-17.143</v>
      </c>
      <c r="P129">
        <v>20.713</v>
      </c>
      <c r="Q129">
        <v>-2.053</v>
      </c>
      <c r="R129">
        <v>0.2</v>
      </c>
      <c r="S129">
        <f t="shared" si="19"/>
        <v>2.2621524849034613</v>
      </c>
      <c r="T129">
        <f t="shared" si="20"/>
        <v>-0.09433417340566752</v>
      </c>
      <c r="U129" s="5">
        <f t="shared" si="21"/>
        <v>-17.23784405223489</v>
      </c>
      <c r="V129" s="5">
        <f t="shared" si="22"/>
        <v>20.828246137067186</v>
      </c>
      <c r="W129" s="5">
        <f t="shared" si="23"/>
        <v>-2.063325522951965</v>
      </c>
      <c r="AE129" s="9">
        <f t="shared" si="24"/>
        <v>-17.23784405223489</v>
      </c>
      <c r="AF129" s="9">
        <f t="shared" si="25"/>
        <v>20.828246137067186</v>
      </c>
      <c r="AG129" s="9">
        <f t="shared" si="26"/>
        <v>-2.063325522951965</v>
      </c>
      <c r="AH129" s="9">
        <f t="shared" si="27"/>
        <v>86</v>
      </c>
      <c r="AI129" s="9">
        <f t="shared" si="28"/>
        <v>0</v>
      </c>
    </row>
    <row r="130" spans="1:35" ht="12.75">
      <c r="A130">
        <v>5</v>
      </c>
      <c r="B130" t="s">
        <v>0</v>
      </c>
      <c r="C130">
        <v>0</v>
      </c>
      <c r="D130">
        <v>0</v>
      </c>
      <c r="E130">
        <v>0</v>
      </c>
      <c r="F130">
        <v>83</v>
      </c>
      <c r="G130">
        <f t="shared" si="17"/>
        <v>83</v>
      </c>
      <c r="H130">
        <f t="shared" si="18"/>
        <v>0</v>
      </c>
      <c r="I130">
        <v>3</v>
      </c>
      <c r="J130">
        <v>1.69</v>
      </c>
      <c r="K130">
        <v>1.2</v>
      </c>
      <c r="L130">
        <v>145.4525</v>
      </c>
      <c r="M130">
        <v>105.838</v>
      </c>
      <c r="N130">
        <v>24.612</v>
      </c>
      <c r="O130">
        <v>-16.049</v>
      </c>
      <c r="P130">
        <v>18.523</v>
      </c>
      <c r="Q130">
        <v>-1.763</v>
      </c>
      <c r="R130">
        <v>0.2</v>
      </c>
      <c r="S130">
        <f t="shared" si="19"/>
        <v>2.2847625272313468</v>
      </c>
      <c r="T130">
        <f t="shared" si="20"/>
        <v>-0.09170308955828621</v>
      </c>
      <c r="U130" s="5">
        <f t="shared" si="21"/>
        <v>-16.14692805376686</v>
      </c>
      <c r="V130" s="5">
        <f t="shared" si="22"/>
        <v>18.63575815348701</v>
      </c>
      <c r="W130" s="5">
        <f t="shared" si="23"/>
        <v>-1.7729918792376915</v>
      </c>
      <c r="AE130" s="9">
        <f t="shared" si="24"/>
        <v>-16.14692805376686</v>
      </c>
      <c r="AF130" s="9">
        <f t="shared" si="25"/>
        <v>18.63575815348701</v>
      </c>
      <c r="AG130" s="9">
        <f t="shared" si="26"/>
        <v>-1.7729918792376915</v>
      </c>
      <c r="AH130" s="9">
        <f t="shared" si="27"/>
        <v>83</v>
      </c>
      <c r="AI130" s="9">
        <f t="shared" si="28"/>
        <v>0</v>
      </c>
    </row>
    <row r="131" spans="1:35" ht="12.75">
      <c r="A131">
        <v>5</v>
      </c>
      <c r="B131" t="s">
        <v>0</v>
      </c>
      <c r="C131">
        <v>0</v>
      </c>
      <c r="D131">
        <v>0</v>
      </c>
      <c r="E131">
        <v>0</v>
      </c>
      <c r="F131">
        <v>80</v>
      </c>
      <c r="G131">
        <f aca="true" t="shared" si="29" ref="G131:G194">IF(ISNUMBER(F131)=TRUE,F131,VALUE(RIGHT(F131,LEN(F131)-1)))</f>
        <v>80</v>
      </c>
      <c r="H131">
        <f aca="true" t="shared" si="30" ref="H131:H138">IF(AND(LEFT(F131)&lt;&gt;"A",LEFT(F131)&lt;&gt;"B"),0,IF(LEFT(F131)="B",2,1))</f>
        <v>0</v>
      </c>
      <c r="I131">
        <v>3</v>
      </c>
      <c r="J131">
        <v>1.69</v>
      </c>
      <c r="K131">
        <v>1.2</v>
      </c>
      <c r="L131">
        <v>141.2174</v>
      </c>
      <c r="M131">
        <v>106.5737</v>
      </c>
      <c r="N131">
        <v>20.907</v>
      </c>
      <c r="O131">
        <v>-12.542</v>
      </c>
      <c r="P131">
        <v>16.587</v>
      </c>
      <c r="Q131">
        <v>-1.665</v>
      </c>
      <c r="R131">
        <v>0.2</v>
      </c>
      <c r="S131">
        <f aca="true" t="shared" si="31" ref="S131:S138">PI()/200*L131</f>
        <v>2.218237731995256</v>
      </c>
      <c r="T131">
        <f aca="true" t="shared" si="32" ref="T131:T138">PI()/2-PI()/200*M131</f>
        <v>-0.10325943813451621</v>
      </c>
      <c r="U131" s="5">
        <f aca="true" t="shared" si="33" ref="U131:U138">COS(S131)*COS(T131)*(N131+(R131/2+0.05))+C131</f>
        <v>-12.632829049092079</v>
      </c>
      <c r="V131" s="5">
        <f aca="true" t="shared" si="34" ref="V131:V138">SIN(S131)*COS(T131)*(N131+(R131/2+0.05))+D131</f>
        <v>16.706224295267507</v>
      </c>
      <c r="W131" s="5">
        <f aca="true" t="shared" si="35" ref="W131:W138">SIN(T131)*(N131+R131/2)+(J131-K131)+E131</f>
        <v>-1.6753182696216633</v>
      </c>
      <c r="AE131" s="9">
        <f t="shared" si="24"/>
        <v>-12.632829049092079</v>
      </c>
      <c r="AF131" s="9">
        <f t="shared" si="25"/>
        <v>16.706224295267507</v>
      </c>
      <c r="AG131" s="9">
        <f t="shared" si="26"/>
        <v>-1.6753182696216633</v>
      </c>
      <c r="AH131" s="9">
        <f t="shared" si="27"/>
        <v>80</v>
      </c>
      <c r="AI131" s="9">
        <f t="shared" si="28"/>
        <v>0</v>
      </c>
    </row>
    <row r="132" spans="1:35" ht="12.75">
      <c r="A132">
        <v>5</v>
      </c>
      <c r="B132" t="s">
        <v>0</v>
      </c>
      <c r="C132">
        <v>0</v>
      </c>
      <c r="D132">
        <v>0</v>
      </c>
      <c r="E132">
        <v>0</v>
      </c>
      <c r="F132">
        <v>81</v>
      </c>
      <c r="G132">
        <f t="shared" si="29"/>
        <v>81</v>
      </c>
      <c r="H132">
        <f t="shared" si="30"/>
        <v>0</v>
      </c>
      <c r="I132">
        <v>3</v>
      </c>
      <c r="J132">
        <v>1.69</v>
      </c>
      <c r="K132">
        <v>1.2</v>
      </c>
      <c r="L132">
        <v>146.8356</v>
      </c>
      <c r="M132">
        <v>105.795</v>
      </c>
      <c r="N132">
        <v>22.053</v>
      </c>
      <c r="O132">
        <v>-14.738</v>
      </c>
      <c r="P132">
        <v>16.282</v>
      </c>
      <c r="Q132">
        <v>-1.514</v>
      </c>
      <c r="R132">
        <v>0.2</v>
      </c>
      <c r="S132">
        <f t="shared" si="31"/>
        <v>2.306488211227247</v>
      </c>
      <c r="T132">
        <f t="shared" si="32"/>
        <v>-0.09102764713776446</v>
      </c>
      <c r="U132" s="5">
        <f t="shared" si="33"/>
        <v>-14.838748842981703</v>
      </c>
      <c r="V132" s="5">
        <f t="shared" si="34"/>
        <v>16.3924134740666</v>
      </c>
      <c r="W132" s="5">
        <f t="shared" si="35"/>
        <v>-1.5237517741642164</v>
      </c>
      <c r="AE132" s="9">
        <f t="shared" si="24"/>
        <v>-14.838748842981703</v>
      </c>
      <c r="AF132" s="9">
        <f t="shared" si="25"/>
        <v>16.3924134740666</v>
      </c>
      <c r="AG132" s="9">
        <f t="shared" si="26"/>
        <v>-1.5237517741642164</v>
      </c>
      <c r="AH132" s="9">
        <f t="shared" si="27"/>
        <v>81</v>
      </c>
      <c r="AI132" s="9">
        <f t="shared" si="28"/>
        <v>0</v>
      </c>
    </row>
    <row r="133" spans="1:35" ht="12.75">
      <c r="A133">
        <v>5</v>
      </c>
      <c r="B133" t="s">
        <v>0</v>
      </c>
      <c r="C133">
        <v>0</v>
      </c>
      <c r="D133">
        <v>0</v>
      </c>
      <c r="E133">
        <v>0</v>
      </c>
      <c r="F133">
        <v>84</v>
      </c>
      <c r="G133">
        <f t="shared" si="29"/>
        <v>84</v>
      </c>
      <c r="H133">
        <f t="shared" si="30"/>
        <v>0</v>
      </c>
      <c r="I133">
        <v>3</v>
      </c>
      <c r="J133">
        <v>1.69</v>
      </c>
      <c r="K133">
        <v>1.2</v>
      </c>
      <c r="L133">
        <v>154.6747</v>
      </c>
      <c r="M133">
        <v>104.853</v>
      </c>
      <c r="N133">
        <v>23.855</v>
      </c>
      <c r="O133">
        <v>-18.008</v>
      </c>
      <c r="P133">
        <v>15.54</v>
      </c>
      <c r="Q133">
        <v>-1.326</v>
      </c>
      <c r="R133">
        <v>0.2</v>
      </c>
      <c r="S133">
        <f t="shared" si="31"/>
        <v>2.429624506081026</v>
      </c>
      <c r="T133">
        <f t="shared" si="32"/>
        <v>-0.07623074573935629</v>
      </c>
      <c r="U133" s="5">
        <f t="shared" si="33"/>
        <v>-18.120866348776904</v>
      </c>
      <c r="V133" s="5">
        <f t="shared" si="34"/>
        <v>15.637522354832452</v>
      </c>
      <c r="W133" s="5">
        <f t="shared" si="35"/>
        <v>-1.3343394043428491</v>
      </c>
      <c r="AE133" s="9">
        <f t="shared" si="24"/>
        <v>-18.120866348776904</v>
      </c>
      <c r="AF133" s="9">
        <f t="shared" si="25"/>
        <v>15.637522354832452</v>
      </c>
      <c r="AG133" s="9">
        <f t="shared" si="26"/>
        <v>-1.3343394043428491</v>
      </c>
      <c r="AH133" s="9">
        <f t="shared" si="27"/>
        <v>84</v>
      </c>
      <c r="AI133" s="9">
        <f t="shared" si="28"/>
        <v>0</v>
      </c>
    </row>
    <row r="134" spans="1:35" ht="12.75">
      <c r="A134">
        <v>5</v>
      </c>
      <c r="B134" t="s">
        <v>0</v>
      </c>
      <c r="C134">
        <v>0</v>
      </c>
      <c r="D134">
        <v>0</v>
      </c>
      <c r="E134">
        <v>0</v>
      </c>
      <c r="F134">
        <v>31</v>
      </c>
      <c r="G134">
        <f t="shared" si="29"/>
        <v>31</v>
      </c>
      <c r="H134">
        <f t="shared" si="30"/>
        <v>0</v>
      </c>
      <c r="I134">
        <v>3</v>
      </c>
      <c r="J134">
        <v>1.69</v>
      </c>
      <c r="K134">
        <v>1.2</v>
      </c>
      <c r="L134">
        <v>157.0815</v>
      </c>
      <c r="M134">
        <v>105.0144</v>
      </c>
      <c r="N134">
        <v>20.947</v>
      </c>
      <c r="O134">
        <v>-16.313</v>
      </c>
      <c r="P134">
        <v>13.035</v>
      </c>
      <c r="Q134">
        <v>-1.158</v>
      </c>
      <c r="R134">
        <v>0.2</v>
      </c>
      <c r="S134">
        <f t="shared" si="31"/>
        <v>2.467430432074326</v>
      </c>
      <c r="T134">
        <f t="shared" si="32"/>
        <v>-0.07876601101080327</v>
      </c>
      <c r="U134" s="5">
        <f t="shared" si="33"/>
        <v>-16.430513350436833</v>
      </c>
      <c r="V134" s="5">
        <f t="shared" si="34"/>
        <v>13.128823662587902</v>
      </c>
      <c r="W134" s="5">
        <f t="shared" si="35"/>
        <v>-1.1660745890323239</v>
      </c>
      <c r="AE134" s="9">
        <f t="shared" si="24"/>
        <v>-16.430513350436833</v>
      </c>
      <c r="AF134" s="9">
        <f t="shared" si="25"/>
        <v>13.128823662587902</v>
      </c>
      <c r="AG134" s="9">
        <f t="shared" si="26"/>
        <v>-1.1660745890323239</v>
      </c>
      <c r="AH134" s="9">
        <f t="shared" si="27"/>
        <v>31</v>
      </c>
      <c r="AI134" s="9">
        <f t="shared" si="28"/>
        <v>0</v>
      </c>
    </row>
    <row r="135" spans="1:35" ht="12.75">
      <c r="A135">
        <v>5</v>
      </c>
      <c r="B135" t="s">
        <v>0</v>
      </c>
      <c r="C135">
        <v>0</v>
      </c>
      <c r="D135">
        <v>0</v>
      </c>
      <c r="E135">
        <v>0</v>
      </c>
      <c r="F135">
        <v>32</v>
      </c>
      <c r="G135">
        <f t="shared" si="29"/>
        <v>32</v>
      </c>
      <c r="H135">
        <f t="shared" si="30"/>
        <v>0</v>
      </c>
      <c r="I135">
        <v>3</v>
      </c>
      <c r="J135">
        <v>1.69</v>
      </c>
      <c r="K135">
        <v>1.2</v>
      </c>
      <c r="L135">
        <v>155.1451</v>
      </c>
      <c r="M135">
        <v>105.2526</v>
      </c>
      <c r="N135">
        <v>18.813</v>
      </c>
      <c r="O135">
        <v>-14.284</v>
      </c>
      <c r="P135">
        <v>12.144</v>
      </c>
      <c r="Q135">
        <v>-1.06</v>
      </c>
      <c r="R135">
        <v>0.2</v>
      </c>
      <c r="S135">
        <f t="shared" si="31"/>
        <v>2.4370135320022697</v>
      </c>
      <c r="T135">
        <f t="shared" si="32"/>
        <v>-0.082507647861229</v>
      </c>
      <c r="U135" s="5">
        <f t="shared" si="33"/>
        <v>-14.398462360738364</v>
      </c>
      <c r="V135" s="5">
        <f t="shared" si="34"/>
        <v>12.240802696272084</v>
      </c>
      <c r="W135" s="5">
        <f t="shared" si="35"/>
        <v>-1.0686972634078273</v>
      </c>
      <c r="AE135" s="9">
        <f t="shared" si="24"/>
        <v>-14.398462360738364</v>
      </c>
      <c r="AF135" s="9">
        <f t="shared" si="25"/>
        <v>12.240802696272084</v>
      </c>
      <c r="AG135" s="9">
        <f t="shared" si="26"/>
        <v>-1.0686972634078273</v>
      </c>
      <c r="AH135" s="9">
        <f t="shared" si="27"/>
        <v>32</v>
      </c>
      <c r="AI135" s="9">
        <f t="shared" si="28"/>
        <v>0</v>
      </c>
    </row>
    <row r="136" spans="1:35" ht="12.75">
      <c r="A136">
        <v>5</v>
      </c>
      <c r="B136" t="s">
        <v>0</v>
      </c>
      <c r="C136">
        <v>0</v>
      </c>
      <c r="D136">
        <v>0</v>
      </c>
      <c r="E136">
        <v>0</v>
      </c>
      <c r="F136">
        <v>34</v>
      </c>
      <c r="G136">
        <f t="shared" si="29"/>
        <v>34</v>
      </c>
      <c r="H136">
        <f t="shared" si="30"/>
        <v>0</v>
      </c>
      <c r="I136">
        <v>3</v>
      </c>
      <c r="J136">
        <v>1.69</v>
      </c>
      <c r="K136">
        <v>1.2</v>
      </c>
      <c r="L136">
        <v>156.4389</v>
      </c>
      <c r="M136">
        <v>105.3871</v>
      </c>
      <c r="N136">
        <v>15.425</v>
      </c>
      <c r="O136">
        <v>-11.91</v>
      </c>
      <c r="P136">
        <v>9.715</v>
      </c>
      <c r="Q136">
        <v>-0.813</v>
      </c>
      <c r="R136">
        <v>0.2</v>
      </c>
      <c r="S136">
        <f t="shared" si="31"/>
        <v>2.4573364948783416</v>
      </c>
      <c r="T136">
        <f t="shared" si="32"/>
        <v>-0.08462036892076807</v>
      </c>
      <c r="U136" s="5">
        <f t="shared" si="33"/>
        <v>-12.02571848871722</v>
      </c>
      <c r="V136" s="5">
        <f t="shared" si="34"/>
        <v>9.809680802237398</v>
      </c>
      <c r="W136" s="5">
        <f t="shared" si="35"/>
        <v>-0.8221639366030926</v>
      </c>
      <c r="AE136" s="9">
        <f t="shared" si="24"/>
        <v>-12.02571848871722</v>
      </c>
      <c r="AF136" s="9">
        <f t="shared" si="25"/>
        <v>9.809680802237398</v>
      </c>
      <c r="AG136" s="9">
        <f t="shared" si="26"/>
        <v>-0.8221639366030926</v>
      </c>
      <c r="AH136" s="9">
        <f t="shared" si="27"/>
        <v>34</v>
      </c>
      <c r="AI136" s="9">
        <f t="shared" si="28"/>
        <v>0</v>
      </c>
    </row>
    <row r="137" spans="1:35" ht="12.75">
      <c r="A137">
        <v>5</v>
      </c>
      <c r="B137" t="s">
        <v>0</v>
      </c>
      <c r="C137">
        <v>0</v>
      </c>
      <c r="D137">
        <v>0</v>
      </c>
      <c r="E137">
        <v>0</v>
      </c>
      <c r="F137">
        <v>37</v>
      </c>
      <c r="G137">
        <f t="shared" si="29"/>
        <v>37</v>
      </c>
      <c r="H137">
        <f t="shared" si="30"/>
        <v>0</v>
      </c>
      <c r="I137">
        <v>3</v>
      </c>
      <c r="J137">
        <v>1.69</v>
      </c>
      <c r="K137">
        <v>1.2</v>
      </c>
      <c r="L137">
        <v>149.9314</v>
      </c>
      <c r="M137">
        <v>105.6378</v>
      </c>
      <c r="N137">
        <v>11.541</v>
      </c>
      <c r="O137">
        <v>-8.12</v>
      </c>
      <c r="P137">
        <v>8.137</v>
      </c>
      <c r="Q137">
        <v>-0.53</v>
      </c>
      <c r="R137">
        <v>0.2</v>
      </c>
      <c r="S137">
        <f t="shared" si="31"/>
        <v>2.355116923912164</v>
      </c>
      <c r="T137">
        <f t="shared" si="32"/>
        <v>-0.08855835531204281</v>
      </c>
      <c r="U137" s="5">
        <f t="shared" si="33"/>
        <v>-8.2255122066703</v>
      </c>
      <c r="V137" s="5">
        <f t="shared" si="34"/>
        <v>8.243258405426594</v>
      </c>
      <c r="W137" s="5">
        <f t="shared" si="35"/>
        <v>-0.5395608459194834</v>
      </c>
      <c r="AE137" s="9">
        <f t="shared" si="24"/>
        <v>-8.2255122066703</v>
      </c>
      <c r="AF137" s="9">
        <f t="shared" si="25"/>
        <v>8.243258405426594</v>
      </c>
      <c r="AG137" s="9">
        <f t="shared" si="26"/>
        <v>-0.5395608459194834</v>
      </c>
      <c r="AH137" s="9">
        <f t="shared" si="27"/>
        <v>37</v>
      </c>
      <c r="AI137" s="9">
        <f t="shared" si="28"/>
        <v>0</v>
      </c>
    </row>
    <row r="138" spans="1:35" ht="12.75">
      <c r="A138">
        <v>5</v>
      </c>
      <c r="B138" t="s">
        <v>0</v>
      </c>
      <c r="C138">
        <v>0</v>
      </c>
      <c r="D138">
        <v>0</v>
      </c>
      <c r="E138">
        <v>0</v>
      </c>
      <c r="F138">
        <v>43</v>
      </c>
      <c r="G138">
        <f t="shared" si="29"/>
        <v>43</v>
      </c>
      <c r="H138">
        <f t="shared" si="30"/>
        <v>0</v>
      </c>
      <c r="I138">
        <v>3</v>
      </c>
      <c r="J138">
        <v>1.69</v>
      </c>
      <c r="K138">
        <v>1.2</v>
      </c>
      <c r="L138">
        <v>151.5327</v>
      </c>
      <c r="M138">
        <v>113.3793</v>
      </c>
      <c r="N138">
        <v>3.834</v>
      </c>
      <c r="O138">
        <v>-2.714</v>
      </c>
      <c r="P138">
        <v>2.587</v>
      </c>
      <c r="Q138">
        <v>-0.309</v>
      </c>
      <c r="R138">
        <v>0.2</v>
      </c>
      <c r="S138">
        <f t="shared" si="31"/>
        <v>2.3802700854931307</v>
      </c>
      <c r="T138">
        <f t="shared" si="32"/>
        <v>-0.2101615529508698</v>
      </c>
      <c r="U138" s="5">
        <f t="shared" si="33"/>
        <v>-2.8206556230030277</v>
      </c>
      <c r="V138" s="5">
        <f t="shared" si="34"/>
        <v>2.688005692059251</v>
      </c>
      <c r="W138" s="5">
        <f t="shared" si="35"/>
        <v>-0.33070282216181723</v>
      </c>
      <c r="AE138" s="9">
        <f t="shared" si="24"/>
        <v>-2.8206556230030277</v>
      </c>
      <c r="AF138" s="9">
        <f t="shared" si="25"/>
        <v>2.688005692059251</v>
      </c>
      <c r="AG138" s="9">
        <f t="shared" si="26"/>
        <v>-0.33070282216181723</v>
      </c>
      <c r="AH138" s="9">
        <f t="shared" si="27"/>
        <v>43</v>
      </c>
      <c r="AI138" s="9">
        <f t="shared" si="28"/>
        <v>0</v>
      </c>
    </row>
    <row r="139" spans="1:35" ht="12.75">
      <c r="A139">
        <v>5</v>
      </c>
      <c r="B139" t="s">
        <v>73</v>
      </c>
      <c r="C139">
        <v>0.005</v>
      </c>
      <c r="D139">
        <v>-0.001</v>
      </c>
      <c r="E139">
        <v>-0.003</v>
      </c>
      <c r="F139">
        <v>117</v>
      </c>
      <c r="G139">
        <f t="shared" si="29"/>
        <v>117</v>
      </c>
      <c r="H139">
        <f aca="true" t="shared" si="36" ref="H139:H202">IF(AND(LEFT(F139)&lt;&gt;"A",LEFT(F139)&lt;&gt;"B"),0,IF(LEFT(F139)="B",2,1))</f>
        <v>0</v>
      </c>
      <c r="I139">
        <v>3</v>
      </c>
      <c r="J139">
        <v>1.54</v>
      </c>
      <c r="K139">
        <v>1.2</v>
      </c>
      <c r="L139">
        <v>386.2421</v>
      </c>
      <c r="M139">
        <v>109.6562</v>
      </c>
      <c r="N139">
        <v>11.343</v>
      </c>
      <c r="O139">
        <v>10.958</v>
      </c>
      <c r="P139">
        <v>-2.406</v>
      </c>
      <c r="Q139">
        <v>-1.377</v>
      </c>
      <c r="R139">
        <v>0.2</v>
      </c>
      <c r="S139">
        <f aca="true" t="shared" si="37" ref="S139:S202">PI()/200*L139</f>
        <v>6.067076719335471</v>
      </c>
      <c r="T139">
        <f aca="true" t="shared" si="38" ref="T139:T202">PI()/2-PI()/200*M139</f>
        <v>-0.15167923490796897</v>
      </c>
      <c r="U139" s="5">
        <f aca="true" t="shared" si="39" ref="U139:U202">COS(S139)*COS(T139)*(N139+(R139/2+0.05))+C139</f>
        <v>11.101779791831724</v>
      </c>
      <c r="V139" s="5">
        <f aca="true" t="shared" si="40" ref="V139:V202">SIN(S139)*COS(T139)*(N139+(R139/2+0.05))+D139</f>
        <v>-2.437153176194304</v>
      </c>
      <c r="W139" s="5">
        <f aca="true" t="shared" si="41" ref="W139:W202">SIN(T139)*(N139+R139/2)+(J139-K139)+E139</f>
        <v>-1.3920178458509382</v>
      </c>
      <c r="AE139" s="9">
        <f aca="true" t="shared" si="42" ref="AE139:AE202">IF(AA139&lt;&gt;"",AA139,U139)</f>
        <v>11.101779791831724</v>
      </c>
      <c r="AF139" s="9">
        <f aca="true" t="shared" si="43" ref="AF139:AF202">IF(AB139&lt;&gt;"",AB139,V139)</f>
        <v>-2.437153176194304</v>
      </c>
      <c r="AG139" s="9">
        <f aca="true" t="shared" si="44" ref="AG139:AG202">IF(AC139&lt;&gt;"",AC139,W139)</f>
        <v>-1.3920178458509382</v>
      </c>
      <c r="AH139" s="9">
        <f aca="true" t="shared" si="45" ref="AH139:AH202">G139</f>
        <v>117</v>
      </c>
      <c r="AI139" s="9">
        <f aca="true" t="shared" si="46" ref="AI139:AI202">H139</f>
        <v>0</v>
      </c>
    </row>
    <row r="140" spans="1:35" ht="12.75">
      <c r="A140">
        <v>5</v>
      </c>
      <c r="B140" t="s">
        <v>73</v>
      </c>
      <c r="C140">
        <v>0.005</v>
      </c>
      <c r="D140">
        <v>-0.001</v>
      </c>
      <c r="E140">
        <v>-0.003</v>
      </c>
      <c r="F140">
        <v>118</v>
      </c>
      <c r="G140">
        <f t="shared" si="29"/>
        <v>118</v>
      </c>
      <c r="H140">
        <f t="shared" si="36"/>
        <v>0</v>
      </c>
      <c r="I140">
        <v>3</v>
      </c>
      <c r="J140">
        <v>1.54</v>
      </c>
      <c r="K140">
        <v>1.2</v>
      </c>
      <c r="L140">
        <v>382.3508</v>
      </c>
      <c r="M140">
        <v>109.191</v>
      </c>
      <c r="N140">
        <v>11.363</v>
      </c>
      <c r="O140">
        <v>10.821</v>
      </c>
      <c r="P140">
        <v>-3.079</v>
      </c>
      <c r="Q140">
        <v>-1.298</v>
      </c>
      <c r="R140">
        <v>0.2</v>
      </c>
      <c r="S140">
        <f t="shared" si="37"/>
        <v>6.005952321870902</v>
      </c>
      <c r="T140">
        <f t="shared" si="38"/>
        <v>-0.14437189039571918</v>
      </c>
      <c r="U140" s="5">
        <f t="shared" si="39"/>
        <v>10.963190257545502</v>
      </c>
      <c r="V140" s="5">
        <f t="shared" si="40"/>
        <v>-3.119272347170962</v>
      </c>
      <c r="W140" s="5">
        <f t="shared" si="41"/>
        <v>-1.3121919328116731</v>
      </c>
      <c r="AE140" s="9">
        <f t="shared" si="42"/>
        <v>10.963190257545502</v>
      </c>
      <c r="AF140" s="9">
        <f t="shared" si="43"/>
        <v>-3.119272347170962</v>
      </c>
      <c r="AG140" s="9">
        <f t="shared" si="44"/>
        <v>-1.3121919328116731</v>
      </c>
      <c r="AH140" s="9">
        <f t="shared" si="45"/>
        <v>118</v>
      </c>
      <c r="AI140" s="9">
        <f t="shared" si="46"/>
        <v>0</v>
      </c>
    </row>
    <row r="141" spans="1:35" ht="12.75">
      <c r="A141">
        <v>5</v>
      </c>
      <c r="B141" t="s">
        <v>73</v>
      </c>
      <c r="C141">
        <v>0.005</v>
      </c>
      <c r="D141">
        <v>-0.001</v>
      </c>
      <c r="E141">
        <v>-0.003</v>
      </c>
      <c r="F141">
        <v>119</v>
      </c>
      <c r="G141">
        <f t="shared" si="29"/>
        <v>119</v>
      </c>
      <c r="H141">
        <f t="shared" si="36"/>
        <v>0</v>
      </c>
      <c r="I141">
        <v>3</v>
      </c>
      <c r="J141">
        <v>1.54</v>
      </c>
      <c r="K141">
        <v>1.2</v>
      </c>
      <c r="L141">
        <v>380.7846</v>
      </c>
      <c r="M141">
        <v>111.5386</v>
      </c>
      <c r="N141">
        <v>15.236</v>
      </c>
      <c r="O141">
        <v>14.314</v>
      </c>
      <c r="P141">
        <v>-4.456</v>
      </c>
      <c r="Q141">
        <v>-2.41</v>
      </c>
      <c r="R141">
        <v>0.2</v>
      </c>
      <c r="S141">
        <f t="shared" si="37"/>
        <v>5.981350509800641</v>
      </c>
      <c r="T141">
        <f t="shared" si="38"/>
        <v>-0.18124790496355603</v>
      </c>
      <c r="U141" s="5">
        <f t="shared" si="39"/>
        <v>14.454803360650109</v>
      </c>
      <c r="V141" s="5">
        <f t="shared" si="40"/>
        <v>-4.4999139187326485</v>
      </c>
      <c r="W141" s="5">
        <f t="shared" si="41"/>
        <v>-2.4274240685634716</v>
      </c>
      <c r="AE141" s="9">
        <f t="shared" si="42"/>
        <v>14.454803360650109</v>
      </c>
      <c r="AF141" s="9">
        <f t="shared" si="43"/>
        <v>-4.4999139187326485</v>
      </c>
      <c r="AG141" s="9">
        <f t="shared" si="44"/>
        <v>-2.4274240685634716</v>
      </c>
      <c r="AH141" s="9">
        <f t="shared" si="45"/>
        <v>119</v>
      </c>
      <c r="AI141" s="9">
        <f t="shared" si="46"/>
        <v>0</v>
      </c>
    </row>
    <row r="142" spans="1:35" ht="12.75">
      <c r="A142">
        <v>5</v>
      </c>
      <c r="B142" t="s">
        <v>73</v>
      </c>
      <c r="C142">
        <v>0.005</v>
      </c>
      <c r="D142">
        <v>-0.001</v>
      </c>
      <c r="E142">
        <v>-0.003</v>
      </c>
      <c r="F142">
        <v>120</v>
      </c>
      <c r="G142">
        <f t="shared" si="29"/>
        <v>120</v>
      </c>
      <c r="H142">
        <f t="shared" si="36"/>
        <v>0</v>
      </c>
      <c r="I142">
        <v>3</v>
      </c>
      <c r="J142">
        <v>1.54</v>
      </c>
      <c r="K142">
        <v>1.2</v>
      </c>
      <c r="L142">
        <v>376.6281</v>
      </c>
      <c r="M142">
        <v>111.5399</v>
      </c>
      <c r="N142">
        <v>15.079</v>
      </c>
      <c r="O142">
        <v>13.849</v>
      </c>
      <c r="P142">
        <v>-5.325</v>
      </c>
      <c r="Q142">
        <v>-2.382</v>
      </c>
      <c r="R142">
        <v>0.2</v>
      </c>
      <c r="S142">
        <f t="shared" si="37"/>
        <v>5.9160603604774105</v>
      </c>
      <c r="T142">
        <f t="shared" si="38"/>
        <v>-0.1812683253158045</v>
      </c>
      <c r="U142" s="5">
        <f t="shared" si="39"/>
        <v>13.986299870110434</v>
      </c>
      <c r="V142" s="5">
        <f t="shared" si="40"/>
        <v>-5.377638426017797</v>
      </c>
      <c r="W142" s="5">
        <f t="shared" si="41"/>
        <v>-2.399428574405559</v>
      </c>
      <c r="AE142" s="9">
        <f t="shared" si="42"/>
        <v>13.986299870110434</v>
      </c>
      <c r="AF142" s="9">
        <f t="shared" si="43"/>
        <v>-5.377638426017797</v>
      </c>
      <c r="AG142" s="9">
        <f t="shared" si="44"/>
        <v>-2.399428574405559</v>
      </c>
      <c r="AH142" s="9">
        <f t="shared" si="45"/>
        <v>120</v>
      </c>
      <c r="AI142" s="9">
        <f t="shared" si="46"/>
        <v>0</v>
      </c>
    </row>
    <row r="143" spans="1:35" ht="12.75">
      <c r="A143">
        <v>5</v>
      </c>
      <c r="B143" t="s">
        <v>73</v>
      </c>
      <c r="C143">
        <v>0.005</v>
      </c>
      <c r="D143">
        <v>-0.001</v>
      </c>
      <c r="E143">
        <v>-0.003</v>
      </c>
      <c r="F143">
        <v>121</v>
      </c>
      <c r="G143">
        <f t="shared" si="29"/>
        <v>121</v>
      </c>
      <c r="H143">
        <f t="shared" si="36"/>
        <v>0</v>
      </c>
      <c r="I143">
        <v>3</v>
      </c>
      <c r="J143">
        <v>1.54</v>
      </c>
      <c r="K143">
        <v>1.2</v>
      </c>
      <c r="L143">
        <v>374.1931</v>
      </c>
      <c r="M143">
        <v>110.2697</v>
      </c>
      <c r="N143">
        <v>16.039</v>
      </c>
      <c r="O143">
        <v>14.553</v>
      </c>
      <c r="P143">
        <v>-6.244</v>
      </c>
      <c r="Q143">
        <v>-2.239</v>
      </c>
      <c r="R143">
        <v>0.2</v>
      </c>
      <c r="S143">
        <f t="shared" si="37"/>
        <v>5.877811469919955</v>
      </c>
      <c r="T143">
        <f t="shared" si="38"/>
        <v>-0.16131607037285556</v>
      </c>
      <c r="U143" s="5">
        <f t="shared" si="39"/>
        <v>14.688811782815128</v>
      </c>
      <c r="V143" s="5">
        <f t="shared" si="40"/>
        <v>-6.302442374680342</v>
      </c>
      <c r="W143" s="5">
        <f t="shared" si="41"/>
        <v>-2.255203070233944</v>
      </c>
      <c r="AE143" s="9">
        <f t="shared" si="42"/>
        <v>14.688811782815128</v>
      </c>
      <c r="AF143" s="9">
        <f t="shared" si="43"/>
        <v>-6.302442374680342</v>
      </c>
      <c r="AG143" s="9">
        <f t="shared" si="44"/>
        <v>-2.255203070233944</v>
      </c>
      <c r="AH143" s="9">
        <f t="shared" si="45"/>
        <v>121</v>
      </c>
      <c r="AI143" s="9">
        <f t="shared" si="46"/>
        <v>0</v>
      </c>
    </row>
    <row r="144" spans="1:35" ht="12.75">
      <c r="A144">
        <v>5</v>
      </c>
      <c r="B144" t="s">
        <v>73</v>
      </c>
      <c r="C144">
        <v>0.005</v>
      </c>
      <c r="D144">
        <v>-0.001</v>
      </c>
      <c r="E144">
        <v>-0.003</v>
      </c>
      <c r="F144">
        <v>122</v>
      </c>
      <c r="G144">
        <f t="shared" si="29"/>
        <v>122</v>
      </c>
      <c r="H144">
        <f t="shared" si="36"/>
        <v>0</v>
      </c>
      <c r="I144">
        <v>3</v>
      </c>
      <c r="J144">
        <v>1.54</v>
      </c>
      <c r="K144">
        <v>1.2</v>
      </c>
      <c r="L144">
        <v>370.1598</v>
      </c>
      <c r="M144">
        <v>111.2018</v>
      </c>
      <c r="N144">
        <v>15.394</v>
      </c>
      <c r="O144">
        <v>13.528</v>
      </c>
      <c r="P144">
        <v>-6.848</v>
      </c>
      <c r="Q144">
        <v>-2.358</v>
      </c>
      <c r="R144">
        <v>0.2</v>
      </c>
      <c r="S144">
        <f t="shared" si="37"/>
        <v>5.814456541671336</v>
      </c>
      <c r="T144">
        <f t="shared" si="38"/>
        <v>-0.175957462934911</v>
      </c>
      <c r="U144" s="5">
        <f t="shared" si="39"/>
        <v>13.658352994476816</v>
      </c>
      <c r="V144" s="5">
        <f t="shared" si="40"/>
        <v>-6.914616652990544</v>
      </c>
      <c r="W144" s="5">
        <f t="shared" si="41"/>
        <v>-2.375238595112716</v>
      </c>
      <c r="AE144" s="9">
        <f t="shared" si="42"/>
        <v>13.658352994476816</v>
      </c>
      <c r="AF144" s="9">
        <f t="shared" si="43"/>
        <v>-6.914616652990544</v>
      </c>
      <c r="AG144" s="9">
        <f t="shared" si="44"/>
        <v>-2.375238595112716</v>
      </c>
      <c r="AH144" s="9">
        <f t="shared" si="45"/>
        <v>122</v>
      </c>
      <c r="AI144" s="9">
        <f t="shared" si="46"/>
        <v>0</v>
      </c>
    </row>
    <row r="145" spans="1:35" ht="12.75">
      <c r="A145">
        <v>5</v>
      </c>
      <c r="B145" t="s">
        <v>73</v>
      </c>
      <c r="C145">
        <v>0.005</v>
      </c>
      <c r="D145">
        <v>-0.001</v>
      </c>
      <c r="E145">
        <v>-0.003</v>
      </c>
      <c r="F145">
        <v>123</v>
      </c>
      <c r="G145">
        <f t="shared" si="29"/>
        <v>123</v>
      </c>
      <c r="H145">
        <f t="shared" si="36"/>
        <v>0</v>
      </c>
      <c r="I145">
        <v>3</v>
      </c>
      <c r="J145">
        <v>1.54</v>
      </c>
      <c r="K145">
        <v>2.2</v>
      </c>
      <c r="L145">
        <v>361.854</v>
      </c>
      <c r="M145">
        <v>104.9601</v>
      </c>
      <c r="N145">
        <v>16.332</v>
      </c>
      <c r="O145">
        <v>13.452</v>
      </c>
      <c r="P145">
        <v>-9.185</v>
      </c>
      <c r="Q145">
        <v>-1.934</v>
      </c>
      <c r="R145">
        <v>0.2</v>
      </c>
      <c r="S145">
        <f t="shared" si="37"/>
        <v>5.683989340360405</v>
      </c>
      <c r="T145">
        <f t="shared" si="38"/>
        <v>-0.07791306860535374</v>
      </c>
      <c r="U145" s="5">
        <f t="shared" si="39"/>
        <v>13.574369395728977</v>
      </c>
      <c r="V145" s="5">
        <f t="shared" si="40"/>
        <v>-9.268297192852023</v>
      </c>
      <c r="W145" s="5">
        <f t="shared" si="41"/>
        <v>-1.9419726371986474</v>
      </c>
      <c r="AE145" s="9">
        <f t="shared" si="42"/>
        <v>13.574369395728977</v>
      </c>
      <c r="AF145" s="9">
        <f t="shared" si="43"/>
        <v>-9.268297192852023</v>
      </c>
      <c r="AG145" s="9">
        <f t="shared" si="44"/>
        <v>-1.9419726371986474</v>
      </c>
      <c r="AH145" s="9">
        <f t="shared" si="45"/>
        <v>123</v>
      </c>
      <c r="AI145" s="9">
        <f t="shared" si="46"/>
        <v>0</v>
      </c>
    </row>
    <row r="146" spans="1:35" ht="12.75">
      <c r="A146">
        <v>5</v>
      </c>
      <c r="B146" t="s">
        <v>73</v>
      </c>
      <c r="C146">
        <v>0.005</v>
      </c>
      <c r="D146">
        <v>-0.001</v>
      </c>
      <c r="E146">
        <v>-0.003</v>
      </c>
      <c r="F146">
        <v>124</v>
      </c>
      <c r="G146">
        <f t="shared" si="29"/>
        <v>124</v>
      </c>
      <c r="H146">
        <f t="shared" si="36"/>
        <v>0</v>
      </c>
      <c r="I146">
        <v>3</v>
      </c>
      <c r="J146">
        <v>1.54</v>
      </c>
      <c r="K146">
        <v>1.2</v>
      </c>
      <c r="L146">
        <v>350.8608</v>
      </c>
      <c r="M146">
        <v>106.2233</v>
      </c>
      <c r="N146">
        <v>13.67</v>
      </c>
      <c r="O146">
        <v>9.755</v>
      </c>
      <c r="P146">
        <v>-9.491</v>
      </c>
      <c r="Q146">
        <v>-0.997</v>
      </c>
      <c r="R146">
        <v>0.2</v>
      </c>
      <c r="S146">
        <f t="shared" si="37"/>
        <v>5.511308558563188</v>
      </c>
      <c r="T146">
        <f t="shared" si="38"/>
        <v>-0.09775536780542682</v>
      </c>
      <c r="U146" s="5">
        <f t="shared" si="39"/>
        <v>9.861170984522714</v>
      </c>
      <c r="V146" s="5">
        <f t="shared" si="40"/>
        <v>-9.594172318411639</v>
      </c>
      <c r="W146" s="5">
        <f t="shared" si="41"/>
        <v>-1.00694853877627</v>
      </c>
      <c r="AE146" s="9">
        <f t="shared" si="42"/>
        <v>9.861170984522714</v>
      </c>
      <c r="AF146" s="9">
        <f t="shared" si="43"/>
        <v>-9.594172318411639</v>
      </c>
      <c r="AG146" s="9">
        <f t="shared" si="44"/>
        <v>-1.00694853877627</v>
      </c>
      <c r="AH146" s="9">
        <f t="shared" si="45"/>
        <v>124</v>
      </c>
      <c r="AI146" s="9">
        <f t="shared" si="46"/>
        <v>0</v>
      </c>
    </row>
    <row r="147" spans="1:35" ht="12.75">
      <c r="A147">
        <v>5</v>
      </c>
      <c r="B147" t="s">
        <v>73</v>
      </c>
      <c r="C147">
        <v>0.005</v>
      </c>
      <c r="D147">
        <v>-0.001</v>
      </c>
      <c r="E147">
        <v>-0.003</v>
      </c>
      <c r="F147">
        <v>14</v>
      </c>
      <c r="G147">
        <f t="shared" si="29"/>
        <v>14</v>
      </c>
      <c r="H147">
        <f t="shared" si="36"/>
        <v>0</v>
      </c>
      <c r="I147">
        <v>3</v>
      </c>
      <c r="J147">
        <v>1.54</v>
      </c>
      <c r="K147">
        <v>1.2</v>
      </c>
      <c r="L147">
        <v>257.5358</v>
      </c>
      <c r="M147">
        <v>100.386</v>
      </c>
      <c r="N147">
        <v>8.741</v>
      </c>
      <c r="O147">
        <v>-5.401</v>
      </c>
      <c r="P147">
        <v>-6.869</v>
      </c>
      <c r="Q147">
        <v>0.283</v>
      </c>
      <c r="R147">
        <v>0.2</v>
      </c>
      <c r="S147">
        <f t="shared" si="37"/>
        <v>4.045362886581851</v>
      </c>
      <c r="T147">
        <f t="shared" si="38"/>
        <v>-0.00606327382142835</v>
      </c>
      <c r="U147" s="5">
        <f t="shared" si="39"/>
        <v>-5.495335890861214</v>
      </c>
      <c r="V147" s="5">
        <f t="shared" si="40"/>
        <v>-6.986218678728814</v>
      </c>
      <c r="W147" s="5">
        <f t="shared" si="41"/>
        <v>0.2833949245959778</v>
      </c>
      <c r="AE147" s="9">
        <f t="shared" si="42"/>
        <v>-5.495335890861214</v>
      </c>
      <c r="AF147" s="9">
        <f t="shared" si="43"/>
        <v>-6.986218678728814</v>
      </c>
      <c r="AG147" s="9">
        <f t="shared" si="44"/>
        <v>0.2833949245959778</v>
      </c>
      <c r="AH147" s="9">
        <f t="shared" si="45"/>
        <v>14</v>
      </c>
      <c r="AI147" s="9">
        <f t="shared" si="46"/>
        <v>0</v>
      </c>
    </row>
    <row r="148" spans="1:35" ht="12.75">
      <c r="A148">
        <v>5</v>
      </c>
      <c r="B148" t="s">
        <v>73</v>
      </c>
      <c r="C148">
        <v>0.005</v>
      </c>
      <c r="D148">
        <v>-0.001</v>
      </c>
      <c r="E148">
        <v>-0.003</v>
      </c>
      <c r="F148">
        <v>15</v>
      </c>
      <c r="G148">
        <f t="shared" si="29"/>
        <v>15</v>
      </c>
      <c r="H148">
        <f t="shared" si="36"/>
        <v>0</v>
      </c>
      <c r="I148">
        <v>3</v>
      </c>
      <c r="J148">
        <v>1.54</v>
      </c>
      <c r="K148">
        <v>1.2</v>
      </c>
      <c r="L148">
        <v>238.2362</v>
      </c>
      <c r="M148">
        <v>99.7231</v>
      </c>
      <c r="N148">
        <v>7.803</v>
      </c>
      <c r="O148">
        <v>-6.432</v>
      </c>
      <c r="P148">
        <v>-4.411</v>
      </c>
      <c r="Q148">
        <v>0.37</v>
      </c>
      <c r="R148">
        <v>0.2</v>
      </c>
      <c r="S148">
        <f t="shared" si="37"/>
        <v>3.7422054786957437</v>
      </c>
      <c r="T148">
        <f t="shared" si="38"/>
        <v>0.004349535028894902</v>
      </c>
      <c r="U148" s="5">
        <f t="shared" si="39"/>
        <v>-6.556078896375832</v>
      </c>
      <c r="V148" s="5">
        <f t="shared" si="40"/>
        <v>-4.4955807509540815</v>
      </c>
      <c r="W148" s="5">
        <f t="shared" si="41"/>
        <v>0.37137426694844705</v>
      </c>
      <c r="AE148" s="9">
        <f t="shared" si="42"/>
        <v>-6.556078896375832</v>
      </c>
      <c r="AF148" s="9">
        <f t="shared" si="43"/>
        <v>-4.4955807509540815</v>
      </c>
      <c r="AG148" s="9">
        <f t="shared" si="44"/>
        <v>0.37137426694844705</v>
      </c>
      <c r="AH148" s="9">
        <f t="shared" si="45"/>
        <v>15</v>
      </c>
      <c r="AI148" s="9">
        <f t="shared" si="46"/>
        <v>0</v>
      </c>
    </row>
    <row r="149" spans="1:35" ht="12.75">
      <c r="A149">
        <v>5</v>
      </c>
      <c r="B149" t="s">
        <v>73</v>
      </c>
      <c r="C149">
        <v>0.005</v>
      </c>
      <c r="D149">
        <v>-0.001</v>
      </c>
      <c r="E149">
        <v>-0.003</v>
      </c>
      <c r="F149">
        <v>16</v>
      </c>
      <c r="G149">
        <f t="shared" si="29"/>
        <v>16</v>
      </c>
      <c r="H149">
        <f t="shared" si="36"/>
        <v>0</v>
      </c>
      <c r="I149">
        <v>3</v>
      </c>
      <c r="J149">
        <v>1.54</v>
      </c>
      <c r="K149">
        <v>1.2</v>
      </c>
      <c r="L149">
        <v>231.3477</v>
      </c>
      <c r="M149">
        <v>98.1653</v>
      </c>
      <c r="N149">
        <v>5.693</v>
      </c>
      <c r="O149">
        <v>-5.009</v>
      </c>
      <c r="P149">
        <v>-2.692</v>
      </c>
      <c r="Q149">
        <v>0.5</v>
      </c>
      <c r="R149">
        <v>0.2</v>
      </c>
      <c r="S149">
        <f t="shared" si="37"/>
        <v>3.634001173724477</v>
      </c>
      <c r="T149">
        <f t="shared" si="38"/>
        <v>0.028819400207705792</v>
      </c>
      <c r="U149" s="5">
        <f t="shared" si="39"/>
        <v>-5.141694781991137</v>
      </c>
      <c r="V149" s="5">
        <f t="shared" si="40"/>
        <v>-2.762129096445367</v>
      </c>
      <c r="W149" s="5">
        <f t="shared" si="41"/>
        <v>0.5039276759826523</v>
      </c>
      <c r="AE149" s="9">
        <f t="shared" si="42"/>
        <v>-5.141694781991137</v>
      </c>
      <c r="AF149" s="9">
        <f t="shared" si="43"/>
        <v>-2.762129096445367</v>
      </c>
      <c r="AG149" s="9">
        <f t="shared" si="44"/>
        <v>0.5039276759826523</v>
      </c>
      <c r="AH149" s="9">
        <f t="shared" si="45"/>
        <v>16</v>
      </c>
      <c r="AI149" s="9">
        <f t="shared" si="46"/>
        <v>0</v>
      </c>
    </row>
    <row r="150" spans="1:35" ht="12.75">
      <c r="A150">
        <v>5</v>
      </c>
      <c r="B150" t="s">
        <v>73</v>
      </c>
      <c r="C150">
        <v>0.005</v>
      </c>
      <c r="D150">
        <v>-0.001</v>
      </c>
      <c r="E150">
        <v>-0.003</v>
      </c>
      <c r="F150">
        <v>18</v>
      </c>
      <c r="G150">
        <f t="shared" si="29"/>
        <v>18</v>
      </c>
      <c r="H150">
        <f t="shared" si="36"/>
        <v>0</v>
      </c>
      <c r="I150">
        <v>3</v>
      </c>
      <c r="J150">
        <v>1.54</v>
      </c>
      <c r="K150">
        <v>1.2</v>
      </c>
      <c r="L150">
        <v>217.4075</v>
      </c>
      <c r="M150">
        <v>99.7941</v>
      </c>
      <c r="N150">
        <v>7.675</v>
      </c>
      <c r="O150">
        <v>-7.384</v>
      </c>
      <c r="P150">
        <v>-2.074</v>
      </c>
      <c r="Q150">
        <v>0.361</v>
      </c>
      <c r="R150">
        <v>0.2</v>
      </c>
      <c r="S150">
        <f t="shared" si="37"/>
        <v>3.415029024176615</v>
      </c>
      <c r="T150">
        <f t="shared" si="38"/>
        <v>0.003234269636870568</v>
      </c>
      <c r="U150" s="5">
        <f t="shared" si="39"/>
        <v>-7.529251042953596</v>
      </c>
      <c r="V150" s="5">
        <f t="shared" si="40"/>
        <v>-2.1140654795883704</v>
      </c>
      <c r="W150" s="5">
        <f t="shared" si="41"/>
        <v>0.36214640258595754</v>
      </c>
      <c r="AE150" s="9">
        <f t="shared" si="42"/>
        <v>-7.529251042953596</v>
      </c>
      <c r="AF150" s="9">
        <f t="shared" si="43"/>
        <v>-2.1140654795883704</v>
      </c>
      <c r="AG150" s="9">
        <f t="shared" si="44"/>
        <v>0.36214640258595754</v>
      </c>
      <c r="AH150" s="9">
        <f t="shared" si="45"/>
        <v>18</v>
      </c>
      <c r="AI150" s="9">
        <f t="shared" si="46"/>
        <v>0</v>
      </c>
    </row>
    <row r="151" spans="1:35" ht="12.75">
      <c r="A151">
        <v>5</v>
      </c>
      <c r="B151" t="s">
        <v>73</v>
      </c>
      <c r="C151">
        <v>0.005</v>
      </c>
      <c r="D151">
        <v>-0.001</v>
      </c>
      <c r="E151">
        <v>-0.003</v>
      </c>
      <c r="F151">
        <v>13</v>
      </c>
      <c r="G151">
        <f t="shared" si="29"/>
        <v>13</v>
      </c>
      <c r="H151">
        <f t="shared" si="36"/>
        <v>0</v>
      </c>
      <c r="I151">
        <v>3</v>
      </c>
      <c r="J151">
        <v>1.54</v>
      </c>
      <c r="K151">
        <v>1.2</v>
      </c>
      <c r="L151">
        <v>235.7635</v>
      </c>
      <c r="M151">
        <v>101.0643</v>
      </c>
      <c r="N151">
        <v>10.188</v>
      </c>
      <c r="O151">
        <v>-8.615</v>
      </c>
      <c r="P151">
        <v>-5.428</v>
      </c>
      <c r="Q151">
        <v>0.165</v>
      </c>
      <c r="R151">
        <v>0.2</v>
      </c>
      <c r="S151">
        <f t="shared" si="37"/>
        <v>3.703364397923086</v>
      </c>
      <c r="T151">
        <f t="shared" si="38"/>
        <v>-0.016717985306078376</v>
      </c>
      <c r="U151" s="5">
        <f t="shared" si="39"/>
        <v>-8.742957603051165</v>
      </c>
      <c r="V151" s="5">
        <f t="shared" si="40"/>
        <v>-5.5071433113502675</v>
      </c>
      <c r="W151" s="5">
        <f t="shared" si="41"/>
        <v>0.1650133788853627</v>
      </c>
      <c r="AE151" s="9">
        <f t="shared" si="42"/>
        <v>-8.742957603051165</v>
      </c>
      <c r="AF151" s="9">
        <f t="shared" si="43"/>
        <v>-5.5071433113502675</v>
      </c>
      <c r="AG151" s="9">
        <f t="shared" si="44"/>
        <v>0.1650133788853627</v>
      </c>
      <c r="AH151" s="9">
        <f t="shared" si="45"/>
        <v>13</v>
      </c>
      <c r="AI151" s="9">
        <f t="shared" si="46"/>
        <v>0</v>
      </c>
    </row>
    <row r="152" spans="1:35" ht="12.75">
      <c r="A152">
        <v>5</v>
      </c>
      <c r="B152" t="s">
        <v>73</v>
      </c>
      <c r="C152">
        <v>0.005</v>
      </c>
      <c r="D152">
        <v>-0.001</v>
      </c>
      <c r="E152">
        <v>-0.003</v>
      </c>
      <c r="F152">
        <v>3</v>
      </c>
      <c r="G152">
        <f t="shared" si="29"/>
        <v>3</v>
      </c>
      <c r="H152">
        <f t="shared" si="36"/>
        <v>0</v>
      </c>
      <c r="I152">
        <v>3</v>
      </c>
      <c r="J152">
        <v>1.54</v>
      </c>
      <c r="K152">
        <v>1.2</v>
      </c>
      <c r="L152">
        <v>221.6851</v>
      </c>
      <c r="M152">
        <v>102.7192</v>
      </c>
      <c r="N152">
        <v>13.145</v>
      </c>
      <c r="O152">
        <v>-12.372</v>
      </c>
      <c r="P152">
        <v>-4.389</v>
      </c>
      <c r="Q152">
        <v>-0.224</v>
      </c>
      <c r="R152">
        <v>0.2</v>
      </c>
      <c r="S152">
        <f t="shared" si="37"/>
        <v>3.482221407851594</v>
      </c>
      <c r="T152">
        <f t="shared" si="38"/>
        <v>-0.042713093718206974</v>
      </c>
      <c r="U152" s="5">
        <f t="shared" si="39"/>
        <v>-12.514703871948228</v>
      </c>
      <c r="V152" s="5">
        <f t="shared" si="40"/>
        <v>-4.438539749026563</v>
      </c>
      <c r="W152" s="5">
        <f t="shared" si="41"/>
        <v>-0.22856292006595547</v>
      </c>
      <c r="AE152" s="9">
        <f t="shared" si="42"/>
        <v>-12.514703871948228</v>
      </c>
      <c r="AF152" s="9">
        <f t="shared" si="43"/>
        <v>-4.438539749026563</v>
      </c>
      <c r="AG152" s="9">
        <f t="shared" si="44"/>
        <v>-0.22856292006595547</v>
      </c>
      <c r="AH152" s="9">
        <f t="shared" si="45"/>
        <v>3</v>
      </c>
      <c r="AI152" s="9">
        <f t="shared" si="46"/>
        <v>0</v>
      </c>
    </row>
    <row r="153" spans="1:35" ht="12.75">
      <c r="A153">
        <v>5</v>
      </c>
      <c r="B153" t="s">
        <v>73</v>
      </c>
      <c r="C153">
        <v>0.005</v>
      </c>
      <c r="D153">
        <v>-0.001</v>
      </c>
      <c r="E153">
        <v>-0.003</v>
      </c>
      <c r="F153">
        <v>4</v>
      </c>
      <c r="G153">
        <f t="shared" si="29"/>
        <v>4</v>
      </c>
      <c r="H153">
        <f t="shared" si="36"/>
        <v>0</v>
      </c>
      <c r="I153">
        <v>3</v>
      </c>
      <c r="J153">
        <v>1.54</v>
      </c>
      <c r="K153">
        <v>1.2</v>
      </c>
      <c r="L153">
        <v>213.0661</v>
      </c>
      <c r="M153">
        <v>102.3241</v>
      </c>
      <c r="N153">
        <v>13.952</v>
      </c>
      <c r="O153">
        <v>-13.645</v>
      </c>
      <c r="P153">
        <v>-2.843</v>
      </c>
      <c r="Q153">
        <v>-0.172</v>
      </c>
      <c r="R153">
        <v>0.2</v>
      </c>
      <c r="S153">
        <f t="shared" si="37"/>
        <v>3.3468344724451415</v>
      </c>
      <c r="T153">
        <f t="shared" si="38"/>
        <v>-0.03650687743104042</v>
      </c>
      <c r="U153" s="5">
        <f t="shared" si="39"/>
        <v>-13.791824428027978</v>
      </c>
      <c r="V153" s="5">
        <f t="shared" si="40"/>
        <v>-2.8731277492098366</v>
      </c>
      <c r="W153" s="5">
        <f t="shared" si="41"/>
        <v>-0.175880700139728</v>
      </c>
      <c r="AE153" s="9">
        <f t="shared" si="42"/>
        <v>-13.791824428027978</v>
      </c>
      <c r="AF153" s="9">
        <f t="shared" si="43"/>
        <v>-2.8731277492098366</v>
      </c>
      <c r="AG153" s="9">
        <f t="shared" si="44"/>
        <v>-0.175880700139728</v>
      </c>
      <c r="AH153" s="9">
        <f t="shared" si="45"/>
        <v>4</v>
      </c>
      <c r="AI153" s="9">
        <f t="shared" si="46"/>
        <v>0</v>
      </c>
    </row>
    <row r="154" spans="1:35" ht="12.75">
      <c r="A154">
        <v>5</v>
      </c>
      <c r="B154" t="s">
        <v>73</v>
      </c>
      <c r="C154">
        <v>0.005</v>
      </c>
      <c r="D154">
        <v>-0.001</v>
      </c>
      <c r="E154">
        <v>-0.003</v>
      </c>
      <c r="F154">
        <v>2</v>
      </c>
      <c r="G154">
        <f t="shared" si="29"/>
        <v>2</v>
      </c>
      <c r="H154">
        <f t="shared" si="36"/>
        <v>0</v>
      </c>
      <c r="I154">
        <v>3</v>
      </c>
      <c r="J154">
        <v>1.54</v>
      </c>
      <c r="K154">
        <v>1.2</v>
      </c>
      <c r="L154">
        <v>216.8914</v>
      </c>
      <c r="M154">
        <v>103.0683</v>
      </c>
      <c r="N154">
        <v>15.745</v>
      </c>
      <c r="O154">
        <v>-15.171</v>
      </c>
      <c r="P154">
        <v>-4.125</v>
      </c>
      <c r="Q154">
        <v>-0.422</v>
      </c>
      <c r="R154">
        <v>0.2</v>
      </c>
      <c r="S154">
        <f t="shared" si="37"/>
        <v>3.4069221443340267</v>
      </c>
      <c r="T154">
        <f t="shared" si="38"/>
        <v>-0.048196743695047894</v>
      </c>
      <c r="U154" s="5">
        <f t="shared" si="39"/>
        <v>-15.315960813664853</v>
      </c>
      <c r="V154" s="5">
        <f t="shared" si="40"/>
        <v>-4.164261867612725</v>
      </c>
      <c r="W154" s="5">
        <f t="shared" si="41"/>
        <v>-0.426381777156817</v>
      </c>
      <c r="AE154" s="9">
        <f t="shared" si="42"/>
        <v>-15.315960813664853</v>
      </c>
      <c r="AF154" s="9">
        <f t="shared" si="43"/>
        <v>-4.164261867612725</v>
      </c>
      <c r="AG154" s="9">
        <f t="shared" si="44"/>
        <v>-0.426381777156817</v>
      </c>
      <c r="AH154" s="9">
        <f t="shared" si="45"/>
        <v>2</v>
      </c>
      <c r="AI154" s="9">
        <f t="shared" si="46"/>
        <v>0</v>
      </c>
    </row>
    <row r="155" spans="1:35" ht="12.75">
      <c r="A155">
        <v>5</v>
      </c>
      <c r="B155" t="s">
        <v>73</v>
      </c>
      <c r="C155">
        <v>0.005</v>
      </c>
      <c r="D155">
        <v>-0.001</v>
      </c>
      <c r="E155">
        <v>-0.003</v>
      </c>
      <c r="F155">
        <v>1</v>
      </c>
      <c r="G155">
        <f t="shared" si="29"/>
        <v>1</v>
      </c>
      <c r="H155">
        <f t="shared" si="36"/>
        <v>0</v>
      </c>
      <c r="I155">
        <v>3</v>
      </c>
      <c r="J155">
        <v>1.54</v>
      </c>
      <c r="K155">
        <v>1.2</v>
      </c>
      <c r="L155">
        <v>214.4292</v>
      </c>
      <c r="M155">
        <v>102.6254</v>
      </c>
      <c r="N155">
        <v>19.083</v>
      </c>
      <c r="O155">
        <v>-18.573</v>
      </c>
      <c r="P155">
        <v>-4.285</v>
      </c>
      <c r="Q155">
        <v>-0.45</v>
      </c>
      <c r="R155">
        <v>0.2</v>
      </c>
      <c r="S155">
        <f t="shared" si="37"/>
        <v>3.368245997175683</v>
      </c>
      <c r="T155">
        <f t="shared" si="38"/>
        <v>-0.04123968676367329</v>
      </c>
      <c r="U155" s="5">
        <f t="shared" si="39"/>
        <v>-18.72016059309954</v>
      </c>
      <c r="V155" s="5">
        <f t="shared" si="40"/>
        <v>-4.319321311154395</v>
      </c>
      <c r="W155" s="5">
        <f t="shared" si="41"/>
        <v>-0.4538766911506671</v>
      </c>
      <c r="AE155" s="9">
        <f t="shared" si="42"/>
        <v>-18.72016059309954</v>
      </c>
      <c r="AF155" s="9">
        <f t="shared" si="43"/>
        <v>-4.319321311154395</v>
      </c>
      <c r="AG155" s="9">
        <f t="shared" si="44"/>
        <v>-0.4538766911506671</v>
      </c>
      <c r="AH155" s="9">
        <f t="shared" si="45"/>
        <v>1</v>
      </c>
      <c r="AI155" s="9">
        <f t="shared" si="46"/>
        <v>0</v>
      </c>
    </row>
    <row r="156" spans="1:35" ht="12.75">
      <c r="A156">
        <v>5</v>
      </c>
      <c r="B156" t="s">
        <v>73</v>
      </c>
      <c r="C156">
        <v>0.005</v>
      </c>
      <c r="D156">
        <v>-0.001</v>
      </c>
      <c r="E156">
        <v>-0.003</v>
      </c>
      <c r="F156">
        <v>5</v>
      </c>
      <c r="G156">
        <f t="shared" si="29"/>
        <v>5</v>
      </c>
      <c r="H156">
        <f t="shared" si="36"/>
        <v>0</v>
      </c>
      <c r="I156">
        <v>3</v>
      </c>
      <c r="J156">
        <v>1.54</v>
      </c>
      <c r="K156">
        <v>1.2</v>
      </c>
      <c r="L156">
        <v>208.6613</v>
      </c>
      <c r="M156">
        <v>101.148</v>
      </c>
      <c r="N156">
        <v>17.764</v>
      </c>
      <c r="O156">
        <v>-17.592</v>
      </c>
      <c r="P156">
        <v>-2.41</v>
      </c>
      <c r="Q156">
        <v>0.015</v>
      </c>
      <c r="R156">
        <v>0.2</v>
      </c>
      <c r="S156">
        <f t="shared" si="37"/>
        <v>3.27764403584248</v>
      </c>
      <c r="T156">
        <f t="shared" si="38"/>
        <v>-0.018032741831605525</v>
      </c>
      <c r="U156" s="5">
        <f t="shared" si="39"/>
        <v>-17.740576058369093</v>
      </c>
      <c r="V156" s="5">
        <f t="shared" si="40"/>
        <v>-2.430317552504866</v>
      </c>
      <c r="W156" s="5">
        <f t="shared" si="41"/>
        <v>0.014880558370613532</v>
      </c>
      <c r="AE156" s="9">
        <f t="shared" si="42"/>
        <v>-17.740576058369093</v>
      </c>
      <c r="AF156" s="9">
        <f t="shared" si="43"/>
        <v>-2.430317552504866</v>
      </c>
      <c r="AG156" s="9">
        <f t="shared" si="44"/>
        <v>0.014880558370613532</v>
      </c>
      <c r="AH156" s="9">
        <f t="shared" si="45"/>
        <v>5</v>
      </c>
      <c r="AI156" s="9">
        <f t="shared" si="46"/>
        <v>0</v>
      </c>
    </row>
    <row r="157" spans="1:35" ht="12.75">
      <c r="A157">
        <v>5</v>
      </c>
      <c r="B157" t="s">
        <v>73</v>
      </c>
      <c r="C157">
        <v>0.005</v>
      </c>
      <c r="D157">
        <v>-0.001</v>
      </c>
      <c r="E157">
        <v>-0.003</v>
      </c>
      <c r="F157">
        <v>6</v>
      </c>
      <c r="G157">
        <f t="shared" si="29"/>
        <v>6</v>
      </c>
      <c r="H157">
        <f t="shared" si="36"/>
        <v>0</v>
      </c>
      <c r="I157">
        <v>3</v>
      </c>
      <c r="J157">
        <v>1.54</v>
      </c>
      <c r="K157">
        <v>1.2</v>
      </c>
      <c r="L157">
        <v>200.9564</v>
      </c>
      <c r="M157">
        <v>100.8324</v>
      </c>
      <c r="N157">
        <v>19.294</v>
      </c>
      <c r="O157">
        <v>-19.285</v>
      </c>
      <c r="P157">
        <v>-0.291</v>
      </c>
      <c r="Q157">
        <v>0.084</v>
      </c>
      <c r="R157">
        <v>0.2</v>
      </c>
      <c r="S157">
        <f t="shared" si="37"/>
        <v>3.15661574965926</v>
      </c>
      <c r="T157">
        <f t="shared" si="38"/>
        <v>-0.013075308624241</v>
      </c>
      <c r="U157" s="5">
        <f t="shared" si="39"/>
        <v>-19.43514395207037</v>
      </c>
      <c r="V157" s="5">
        <f t="shared" si="40"/>
        <v>-0.2930731235204421</v>
      </c>
      <c r="W157" s="5">
        <f t="shared" si="41"/>
        <v>0.08342469004760594</v>
      </c>
      <c r="AE157" s="9">
        <f t="shared" si="42"/>
        <v>-19.43514395207037</v>
      </c>
      <c r="AF157" s="9">
        <f t="shared" si="43"/>
        <v>-0.2930731235204421</v>
      </c>
      <c r="AG157" s="9">
        <f t="shared" si="44"/>
        <v>0.08342469004760594</v>
      </c>
      <c r="AH157" s="9">
        <f t="shared" si="45"/>
        <v>6</v>
      </c>
      <c r="AI157" s="9">
        <f t="shared" si="46"/>
        <v>0</v>
      </c>
    </row>
    <row r="158" spans="1:35" ht="12.75">
      <c r="A158">
        <v>5</v>
      </c>
      <c r="B158" t="s">
        <v>73</v>
      </c>
      <c r="C158">
        <v>0.005</v>
      </c>
      <c r="D158">
        <v>-0.001</v>
      </c>
      <c r="E158">
        <v>-0.003</v>
      </c>
      <c r="F158">
        <v>10</v>
      </c>
      <c r="G158">
        <f t="shared" si="29"/>
        <v>10</v>
      </c>
      <c r="H158">
        <f t="shared" si="36"/>
        <v>0</v>
      </c>
      <c r="I158">
        <v>3</v>
      </c>
      <c r="J158">
        <v>1.54</v>
      </c>
      <c r="K158">
        <v>1.2</v>
      </c>
      <c r="L158">
        <v>192.4191</v>
      </c>
      <c r="M158">
        <v>100.3875</v>
      </c>
      <c r="N158">
        <v>15.328</v>
      </c>
      <c r="O158">
        <v>-15.213</v>
      </c>
      <c r="P158">
        <v>1.819</v>
      </c>
      <c r="Q158">
        <v>0.243</v>
      </c>
      <c r="R158">
        <v>0.2</v>
      </c>
      <c r="S158">
        <f t="shared" si="37"/>
        <v>3.022512154851799</v>
      </c>
      <c r="T158">
        <f t="shared" si="38"/>
        <v>-0.006086835766330401</v>
      </c>
      <c r="U158" s="5">
        <f t="shared" si="39"/>
        <v>-15.363104623131616</v>
      </c>
      <c r="V158" s="5">
        <f t="shared" si="40"/>
        <v>1.8377410075546923</v>
      </c>
      <c r="W158" s="5">
        <f t="shared" si="41"/>
        <v>0.24309287766930598</v>
      </c>
      <c r="AE158" s="9">
        <f t="shared" si="42"/>
        <v>-15.363104623131616</v>
      </c>
      <c r="AF158" s="9">
        <f t="shared" si="43"/>
        <v>1.8377410075546923</v>
      </c>
      <c r="AG158" s="9">
        <f t="shared" si="44"/>
        <v>0.24309287766930598</v>
      </c>
      <c r="AH158" s="9">
        <f t="shared" si="45"/>
        <v>10</v>
      </c>
      <c r="AI158" s="9">
        <f t="shared" si="46"/>
        <v>0</v>
      </c>
    </row>
    <row r="159" spans="1:35" ht="12.75">
      <c r="A159">
        <v>5</v>
      </c>
      <c r="B159" t="s">
        <v>73</v>
      </c>
      <c r="C159">
        <v>0.005</v>
      </c>
      <c r="D159">
        <v>-0.001</v>
      </c>
      <c r="E159">
        <v>-0.003</v>
      </c>
      <c r="F159">
        <v>9</v>
      </c>
      <c r="G159">
        <f t="shared" si="29"/>
        <v>9</v>
      </c>
      <c r="H159">
        <f t="shared" si="36"/>
        <v>0</v>
      </c>
      <c r="I159">
        <v>3</v>
      </c>
      <c r="J159">
        <v>1.54</v>
      </c>
      <c r="K159">
        <v>1.2</v>
      </c>
      <c r="L159">
        <v>189.0362</v>
      </c>
      <c r="M159">
        <v>99.7167</v>
      </c>
      <c r="N159">
        <v>15.714</v>
      </c>
      <c r="O159">
        <v>-15.476</v>
      </c>
      <c r="P159">
        <v>2.691</v>
      </c>
      <c r="Q159">
        <v>0.406</v>
      </c>
      <c r="R159">
        <v>0.2</v>
      </c>
      <c r="S159">
        <f t="shared" si="37"/>
        <v>2.9693736859126547</v>
      </c>
      <c r="T159">
        <f t="shared" si="38"/>
        <v>0.004450065993809815</v>
      </c>
      <c r="U159" s="5">
        <f t="shared" si="39"/>
        <v>-15.624167993422827</v>
      </c>
      <c r="V159" s="5">
        <f t="shared" si="40"/>
        <v>2.717569493807777</v>
      </c>
      <c r="W159" s="5">
        <f t="shared" si="41"/>
        <v>0.40737311135809334</v>
      </c>
      <c r="AE159" s="9">
        <f t="shared" si="42"/>
        <v>-15.624167993422827</v>
      </c>
      <c r="AF159" s="9">
        <f t="shared" si="43"/>
        <v>2.717569493807777</v>
      </c>
      <c r="AG159" s="9">
        <f t="shared" si="44"/>
        <v>0.40737311135809334</v>
      </c>
      <c r="AH159" s="9">
        <f t="shared" si="45"/>
        <v>9</v>
      </c>
      <c r="AI159" s="9">
        <f t="shared" si="46"/>
        <v>0</v>
      </c>
    </row>
    <row r="160" spans="1:35" ht="12.75">
      <c r="A160">
        <v>5</v>
      </c>
      <c r="B160" t="s">
        <v>73</v>
      </c>
      <c r="C160">
        <v>0.005</v>
      </c>
      <c r="D160">
        <v>-0.001</v>
      </c>
      <c r="E160">
        <v>-0.003</v>
      </c>
      <c r="F160">
        <v>11</v>
      </c>
      <c r="G160">
        <f t="shared" si="29"/>
        <v>11</v>
      </c>
      <c r="H160">
        <f t="shared" si="36"/>
        <v>0</v>
      </c>
      <c r="I160">
        <v>3</v>
      </c>
      <c r="J160">
        <v>1.54</v>
      </c>
      <c r="K160">
        <v>1.2</v>
      </c>
      <c r="L160">
        <v>200.0847</v>
      </c>
      <c r="M160">
        <v>101.0787</v>
      </c>
      <c r="N160">
        <v>13.136</v>
      </c>
      <c r="O160">
        <v>-13.129</v>
      </c>
      <c r="P160">
        <v>-0.019</v>
      </c>
      <c r="Q160">
        <v>0.113</v>
      </c>
      <c r="R160">
        <v>0.2</v>
      </c>
      <c r="S160">
        <f t="shared" si="37"/>
        <v>3.142923118078589</v>
      </c>
      <c r="T160">
        <f t="shared" si="38"/>
        <v>-0.016944179977136598</v>
      </c>
      <c r="U160" s="5">
        <f t="shared" si="39"/>
        <v>-13.279081048232264</v>
      </c>
      <c r="V160" s="5">
        <f t="shared" si="40"/>
        <v>-0.018674008529421433</v>
      </c>
      <c r="W160" s="5">
        <f t="shared" si="41"/>
        <v>0.11273756533524884</v>
      </c>
      <c r="AE160" s="9">
        <f t="shared" si="42"/>
        <v>-13.279081048232264</v>
      </c>
      <c r="AF160" s="9">
        <f t="shared" si="43"/>
        <v>-0.018674008529421433</v>
      </c>
      <c r="AG160" s="9">
        <f t="shared" si="44"/>
        <v>0.11273756533524884</v>
      </c>
      <c r="AH160" s="9">
        <f t="shared" si="45"/>
        <v>11</v>
      </c>
      <c r="AI160" s="9">
        <f t="shared" si="46"/>
        <v>0</v>
      </c>
    </row>
    <row r="161" spans="1:35" ht="12.75">
      <c r="A161">
        <v>5</v>
      </c>
      <c r="B161" t="s">
        <v>73</v>
      </c>
      <c r="C161">
        <v>0.005</v>
      </c>
      <c r="D161">
        <v>-0.001</v>
      </c>
      <c r="E161">
        <v>-0.003</v>
      </c>
      <c r="F161">
        <v>12</v>
      </c>
      <c r="G161">
        <f t="shared" si="29"/>
        <v>12</v>
      </c>
      <c r="H161">
        <f t="shared" si="36"/>
        <v>0</v>
      </c>
      <c r="I161">
        <v>3</v>
      </c>
      <c r="J161">
        <v>1.54</v>
      </c>
      <c r="K161">
        <v>1.2</v>
      </c>
      <c r="L161">
        <v>207.7078</v>
      </c>
      <c r="M161">
        <v>101.0195</v>
      </c>
      <c r="N161">
        <v>11.875</v>
      </c>
      <c r="O161">
        <v>-11.781</v>
      </c>
      <c r="P161">
        <v>-1.435</v>
      </c>
      <c r="Q161">
        <v>0.146</v>
      </c>
      <c r="R161">
        <v>0.2</v>
      </c>
      <c r="S161">
        <f t="shared" si="37"/>
        <v>3.26266649286649</v>
      </c>
      <c r="T161">
        <f t="shared" si="38"/>
        <v>-0.016014268551673982</v>
      </c>
      <c r="U161" s="5">
        <f t="shared" si="39"/>
        <v>-11.930440503287697</v>
      </c>
      <c r="V161" s="5">
        <f t="shared" si="40"/>
        <v>-1.4531722863820014</v>
      </c>
      <c r="W161" s="5">
        <f t="shared" si="41"/>
        <v>0.14523733081227744</v>
      </c>
      <c r="AE161" s="9">
        <f t="shared" si="42"/>
        <v>-11.930440503287697</v>
      </c>
      <c r="AF161" s="9">
        <f t="shared" si="43"/>
        <v>-1.4531722863820014</v>
      </c>
      <c r="AG161" s="9">
        <f t="shared" si="44"/>
        <v>0.14523733081227744</v>
      </c>
      <c r="AH161" s="9">
        <f t="shared" si="45"/>
        <v>12</v>
      </c>
      <c r="AI161" s="9">
        <f t="shared" si="46"/>
        <v>0</v>
      </c>
    </row>
    <row r="162" spans="1:35" ht="12.75">
      <c r="A162">
        <v>5</v>
      </c>
      <c r="B162" t="s">
        <v>73</v>
      </c>
      <c r="C162">
        <v>0.005</v>
      </c>
      <c r="D162">
        <v>-0.001</v>
      </c>
      <c r="E162">
        <v>-0.003</v>
      </c>
      <c r="F162">
        <v>19</v>
      </c>
      <c r="G162">
        <f t="shared" si="29"/>
        <v>19</v>
      </c>
      <c r="H162">
        <f t="shared" si="36"/>
        <v>0</v>
      </c>
      <c r="I162">
        <v>3</v>
      </c>
      <c r="J162">
        <v>1.54</v>
      </c>
      <c r="K162">
        <v>1.2</v>
      </c>
      <c r="L162">
        <v>206.1208</v>
      </c>
      <c r="M162">
        <v>99.5927</v>
      </c>
      <c r="N162">
        <v>8.579</v>
      </c>
      <c r="O162">
        <v>-8.534</v>
      </c>
      <c r="P162">
        <v>-0.825</v>
      </c>
      <c r="Q162">
        <v>0.391</v>
      </c>
      <c r="R162">
        <v>0.2</v>
      </c>
      <c r="S162">
        <f t="shared" si="37"/>
        <v>3.2377379551602554</v>
      </c>
      <c r="T162">
        <f t="shared" si="38"/>
        <v>0.00639785343903565</v>
      </c>
      <c r="U162" s="5">
        <f t="shared" si="39"/>
        <v>-8.683508160442129</v>
      </c>
      <c r="V162" s="5">
        <f t="shared" si="40"/>
        <v>-0.8389427882706141</v>
      </c>
      <c r="W162" s="5">
        <f t="shared" si="41"/>
        <v>0.39252659118828426</v>
      </c>
      <c r="AE162" s="9">
        <f t="shared" si="42"/>
        <v>-8.683508160442129</v>
      </c>
      <c r="AF162" s="9">
        <f t="shared" si="43"/>
        <v>-0.8389427882706141</v>
      </c>
      <c r="AG162" s="9">
        <f t="shared" si="44"/>
        <v>0.39252659118828426</v>
      </c>
      <c r="AH162" s="9">
        <f t="shared" si="45"/>
        <v>19</v>
      </c>
      <c r="AI162" s="9">
        <f t="shared" si="46"/>
        <v>0</v>
      </c>
    </row>
    <row r="163" spans="1:35" ht="12.75">
      <c r="A163">
        <v>5</v>
      </c>
      <c r="B163" t="s">
        <v>73</v>
      </c>
      <c r="C163">
        <v>0.005</v>
      </c>
      <c r="D163">
        <v>-0.001</v>
      </c>
      <c r="E163">
        <v>-0.003</v>
      </c>
      <c r="F163">
        <v>21</v>
      </c>
      <c r="G163">
        <f t="shared" si="29"/>
        <v>21</v>
      </c>
      <c r="H163">
        <f t="shared" si="36"/>
        <v>0</v>
      </c>
      <c r="I163">
        <v>3</v>
      </c>
      <c r="J163">
        <v>1.54</v>
      </c>
      <c r="K163">
        <v>1.2</v>
      </c>
      <c r="L163">
        <v>196.0674</v>
      </c>
      <c r="M163">
        <v>100.3682</v>
      </c>
      <c r="N163">
        <v>10.499</v>
      </c>
      <c r="O163">
        <v>-10.473</v>
      </c>
      <c r="P163">
        <v>0.646</v>
      </c>
      <c r="Q163">
        <v>0.275</v>
      </c>
      <c r="R163">
        <v>0.2</v>
      </c>
      <c r="S163">
        <f t="shared" si="37"/>
        <v>3.079819517242257</v>
      </c>
      <c r="T163">
        <f t="shared" si="38"/>
        <v>-0.005783672075258872</v>
      </c>
      <c r="U163" s="5">
        <f t="shared" si="39"/>
        <v>-10.623510823187264</v>
      </c>
      <c r="V163" s="5">
        <f t="shared" si="40"/>
        <v>0.6563928473039873</v>
      </c>
      <c r="W163" s="5">
        <f t="shared" si="41"/>
        <v>0.2756992014364308</v>
      </c>
      <c r="AE163" s="9">
        <f t="shared" si="42"/>
        <v>-10.623510823187264</v>
      </c>
      <c r="AF163" s="9">
        <f t="shared" si="43"/>
        <v>0.6563928473039873</v>
      </c>
      <c r="AG163" s="9">
        <f t="shared" si="44"/>
        <v>0.2756992014364308</v>
      </c>
      <c r="AH163" s="9">
        <f t="shared" si="45"/>
        <v>21</v>
      </c>
      <c r="AI163" s="9">
        <f t="shared" si="46"/>
        <v>0</v>
      </c>
    </row>
    <row r="164" spans="1:35" ht="12.75">
      <c r="A164">
        <v>5</v>
      </c>
      <c r="B164" t="s">
        <v>73</v>
      </c>
      <c r="C164">
        <v>0.005</v>
      </c>
      <c r="D164">
        <v>-0.001</v>
      </c>
      <c r="E164">
        <v>-0.003</v>
      </c>
      <c r="F164">
        <v>23</v>
      </c>
      <c r="G164">
        <f t="shared" si="29"/>
        <v>23</v>
      </c>
      <c r="H164">
        <f t="shared" si="36"/>
        <v>0</v>
      </c>
      <c r="I164">
        <v>3</v>
      </c>
      <c r="J164">
        <v>1.54</v>
      </c>
      <c r="K164">
        <v>1.2</v>
      </c>
      <c r="L164">
        <v>188.3929</v>
      </c>
      <c r="M164">
        <v>101.7068</v>
      </c>
      <c r="N164">
        <v>12.337</v>
      </c>
      <c r="O164">
        <v>-12.122</v>
      </c>
      <c r="P164">
        <v>2.234</v>
      </c>
      <c r="Q164">
        <v>0.005</v>
      </c>
      <c r="R164">
        <v>0.2</v>
      </c>
      <c r="S164">
        <f t="shared" si="37"/>
        <v>2.959268753142383</v>
      </c>
      <c r="T164">
        <f t="shared" si="38"/>
        <v>-0.026810351705735425</v>
      </c>
      <c r="U164" s="5">
        <f t="shared" si="39"/>
        <v>-12.27061469878094</v>
      </c>
      <c r="V164" s="5">
        <f t="shared" si="40"/>
        <v>2.2622722754588067</v>
      </c>
      <c r="W164" s="5">
        <f t="shared" si="41"/>
        <v>0.003599600273210937</v>
      </c>
      <c r="AE164" s="9">
        <f t="shared" si="42"/>
        <v>-12.27061469878094</v>
      </c>
      <c r="AF164" s="9">
        <f t="shared" si="43"/>
        <v>2.2622722754588067</v>
      </c>
      <c r="AG164" s="9">
        <f t="shared" si="44"/>
        <v>0.003599600273210937</v>
      </c>
      <c r="AH164" s="9">
        <f t="shared" si="45"/>
        <v>23</v>
      </c>
      <c r="AI164" s="9">
        <f t="shared" si="46"/>
        <v>0</v>
      </c>
    </row>
    <row r="165" spans="1:35" ht="12.75">
      <c r="A165">
        <v>5</v>
      </c>
      <c r="B165" t="s">
        <v>73</v>
      </c>
      <c r="C165">
        <v>0.005</v>
      </c>
      <c r="D165">
        <v>-0.001</v>
      </c>
      <c r="E165">
        <v>-0.003</v>
      </c>
      <c r="F165">
        <v>25</v>
      </c>
      <c r="G165">
        <f t="shared" si="29"/>
        <v>25</v>
      </c>
      <c r="H165">
        <f t="shared" si="36"/>
        <v>0</v>
      </c>
      <c r="I165">
        <v>3</v>
      </c>
      <c r="J165">
        <v>1.54</v>
      </c>
      <c r="K165">
        <v>1.2</v>
      </c>
      <c r="L165">
        <v>181.5715</v>
      </c>
      <c r="M165">
        <v>101.5445</v>
      </c>
      <c r="N165">
        <v>13.849</v>
      </c>
      <c r="O165">
        <v>-13.263</v>
      </c>
      <c r="P165">
        <v>3.95</v>
      </c>
      <c r="Q165">
        <v>0</v>
      </c>
      <c r="R165">
        <v>0.2</v>
      </c>
      <c r="S165">
        <f t="shared" si="37"/>
        <v>2.852118452506396</v>
      </c>
      <c r="T165">
        <f t="shared" si="38"/>
        <v>-0.024260949267347343</v>
      </c>
      <c r="U165" s="5">
        <f t="shared" si="39"/>
        <v>-13.407610698623525</v>
      </c>
      <c r="V165" s="5">
        <f t="shared" si="40"/>
        <v>3.9938153898777577</v>
      </c>
      <c r="W165" s="5">
        <f t="shared" si="41"/>
        <v>-0.00138278405708919</v>
      </c>
      <c r="AE165" s="9">
        <f t="shared" si="42"/>
        <v>-13.407610698623525</v>
      </c>
      <c r="AF165" s="9">
        <f t="shared" si="43"/>
        <v>3.9938153898777577</v>
      </c>
      <c r="AG165" s="9">
        <f t="shared" si="44"/>
        <v>-0.00138278405708919</v>
      </c>
      <c r="AH165" s="9">
        <f t="shared" si="45"/>
        <v>25</v>
      </c>
      <c r="AI165" s="9">
        <f t="shared" si="46"/>
        <v>0</v>
      </c>
    </row>
    <row r="166" spans="1:35" ht="12.75">
      <c r="A166">
        <v>5</v>
      </c>
      <c r="B166" t="s">
        <v>73</v>
      </c>
      <c r="C166">
        <v>0.005</v>
      </c>
      <c r="D166">
        <v>-0.001</v>
      </c>
      <c r="E166">
        <v>-0.003</v>
      </c>
      <c r="F166">
        <v>24</v>
      </c>
      <c r="G166">
        <f t="shared" si="29"/>
        <v>24</v>
      </c>
      <c r="H166">
        <f t="shared" si="36"/>
        <v>0</v>
      </c>
      <c r="I166">
        <v>3</v>
      </c>
      <c r="J166">
        <v>1.54</v>
      </c>
      <c r="K166">
        <v>1.2</v>
      </c>
      <c r="L166">
        <v>172.1541</v>
      </c>
      <c r="M166">
        <v>102.7097</v>
      </c>
      <c r="N166">
        <v>13.12</v>
      </c>
      <c r="O166">
        <v>-11.868</v>
      </c>
      <c r="P166">
        <v>5.55</v>
      </c>
      <c r="Q166">
        <v>-0.221</v>
      </c>
      <c r="R166">
        <v>0.2</v>
      </c>
      <c r="S166">
        <f t="shared" si="37"/>
        <v>2.7041902792268133</v>
      </c>
      <c r="T166">
        <f t="shared" si="38"/>
        <v>-0.04256386806716139</v>
      </c>
      <c r="U166" s="5">
        <f t="shared" si="39"/>
        <v>-12.00480919005958</v>
      </c>
      <c r="V166" s="5">
        <f t="shared" si="40"/>
        <v>5.61491945627303</v>
      </c>
      <c r="W166" s="5">
        <f t="shared" si="41"/>
        <v>-0.22552444729008025</v>
      </c>
      <c r="AE166" s="9">
        <f t="shared" si="42"/>
        <v>-12.00480919005958</v>
      </c>
      <c r="AF166" s="9">
        <f t="shared" si="43"/>
        <v>5.61491945627303</v>
      </c>
      <c r="AG166" s="9">
        <f t="shared" si="44"/>
        <v>-0.22552444729008025</v>
      </c>
      <c r="AH166" s="9">
        <f t="shared" si="45"/>
        <v>24</v>
      </c>
      <c r="AI166" s="9">
        <f t="shared" si="46"/>
        <v>0</v>
      </c>
    </row>
    <row r="167" spans="1:35" ht="12.75">
      <c r="A167">
        <v>5</v>
      </c>
      <c r="B167" t="s">
        <v>73</v>
      </c>
      <c r="C167">
        <v>0.005</v>
      </c>
      <c r="D167">
        <v>-0.001</v>
      </c>
      <c r="E167">
        <v>-0.003</v>
      </c>
      <c r="F167">
        <v>22</v>
      </c>
      <c r="G167">
        <f t="shared" si="29"/>
        <v>22</v>
      </c>
      <c r="H167">
        <f t="shared" si="36"/>
        <v>0</v>
      </c>
      <c r="I167">
        <v>3</v>
      </c>
      <c r="J167">
        <v>1.54</v>
      </c>
      <c r="K167">
        <v>1.2</v>
      </c>
      <c r="L167">
        <v>177.9477</v>
      </c>
      <c r="M167">
        <v>102.4551</v>
      </c>
      <c r="N167">
        <v>10.617</v>
      </c>
      <c r="O167">
        <v>-9.974</v>
      </c>
      <c r="P167">
        <v>3.6</v>
      </c>
      <c r="Q167">
        <v>-0.073</v>
      </c>
      <c r="R167">
        <v>0.2</v>
      </c>
      <c r="S167">
        <f t="shared" si="37"/>
        <v>2.7951959352160025</v>
      </c>
      <c r="T167">
        <f t="shared" si="38"/>
        <v>-0.038564620619141676</v>
      </c>
      <c r="U167" s="5">
        <f t="shared" si="39"/>
        <v>-10.114933556657542</v>
      </c>
      <c r="V167" s="5">
        <f t="shared" si="40"/>
        <v>3.65179444247573</v>
      </c>
      <c r="W167" s="5">
        <f t="shared" si="41"/>
        <v>-0.07619460216959273</v>
      </c>
      <c r="AE167" s="9">
        <f t="shared" si="42"/>
        <v>-10.114933556657542</v>
      </c>
      <c r="AF167" s="9">
        <f t="shared" si="43"/>
        <v>3.65179444247573</v>
      </c>
      <c r="AG167" s="9">
        <f t="shared" si="44"/>
        <v>-0.07619460216959273</v>
      </c>
      <c r="AH167" s="9">
        <f t="shared" si="45"/>
        <v>22</v>
      </c>
      <c r="AI167" s="9">
        <f t="shared" si="46"/>
        <v>0</v>
      </c>
    </row>
    <row r="168" spans="1:35" ht="12.75">
      <c r="A168">
        <v>5</v>
      </c>
      <c r="B168" t="s">
        <v>73</v>
      </c>
      <c r="C168">
        <v>0.005</v>
      </c>
      <c r="D168">
        <v>-0.001</v>
      </c>
      <c r="E168">
        <v>-0.003</v>
      </c>
      <c r="F168">
        <v>20</v>
      </c>
      <c r="G168">
        <f t="shared" si="29"/>
        <v>20</v>
      </c>
      <c r="H168">
        <f t="shared" si="36"/>
        <v>0</v>
      </c>
      <c r="I168">
        <v>3</v>
      </c>
      <c r="J168">
        <v>1.54</v>
      </c>
      <c r="K168">
        <v>1.2</v>
      </c>
      <c r="L168">
        <v>187.4299</v>
      </c>
      <c r="M168">
        <v>99.7475</v>
      </c>
      <c r="N168">
        <v>8.105</v>
      </c>
      <c r="O168">
        <v>-7.942</v>
      </c>
      <c r="P168">
        <v>1.588</v>
      </c>
      <c r="Q168">
        <v>0.368</v>
      </c>
      <c r="R168">
        <v>0.2</v>
      </c>
      <c r="S168">
        <f t="shared" si="37"/>
        <v>2.944141984515348</v>
      </c>
      <c r="T168">
        <f t="shared" si="38"/>
        <v>0.003966260725156934</v>
      </c>
      <c r="U168" s="5">
        <f t="shared" si="39"/>
        <v>-8.089540578147158</v>
      </c>
      <c r="V168" s="5">
        <f t="shared" si="40"/>
        <v>1.618372047951938</v>
      </c>
      <c r="W168" s="5">
        <f t="shared" si="41"/>
        <v>0.3695430839259982</v>
      </c>
      <c r="AE168" s="9">
        <f t="shared" si="42"/>
        <v>-8.089540578147158</v>
      </c>
      <c r="AF168" s="9">
        <f t="shared" si="43"/>
        <v>1.618372047951938</v>
      </c>
      <c r="AG168" s="9">
        <f t="shared" si="44"/>
        <v>0.3695430839259982</v>
      </c>
      <c r="AH168" s="9">
        <f t="shared" si="45"/>
        <v>20</v>
      </c>
      <c r="AI168" s="9">
        <f t="shared" si="46"/>
        <v>0</v>
      </c>
    </row>
    <row r="169" spans="1:35" ht="12.75">
      <c r="A169">
        <v>5</v>
      </c>
      <c r="B169" t="s">
        <v>73</v>
      </c>
      <c r="C169">
        <v>0.005</v>
      </c>
      <c r="D169">
        <v>-0.001</v>
      </c>
      <c r="E169">
        <v>-0.003</v>
      </c>
      <c r="F169">
        <v>17</v>
      </c>
      <c r="G169">
        <f t="shared" si="29"/>
        <v>17</v>
      </c>
      <c r="H169">
        <f t="shared" si="36"/>
        <v>0</v>
      </c>
      <c r="I169">
        <v>3</v>
      </c>
      <c r="J169">
        <v>1.54</v>
      </c>
      <c r="K169">
        <v>1.2</v>
      </c>
      <c r="L169">
        <v>203.7906</v>
      </c>
      <c r="M169">
        <v>98.5754</v>
      </c>
      <c r="N169">
        <v>5.999</v>
      </c>
      <c r="O169">
        <v>-5.981</v>
      </c>
      <c r="P169">
        <v>-0.358</v>
      </c>
      <c r="Q169">
        <v>0.47</v>
      </c>
      <c r="R169">
        <v>0.2</v>
      </c>
      <c r="S169">
        <f t="shared" si="37"/>
        <v>3.201135259153281</v>
      </c>
      <c r="T169">
        <f t="shared" si="38"/>
        <v>0.02237756447151984</v>
      </c>
      <c r="U169" s="5">
        <f t="shared" si="39"/>
        <v>-6.131566347881846</v>
      </c>
      <c r="V169" s="5">
        <f t="shared" si="40"/>
        <v>-0.3668195678195585</v>
      </c>
      <c r="W169" s="5">
        <f t="shared" si="41"/>
        <v>0.47346937541710915</v>
      </c>
      <c r="AE169" s="9">
        <f t="shared" si="42"/>
        <v>-6.131566347881846</v>
      </c>
      <c r="AF169" s="9">
        <f t="shared" si="43"/>
        <v>-0.3668195678195585</v>
      </c>
      <c r="AG169" s="9">
        <f t="shared" si="44"/>
        <v>0.47346937541710915</v>
      </c>
      <c r="AH169" s="9">
        <f t="shared" si="45"/>
        <v>17</v>
      </c>
      <c r="AI169" s="9">
        <f t="shared" si="46"/>
        <v>0</v>
      </c>
    </row>
    <row r="170" spans="1:35" ht="12.75">
      <c r="A170">
        <v>5</v>
      </c>
      <c r="B170" t="s">
        <v>73</v>
      </c>
      <c r="C170">
        <v>0.005</v>
      </c>
      <c r="D170">
        <v>-0.001</v>
      </c>
      <c r="E170">
        <v>-0.003</v>
      </c>
      <c r="F170">
        <v>44</v>
      </c>
      <c r="G170">
        <f t="shared" si="29"/>
        <v>44</v>
      </c>
      <c r="H170">
        <f t="shared" si="36"/>
        <v>0</v>
      </c>
      <c r="I170">
        <v>3</v>
      </c>
      <c r="J170">
        <v>1.54</v>
      </c>
      <c r="K170">
        <v>1.2</v>
      </c>
      <c r="L170">
        <v>203.5207</v>
      </c>
      <c r="M170">
        <v>99.1698</v>
      </c>
      <c r="N170">
        <v>3.245</v>
      </c>
      <c r="O170">
        <v>-3.234</v>
      </c>
      <c r="P170">
        <v>-0.18</v>
      </c>
      <c r="Q170">
        <v>0.378</v>
      </c>
      <c r="R170">
        <v>0.2</v>
      </c>
      <c r="S170">
        <f t="shared" si="37"/>
        <v>3.196895679867261</v>
      </c>
      <c r="T170">
        <f t="shared" si="38"/>
        <v>0.013040751105051207</v>
      </c>
      <c r="U170" s="5">
        <f t="shared" si="39"/>
        <v>-3.384521413661104</v>
      </c>
      <c r="V170" s="5">
        <f t="shared" si="40"/>
        <v>-0.18864212726338273</v>
      </c>
      <c r="W170" s="5">
        <f t="shared" si="41"/>
        <v>0.38062007607486315</v>
      </c>
      <c r="AE170" s="9">
        <f t="shared" si="42"/>
        <v>-3.384521413661104</v>
      </c>
      <c r="AF170" s="9">
        <f t="shared" si="43"/>
        <v>-0.18864212726338273</v>
      </c>
      <c r="AG170" s="9">
        <f t="shared" si="44"/>
        <v>0.38062007607486315</v>
      </c>
      <c r="AH170" s="9">
        <f t="shared" si="45"/>
        <v>44</v>
      </c>
      <c r="AI170" s="9">
        <f t="shared" si="46"/>
        <v>0</v>
      </c>
    </row>
    <row r="171" spans="1:35" ht="12.75">
      <c r="A171">
        <v>5</v>
      </c>
      <c r="B171" t="s">
        <v>73</v>
      </c>
      <c r="C171">
        <v>0.005</v>
      </c>
      <c r="D171">
        <v>-0.001</v>
      </c>
      <c r="E171">
        <v>-0.003</v>
      </c>
      <c r="F171">
        <v>42</v>
      </c>
      <c r="G171">
        <f t="shared" si="29"/>
        <v>42</v>
      </c>
      <c r="H171">
        <f t="shared" si="36"/>
        <v>0</v>
      </c>
      <c r="I171">
        <v>3</v>
      </c>
      <c r="J171">
        <v>1.54</v>
      </c>
      <c r="K171">
        <v>1.2</v>
      </c>
      <c r="L171">
        <v>176.3034</v>
      </c>
      <c r="M171">
        <v>100.5215</v>
      </c>
      <c r="N171">
        <v>6.038</v>
      </c>
      <c r="O171">
        <v>-5.618</v>
      </c>
      <c r="P171">
        <v>2.194</v>
      </c>
      <c r="Q171">
        <v>0.286</v>
      </c>
      <c r="R171">
        <v>0.2</v>
      </c>
      <c r="S171">
        <f t="shared" si="37"/>
        <v>2.769367331214514</v>
      </c>
      <c r="T171">
        <f t="shared" si="38"/>
        <v>-0.008191702844235538</v>
      </c>
      <c r="U171" s="5">
        <f t="shared" si="39"/>
        <v>-5.759054381840954</v>
      </c>
      <c r="V171" s="5">
        <f t="shared" si="40"/>
        <v>2.2494336556493275</v>
      </c>
      <c r="W171" s="5">
        <f t="shared" si="41"/>
        <v>0.2867198902791941</v>
      </c>
      <c r="AE171" s="9">
        <f t="shared" si="42"/>
        <v>-5.759054381840954</v>
      </c>
      <c r="AF171" s="9">
        <f t="shared" si="43"/>
        <v>2.2494336556493275</v>
      </c>
      <c r="AG171" s="9">
        <f t="shared" si="44"/>
        <v>0.2867198902791941</v>
      </c>
      <c r="AH171" s="9">
        <f t="shared" si="45"/>
        <v>42</v>
      </c>
      <c r="AI171" s="9">
        <f t="shared" si="46"/>
        <v>0</v>
      </c>
    </row>
    <row r="172" spans="1:35" s="6" customFormat="1" ht="12.75">
      <c r="A172" s="6">
        <v>5</v>
      </c>
      <c r="B172" s="6" t="s">
        <v>73</v>
      </c>
      <c r="C172" s="6">
        <v>0.005</v>
      </c>
      <c r="D172" s="6">
        <v>-0.001</v>
      </c>
      <c r="E172" s="6">
        <v>-0.003</v>
      </c>
      <c r="F172" s="6" t="s">
        <v>74</v>
      </c>
      <c r="G172" s="6">
        <f t="shared" si="29"/>
        <v>41</v>
      </c>
      <c r="H172" s="6">
        <f t="shared" si="36"/>
        <v>1</v>
      </c>
      <c r="I172" s="6">
        <v>3</v>
      </c>
      <c r="J172" s="6">
        <v>1.54</v>
      </c>
      <c r="K172" s="6">
        <v>1.2</v>
      </c>
      <c r="L172" s="6">
        <v>155.8589</v>
      </c>
      <c r="M172" s="6">
        <v>107.626</v>
      </c>
      <c r="N172" s="6">
        <v>5.825</v>
      </c>
      <c r="O172" s="6">
        <v>-4.442</v>
      </c>
      <c r="P172" s="6">
        <v>3.694</v>
      </c>
      <c r="Q172" s="6">
        <v>-0.359</v>
      </c>
      <c r="R172" s="6">
        <v>0.2</v>
      </c>
      <c r="S172" s="6">
        <f t="shared" si="37"/>
        <v>2.4482258761829314</v>
      </c>
      <c r="T172" s="6">
        <f t="shared" si="38"/>
        <v>-0.11978892788137907</v>
      </c>
      <c r="U172" s="7">
        <f t="shared" si="39"/>
        <v>-4.557433027458448</v>
      </c>
      <c r="V172" s="7">
        <f t="shared" si="40"/>
        <v>3.790436852320168</v>
      </c>
      <c r="W172" s="7">
        <f t="shared" si="41"/>
        <v>-0.37105320362974636</v>
      </c>
      <c r="X172" s="8">
        <f>U172-U173</f>
        <v>-0.435201597108426</v>
      </c>
      <c r="Y172" s="8">
        <f>V172-V173</f>
        <v>-0.5732245291522151</v>
      </c>
      <c r="Z172" s="8">
        <f>W172-W173</f>
        <v>-0.09253683394117584</v>
      </c>
      <c r="AA172" s="9">
        <f>X172/2+U173</f>
        <v>-4.339832228904235</v>
      </c>
      <c r="AB172" s="9">
        <f>Y172/2+V173</f>
        <v>4.0770491168962755</v>
      </c>
      <c r="AC172" s="9">
        <f>Z172/2+W173</f>
        <v>-0.32478478665915844</v>
      </c>
      <c r="AE172" s="9">
        <f t="shared" si="42"/>
        <v>-4.339832228904235</v>
      </c>
      <c r="AF172" s="9">
        <f t="shared" si="43"/>
        <v>4.0770491168962755</v>
      </c>
      <c r="AG172" s="9">
        <f t="shared" si="44"/>
        <v>-0.32478478665915844</v>
      </c>
      <c r="AH172" s="9">
        <f t="shared" si="45"/>
        <v>41</v>
      </c>
      <c r="AI172" s="9">
        <f t="shared" si="46"/>
        <v>1</v>
      </c>
    </row>
    <row r="173" spans="1:35" ht="12.75">
      <c r="A173">
        <v>5</v>
      </c>
      <c r="B173" t="s">
        <v>73</v>
      </c>
      <c r="C173">
        <v>0.005</v>
      </c>
      <c r="D173">
        <v>-0.001</v>
      </c>
      <c r="E173">
        <v>-0.003</v>
      </c>
      <c r="F173" t="s">
        <v>75</v>
      </c>
      <c r="G173">
        <f t="shared" si="29"/>
        <v>41</v>
      </c>
      <c r="H173">
        <f t="shared" si="36"/>
        <v>2</v>
      </c>
      <c r="I173">
        <v>3</v>
      </c>
      <c r="J173">
        <v>1.54</v>
      </c>
      <c r="K173">
        <v>1.2</v>
      </c>
      <c r="L173">
        <v>148.2205</v>
      </c>
      <c r="M173">
        <v>106.5544</v>
      </c>
      <c r="N173">
        <v>5.889</v>
      </c>
      <c r="O173">
        <v>-4.018</v>
      </c>
      <c r="P173">
        <v>4.254</v>
      </c>
      <c r="Q173">
        <v>-0.268</v>
      </c>
      <c r="R173">
        <v>0.2</v>
      </c>
      <c r="S173">
        <f t="shared" si="37"/>
        <v>2.3282421695570297</v>
      </c>
      <c r="T173">
        <f t="shared" si="38"/>
        <v>-0.1029562744434449</v>
      </c>
      <c r="U173" s="5">
        <f t="shared" si="39"/>
        <v>-4.122231430350022</v>
      </c>
      <c r="V173" s="5">
        <f t="shared" si="40"/>
        <v>4.363661381472383</v>
      </c>
      <c r="W173" s="5">
        <f t="shared" si="41"/>
        <v>-0.2785163696885705</v>
      </c>
      <c r="AE173" s="9">
        <f t="shared" si="42"/>
        <v>-4.122231430350022</v>
      </c>
      <c r="AF173" s="9">
        <f t="shared" si="43"/>
        <v>4.363661381472383</v>
      </c>
      <c r="AG173" s="9">
        <f t="shared" si="44"/>
        <v>-0.2785163696885705</v>
      </c>
      <c r="AH173" s="9">
        <f t="shared" si="45"/>
        <v>41</v>
      </c>
      <c r="AI173" s="9">
        <f t="shared" si="46"/>
        <v>2</v>
      </c>
    </row>
    <row r="174" spans="1:35" ht="12.75">
      <c r="A174">
        <v>5</v>
      </c>
      <c r="B174" t="s">
        <v>73</v>
      </c>
      <c r="C174">
        <v>0.005</v>
      </c>
      <c r="D174">
        <v>-0.001</v>
      </c>
      <c r="E174">
        <v>-0.003</v>
      </c>
      <c r="F174">
        <v>39</v>
      </c>
      <c r="G174">
        <f t="shared" si="29"/>
        <v>39</v>
      </c>
      <c r="H174">
        <f t="shared" si="36"/>
        <v>0</v>
      </c>
      <c r="I174">
        <v>3</v>
      </c>
      <c r="J174">
        <v>1.54</v>
      </c>
      <c r="K174">
        <v>1.2</v>
      </c>
      <c r="L174">
        <v>167.7255</v>
      </c>
      <c r="M174">
        <v>103.487</v>
      </c>
      <c r="N174">
        <v>8.579</v>
      </c>
      <c r="O174">
        <v>-7.483</v>
      </c>
      <c r="P174">
        <v>4.157</v>
      </c>
      <c r="Q174">
        <v>-0.133</v>
      </c>
      <c r="R174">
        <v>0.2</v>
      </c>
      <c r="S174">
        <f t="shared" si="37"/>
        <v>2.6346259930983744</v>
      </c>
      <c r="T174">
        <f t="shared" si="38"/>
        <v>-0.05477366791533811</v>
      </c>
      <c r="U174" s="5">
        <f t="shared" si="39"/>
        <v>-7.61463336144614</v>
      </c>
      <c r="V174" s="5">
        <f t="shared" si="40"/>
        <v>4.230815076938906</v>
      </c>
      <c r="W174" s="5">
        <f t="shared" si="41"/>
        <v>-0.13814299690332815</v>
      </c>
      <c r="AE174" s="9">
        <f t="shared" si="42"/>
        <v>-7.61463336144614</v>
      </c>
      <c r="AF174" s="9">
        <f t="shared" si="43"/>
        <v>4.230815076938906</v>
      </c>
      <c r="AG174" s="9">
        <f t="shared" si="44"/>
        <v>-0.13814299690332815</v>
      </c>
      <c r="AH174" s="9">
        <f t="shared" si="45"/>
        <v>39</v>
      </c>
      <c r="AI174" s="9">
        <f t="shared" si="46"/>
        <v>0</v>
      </c>
    </row>
    <row r="175" spans="1:35" ht="12.75">
      <c r="A175">
        <v>5</v>
      </c>
      <c r="B175" t="s">
        <v>73</v>
      </c>
      <c r="C175">
        <v>0.005</v>
      </c>
      <c r="D175">
        <v>-0.001</v>
      </c>
      <c r="E175">
        <v>-0.003</v>
      </c>
      <c r="F175">
        <v>38</v>
      </c>
      <c r="G175">
        <f t="shared" si="29"/>
        <v>38</v>
      </c>
      <c r="H175">
        <f t="shared" si="36"/>
        <v>0</v>
      </c>
      <c r="I175">
        <v>3</v>
      </c>
      <c r="J175">
        <v>1.54</v>
      </c>
      <c r="K175">
        <v>1.2</v>
      </c>
      <c r="L175">
        <v>164.6893</v>
      </c>
      <c r="M175">
        <v>103.2718</v>
      </c>
      <c r="N175">
        <v>10.972</v>
      </c>
      <c r="O175">
        <v>-9.309</v>
      </c>
      <c r="P175">
        <v>5.769</v>
      </c>
      <c r="Q175">
        <v>-0.227</v>
      </c>
      <c r="R175">
        <v>0.2</v>
      </c>
      <c r="S175">
        <f t="shared" si="37"/>
        <v>2.5869334750242277</v>
      </c>
      <c r="T175">
        <f t="shared" si="38"/>
        <v>-0.05139331422007554</v>
      </c>
      <c r="U175" s="5">
        <f t="shared" si="39"/>
        <v>-9.43710626045645</v>
      </c>
      <c r="V175" s="5">
        <f t="shared" si="40"/>
        <v>5.848707550663049</v>
      </c>
      <c r="W175" s="5">
        <f t="shared" si="41"/>
        <v>-0.23177631563805</v>
      </c>
      <c r="AE175" s="9">
        <f t="shared" si="42"/>
        <v>-9.43710626045645</v>
      </c>
      <c r="AF175" s="9">
        <f t="shared" si="43"/>
        <v>5.848707550663049</v>
      </c>
      <c r="AG175" s="9">
        <f t="shared" si="44"/>
        <v>-0.23177631563805</v>
      </c>
      <c r="AH175" s="9">
        <f t="shared" si="45"/>
        <v>38</v>
      </c>
      <c r="AI175" s="9">
        <f t="shared" si="46"/>
        <v>0</v>
      </c>
    </row>
    <row r="176" spans="1:35" ht="12.75">
      <c r="A176">
        <v>5</v>
      </c>
      <c r="B176" t="s">
        <v>73</v>
      </c>
      <c r="C176">
        <v>0.005</v>
      </c>
      <c r="D176">
        <v>-0.001</v>
      </c>
      <c r="E176">
        <v>-0.003</v>
      </c>
      <c r="F176">
        <v>36</v>
      </c>
      <c r="G176">
        <f t="shared" si="29"/>
        <v>36</v>
      </c>
      <c r="H176">
        <f t="shared" si="36"/>
        <v>0</v>
      </c>
      <c r="I176">
        <v>3</v>
      </c>
      <c r="J176">
        <v>1.54</v>
      </c>
      <c r="K176">
        <v>1.2</v>
      </c>
      <c r="L176">
        <v>161.3687</v>
      </c>
      <c r="M176">
        <v>103.7318</v>
      </c>
      <c r="N176">
        <v>13.192</v>
      </c>
      <c r="O176">
        <v>-10.813</v>
      </c>
      <c r="P176">
        <v>7.508</v>
      </c>
      <c r="Q176">
        <v>-0.436</v>
      </c>
      <c r="R176">
        <v>0.2</v>
      </c>
      <c r="S176">
        <f t="shared" si="37"/>
        <v>2.5347736121966764</v>
      </c>
      <c r="T176">
        <f t="shared" si="38"/>
        <v>-0.0586189773233321</v>
      </c>
      <c r="U176" s="5">
        <f t="shared" si="39"/>
        <v>-10.936176280156474</v>
      </c>
      <c r="V176" s="5">
        <f t="shared" si="40"/>
        <v>7.59430475015859</v>
      </c>
      <c r="W176" s="5">
        <f t="shared" si="41"/>
        <v>-0.4417172983476768</v>
      </c>
      <c r="AE176" s="9">
        <f t="shared" si="42"/>
        <v>-10.936176280156474</v>
      </c>
      <c r="AF176" s="9">
        <f t="shared" si="43"/>
        <v>7.59430475015859</v>
      </c>
      <c r="AG176" s="9">
        <f t="shared" si="44"/>
        <v>-0.4417172983476768</v>
      </c>
      <c r="AH176" s="9">
        <f t="shared" si="45"/>
        <v>36</v>
      </c>
      <c r="AI176" s="9">
        <f t="shared" si="46"/>
        <v>0</v>
      </c>
    </row>
    <row r="177" spans="1:35" ht="12.75">
      <c r="A177">
        <v>5</v>
      </c>
      <c r="B177" t="s">
        <v>73</v>
      </c>
      <c r="C177">
        <v>0.005</v>
      </c>
      <c r="D177">
        <v>-0.001</v>
      </c>
      <c r="E177">
        <v>-0.003</v>
      </c>
      <c r="F177">
        <v>26</v>
      </c>
      <c r="G177">
        <f t="shared" si="29"/>
        <v>26</v>
      </c>
      <c r="H177">
        <f t="shared" si="36"/>
        <v>0</v>
      </c>
      <c r="I177">
        <v>3</v>
      </c>
      <c r="J177">
        <v>1.54</v>
      </c>
      <c r="K177">
        <v>1.2</v>
      </c>
      <c r="L177">
        <v>169.4406</v>
      </c>
      <c r="M177">
        <v>102.6337</v>
      </c>
      <c r="N177">
        <v>15.691</v>
      </c>
      <c r="O177">
        <v>-13.9</v>
      </c>
      <c r="P177">
        <v>7.238</v>
      </c>
      <c r="Q177">
        <v>-0.312</v>
      </c>
      <c r="R177">
        <v>0.2</v>
      </c>
      <c r="S177">
        <f t="shared" si="37"/>
        <v>2.6615667208992337</v>
      </c>
      <c r="T177">
        <f t="shared" si="38"/>
        <v>-0.04137006285879741</v>
      </c>
      <c r="U177" s="5">
        <f t="shared" si="39"/>
        <v>-14.033674824926477</v>
      </c>
      <c r="V177" s="5">
        <f t="shared" si="40"/>
        <v>7.308149092193616</v>
      </c>
      <c r="W177" s="5">
        <f t="shared" si="41"/>
        <v>-0.3160883339002225</v>
      </c>
      <c r="AE177" s="9">
        <f t="shared" si="42"/>
        <v>-14.033674824926477</v>
      </c>
      <c r="AF177" s="9">
        <f t="shared" si="43"/>
        <v>7.308149092193616</v>
      </c>
      <c r="AG177" s="9">
        <f t="shared" si="44"/>
        <v>-0.3160883339002225</v>
      </c>
      <c r="AH177" s="9">
        <f t="shared" si="45"/>
        <v>26</v>
      </c>
      <c r="AI177" s="9">
        <f t="shared" si="46"/>
        <v>0</v>
      </c>
    </row>
    <row r="178" spans="1:35" ht="12.75">
      <c r="A178">
        <v>5</v>
      </c>
      <c r="B178" t="s">
        <v>73</v>
      </c>
      <c r="C178">
        <v>0.005</v>
      </c>
      <c r="D178">
        <v>-0.001</v>
      </c>
      <c r="E178">
        <v>-0.003</v>
      </c>
      <c r="F178">
        <v>27</v>
      </c>
      <c r="G178">
        <f t="shared" si="29"/>
        <v>27</v>
      </c>
      <c r="H178">
        <f t="shared" si="36"/>
        <v>0</v>
      </c>
      <c r="I178">
        <v>3</v>
      </c>
      <c r="J178">
        <v>1.54</v>
      </c>
      <c r="K178">
        <v>1.2</v>
      </c>
      <c r="L178">
        <v>175.4378</v>
      </c>
      <c r="M178">
        <v>102.4524</v>
      </c>
      <c r="N178">
        <v>18.358</v>
      </c>
      <c r="O178">
        <v>-16.99</v>
      </c>
      <c r="P178">
        <v>6.902</v>
      </c>
      <c r="Q178">
        <v>-0.37</v>
      </c>
      <c r="R178">
        <v>0.2</v>
      </c>
      <c r="S178">
        <f t="shared" si="37"/>
        <v>2.7557705182097774</v>
      </c>
      <c r="T178">
        <f t="shared" si="38"/>
        <v>-0.03852220911831816</v>
      </c>
      <c r="U178" s="5">
        <f t="shared" si="39"/>
        <v>-17.129743549182482</v>
      </c>
      <c r="V178" s="5">
        <f t="shared" si="40"/>
        <v>6.958781177423695</v>
      </c>
      <c r="W178" s="5">
        <f t="shared" si="41"/>
        <v>-0.373867089004169</v>
      </c>
      <c r="AE178" s="9">
        <f t="shared" si="42"/>
        <v>-17.129743549182482</v>
      </c>
      <c r="AF178" s="9">
        <f t="shared" si="43"/>
        <v>6.958781177423695</v>
      </c>
      <c r="AG178" s="9">
        <f t="shared" si="44"/>
        <v>-0.373867089004169</v>
      </c>
      <c r="AH178" s="9">
        <f t="shared" si="45"/>
        <v>27</v>
      </c>
      <c r="AI178" s="9">
        <f t="shared" si="46"/>
        <v>0</v>
      </c>
    </row>
    <row r="179" spans="1:35" ht="12.75">
      <c r="A179">
        <v>5</v>
      </c>
      <c r="B179" t="s">
        <v>73</v>
      </c>
      <c r="C179">
        <v>0.005</v>
      </c>
      <c r="D179">
        <v>-0.001</v>
      </c>
      <c r="E179">
        <v>-0.003</v>
      </c>
      <c r="F179">
        <v>8</v>
      </c>
      <c r="G179">
        <f t="shared" si="29"/>
        <v>8</v>
      </c>
      <c r="H179">
        <f t="shared" si="36"/>
        <v>0</v>
      </c>
      <c r="I179">
        <v>3</v>
      </c>
      <c r="J179">
        <v>1.54</v>
      </c>
      <c r="K179">
        <v>1.2</v>
      </c>
      <c r="L179">
        <v>184.4489</v>
      </c>
      <c r="M179">
        <v>101.3259</v>
      </c>
      <c r="N179">
        <v>18.049</v>
      </c>
      <c r="O179">
        <v>-17.503</v>
      </c>
      <c r="P179">
        <v>4.362</v>
      </c>
      <c r="Q179">
        <v>-0.039</v>
      </c>
      <c r="R179">
        <v>0.2</v>
      </c>
      <c r="S179">
        <f t="shared" si="37"/>
        <v>2.8973165460135926</v>
      </c>
      <c r="T179">
        <f t="shared" si="38"/>
        <v>-0.020827188496973736</v>
      </c>
      <c r="U179" s="5">
        <f t="shared" si="39"/>
        <v>-17.649890227896435</v>
      </c>
      <c r="V179" s="5">
        <f t="shared" si="40"/>
        <v>4.3995461066569534</v>
      </c>
      <c r="W179" s="5">
        <f t="shared" si="41"/>
        <v>-0.04096531753387472</v>
      </c>
      <c r="AE179" s="9">
        <f t="shared" si="42"/>
        <v>-17.649890227896435</v>
      </c>
      <c r="AF179" s="9">
        <f t="shared" si="43"/>
        <v>4.3995461066569534</v>
      </c>
      <c r="AG179" s="9">
        <f t="shared" si="44"/>
        <v>-0.04096531753387472</v>
      </c>
      <c r="AH179" s="9">
        <f t="shared" si="45"/>
        <v>8</v>
      </c>
      <c r="AI179" s="9">
        <f t="shared" si="46"/>
        <v>0</v>
      </c>
    </row>
    <row r="180" spans="1:35" ht="12.75">
      <c r="A180">
        <v>5</v>
      </c>
      <c r="B180" t="s">
        <v>73</v>
      </c>
      <c r="C180">
        <v>0.005</v>
      </c>
      <c r="D180">
        <v>-0.001</v>
      </c>
      <c r="E180">
        <v>-0.003</v>
      </c>
      <c r="F180">
        <v>7</v>
      </c>
      <c r="G180">
        <f t="shared" si="29"/>
        <v>7</v>
      </c>
      <c r="H180">
        <f t="shared" si="36"/>
        <v>0</v>
      </c>
      <c r="I180">
        <v>3</v>
      </c>
      <c r="J180">
        <v>1.54</v>
      </c>
      <c r="K180">
        <v>1.2</v>
      </c>
      <c r="L180">
        <v>180.6245</v>
      </c>
      <c r="M180">
        <v>101.8888</v>
      </c>
      <c r="N180">
        <v>20.609</v>
      </c>
      <c r="O180">
        <v>-19.647</v>
      </c>
      <c r="P180">
        <v>6.171</v>
      </c>
      <c r="Q180">
        <v>-0.275</v>
      </c>
      <c r="R180">
        <v>0.2</v>
      </c>
      <c r="S180">
        <f t="shared" si="37"/>
        <v>2.8372430112916485</v>
      </c>
      <c r="T180">
        <f t="shared" si="38"/>
        <v>-0.02966920102050219</v>
      </c>
      <c r="U180" s="5">
        <f t="shared" si="39"/>
        <v>-19.79124275937077</v>
      </c>
      <c r="V180" s="5">
        <f t="shared" si="40"/>
        <v>6.217169221537325</v>
      </c>
      <c r="W180" s="5">
        <f t="shared" si="41"/>
        <v>-0.2773293462659209</v>
      </c>
      <c r="AE180" s="9">
        <f t="shared" si="42"/>
        <v>-19.79124275937077</v>
      </c>
      <c r="AF180" s="9">
        <f t="shared" si="43"/>
        <v>6.217169221537325</v>
      </c>
      <c r="AG180" s="9">
        <f t="shared" si="44"/>
        <v>-0.2773293462659209</v>
      </c>
      <c r="AH180" s="9">
        <f t="shared" si="45"/>
        <v>7</v>
      </c>
      <c r="AI180" s="9">
        <f t="shared" si="46"/>
        <v>0</v>
      </c>
    </row>
    <row r="181" spans="1:35" ht="12.75">
      <c r="A181">
        <v>5</v>
      </c>
      <c r="B181" t="s">
        <v>73</v>
      </c>
      <c r="C181">
        <v>0.005</v>
      </c>
      <c r="D181">
        <v>-0.001</v>
      </c>
      <c r="E181">
        <v>-0.003</v>
      </c>
      <c r="F181">
        <v>28</v>
      </c>
      <c r="G181">
        <f t="shared" si="29"/>
        <v>28</v>
      </c>
      <c r="H181">
        <f t="shared" si="36"/>
        <v>0</v>
      </c>
      <c r="I181">
        <v>3</v>
      </c>
      <c r="J181">
        <v>1.54</v>
      </c>
      <c r="K181">
        <v>1.2</v>
      </c>
      <c r="L181">
        <v>174.178</v>
      </c>
      <c r="M181">
        <v>102.8498</v>
      </c>
      <c r="N181">
        <v>20.675</v>
      </c>
      <c r="O181">
        <v>-18.972</v>
      </c>
      <c r="P181">
        <v>8.148</v>
      </c>
      <c r="Q181">
        <v>-0.588</v>
      </c>
      <c r="R181">
        <v>0.2</v>
      </c>
      <c r="S181">
        <f t="shared" si="37"/>
        <v>2.7359816260848153</v>
      </c>
      <c r="T181">
        <f t="shared" si="38"/>
        <v>-0.04476455372100108</v>
      </c>
      <c r="U181" s="5">
        <f t="shared" si="39"/>
        <v>-19.111121027991633</v>
      </c>
      <c r="V181" s="5">
        <f t="shared" si="40"/>
        <v>8.207902766114046</v>
      </c>
      <c r="W181" s="5">
        <f t="shared" si="41"/>
        <v>-0.5926730410309229</v>
      </c>
      <c r="AE181" s="9">
        <f t="shared" si="42"/>
        <v>-19.111121027991633</v>
      </c>
      <c r="AF181" s="9">
        <f t="shared" si="43"/>
        <v>8.207902766114046</v>
      </c>
      <c r="AG181" s="9">
        <f t="shared" si="44"/>
        <v>-0.5926730410309229</v>
      </c>
      <c r="AH181" s="9">
        <f t="shared" si="45"/>
        <v>28</v>
      </c>
      <c r="AI181" s="9">
        <f t="shared" si="46"/>
        <v>0</v>
      </c>
    </row>
    <row r="182" spans="1:35" ht="12.75">
      <c r="A182">
        <v>5</v>
      </c>
      <c r="B182" t="s">
        <v>73</v>
      </c>
      <c r="C182">
        <v>0.005</v>
      </c>
      <c r="D182">
        <v>-0.001</v>
      </c>
      <c r="E182">
        <v>-0.003</v>
      </c>
      <c r="F182">
        <v>29</v>
      </c>
      <c r="G182">
        <f t="shared" si="29"/>
        <v>29</v>
      </c>
      <c r="H182">
        <f t="shared" si="36"/>
        <v>0</v>
      </c>
      <c r="I182">
        <v>3</v>
      </c>
      <c r="J182">
        <v>1.54</v>
      </c>
      <c r="K182">
        <v>1.2</v>
      </c>
      <c r="L182">
        <v>170.2846</v>
      </c>
      <c r="M182">
        <v>102.7496</v>
      </c>
      <c r="N182">
        <v>22.567</v>
      </c>
      <c r="O182">
        <v>-20.128</v>
      </c>
      <c r="P182">
        <v>10.144</v>
      </c>
      <c r="Q182">
        <v>-0.638</v>
      </c>
      <c r="R182">
        <v>0.2</v>
      </c>
      <c r="S182">
        <f t="shared" si="37"/>
        <v>2.6748242418973827</v>
      </c>
      <c r="T182">
        <f t="shared" si="38"/>
        <v>-0.0431906158015527</v>
      </c>
      <c r="U182" s="5">
        <f t="shared" si="39"/>
        <v>-20.262979326802807</v>
      </c>
      <c r="V182" s="5">
        <f t="shared" si="40"/>
        <v>10.212178943091365</v>
      </c>
      <c r="W182" s="5">
        <f t="shared" si="41"/>
        <v>-0.6416973403575507</v>
      </c>
      <c r="AE182" s="9">
        <f t="shared" si="42"/>
        <v>-20.262979326802807</v>
      </c>
      <c r="AF182" s="9">
        <f t="shared" si="43"/>
        <v>10.212178943091365</v>
      </c>
      <c r="AG182" s="9">
        <f t="shared" si="44"/>
        <v>-0.6416973403575507</v>
      </c>
      <c r="AH182" s="9">
        <f t="shared" si="45"/>
        <v>29</v>
      </c>
      <c r="AI182" s="9">
        <f t="shared" si="46"/>
        <v>0</v>
      </c>
    </row>
    <row r="183" spans="1:35" ht="12.75">
      <c r="A183">
        <v>5</v>
      </c>
      <c r="B183" t="s">
        <v>73</v>
      </c>
      <c r="C183">
        <v>0.005</v>
      </c>
      <c r="D183">
        <v>-0.001</v>
      </c>
      <c r="E183">
        <v>-0.003</v>
      </c>
      <c r="F183">
        <v>33</v>
      </c>
      <c r="G183">
        <f t="shared" si="29"/>
        <v>33</v>
      </c>
      <c r="H183">
        <f t="shared" si="36"/>
        <v>0</v>
      </c>
      <c r="I183">
        <v>3</v>
      </c>
      <c r="J183">
        <v>1.54</v>
      </c>
      <c r="K183">
        <v>1.2</v>
      </c>
      <c r="L183">
        <v>165.8982</v>
      </c>
      <c r="M183">
        <v>103.3037</v>
      </c>
      <c r="N183">
        <v>19.093</v>
      </c>
      <c r="O183">
        <v>-16.391</v>
      </c>
      <c r="P183">
        <v>9.731</v>
      </c>
      <c r="Q183">
        <v>-0.654</v>
      </c>
      <c r="R183">
        <v>0.2</v>
      </c>
      <c r="S183">
        <f t="shared" si="37"/>
        <v>2.605922831818851</v>
      </c>
      <c r="T183">
        <f t="shared" si="38"/>
        <v>-0.051894398248323315</v>
      </c>
      <c r="U183" s="5">
        <f t="shared" si="39"/>
        <v>-16.52029744015919</v>
      </c>
      <c r="V183" s="5">
        <f t="shared" si="40"/>
        <v>9.807734811599982</v>
      </c>
      <c r="W183" s="5">
        <f t="shared" si="41"/>
        <v>-0.6585621989063244</v>
      </c>
      <c r="AE183" s="9">
        <f t="shared" si="42"/>
        <v>-16.52029744015919</v>
      </c>
      <c r="AF183" s="9">
        <f t="shared" si="43"/>
        <v>9.807734811599982</v>
      </c>
      <c r="AG183" s="9">
        <f t="shared" si="44"/>
        <v>-0.6585621989063244</v>
      </c>
      <c r="AH183" s="9">
        <f t="shared" si="45"/>
        <v>33</v>
      </c>
      <c r="AI183" s="9">
        <f t="shared" si="46"/>
        <v>0</v>
      </c>
    </row>
    <row r="184" spans="1:35" ht="12.75">
      <c r="A184">
        <v>5</v>
      </c>
      <c r="B184" t="s">
        <v>73</v>
      </c>
      <c r="C184">
        <v>0.005</v>
      </c>
      <c r="D184">
        <v>-0.001</v>
      </c>
      <c r="E184">
        <v>-0.003</v>
      </c>
      <c r="F184">
        <v>30</v>
      </c>
      <c r="G184">
        <f t="shared" si="29"/>
        <v>30</v>
      </c>
      <c r="H184">
        <f t="shared" si="36"/>
        <v>0</v>
      </c>
      <c r="I184">
        <v>3</v>
      </c>
      <c r="J184">
        <v>1.54</v>
      </c>
      <c r="K184">
        <v>1.2</v>
      </c>
      <c r="L184">
        <v>162.5667</v>
      </c>
      <c r="M184">
        <v>103.826</v>
      </c>
      <c r="N184">
        <v>21.785</v>
      </c>
      <c r="O184">
        <v>-18.087</v>
      </c>
      <c r="P184">
        <v>12.06</v>
      </c>
      <c r="Q184">
        <v>-0.972</v>
      </c>
      <c r="R184">
        <v>0.2</v>
      </c>
      <c r="S184">
        <f t="shared" si="37"/>
        <v>2.553591752191679</v>
      </c>
      <c r="T184">
        <f t="shared" si="38"/>
        <v>-0.06009866746317272</v>
      </c>
      <c r="U184" s="5">
        <f t="shared" si="39"/>
        <v>-18.213093821335928</v>
      </c>
      <c r="V184" s="5">
        <f t="shared" si="40"/>
        <v>12.144351088837034</v>
      </c>
      <c r="W184" s="5">
        <f t="shared" si="41"/>
        <v>-0.9774677272013522</v>
      </c>
      <c r="AE184" s="9">
        <f t="shared" si="42"/>
        <v>-18.213093821335928</v>
      </c>
      <c r="AF184" s="9">
        <f t="shared" si="43"/>
        <v>12.144351088837034</v>
      </c>
      <c r="AG184" s="9">
        <f t="shared" si="44"/>
        <v>-0.9774677272013522</v>
      </c>
      <c r="AH184" s="9">
        <f t="shared" si="45"/>
        <v>30</v>
      </c>
      <c r="AI184" s="9">
        <f t="shared" si="46"/>
        <v>0</v>
      </c>
    </row>
    <row r="185" spans="1:35" ht="12.75">
      <c r="A185">
        <v>5</v>
      </c>
      <c r="B185" t="s">
        <v>73</v>
      </c>
      <c r="C185">
        <v>0.005</v>
      </c>
      <c r="D185">
        <v>-0.001</v>
      </c>
      <c r="E185">
        <v>-0.003</v>
      </c>
      <c r="F185">
        <v>126</v>
      </c>
      <c r="G185">
        <f t="shared" si="29"/>
        <v>126</v>
      </c>
      <c r="H185">
        <f t="shared" si="36"/>
        <v>0</v>
      </c>
      <c r="I185">
        <v>3</v>
      </c>
      <c r="J185">
        <v>1.54</v>
      </c>
      <c r="K185">
        <v>1.2</v>
      </c>
      <c r="L185">
        <v>0.8474</v>
      </c>
      <c r="M185">
        <v>111.3356</v>
      </c>
      <c r="N185">
        <v>18.099</v>
      </c>
      <c r="O185">
        <v>17.817</v>
      </c>
      <c r="P185">
        <v>0.235</v>
      </c>
      <c r="Q185">
        <v>-2.869</v>
      </c>
      <c r="R185">
        <v>0.2</v>
      </c>
      <c r="S185">
        <f t="shared" si="37"/>
        <v>0.013310928073259955</v>
      </c>
      <c r="T185">
        <f t="shared" si="38"/>
        <v>-0.17805918842016255</v>
      </c>
      <c r="U185" s="5">
        <f t="shared" si="39"/>
        <v>17.963879475717018</v>
      </c>
      <c r="V185" s="5">
        <f t="shared" si="40"/>
        <v>0.23806347229730862</v>
      </c>
      <c r="W185" s="5">
        <f t="shared" si="41"/>
        <v>-2.8864029164974907</v>
      </c>
      <c r="AE185" s="9">
        <f t="shared" si="42"/>
        <v>17.963879475717018</v>
      </c>
      <c r="AF185" s="9">
        <f t="shared" si="43"/>
        <v>0.23806347229730862</v>
      </c>
      <c r="AG185" s="9">
        <f t="shared" si="44"/>
        <v>-2.8864029164974907</v>
      </c>
      <c r="AH185" s="9">
        <f t="shared" si="45"/>
        <v>126</v>
      </c>
      <c r="AI185" s="9">
        <f t="shared" si="46"/>
        <v>0</v>
      </c>
    </row>
    <row r="186" spans="1:35" ht="12.75">
      <c r="A186">
        <v>5</v>
      </c>
      <c r="B186" t="s">
        <v>73</v>
      </c>
      <c r="C186">
        <v>0.005</v>
      </c>
      <c r="D186">
        <v>-0.001</v>
      </c>
      <c r="E186">
        <v>-0.003</v>
      </c>
      <c r="F186">
        <v>125</v>
      </c>
      <c r="G186">
        <f t="shared" si="29"/>
        <v>125</v>
      </c>
      <c r="H186">
        <f t="shared" si="36"/>
        <v>0</v>
      </c>
      <c r="I186">
        <v>3</v>
      </c>
      <c r="J186">
        <v>1.54</v>
      </c>
      <c r="K186">
        <v>1.2</v>
      </c>
      <c r="L186">
        <v>392.5184</v>
      </c>
      <c r="M186">
        <v>112.0839</v>
      </c>
      <c r="N186">
        <v>16.667</v>
      </c>
      <c r="O186">
        <v>16.261</v>
      </c>
      <c r="P186">
        <v>-1.92</v>
      </c>
      <c r="Q186">
        <v>-2.808</v>
      </c>
      <c r="R186">
        <v>0.2</v>
      </c>
      <c r="S186">
        <f t="shared" si="37"/>
        <v>6.165664609194099</v>
      </c>
      <c r="T186">
        <f t="shared" si="38"/>
        <v>-0.18981345733356858</v>
      </c>
      <c r="U186" s="5">
        <f t="shared" si="39"/>
        <v>16.4060436151074</v>
      </c>
      <c r="V186" s="5">
        <f t="shared" si="40"/>
        <v>-1.9373848564288905</v>
      </c>
      <c r="W186" s="5">
        <f t="shared" si="41"/>
        <v>-2.8265255625544086</v>
      </c>
      <c r="AE186" s="9">
        <f t="shared" si="42"/>
        <v>16.4060436151074</v>
      </c>
      <c r="AF186" s="9">
        <f t="shared" si="43"/>
        <v>-1.9373848564288905</v>
      </c>
      <c r="AG186" s="9">
        <f t="shared" si="44"/>
        <v>-2.8265255625544086</v>
      </c>
      <c r="AH186" s="9">
        <f t="shared" si="45"/>
        <v>125</v>
      </c>
      <c r="AI186" s="9">
        <f t="shared" si="46"/>
        <v>0</v>
      </c>
    </row>
    <row r="187" spans="1:35" ht="12.75">
      <c r="A187">
        <v>5</v>
      </c>
      <c r="B187" t="s">
        <v>73</v>
      </c>
      <c r="C187">
        <v>0.005</v>
      </c>
      <c r="D187">
        <v>-0.001</v>
      </c>
      <c r="E187">
        <v>-0.003</v>
      </c>
      <c r="F187">
        <v>130</v>
      </c>
      <c r="G187">
        <f t="shared" si="29"/>
        <v>130</v>
      </c>
      <c r="H187">
        <f t="shared" si="36"/>
        <v>0</v>
      </c>
      <c r="I187">
        <v>3</v>
      </c>
      <c r="J187">
        <v>1.54</v>
      </c>
      <c r="K187">
        <v>1.2</v>
      </c>
      <c r="L187">
        <v>21.1192</v>
      </c>
      <c r="M187">
        <v>111.45</v>
      </c>
      <c r="N187">
        <v>20.714</v>
      </c>
      <c r="O187">
        <v>19.274</v>
      </c>
      <c r="P187">
        <v>6.636</v>
      </c>
      <c r="Q187">
        <v>-3.369</v>
      </c>
      <c r="R187">
        <v>0.2</v>
      </c>
      <c r="S187">
        <f t="shared" si="37"/>
        <v>0.33173961784846784</v>
      </c>
      <c r="T187">
        <f t="shared" si="38"/>
        <v>-0.1798561794180158</v>
      </c>
      <c r="U187" s="5">
        <f t="shared" si="39"/>
        <v>19.413237680426853</v>
      </c>
      <c r="V187" s="5">
        <f t="shared" si="40"/>
        <v>6.6845506633167835</v>
      </c>
      <c r="W187" s="5">
        <f t="shared" si="41"/>
        <v>-3.3863763847718067</v>
      </c>
      <c r="AE187" s="9">
        <f t="shared" si="42"/>
        <v>19.413237680426853</v>
      </c>
      <c r="AF187" s="9">
        <f t="shared" si="43"/>
        <v>6.6845506633167835</v>
      </c>
      <c r="AG187" s="9">
        <f t="shared" si="44"/>
        <v>-3.3863763847718067</v>
      </c>
      <c r="AH187" s="9">
        <f t="shared" si="45"/>
        <v>130</v>
      </c>
      <c r="AI187" s="9">
        <f t="shared" si="46"/>
        <v>0</v>
      </c>
    </row>
    <row r="188" spans="1:35" ht="12.75">
      <c r="A188">
        <v>5</v>
      </c>
      <c r="B188" t="s">
        <v>73</v>
      </c>
      <c r="C188">
        <v>0.005</v>
      </c>
      <c r="D188">
        <v>-0.001</v>
      </c>
      <c r="E188">
        <v>-0.003</v>
      </c>
      <c r="F188">
        <v>131</v>
      </c>
      <c r="G188">
        <f t="shared" si="29"/>
        <v>131</v>
      </c>
      <c r="H188">
        <f t="shared" si="36"/>
        <v>0</v>
      </c>
      <c r="I188">
        <v>3</v>
      </c>
      <c r="J188">
        <v>1.54</v>
      </c>
      <c r="K188">
        <v>1.2</v>
      </c>
      <c r="L188">
        <v>21.7944</v>
      </c>
      <c r="M188">
        <v>111.4501</v>
      </c>
      <c r="N188">
        <v>20.942</v>
      </c>
      <c r="O188">
        <v>19.414</v>
      </c>
      <c r="P188">
        <v>6.915</v>
      </c>
      <c r="Q188">
        <v>-3.409</v>
      </c>
      <c r="R188">
        <v>0.2</v>
      </c>
      <c r="S188">
        <f t="shared" si="37"/>
        <v>0.342345634646987</v>
      </c>
      <c r="T188">
        <f t="shared" si="38"/>
        <v>-0.1798577502143428</v>
      </c>
      <c r="U188" s="5">
        <f t="shared" si="39"/>
        <v>19.552539555452075</v>
      </c>
      <c r="V188" s="5">
        <f t="shared" si="40"/>
        <v>6.965317310978997</v>
      </c>
      <c r="W188" s="5">
        <f t="shared" si="41"/>
        <v>-3.427195385313989</v>
      </c>
      <c r="AE188" s="9">
        <f t="shared" si="42"/>
        <v>19.552539555452075</v>
      </c>
      <c r="AF188" s="9">
        <f t="shared" si="43"/>
        <v>6.965317310978997</v>
      </c>
      <c r="AG188" s="9">
        <f t="shared" si="44"/>
        <v>-3.427195385313989</v>
      </c>
      <c r="AH188" s="9">
        <f t="shared" si="45"/>
        <v>131</v>
      </c>
      <c r="AI188" s="9">
        <f t="shared" si="46"/>
        <v>0</v>
      </c>
    </row>
    <row r="189" spans="1:35" s="9" customFormat="1" ht="12.75">
      <c r="A189">
        <v>5</v>
      </c>
      <c r="B189" s="9" t="s">
        <v>76</v>
      </c>
      <c r="C189" s="9">
        <v>-6.191</v>
      </c>
      <c r="D189" s="9">
        <v>10.186</v>
      </c>
      <c r="E189" s="9">
        <v>-1.157</v>
      </c>
      <c r="F189" s="9">
        <v>102</v>
      </c>
      <c r="G189">
        <f t="shared" si="29"/>
        <v>102</v>
      </c>
      <c r="H189">
        <f t="shared" si="36"/>
        <v>0</v>
      </c>
      <c r="I189" s="9">
        <v>3</v>
      </c>
      <c r="J189" s="9">
        <v>1.48</v>
      </c>
      <c r="K189" s="9">
        <v>1.2</v>
      </c>
      <c r="L189" s="9">
        <v>32.1384</v>
      </c>
      <c r="M189" s="9">
        <v>111.6477</v>
      </c>
      <c r="N189" s="9">
        <v>6.994</v>
      </c>
      <c r="O189" s="9">
        <v>-0.171</v>
      </c>
      <c r="P189" s="9">
        <v>13.512</v>
      </c>
      <c r="Q189" s="9">
        <v>-2.149</v>
      </c>
      <c r="R189">
        <v>0.2</v>
      </c>
      <c r="S189">
        <f t="shared" si="37"/>
        <v>0.504828806690651</v>
      </c>
      <c r="T189">
        <f t="shared" si="38"/>
        <v>-0.18296164375608925</v>
      </c>
      <c r="U189" s="5">
        <f t="shared" si="39"/>
        <v>-0.04252708603201505</v>
      </c>
      <c r="V189" s="5">
        <f t="shared" si="40"/>
        <v>13.583578925443426</v>
      </c>
      <c r="W189" s="5">
        <f t="shared" si="41"/>
        <v>-2.1677006521088518</v>
      </c>
      <c r="AE189" s="9">
        <f t="shared" si="42"/>
        <v>-0.04252708603201505</v>
      </c>
      <c r="AF189" s="9">
        <f t="shared" si="43"/>
        <v>13.583578925443426</v>
      </c>
      <c r="AG189" s="9">
        <f t="shared" si="44"/>
        <v>-2.1677006521088518</v>
      </c>
      <c r="AH189" s="9">
        <f t="shared" si="45"/>
        <v>102</v>
      </c>
      <c r="AI189" s="9">
        <f t="shared" si="46"/>
        <v>0</v>
      </c>
    </row>
    <row r="190" spans="1:35" ht="12.75">
      <c r="A190">
        <v>5</v>
      </c>
      <c r="B190" s="9" t="s">
        <v>76</v>
      </c>
      <c r="C190" s="9">
        <v>-6.191</v>
      </c>
      <c r="D190" s="9">
        <v>10.186</v>
      </c>
      <c r="E190" s="9">
        <v>-1.157</v>
      </c>
      <c r="F190">
        <v>98</v>
      </c>
      <c r="G190">
        <f t="shared" si="29"/>
        <v>98</v>
      </c>
      <c r="H190">
        <f t="shared" si="36"/>
        <v>0</v>
      </c>
      <c r="I190">
        <v>3</v>
      </c>
      <c r="J190">
        <v>1.48</v>
      </c>
      <c r="K190">
        <v>1.2</v>
      </c>
      <c r="L190">
        <v>68.0395</v>
      </c>
      <c r="M190">
        <v>111.3854</v>
      </c>
      <c r="N190">
        <v>9.14</v>
      </c>
      <c r="O190">
        <v>-1.863</v>
      </c>
      <c r="P190">
        <v>18.07</v>
      </c>
      <c r="Q190">
        <v>-2.502</v>
      </c>
      <c r="R190">
        <v>0.2</v>
      </c>
      <c r="S190">
        <f t="shared" si="37"/>
        <v>1.0687619667696138</v>
      </c>
      <c r="T190">
        <f t="shared" si="38"/>
        <v>-0.17884144499090637</v>
      </c>
      <c r="U190" s="5">
        <f t="shared" si="39"/>
        <v>-1.7918618709723741</v>
      </c>
      <c r="V190" s="5">
        <f t="shared" si="40"/>
        <v>18.19977657645518</v>
      </c>
      <c r="W190" s="5">
        <f t="shared" si="41"/>
        <v>-2.520700056378571</v>
      </c>
      <c r="AE190" s="9">
        <f t="shared" si="42"/>
        <v>-1.7918618709723741</v>
      </c>
      <c r="AF190" s="9">
        <f t="shared" si="43"/>
        <v>18.19977657645518</v>
      </c>
      <c r="AG190" s="9">
        <f t="shared" si="44"/>
        <v>-2.520700056378571</v>
      </c>
      <c r="AH190" s="9">
        <f t="shared" si="45"/>
        <v>98</v>
      </c>
      <c r="AI190" s="9">
        <f t="shared" si="46"/>
        <v>0</v>
      </c>
    </row>
    <row r="191" spans="1:35" ht="12.75">
      <c r="A191">
        <v>5</v>
      </c>
      <c r="B191" s="9" t="s">
        <v>76</v>
      </c>
      <c r="C191" s="9">
        <v>-6.191</v>
      </c>
      <c r="D191" s="9">
        <v>10.186</v>
      </c>
      <c r="E191" s="9">
        <v>-1.157</v>
      </c>
      <c r="F191">
        <v>100</v>
      </c>
      <c r="G191">
        <f t="shared" si="29"/>
        <v>100</v>
      </c>
      <c r="H191">
        <f t="shared" si="36"/>
        <v>0</v>
      </c>
      <c r="I191">
        <v>3</v>
      </c>
      <c r="J191">
        <v>1.48</v>
      </c>
      <c r="K191">
        <v>1.2</v>
      </c>
      <c r="L191">
        <v>44.2429</v>
      </c>
      <c r="M191">
        <v>111.9423</v>
      </c>
      <c r="N191">
        <v>10.415</v>
      </c>
      <c r="O191">
        <v>1.668</v>
      </c>
      <c r="P191">
        <v>16.739</v>
      </c>
      <c r="Q191">
        <v>-2.819</v>
      </c>
      <c r="R191">
        <v>0.2</v>
      </c>
      <c r="S191">
        <f t="shared" si="37"/>
        <v>0.6949658480675394</v>
      </c>
      <c r="T191">
        <f t="shared" si="38"/>
        <v>-0.18758920973482707</v>
      </c>
      <c r="U191" s="5">
        <f t="shared" si="39"/>
        <v>1.7813593152558251</v>
      </c>
      <c r="V191" s="5">
        <f t="shared" si="40"/>
        <v>16.83270755055077</v>
      </c>
      <c r="W191" s="5">
        <f t="shared" si="41"/>
        <v>-2.8379522572767026</v>
      </c>
      <c r="AE191" s="9">
        <f t="shared" si="42"/>
        <v>1.7813593152558251</v>
      </c>
      <c r="AF191" s="9">
        <f t="shared" si="43"/>
        <v>16.83270755055077</v>
      </c>
      <c r="AG191" s="9">
        <f t="shared" si="44"/>
        <v>-2.8379522572767026</v>
      </c>
      <c r="AH191" s="9">
        <f t="shared" si="45"/>
        <v>100</v>
      </c>
      <c r="AI191" s="9">
        <f t="shared" si="46"/>
        <v>0</v>
      </c>
    </row>
    <row r="192" spans="1:35" ht="12.75">
      <c r="A192">
        <v>5</v>
      </c>
      <c r="B192" s="9" t="s">
        <v>76</v>
      </c>
      <c r="C192" s="9">
        <v>-6.191</v>
      </c>
      <c r="D192" s="9">
        <v>10.186</v>
      </c>
      <c r="E192" s="9">
        <v>-1.157</v>
      </c>
      <c r="F192">
        <v>108</v>
      </c>
      <c r="G192">
        <f t="shared" si="29"/>
        <v>108</v>
      </c>
      <c r="H192">
        <f t="shared" si="36"/>
        <v>0</v>
      </c>
      <c r="I192">
        <v>3</v>
      </c>
      <c r="J192">
        <v>1.48</v>
      </c>
      <c r="K192">
        <v>1.2</v>
      </c>
      <c r="L192">
        <v>390.3152</v>
      </c>
      <c r="M192">
        <v>103.9712</v>
      </c>
      <c r="N192">
        <v>10.724</v>
      </c>
      <c r="O192">
        <v>4.388</v>
      </c>
      <c r="P192">
        <v>8.564</v>
      </c>
      <c r="Q192">
        <v>-1.545</v>
      </c>
      <c r="R192">
        <v>0.2</v>
      </c>
      <c r="S192">
        <f t="shared" si="37"/>
        <v>6.131056824522155</v>
      </c>
      <c r="T192">
        <f t="shared" si="38"/>
        <v>-0.06237946372967906</v>
      </c>
      <c r="U192" s="5">
        <f t="shared" si="39"/>
        <v>4.536508265326581</v>
      </c>
      <c r="V192" s="5">
        <f t="shared" si="40"/>
        <v>8.54133327783255</v>
      </c>
      <c r="W192" s="5">
        <f t="shared" si="41"/>
        <v>-1.5517575142105913</v>
      </c>
      <c r="AE192" s="9">
        <f t="shared" si="42"/>
        <v>4.536508265326581</v>
      </c>
      <c r="AF192" s="9">
        <f t="shared" si="43"/>
        <v>8.54133327783255</v>
      </c>
      <c r="AG192" s="9">
        <f t="shared" si="44"/>
        <v>-1.5517575142105913</v>
      </c>
      <c r="AH192" s="9">
        <f t="shared" si="45"/>
        <v>108</v>
      </c>
      <c r="AI192" s="9">
        <f t="shared" si="46"/>
        <v>0</v>
      </c>
    </row>
    <row r="193" spans="1:35" ht="12.75">
      <c r="A193">
        <v>5</v>
      </c>
      <c r="B193" s="9" t="s">
        <v>76</v>
      </c>
      <c r="C193" s="9">
        <v>-6.191</v>
      </c>
      <c r="D193" s="9">
        <v>10.186</v>
      </c>
      <c r="E193" s="9">
        <v>-1.157</v>
      </c>
      <c r="F193">
        <v>63</v>
      </c>
      <c r="G193">
        <f t="shared" si="29"/>
        <v>63</v>
      </c>
      <c r="H193">
        <f t="shared" si="36"/>
        <v>0</v>
      </c>
      <c r="I193">
        <v>3</v>
      </c>
      <c r="J193">
        <v>1.48</v>
      </c>
      <c r="K193">
        <v>1.2</v>
      </c>
      <c r="L193">
        <v>375.3193</v>
      </c>
      <c r="M193">
        <v>101.1302</v>
      </c>
      <c r="N193">
        <v>10.024</v>
      </c>
      <c r="O193">
        <v>3.088</v>
      </c>
      <c r="P193">
        <v>6.396</v>
      </c>
      <c r="Q193">
        <v>-1.054</v>
      </c>
      <c r="R193">
        <v>0.2</v>
      </c>
      <c r="S193">
        <f t="shared" si="37"/>
        <v>5.895501778152319</v>
      </c>
      <c r="T193">
        <f t="shared" si="38"/>
        <v>-0.017753140085436048</v>
      </c>
      <c r="U193" s="5">
        <f t="shared" si="39"/>
        <v>3.226475448454514</v>
      </c>
      <c r="V193" s="5">
        <f t="shared" si="40"/>
        <v>6.340377571960497</v>
      </c>
      <c r="W193" s="5">
        <f t="shared" si="41"/>
        <v>-1.0567233491905088</v>
      </c>
      <c r="AE193" s="9">
        <f t="shared" si="42"/>
        <v>3.226475448454514</v>
      </c>
      <c r="AF193" s="9">
        <f t="shared" si="43"/>
        <v>6.340377571960497</v>
      </c>
      <c r="AG193" s="9">
        <f t="shared" si="44"/>
        <v>-1.0567233491905088</v>
      </c>
      <c r="AH193" s="9">
        <f t="shared" si="45"/>
        <v>63</v>
      </c>
      <c r="AI193" s="9">
        <f t="shared" si="46"/>
        <v>0</v>
      </c>
    </row>
    <row r="194" spans="1:35" ht="12.75">
      <c r="A194">
        <v>5</v>
      </c>
      <c r="B194" s="9" t="s">
        <v>76</v>
      </c>
      <c r="C194" s="9">
        <v>-6.191</v>
      </c>
      <c r="D194" s="9">
        <v>10.186</v>
      </c>
      <c r="E194" s="9">
        <v>-1.157</v>
      </c>
      <c r="F194">
        <v>149</v>
      </c>
      <c r="G194">
        <f t="shared" si="29"/>
        <v>149</v>
      </c>
      <c r="H194">
        <f t="shared" si="36"/>
        <v>0</v>
      </c>
      <c r="I194">
        <v>3</v>
      </c>
      <c r="J194">
        <v>1.48</v>
      </c>
      <c r="K194">
        <v>1.2</v>
      </c>
      <c r="L194">
        <v>5.9576</v>
      </c>
      <c r="M194">
        <v>107.8395</v>
      </c>
      <c r="N194">
        <v>17.393</v>
      </c>
      <c r="O194">
        <v>10.994</v>
      </c>
      <c r="P194">
        <v>11.799</v>
      </c>
      <c r="Q194">
        <v>-3.013</v>
      </c>
      <c r="R194">
        <v>0.2</v>
      </c>
      <c r="S194">
        <f t="shared" si="37"/>
        <v>0.09358176196513276</v>
      </c>
      <c r="T194">
        <f t="shared" si="38"/>
        <v>-0.12314257803908601</v>
      </c>
      <c r="U194" s="5">
        <f t="shared" si="39"/>
        <v>11.142976640284523</v>
      </c>
      <c r="V194" s="5">
        <f t="shared" si="40"/>
        <v>11.812896056712361</v>
      </c>
      <c r="W194" s="5">
        <f t="shared" si="41"/>
        <v>-3.025692997631399</v>
      </c>
      <c r="AE194" s="9">
        <f t="shared" si="42"/>
        <v>11.142976640284523</v>
      </c>
      <c r="AF194" s="9">
        <f t="shared" si="43"/>
        <v>11.812896056712361</v>
      </c>
      <c r="AG194" s="9">
        <f t="shared" si="44"/>
        <v>-3.025692997631399</v>
      </c>
      <c r="AH194" s="9">
        <f t="shared" si="45"/>
        <v>149</v>
      </c>
      <c r="AI194" s="9">
        <f t="shared" si="46"/>
        <v>0</v>
      </c>
    </row>
    <row r="195" spans="1:35" ht="12.75">
      <c r="A195">
        <v>5</v>
      </c>
      <c r="B195" s="9" t="s">
        <v>76</v>
      </c>
      <c r="C195" s="9">
        <v>-6.191</v>
      </c>
      <c r="D195" s="9">
        <v>10.186</v>
      </c>
      <c r="E195" s="9">
        <v>-1.157</v>
      </c>
      <c r="F195">
        <v>153</v>
      </c>
      <c r="G195">
        <f aca="true" t="shared" si="47" ref="G195:G223">IF(ISNUMBER(F195)=TRUE,F195,VALUE(RIGHT(F195,LEN(F195)-1)))</f>
        <v>153</v>
      </c>
      <c r="H195">
        <f t="shared" si="36"/>
        <v>0</v>
      </c>
      <c r="I195">
        <v>3</v>
      </c>
      <c r="J195">
        <v>1.48</v>
      </c>
      <c r="K195">
        <v>1.2</v>
      </c>
      <c r="L195">
        <v>30.376</v>
      </c>
      <c r="M195">
        <v>108.6114</v>
      </c>
      <c r="N195">
        <v>16.866</v>
      </c>
      <c r="O195">
        <v>8.654</v>
      </c>
      <c r="P195">
        <v>17.861</v>
      </c>
      <c r="Q195">
        <v>-3.151</v>
      </c>
      <c r="R195">
        <v>0.2</v>
      </c>
      <c r="S195">
        <f t="shared" si="37"/>
        <v>0.47714509222721785</v>
      </c>
      <c r="T195">
        <f t="shared" si="38"/>
        <v>-0.13526755488561593</v>
      </c>
      <c r="U195" s="5">
        <f t="shared" si="39"/>
        <v>8.786401322303156</v>
      </c>
      <c r="V195" s="5">
        <f t="shared" si="40"/>
        <v>17.929129717002464</v>
      </c>
      <c r="W195" s="5">
        <f t="shared" si="41"/>
        <v>-3.16495716903841</v>
      </c>
      <c r="AE195" s="9">
        <f t="shared" si="42"/>
        <v>8.786401322303156</v>
      </c>
      <c r="AF195" s="9">
        <f t="shared" si="43"/>
        <v>17.929129717002464</v>
      </c>
      <c r="AG195" s="9">
        <f t="shared" si="44"/>
        <v>-3.16495716903841</v>
      </c>
      <c r="AH195" s="9">
        <f t="shared" si="45"/>
        <v>153</v>
      </c>
      <c r="AI195" s="9">
        <f t="shared" si="46"/>
        <v>0</v>
      </c>
    </row>
    <row r="196" spans="1:35" s="6" customFormat="1" ht="12.75">
      <c r="A196" s="6">
        <v>5</v>
      </c>
      <c r="B196" s="6" t="s">
        <v>76</v>
      </c>
      <c r="C196" s="6">
        <v>-6.191</v>
      </c>
      <c r="D196" s="6">
        <v>10.186</v>
      </c>
      <c r="E196" s="9">
        <v>-1.157</v>
      </c>
      <c r="F196" s="6" t="s">
        <v>77</v>
      </c>
      <c r="G196" s="6">
        <f t="shared" si="47"/>
        <v>193</v>
      </c>
      <c r="H196" s="6">
        <f t="shared" si="36"/>
        <v>1</v>
      </c>
      <c r="I196" s="6">
        <v>3</v>
      </c>
      <c r="J196" s="6">
        <v>1.48</v>
      </c>
      <c r="K196" s="6">
        <v>1.2</v>
      </c>
      <c r="L196" s="6">
        <v>42.7944</v>
      </c>
      <c r="M196" s="6">
        <v>108.254</v>
      </c>
      <c r="N196" s="6">
        <v>22.952</v>
      </c>
      <c r="O196" s="6">
        <v>11.617</v>
      </c>
      <c r="P196" s="6">
        <v>24.359</v>
      </c>
      <c r="Q196" s="6">
        <v>-3.844</v>
      </c>
      <c r="R196" s="6">
        <v>0.2</v>
      </c>
      <c r="S196" s="6">
        <f t="shared" si="37"/>
        <v>0.6722128632739153</v>
      </c>
      <c r="T196" s="6">
        <f t="shared" si="38"/>
        <v>-0.1296535288136509</v>
      </c>
      <c r="U196" s="7">
        <f t="shared" si="39"/>
        <v>11.733341141477883</v>
      </c>
      <c r="V196" s="7">
        <f t="shared" si="40"/>
        <v>24.45130754667978</v>
      </c>
      <c r="W196" s="7">
        <f t="shared" si="41"/>
        <v>-3.8574066165983254</v>
      </c>
      <c r="X196" s="8">
        <f>U196-U197</f>
        <v>-0.4949151498002635</v>
      </c>
      <c r="Y196" s="8">
        <f>V196-V197</f>
        <v>0.4853968250273759</v>
      </c>
      <c r="Z196" s="8">
        <f>W196-W197</f>
        <v>-0.0036383837065434577</v>
      </c>
      <c r="AA196" s="9">
        <f>X196/2+U197</f>
        <v>11.980798716378015</v>
      </c>
      <c r="AB196" s="9">
        <f>Y196/2+V197</f>
        <v>24.20860913416609</v>
      </c>
      <c r="AC196" s="9">
        <f>Z196/2+W197</f>
        <v>-3.8555874247450537</v>
      </c>
      <c r="AE196" s="9">
        <f t="shared" si="42"/>
        <v>11.980798716378015</v>
      </c>
      <c r="AF196" s="9">
        <f t="shared" si="43"/>
        <v>24.20860913416609</v>
      </c>
      <c r="AG196" s="9">
        <f t="shared" si="44"/>
        <v>-3.8555874247450537</v>
      </c>
      <c r="AH196" s="9">
        <f t="shared" si="45"/>
        <v>193</v>
      </c>
      <c r="AI196" s="9">
        <f t="shared" si="46"/>
        <v>1</v>
      </c>
    </row>
    <row r="197" spans="1:35" ht="12.75">
      <c r="A197">
        <v>5</v>
      </c>
      <c r="B197" s="9" t="s">
        <v>76</v>
      </c>
      <c r="C197" s="9">
        <v>-6.191</v>
      </c>
      <c r="D197" s="9">
        <v>10.186</v>
      </c>
      <c r="E197" s="9">
        <v>-1.157</v>
      </c>
      <c r="F197" t="s">
        <v>78</v>
      </c>
      <c r="G197">
        <f t="shared" si="47"/>
        <v>193</v>
      </c>
      <c r="H197">
        <f t="shared" si="36"/>
        <v>2</v>
      </c>
      <c r="I197">
        <v>3</v>
      </c>
      <c r="J197">
        <v>1.48</v>
      </c>
      <c r="K197">
        <v>1.2</v>
      </c>
      <c r="L197">
        <v>40.8901</v>
      </c>
      <c r="M197">
        <v>108.2102</v>
      </c>
      <c r="N197">
        <v>23.046</v>
      </c>
      <c r="O197">
        <v>12.109</v>
      </c>
      <c r="P197">
        <v>23.877</v>
      </c>
      <c r="Q197">
        <v>-3.84</v>
      </c>
      <c r="R197">
        <v>0.2</v>
      </c>
      <c r="S197">
        <f t="shared" si="37"/>
        <v>0.64230018882276</v>
      </c>
      <c r="T197">
        <f t="shared" si="38"/>
        <v>-0.12896552002251482</v>
      </c>
      <c r="U197" s="5">
        <f t="shared" si="39"/>
        <v>12.228256291278147</v>
      </c>
      <c r="V197" s="5">
        <f t="shared" si="40"/>
        <v>23.965910721652403</v>
      </c>
      <c r="W197" s="5">
        <f t="shared" si="41"/>
        <v>-3.853768232891782</v>
      </c>
      <c r="AE197" s="9">
        <f t="shared" si="42"/>
        <v>12.228256291278147</v>
      </c>
      <c r="AF197" s="9">
        <f t="shared" si="43"/>
        <v>23.965910721652403</v>
      </c>
      <c r="AG197" s="9">
        <f t="shared" si="44"/>
        <v>-3.853768232891782</v>
      </c>
      <c r="AH197" s="9">
        <f t="shared" si="45"/>
        <v>193</v>
      </c>
      <c r="AI197" s="9">
        <f t="shared" si="46"/>
        <v>2</v>
      </c>
    </row>
    <row r="198" spans="1:35" ht="12.75">
      <c r="A198">
        <v>5</v>
      </c>
      <c r="B198" s="9" t="s">
        <v>76</v>
      </c>
      <c r="C198" s="9">
        <v>-6.191</v>
      </c>
      <c r="D198" s="9">
        <v>10.186</v>
      </c>
      <c r="E198" s="9">
        <v>-1.157</v>
      </c>
      <c r="F198">
        <v>186</v>
      </c>
      <c r="G198">
        <f t="shared" si="47"/>
        <v>186</v>
      </c>
      <c r="H198">
        <f t="shared" si="36"/>
        <v>0</v>
      </c>
      <c r="I198">
        <v>3</v>
      </c>
      <c r="J198">
        <v>1.48</v>
      </c>
      <c r="K198">
        <v>1.2</v>
      </c>
      <c r="L198">
        <v>65.5379</v>
      </c>
      <c r="M198">
        <v>107.5671</v>
      </c>
      <c r="N198">
        <v>18.522</v>
      </c>
      <c r="O198">
        <v>3.285</v>
      </c>
      <c r="P198">
        <v>25.948</v>
      </c>
      <c r="Q198">
        <v>-3.073</v>
      </c>
      <c r="R198">
        <v>0.2</v>
      </c>
      <c r="S198">
        <f t="shared" si="37"/>
        <v>1.0294669258585125</v>
      </c>
      <c r="T198">
        <f t="shared" si="38"/>
        <v>-0.1188637288448966</v>
      </c>
      <c r="U198" s="5">
        <f t="shared" si="39"/>
        <v>3.3623420871270993</v>
      </c>
      <c r="V198" s="5">
        <f t="shared" si="40"/>
        <v>26.075447845214676</v>
      </c>
      <c r="W198" s="5">
        <f t="shared" si="41"/>
        <v>-3.085271814765746</v>
      </c>
      <c r="AE198" s="9">
        <f t="shared" si="42"/>
        <v>3.3623420871270993</v>
      </c>
      <c r="AF198" s="9">
        <f t="shared" si="43"/>
        <v>26.075447845214676</v>
      </c>
      <c r="AG198" s="9">
        <f t="shared" si="44"/>
        <v>-3.085271814765746</v>
      </c>
      <c r="AH198" s="9">
        <f t="shared" si="45"/>
        <v>186</v>
      </c>
      <c r="AI198" s="9">
        <f t="shared" si="46"/>
        <v>0</v>
      </c>
    </row>
    <row r="199" spans="1:35" ht="12.75">
      <c r="A199">
        <v>5</v>
      </c>
      <c r="B199" s="9" t="s">
        <v>76</v>
      </c>
      <c r="C199" s="9">
        <v>-6.191</v>
      </c>
      <c r="D199" s="9">
        <v>10.186</v>
      </c>
      <c r="E199" s="9">
        <v>-1.157</v>
      </c>
      <c r="F199">
        <v>184</v>
      </c>
      <c r="G199">
        <f t="shared" si="47"/>
        <v>184</v>
      </c>
      <c r="H199">
        <f t="shared" si="36"/>
        <v>0</v>
      </c>
      <c r="I199">
        <v>3</v>
      </c>
      <c r="J199">
        <v>1.48</v>
      </c>
      <c r="K199">
        <v>1.2</v>
      </c>
      <c r="L199">
        <v>66.4272</v>
      </c>
      <c r="M199">
        <v>104.7804</v>
      </c>
      <c r="N199">
        <v>23.633</v>
      </c>
      <c r="O199">
        <v>5.668</v>
      </c>
      <c r="P199">
        <v>30.551</v>
      </c>
      <c r="Q199">
        <v>-2.65</v>
      </c>
      <c r="R199">
        <v>0.2</v>
      </c>
      <c r="S199">
        <f t="shared" si="37"/>
        <v>1.0434360175926995</v>
      </c>
      <c r="T199">
        <f t="shared" si="38"/>
        <v>-0.07509034760610334</v>
      </c>
      <c r="U199" s="5">
        <f t="shared" si="39"/>
        <v>5.74416299853296</v>
      </c>
      <c r="V199" s="5">
        <f t="shared" si="40"/>
        <v>30.679892215163118</v>
      </c>
      <c r="W199" s="5">
        <f t="shared" si="41"/>
        <v>-2.657444927387168</v>
      </c>
      <c r="AE199" s="9">
        <f t="shared" si="42"/>
        <v>5.74416299853296</v>
      </c>
      <c r="AF199" s="9">
        <f t="shared" si="43"/>
        <v>30.679892215163118</v>
      </c>
      <c r="AG199" s="9">
        <f t="shared" si="44"/>
        <v>-2.657444927387168</v>
      </c>
      <c r="AH199" s="9">
        <f t="shared" si="45"/>
        <v>184</v>
      </c>
      <c r="AI199" s="9">
        <f t="shared" si="46"/>
        <v>0</v>
      </c>
    </row>
    <row r="200" spans="1:35" ht="12.75">
      <c r="A200">
        <v>5</v>
      </c>
      <c r="B200" s="9" t="s">
        <v>76</v>
      </c>
      <c r="C200" s="9">
        <v>-6.191</v>
      </c>
      <c r="D200" s="9">
        <v>10.186</v>
      </c>
      <c r="E200" s="9">
        <v>-1.157</v>
      </c>
      <c r="F200">
        <v>179</v>
      </c>
      <c r="G200">
        <f t="shared" si="47"/>
        <v>179</v>
      </c>
      <c r="H200">
        <f t="shared" si="36"/>
        <v>0</v>
      </c>
      <c r="I200">
        <v>3</v>
      </c>
      <c r="J200">
        <v>1.48</v>
      </c>
      <c r="K200">
        <v>1.2</v>
      </c>
      <c r="L200">
        <v>89.3956</v>
      </c>
      <c r="M200">
        <v>104.0989</v>
      </c>
      <c r="N200">
        <v>21.181</v>
      </c>
      <c r="O200">
        <v>-2.686</v>
      </c>
      <c r="P200">
        <v>31.031</v>
      </c>
      <c r="Q200">
        <v>-2.239</v>
      </c>
      <c r="R200">
        <v>0.2</v>
      </c>
      <c r="S200">
        <f t="shared" si="37"/>
        <v>1.4042228011162587</v>
      </c>
      <c r="T200">
        <f t="shared" si="38"/>
        <v>-0.06438537063899608</v>
      </c>
      <c r="U200" s="5">
        <f t="shared" si="39"/>
        <v>-2.661557136499898</v>
      </c>
      <c r="V200" s="5">
        <f t="shared" si="40"/>
        <v>31.178164242935264</v>
      </c>
      <c r="W200" s="5">
        <f t="shared" si="41"/>
        <v>-2.2462385905592708</v>
      </c>
      <c r="AE200" s="9">
        <f t="shared" si="42"/>
        <v>-2.661557136499898</v>
      </c>
      <c r="AF200" s="9">
        <f t="shared" si="43"/>
        <v>31.178164242935264</v>
      </c>
      <c r="AG200" s="9">
        <f t="shared" si="44"/>
        <v>-2.2462385905592708</v>
      </c>
      <c r="AH200" s="9">
        <f t="shared" si="45"/>
        <v>179</v>
      </c>
      <c r="AI200" s="9">
        <f t="shared" si="46"/>
        <v>0</v>
      </c>
    </row>
    <row r="201" spans="1:35" ht="12.75">
      <c r="A201">
        <v>5</v>
      </c>
      <c r="B201" s="9" t="s">
        <v>76</v>
      </c>
      <c r="C201" s="9">
        <v>-6.191</v>
      </c>
      <c r="D201" s="9">
        <v>10.186</v>
      </c>
      <c r="E201" s="9">
        <v>-1.157</v>
      </c>
      <c r="F201">
        <v>164</v>
      </c>
      <c r="G201">
        <f t="shared" si="47"/>
        <v>164</v>
      </c>
      <c r="H201">
        <f t="shared" si="36"/>
        <v>0</v>
      </c>
      <c r="I201">
        <v>3</v>
      </c>
      <c r="J201">
        <v>1.48</v>
      </c>
      <c r="K201">
        <v>1.2</v>
      </c>
      <c r="L201">
        <v>87.4593</v>
      </c>
      <c r="M201">
        <v>105.2174</v>
      </c>
      <c r="N201">
        <v>17.305</v>
      </c>
      <c r="O201">
        <v>-2.815</v>
      </c>
      <c r="P201">
        <v>27.099</v>
      </c>
      <c r="Q201">
        <v>-2.293</v>
      </c>
      <c r="R201">
        <v>0.2</v>
      </c>
      <c r="S201">
        <f t="shared" si="37"/>
        <v>1.373807471840529</v>
      </c>
      <c r="T201">
        <f t="shared" si="38"/>
        <v>-0.08195472755419697</v>
      </c>
      <c r="U201" s="5">
        <f t="shared" si="39"/>
        <v>-2.786220638780994</v>
      </c>
      <c r="V201" s="5">
        <f t="shared" si="40"/>
        <v>27.245973422058896</v>
      </c>
      <c r="W201" s="5">
        <f t="shared" si="41"/>
        <v>-2.30182579024865</v>
      </c>
      <c r="AE201" s="9">
        <f t="shared" si="42"/>
        <v>-2.786220638780994</v>
      </c>
      <c r="AF201" s="9">
        <f t="shared" si="43"/>
        <v>27.245973422058896</v>
      </c>
      <c r="AG201" s="9">
        <f t="shared" si="44"/>
        <v>-2.30182579024865</v>
      </c>
      <c r="AH201" s="9">
        <f t="shared" si="45"/>
        <v>164</v>
      </c>
      <c r="AI201" s="9">
        <f t="shared" si="46"/>
        <v>0</v>
      </c>
    </row>
    <row r="202" spans="1:35" ht="12.75">
      <c r="A202">
        <v>5</v>
      </c>
      <c r="B202" s="9" t="s">
        <v>76</v>
      </c>
      <c r="C202" s="9">
        <v>-6.191</v>
      </c>
      <c r="D202" s="9">
        <v>10.186</v>
      </c>
      <c r="E202" s="9">
        <v>-1.157</v>
      </c>
      <c r="F202">
        <v>96</v>
      </c>
      <c r="G202">
        <f t="shared" si="47"/>
        <v>96</v>
      </c>
      <c r="H202">
        <f t="shared" si="36"/>
        <v>0</v>
      </c>
      <c r="I202">
        <v>3</v>
      </c>
      <c r="J202">
        <v>1.48</v>
      </c>
      <c r="K202">
        <v>1.2</v>
      </c>
      <c r="L202">
        <v>84.1233</v>
      </c>
      <c r="M202">
        <v>107.8079</v>
      </c>
      <c r="N202">
        <v>12.892</v>
      </c>
      <c r="O202">
        <v>-3.033</v>
      </c>
      <c r="P202">
        <v>22.585</v>
      </c>
      <c r="Q202">
        <v>-2.454</v>
      </c>
      <c r="R202">
        <v>0.2</v>
      </c>
      <c r="S202">
        <f t="shared" si="37"/>
        <v>1.3214057063786513</v>
      </c>
      <c r="T202">
        <f t="shared" si="38"/>
        <v>-0.12264620639981882</v>
      </c>
      <c r="U202" s="5">
        <f t="shared" si="39"/>
        <v>-2.996238095264794</v>
      </c>
      <c r="V202" s="5">
        <f t="shared" si="40"/>
        <v>22.72958391216462</v>
      </c>
      <c r="W202" s="5">
        <f t="shared" si="41"/>
        <v>-2.4664277897851936</v>
      </c>
      <c r="AE202" s="9">
        <f t="shared" si="42"/>
        <v>-2.996238095264794</v>
      </c>
      <c r="AF202" s="9">
        <f t="shared" si="43"/>
        <v>22.72958391216462</v>
      </c>
      <c r="AG202" s="9">
        <f t="shared" si="44"/>
        <v>-2.4664277897851936</v>
      </c>
      <c r="AH202" s="9">
        <f t="shared" si="45"/>
        <v>96</v>
      </c>
      <c r="AI202" s="9">
        <f t="shared" si="46"/>
        <v>0</v>
      </c>
    </row>
    <row r="203" spans="1:35" ht="12.75">
      <c r="A203">
        <v>5</v>
      </c>
      <c r="B203" s="9" t="s">
        <v>76</v>
      </c>
      <c r="C203" s="9">
        <v>-6.191</v>
      </c>
      <c r="D203" s="9">
        <v>10.186</v>
      </c>
      <c r="E203" s="9">
        <v>-1.157</v>
      </c>
      <c r="F203">
        <v>97</v>
      </c>
      <c r="G203">
        <f t="shared" si="47"/>
        <v>97</v>
      </c>
      <c r="H203">
        <f aca="true" t="shared" si="48" ref="H203:H223">IF(AND(LEFT(F203)&lt;&gt;"A",LEFT(F203)&lt;&gt;"B"),0,IF(LEFT(F203)="B",2,1))</f>
        <v>0</v>
      </c>
      <c r="I203">
        <v>3</v>
      </c>
      <c r="J203">
        <v>1.48</v>
      </c>
      <c r="K203">
        <v>1.2</v>
      </c>
      <c r="L203">
        <v>75.8099</v>
      </c>
      <c r="M203">
        <v>109.9385</v>
      </c>
      <c r="N203">
        <v>11.627</v>
      </c>
      <c r="O203">
        <v>-1.93</v>
      </c>
      <c r="P203">
        <v>20.853</v>
      </c>
      <c r="Q203">
        <v>-2.684</v>
      </c>
      <c r="R203">
        <v>0.2</v>
      </c>
      <c r="S203">
        <f aca="true" t="shared" si="49" ref="S203:S223">PI()/200*L203</f>
        <v>1.1908191245468844</v>
      </c>
      <c r="T203">
        <f aca="true" t="shared" si="50" ref="T203:T223">PI()/2-PI()/200*M203</f>
        <v>-0.15611359293851113</v>
      </c>
      <c r="U203" s="5">
        <f aca="true" t="shared" si="51" ref="U203:U223">COS(S203)*COS(T203)*(N203+(R203/2+0.05))+C203</f>
        <v>-1.8760391955960056</v>
      </c>
      <c r="V203" s="5">
        <f aca="true" t="shared" si="52" ref="V203:V223">SIN(S203)*COS(T203)*(N203+(R203/2+0.05))+D203</f>
        <v>20.98997836582112</v>
      </c>
      <c r="W203" s="5">
        <f aca="true" t="shared" si="53" ref="W203:W223">SIN(T203)*(N203+R203/2)+(J203-K203)+E203</f>
        <v>-2.7003168449011254</v>
      </c>
      <c r="AE203" s="9">
        <f aca="true" t="shared" si="54" ref="AE203:AE223">IF(AA203&lt;&gt;"",AA203,U203)</f>
        <v>-1.8760391955960056</v>
      </c>
      <c r="AF203" s="9">
        <f aca="true" t="shared" si="55" ref="AF203:AF223">IF(AB203&lt;&gt;"",AB203,V203)</f>
        <v>20.98997836582112</v>
      </c>
      <c r="AG203" s="9">
        <f aca="true" t="shared" si="56" ref="AG203:AG223">IF(AC203&lt;&gt;"",AC203,W203)</f>
        <v>-2.7003168449011254</v>
      </c>
      <c r="AH203" s="9">
        <f aca="true" t="shared" si="57" ref="AH203:AH223">G203</f>
        <v>97</v>
      </c>
      <c r="AI203" s="9">
        <f aca="true" t="shared" si="58" ref="AI203:AI223">H203</f>
        <v>0</v>
      </c>
    </row>
    <row r="204" spans="1:35" ht="12.75">
      <c r="A204">
        <v>5</v>
      </c>
      <c r="B204" s="9" t="s">
        <v>76</v>
      </c>
      <c r="C204" s="9">
        <v>-6.191</v>
      </c>
      <c r="D204" s="9">
        <v>10.186</v>
      </c>
      <c r="E204" s="9">
        <v>-1.157</v>
      </c>
      <c r="F204">
        <v>95</v>
      </c>
      <c r="G204">
        <f t="shared" si="47"/>
        <v>95</v>
      </c>
      <c r="H204">
        <f t="shared" si="48"/>
        <v>0</v>
      </c>
      <c r="I204">
        <v>3</v>
      </c>
      <c r="J204">
        <v>1.48</v>
      </c>
      <c r="K204">
        <v>1.2</v>
      </c>
      <c r="L204">
        <v>84.9693</v>
      </c>
      <c r="M204">
        <v>110.3843</v>
      </c>
      <c r="N204">
        <v>9.45</v>
      </c>
      <c r="O204">
        <v>-4.01</v>
      </c>
      <c r="P204">
        <v>19.252</v>
      </c>
      <c r="Q204">
        <v>-2.411</v>
      </c>
      <c r="R204">
        <v>0.2</v>
      </c>
      <c r="S204">
        <f t="shared" si="49"/>
        <v>1.3346946433033362</v>
      </c>
      <c r="T204">
        <f t="shared" si="50"/>
        <v>-0.1631162029633626</v>
      </c>
      <c r="U204" s="5">
        <f t="shared" si="51"/>
        <v>-3.975230963378528</v>
      </c>
      <c r="V204" s="5">
        <f t="shared" si="52"/>
        <v>19.395774513039434</v>
      </c>
      <c r="W204" s="5">
        <f t="shared" si="53"/>
        <v>-2.4278610638415756</v>
      </c>
      <c r="AE204" s="9">
        <f t="shared" si="54"/>
        <v>-3.975230963378528</v>
      </c>
      <c r="AF204" s="9">
        <f t="shared" si="55"/>
        <v>19.395774513039434</v>
      </c>
      <c r="AG204" s="9">
        <f t="shared" si="56"/>
        <v>-2.4278610638415756</v>
      </c>
      <c r="AH204" s="9">
        <f t="shared" si="57"/>
        <v>95</v>
      </c>
      <c r="AI204" s="9">
        <f t="shared" si="58"/>
        <v>0</v>
      </c>
    </row>
    <row r="205" spans="1:35" ht="12.75">
      <c r="A205">
        <v>5</v>
      </c>
      <c r="B205" s="9" t="s">
        <v>76</v>
      </c>
      <c r="C205" s="9">
        <v>-6.191</v>
      </c>
      <c r="D205" s="9">
        <v>10.186</v>
      </c>
      <c r="E205" s="9">
        <v>-1.157</v>
      </c>
      <c r="F205">
        <v>71</v>
      </c>
      <c r="G205">
        <f t="shared" si="47"/>
        <v>71</v>
      </c>
      <c r="H205">
        <f t="shared" si="48"/>
        <v>0</v>
      </c>
      <c r="I205">
        <v>3</v>
      </c>
      <c r="J205">
        <v>1.48</v>
      </c>
      <c r="K205">
        <v>1.2</v>
      </c>
      <c r="L205">
        <v>78.0626</v>
      </c>
      <c r="M205">
        <v>116.1591</v>
      </c>
      <c r="N205">
        <v>5.752</v>
      </c>
      <c r="O205">
        <v>-4.31</v>
      </c>
      <c r="P205">
        <v>15.427</v>
      </c>
      <c r="Q205">
        <v>-2.321</v>
      </c>
      <c r="R205">
        <v>0.2</v>
      </c>
      <c r="S205">
        <f t="shared" si="49"/>
        <v>1.2262044534005931</v>
      </c>
      <c r="T205">
        <f t="shared" si="50"/>
        <v>-0.2538265492431142</v>
      </c>
      <c r="U205" s="5">
        <f t="shared" si="51"/>
        <v>-4.261113326765823</v>
      </c>
      <c r="V205" s="5">
        <f t="shared" si="52"/>
        <v>15.56305033761084</v>
      </c>
      <c r="W205" s="5">
        <f t="shared" si="53"/>
        <v>-2.3464941399539945</v>
      </c>
      <c r="AE205" s="9">
        <f t="shared" si="54"/>
        <v>-4.261113326765823</v>
      </c>
      <c r="AF205" s="9">
        <f t="shared" si="55"/>
        <v>15.56305033761084</v>
      </c>
      <c r="AG205" s="9">
        <f t="shared" si="56"/>
        <v>-2.3464941399539945</v>
      </c>
      <c r="AH205" s="9">
        <f t="shared" si="57"/>
        <v>71</v>
      </c>
      <c r="AI205" s="9">
        <f t="shared" si="58"/>
        <v>0</v>
      </c>
    </row>
    <row r="206" spans="1:35" ht="12.75">
      <c r="A206">
        <v>5</v>
      </c>
      <c r="B206" s="9" t="s">
        <v>76</v>
      </c>
      <c r="C206" s="9">
        <v>-6.191</v>
      </c>
      <c r="D206" s="9">
        <v>10.186</v>
      </c>
      <c r="E206" s="9">
        <v>-1.157</v>
      </c>
      <c r="F206">
        <v>72</v>
      </c>
      <c r="G206">
        <f t="shared" si="47"/>
        <v>72</v>
      </c>
      <c r="H206">
        <f t="shared" si="48"/>
        <v>0</v>
      </c>
      <c r="I206">
        <v>3</v>
      </c>
      <c r="J206">
        <v>1.48</v>
      </c>
      <c r="K206">
        <v>1.2</v>
      </c>
      <c r="L206">
        <v>92.0236</v>
      </c>
      <c r="M206">
        <v>115.2592</v>
      </c>
      <c r="N206">
        <v>4.206</v>
      </c>
      <c r="O206">
        <v>-5.68</v>
      </c>
      <c r="P206">
        <v>14.24</v>
      </c>
      <c r="Q206">
        <v>-1.875</v>
      </c>
      <c r="R206">
        <v>0.2</v>
      </c>
      <c r="S206">
        <f t="shared" si="49"/>
        <v>1.4455033285844285</v>
      </c>
      <c r="T206">
        <f t="shared" si="50"/>
        <v>-0.23969095309828714</v>
      </c>
      <c r="U206" s="5">
        <f t="shared" si="51"/>
        <v>-5.662212737108068</v>
      </c>
      <c r="V206" s="5">
        <f t="shared" si="52"/>
        <v>14.384297938578666</v>
      </c>
      <c r="W206" s="5">
        <f t="shared" si="53"/>
        <v>-1.899254846738294</v>
      </c>
      <c r="AE206" s="9">
        <f t="shared" si="54"/>
        <v>-5.662212737108068</v>
      </c>
      <c r="AF206" s="9">
        <f t="shared" si="55"/>
        <v>14.384297938578666</v>
      </c>
      <c r="AG206" s="9">
        <f t="shared" si="56"/>
        <v>-1.899254846738294</v>
      </c>
      <c r="AH206" s="9">
        <f t="shared" si="57"/>
        <v>72</v>
      </c>
      <c r="AI206" s="9">
        <f t="shared" si="58"/>
        <v>0</v>
      </c>
    </row>
    <row r="207" spans="1:35" ht="12.75">
      <c r="A207">
        <v>5</v>
      </c>
      <c r="B207" s="9" t="s">
        <v>76</v>
      </c>
      <c r="C207" s="9">
        <v>-6.191</v>
      </c>
      <c r="D207" s="9">
        <v>10.186</v>
      </c>
      <c r="E207" s="9">
        <v>-1.157</v>
      </c>
      <c r="F207">
        <v>76</v>
      </c>
      <c r="G207">
        <f t="shared" si="47"/>
        <v>76</v>
      </c>
      <c r="H207">
        <f t="shared" si="48"/>
        <v>0</v>
      </c>
      <c r="I207">
        <v>3</v>
      </c>
      <c r="J207">
        <v>1.48</v>
      </c>
      <c r="K207">
        <v>1.2</v>
      </c>
      <c r="L207">
        <v>96.7194</v>
      </c>
      <c r="M207">
        <v>112.0602</v>
      </c>
      <c r="N207">
        <v>7.459</v>
      </c>
      <c r="O207">
        <v>-5.814</v>
      </c>
      <c r="P207">
        <v>17.502</v>
      </c>
      <c r="Q207">
        <v>-2.281</v>
      </c>
      <c r="R207">
        <v>0.2</v>
      </c>
      <c r="S207">
        <f t="shared" si="49"/>
        <v>1.5192647824980632</v>
      </c>
      <c r="T207">
        <f t="shared" si="50"/>
        <v>-0.18944117860411813</v>
      </c>
      <c r="U207" s="5">
        <f t="shared" si="51"/>
        <v>-5.806081771549437</v>
      </c>
      <c r="V207" s="5">
        <f t="shared" si="52"/>
        <v>17.648952189230165</v>
      </c>
      <c r="W207" s="5">
        <f t="shared" si="53"/>
        <v>-2.300436049974884</v>
      </c>
      <c r="AE207" s="9">
        <f t="shared" si="54"/>
        <v>-5.806081771549437</v>
      </c>
      <c r="AF207" s="9">
        <f t="shared" si="55"/>
        <v>17.648952189230165</v>
      </c>
      <c r="AG207" s="9">
        <f t="shared" si="56"/>
        <v>-2.300436049974884</v>
      </c>
      <c r="AH207" s="9">
        <f t="shared" si="57"/>
        <v>76</v>
      </c>
      <c r="AI207" s="9">
        <f t="shared" si="58"/>
        <v>0</v>
      </c>
    </row>
    <row r="208" spans="1:35" ht="12.75">
      <c r="A208">
        <v>5</v>
      </c>
      <c r="B208" s="9" t="s">
        <v>76</v>
      </c>
      <c r="C208" s="9">
        <v>-6.191</v>
      </c>
      <c r="D208" s="9">
        <v>10.186</v>
      </c>
      <c r="E208" s="9">
        <v>-1.157</v>
      </c>
      <c r="F208">
        <v>91</v>
      </c>
      <c r="G208">
        <f t="shared" si="47"/>
        <v>91</v>
      </c>
      <c r="H208">
        <f t="shared" si="48"/>
        <v>0</v>
      </c>
      <c r="I208">
        <v>3</v>
      </c>
      <c r="J208">
        <v>1.48</v>
      </c>
      <c r="K208">
        <v>1.2</v>
      </c>
      <c r="L208">
        <v>114.5168</v>
      </c>
      <c r="M208">
        <v>107.3146</v>
      </c>
      <c r="N208">
        <v>11.502</v>
      </c>
      <c r="O208">
        <v>-8.774</v>
      </c>
      <c r="P208">
        <v>21.317</v>
      </c>
      <c r="Q208">
        <v>-2.195</v>
      </c>
      <c r="R208">
        <v>0.2</v>
      </c>
      <c r="S208">
        <f t="shared" si="49"/>
        <v>1.7988256879630584</v>
      </c>
      <c r="T208">
        <f t="shared" si="50"/>
        <v>-0.11489746811973967</v>
      </c>
      <c r="U208" s="5">
        <f t="shared" si="51"/>
        <v>-8.807664374598758</v>
      </c>
      <c r="V208" s="5">
        <f t="shared" si="52"/>
        <v>21.4615354099613</v>
      </c>
      <c r="W208" s="5">
        <f t="shared" si="53"/>
        <v>-2.2071093542714104</v>
      </c>
      <c r="AE208" s="9">
        <f t="shared" si="54"/>
        <v>-8.807664374598758</v>
      </c>
      <c r="AF208" s="9">
        <f t="shared" si="55"/>
        <v>21.4615354099613</v>
      </c>
      <c r="AG208" s="9">
        <f t="shared" si="56"/>
        <v>-2.2071093542714104</v>
      </c>
      <c r="AH208" s="9">
        <f t="shared" si="57"/>
        <v>91</v>
      </c>
      <c r="AI208" s="9">
        <f t="shared" si="58"/>
        <v>0</v>
      </c>
    </row>
    <row r="209" spans="1:35" ht="12.75">
      <c r="A209">
        <v>5</v>
      </c>
      <c r="B209" s="9" t="s">
        <v>76</v>
      </c>
      <c r="C209" s="9">
        <v>-6.191</v>
      </c>
      <c r="D209" s="9">
        <v>10.186</v>
      </c>
      <c r="E209" s="9">
        <v>-1.157</v>
      </c>
      <c r="F209">
        <v>92</v>
      </c>
      <c r="G209">
        <f t="shared" si="47"/>
        <v>92</v>
      </c>
      <c r="H209">
        <f t="shared" si="48"/>
        <v>0</v>
      </c>
      <c r="I209">
        <v>3</v>
      </c>
      <c r="J209">
        <v>1.48</v>
      </c>
      <c r="K209">
        <v>1.2</v>
      </c>
      <c r="L209">
        <v>101.7837</v>
      </c>
      <c r="M209">
        <v>107.5518</v>
      </c>
      <c r="N209">
        <v>12.432</v>
      </c>
      <c r="O209">
        <v>-6.537</v>
      </c>
      <c r="P209">
        <v>22.526</v>
      </c>
      <c r="Q209">
        <v>-2.348</v>
      </c>
      <c r="R209">
        <v>0.2</v>
      </c>
      <c r="S209">
        <f t="shared" si="49"/>
        <v>1.5988146208759373</v>
      </c>
      <c r="T209">
        <f t="shared" si="50"/>
        <v>-0.11862339700689706</v>
      </c>
      <c r="U209" s="5">
        <f t="shared" si="51"/>
        <v>-6.54100299765107</v>
      </c>
      <c r="V209" s="5">
        <f t="shared" si="52"/>
        <v>22.67467632104811</v>
      </c>
      <c r="W209" s="5">
        <f t="shared" si="53"/>
        <v>-2.360104439403467</v>
      </c>
      <c r="AE209" s="9">
        <f t="shared" si="54"/>
        <v>-6.54100299765107</v>
      </c>
      <c r="AF209" s="9">
        <f t="shared" si="55"/>
        <v>22.67467632104811</v>
      </c>
      <c r="AG209" s="9">
        <f t="shared" si="56"/>
        <v>-2.360104439403467</v>
      </c>
      <c r="AH209" s="9">
        <f t="shared" si="57"/>
        <v>92</v>
      </c>
      <c r="AI209" s="9">
        <f t="shared" si="58"/>
        <v>0</v>
      </c>
    </row>
    <row r="210" spans="1:35" ht="12.75">
      <c r="A210">
        <v>5</v>
      </c>
      <c r="B210" s="9" t="s">
        <v>76</v>
      </c>
      <c r="C210" s="9">
        <v>-6.191</v>
      </c>
      <c r="D210" s="9">
        <v>10.186</v>
      </c>
      <c r="E210" s="9">
        <v>-1.157</v>
      </c>
      <c r="F210">
        <v>165</v>
      </c>
      <c r="G210">
        <f t="shared" si="47"/>
        <v>165</v>
      </c>
      <c r="H210">
        <f t="shared" si="48"/>
        <v>0</v>
      </c>
      <c r="I210">
        <v>3</v>
      </c>
      <c r="J210">
        <v>1.48</v>
      </c>
      <c r="K210">
        <v>1.2</v>
      </c>
      <c r="L210">
        <v>95.657</v>
      </c>
      <c r="M210">
        <v>105.5908</v>
      </c>
      <c r="N210">
        <v>15.407</v>
      </c>
      <c r="O210">
        <v>-5.145</v>
      </c>
      <c r="P210">
        <v>25.498</v>
      </c>
      <c r="Q210">
        <v>-2.228</v>
      </c>
      <c r="R210">
        <v>0.2</v>
      </c>
      <c r="S210">
        <f t="shared" si="49"/>
        <v>1.5025766423221942</v>
      </c>
      <c r="T210">
        <f t="shared" si="50"/>
        <v>-0.0878200810384493</v>
      </c>
      <c r="U210" s="5">
        <f t="shared" si="51"/>
        <v>-5.134616115598868</v>
      </c>
      <c r="V210" s="5">
        <f t="shared" si="52"/>
        <v>25.647000833297003</v>
      </c>
      <c r="W210" s="5">
        <f t="shared" si="53"/>
        <v>-2.2370761879949397</v>
      </c>
      <c r="AE210" s="9">
        <f t="shared" si="54"/>
        <v>-5.134616115598868</v>
      </c>
      <c r="AF210" s="9">
        <f t="shared" si="55"/>
        <v>25.647000833297003</v>
      </c>
      <c r="AG210" s="9">
        <f t="shared" si="56"/>
        <v>-2.2370761879949397</v>
      </c>
      <c r="AH210" s="9">
        <f t="shared" si="57"/>
        <v>165</v>
      </c>
      <c r="AI210" s="9">
        <f t="shared" si="58"/>
        <v>0</v>
      </c>
    </row>
    <row r="211" spans="1:35" ht="12.75">
      <c r="A211">
        <v>5</v>
      </c>
      <c r="B211" s="9" t="s">
        <v>76</v>
      </c>
      <c r="C211" s="9">
        <v>-6.191</v>
      </c>
      <c r="D211" s="9">
        <v>10.186</v>
      </c>
      <c r="E211" s="9">
        <v>-1.157</v>
      </c>
      <c r="F211">
        <v>167</v>
      </c>
      <c r="G211">
        <f t="shared" si="47"/>
        <v>167</v>
      </c>
      <c r="H211">
        <f t="shared" si="48"/>
        <v>0</v>
      </c>
      <c r="I211">
        <v>3</v>
      </c>
      <c r="J211">
        <v>1.48</v>
      </c>
      <c r="K211">
        <v>1.2</v>
      </c>
      <c r="L211">
        <v>107.6859</v>
      </c>
      <c r="M211">
        <v>104.9484</v>
      </c>
      <c r="N211">
        <v>14.931</v>
      </c>
      <c r="O211">
        <v>-7.984</v>
      </c>
      <c r="P211">
        <v>24.964</v>
      </c>
      <c r="Q211">
        <v>-2.036</v>
      </c>
      <c r="R211">
        <v>0.2</v>
      </c>
      <c r="S211">
        <f t="shared" si="49"/>
        <v>1.6915261616760258</v>
      </c>
      <c r="T211">
        <f t="shared" si="50"/>
        <v>-0.07772928543511881</v>
      </c>
      <c r="U211" s="5">
        <f t="shared" si="51"/>
        <v>-8.001822646254409</v>
      </c>
      <c r="V211" s="5">
        <f t="shared" si="52"/>
        <v>25.112021299326145</v>
      </c>
      <c r="W211" s="5">
        <f t="shared" si="53"/>
        <v>-2.0441727482055336</v>
      </c>
      <c r="AE211" s="9">
        <f t="shared" si="54"/>
        <v>-8.001822646254409</v>
      </c>
      <c r="AF211" s="9">
        <f t="shared" si="55"/>
        <v>25.112021299326145</v>
      </c>
      <c r="AG211" s="9">
        <f t="shared" si="56"/>
        <v>-2.0441727482055336</v>
      </c>
      <c r="AH211" s="9">
        <f t="shared" si="57"/>
        <v>167</v>
      </c>
      <c r="AI211" s="9">
        <f t="shared" si="58"/>
        <v>0</v>
      </c>
    </row>
    <row r="212" spans="1:35" s="6" customFormat="1" ht="12.75">
      <c r="A212" s="6">
        <v>5</v>
      </c>
      <c r="B212" s="6" t="s">
        <v>76</v>
      </c>
      <c r="C212" s="6">
        <v>-6.191</v>
      </c>
      <c r="D212" s="6">
        <v>10.186</v>
      </c>
      <c r="E212" s="9">
        <v>-1.157</v>
      </c>
      <c r="F212" s="6" t="s">
        <v>79</v>
      </c>
      <c r="G212" s="6">
        <f t="shared" si="47"/>
        <v>90</v>
      </c>
      <c r="H212" s="6">
        <f t="shared" si="48"/>
        <v>1</v>
      </c>
      <c r="I212" s="6">
        <v>3</v>
      </c>
      <c r="J212" s="6">
        <v>1.48</v>
      </c>
      <c r="K212" s="6">
        <v>1.2</v>
      </c>
      <c r="L212" s="6">
        <v>120.0026</v>
      </c>
      <c r="M212" s="6">
        <v>106.5035</v>
      </c>
      <c r="N212" s="6">
        <v>13.46</v>
      </c>
      <c r="O212" s="6">
        <v>-10.329</v>
      </c>
      <c r="P212" s="6">
        <v>22.92</v>
      </c>
      <c r="Q212" s="6">
        <v>-2.249</v>
      </c>
      <c r="R212" s="6">
        <v>0.2</v>
      </c>
      <c r="S212" s="6">
        <f t="shared" si="49"/>
        <v>1.8849964328583728</v>
      </c>
      <c r="T212" s="6">
        <f t="shared" si="50"/>
        <v>-0.10215673911310619</v>
      </c>
      <c r="U212" s="7">
        <f t="shared" si="51"/>
        <v>-10.375320797323145</v>
      </c>
      <c r="V212" s="7">
        <f t="shared" si="52"/>
        <v>23.062225867401246</v>
      </c>
      <c r="W212" s="7">
        <f t="shared" si="53"/>
        <v>-2.259837235970478</v>
      </c>
      <c r="X212" s="8">
        <f>U212-U213</f>
        <v>-1.4208828366452817</v>
      </c>
      <c r="Y212" s="8">
        <f>V212-V213</f>
        <v>-0.5582172657357347</v>
      </c>
      <c r="Z212" s="8">
        <f>W212-W213</f>
        <v>0.031757367214269916</v>
      </c>
      <c r="AA212" s="9">
        <f>X212/2+U213</f>
        <v>-9.664879379000503</v>
      </c>
      <c r="AB212" s="9">
        <f>Y212/2+V213</f>
        <v>23.341334500269113</v>
      </c>
      <c r="AC212" s="9">
        <f>Z212/2+W213</f>
        <v>-2.275715919577613</v>
      </c>
      <c r="AE212" s="9">
        <f t="shared" si="54"/>
        <v>-9.664879379000503</v>
      </c>
      <c r="AF212" s="9">
        <f t="shared" si="55"/>
        <v>23.341334500269113</v>
      </c>
      <c r="AG212" s="9">
        <f t="shared" si="56"/>
        <v>-2.275715919577613</v>
      </c>
      <c r="AH212" s="9">
        <f t="shared" si="57"/>
        <v>90</v>
      </c>
      <c r="AI212" s="9">
        <f t="shared" si="58"/>
        <v>1</v>
      </c>
    </row>
    <row r="213" spans="1:35" ht="12.75">
      <c r="A213">
        <v>5</v>
      </c>
      <c r="B213" s="9" t="s">
        <v>76</v>
      </c>
      <c r="C213" s="9">
        <v>-6.191</v>
      </c>
      <c r="D213" s="9">
        <v>10.186</v>
      </c>
      <c r="E213" s="9">
        <v>-1.157</v>
      </c>
      <c r="F213" t="s">
        <v>80</v>
      </c>
      <c r="G213">
        <f t="shared" si="47"/>
        <v>90</v>
      </c>
      <c r="H213">
        <f t="shared" si="48"/>
        <v>2</v>
      </c>
      <c r="I213">
        <v>3</v>
      </c>
      <c r="J213">
        <v>1.48</v>
      </c>
      <c r="K213">
        <v>1.2</v>
      </c>
      <c r="L213">
        <v>112.915</v>
      </c>
      <c r="M213">
        <v>106.5664</v>
      </c>
      <c r="N213">
        <v>13.639</v>
      </c>
      <c r="O213">
        <v>-8.924</v>
      </c>
      <c r="P213">
        <v>23.474</v>
      </c>
      <c r="Q213">
        <v>-2.281</v>
      </c>
      <c r="R213">
        <v>0.2</v>
      </c>
      <c r="S213">
        <f t="shared" si="49"/>
        <v>1.7736646724004577</v>
      </c>
      <c r="T213">
        <f t="shared" si="50"/>
        <v>-0.1031447700026602</v>
      </c>
      <c r="U213" s="5">
        <f t="shared" si="51"/>
        <v>-8.954437960677863</v>
      </c>
      <c r="V213" s="5">
        <f t="shared" si="52"/>
        <v>23.62044313313698</v>
      </c>
      <c r="W213" s="5">
        <f t="shared" si="53"/>
        <v>-2.291594603184748</v>
      </c>
      <c r="AE213" s="9">
        <f t="shared" si="54"/>
        <v>-8.954437960677863</v>
      </c>
      <c r="AF213" s="9">
        <f t="shared" si="55"/>
        <v>23.62044313313698</v>
      </c>
      <c r="AG213" s="9">
        <f t="shared" si="56"/>
        <v>-2.291594603184748</v>
      </c>
      <c r="AH213" s="9">
        <f t="shared" si="57"/>
        <v>90</v>
      </c>
      <c r="AI213" s="9">
        <f t="shared" si="58"/>
        <v>2</v>
      </c>
    </row>
    <row r="214" spans="1:35" s="6" customFormat="1" ht="12.75">
      <c r="A214" s="6">
        <v>5</v>
      </c>
      <c r="B214" s="6" t="s">
        <v>76</v>
      </c>
      <c r="C214" s="6">
        <v>-6.191</v>
      </c>
      <c r="D214" s="6">
        <v>10.186</v>
      </c>
      <c r="E214" s="9">
        <v>-1.157</v>
      </c>
      <c r="F214" s="6" t="s">
        <v>82</v>
      </c>
      <c r="G214" s="6">
        <f t="shared" si="47"/>
        <v>87</v>
      </c>
      <c r="H214" s="6">
        <f t="shared" si="48"/>
        <v>1</v>
      </c>
      <c r="I214" s="6">
        <v>3</v>
      </c>
      <c r="J214" s="6">
        <v>1.48</v>
      </c>
      <c r="K214" s="6">
        <v>1.2</v>
      </c>
      <c r="L214" s="6">
        <v>146.8733</v>
      </c>
      <c r="M214" s="6">
        <v>103.932</v>
      </c>
      <c r="N214" s="6">
        <v>14.121</v>
      </c>
      <c r="O214" s="6">
        <v>-15.656</v>
      </c>
      <c r="P214" s="6">
        <v>20.629</v>
      </c>
      <c r="Q214" s="6">
        <v>-1.748</v>
      </c>
      <c r="R214" s="6">
        <v>0.2</v>
      </c>
      <c r="S214" s="6">
        <f t="shared" si="49"/>
        <v>2.307080401442449</v>
      </c>
      <c r="T214" s="6">
        <f t="shared" si="50"/>
        <v>-0.0617637115695755</v>
      </c>
      <c r="U214" s="7">
        <f t="shared" si="51"/>
        <v>-15.756261860143532</v>
      </c>
      <c r="V214" s="7">
        <f t="shared" si="52"/>
        <v>20.740206518983655</v>
      </c>
      <c r="W214" s="7">
        <f t="shared" si="53"/>
        <v>-1.7547834054891736</v>
      </c>
      <c r="X214" s="8">
        <f>U214-U215</f>
        <v>-1.0719926353620046</v>
      </c>
      <c r="Y214" s="8">
        <f>V214-V215</f>
        <v>-0.9470290839776112</v>
      </c>
      <c r="Z214" s="8">
        <f>W214-W215</f>
        <v>0.4681726078128232</v>
      </c>
      <c r="AA214" s="9">
        <f>X214/2+U215</f>
        <v>-15.22026554246253</v>
      </c>
      <c r="AB214" s="9">
        <f>Y214/2+V215</f>
        <v>21.21372106097246</v>
      </c>
      <c r="AC214" s="9">
        <f>Z214/2+W215</f>
        <v>-1.9888697093955852</v>
      </c>
      <c r="AE214" s="9">
        <f t="shared" si="54"/>
        <v>-15.22026554246253</v>
      </c>
      <c r="AF214" s="9">
        <f t="shared" si="55"/>
        <v>21.21372106097246</v>
      </c>
      <c r="AG214" s="9">
        <f t="shared" si="56"/>
        <v>-1.9888697093955852</v>
      </c>
      <c r="AH214" s="9">
        <f t="shared" si="57"/>
        <v>87</v>
      </c>
      <c r="AI214" s="9">
        <f t="shared" si="58"/>
        <v>1</v>
      </c>
    </row>
    <row r="215" spans="1:35" ht="12.75">
      <c r="A215">
        <v>5</v>
      </c>
      <c r="B215" s="9" t="s">
        <v>76</v>
      </c>
      <c r="C215" s="9">
        <v>-6.191</v>
      </c>
      <c r="D215" s="9">
        <v>10.186</v>
      </c>
      <c r="E215" s="9">
        <v>-1.157</v>
      </c>
      <c r="F215" t="s">
        <v>81</v>
      </c>
      <c r="G215">
        <f t="shared" si="47"/>
        <v>87</v>
      </c>
      <c r="H215">
        <f t="shared" si="48"/>
        <v>2</v>
      </c>
      <c r="I215">
        <v>3</v>
      </c>
      <c r="J215">
        <v>1.48</v>
      </c>
      <c r="K215">
        <v>1.2</v>
      </c>
      <c r="L215">
        <v>140.494</v>
      </c>
      <c r="M215">
        <v>105.9963</v>
      </c>
      <c r="N215">
        <v>14.211</v>
      </c>
      <c r="O215">
        <v>-14.596</v>
      </c>
      <c r="P215">
        <v>21.567</v>
      </c>
      <c r="Q215">
        <v>-2.213</v>
      </c>
      <c r="R215">
        <v>0.2</v>
      </c>
      <c r="S215">
        <f t="shared" si="49"/>
        <v>2.2068745913672223</v>
      </c>
      <c r="T215">
        <f t="shared" si="50"/>
        <v>-0.09418966014360253</v>
      </c>
      <c r="U215" s="5">
        <f t="shared" si="51"/>
        <v>-14.684269224781527</v>
      </c>
      <c r="V215" s="5">
        <f t="shared" si="52"/>
        <v>21.687235602961266</v>
      </c>
      <c r="W215" s="5">
        <f t="shared" si="53"/>
        <v>-2.2229560133019968</v>
      </c>
      <c r="AE215" s="9">
        <f t="shared" si="54"/>
        <v>-14.684269224781527</v>
      </c>
      <c r="AF215" s="9">
        <f t="shared" si="55"/>
        <v>21.687235602961266</v>
      </c>
      <c r="AG215" s="9">
        <f t="shared" si="56"/>
        <v>-2.2229560133019968</v>
      </c>
      <c r="AH215" s="9">
        <f t="shared" si="57"/>
        <v>87</v>
      </c>
      <c r="AI215" s="9">
        <f t="shared" si="58"/>
        <v>2</v>
      </c>
    </row>
    <row r="216" spans="1:35" ht="12.75">
      <c r="A216">
        <v>5</v>
      </c>
      <c r="B216" s="9" t="s">
        <v>76</v>
      </c>
      <c r="C216" s="9">
        <v>-6.191</v>
      </c>
      <c r="D216" s="9">
        <v>10.186</v>
      </c>
      <c r="E216" s="9">
        <v>-1.157</v>
      </c>
      <c r="F216">
        <v>85</v>
      </c>
      <c r="G216">
        <f t="shared" si="47"/>
        <v>85</v>
      </c>
      <c r="H216">
        <f t="shared" si="48"/>
        <v>0</v>
      </c>
      <c r="I216">
        <v>3</v>
      </c>
      <c r="J216">
        <v>1.48</v>
      </c>
      <c r="K216">
        <v>1.2</v>
      </c>
      <c r="L216">
        <v>165.7605</v>
      </c>
      <c r="M216">
        <v>103.1659</v>
      </c>
      <c r="N216">
        <v>14.771</v>
      </c>
      <c r="O216">
        <v>-18.861</v>
      </c>
      <c r="P216">
        <v>17.744</v>
      </c>
      <c r="Q216">
        <v>-1.611</v>
      </c>
      <c r="R216">
        <v>0.2</v>
      </c>
      <c r="S216">
        <f t="shared" si="49"/>
        <v>2.603759845276855</v>
      </c>
      <c r="T216">
        <f t="shared" si="50"/>
        <v>-0.04972984090999977</v>
      </c>
      <c r="U216" s="5">
        <f t="shared" si="51"/>
        <v>-18.989624423677018</v>
      </c>
      <c r="V216" s="5">
        <f t="shared" si="52"/>
        <v>17.82022002974478</v>
      </c>
      <c r="W216" s="5">
        <f t="shared" si="53"/>
        <v>-1.6162276841962708</v>
      </c>
      <c r="AE216" s="9">
        <f t="shared" si="54"/>
        <v>-18.989624423677018</v>
      </c>
      <c r="AF216" s="9">
        <f t="shared" si="55"/>
        <v>17.82022002974478</v>
      </c>
      <c r="AG216" s="9">
        <f t="shared" si="56"/>
        <v>-1.6162276841962708</v>
      </c>
      <c r="AH216" s="9">
        <f t="shared" si="57"/>
        <v>85</v>
      </c>
      <c r="AI216" s="9">
        <f t="shared" si="58"/>
        <v>0</v>
      </c>
    </row>
    <row r="217" spans="1:35" ht="12.75">
      <c r="A217">
        <v>5</v>
      </c>
      <c r="B217" s="9" t="s">
        <v>76</v>
      </c>
      <c r="C217" s="9">
        <v>-6.191</v>
      </c>
      <c r="D217" s="9">
        <v>10.186</v>
      </c>
      <c r="E217" s="9">
        <v>-1.157</v>
      </c>
      <c r="F217">
        <v>79</v>
      </c>
      <c r="G217">
        <f t="shared" si="47"/>
        <v>79</v>
      </c>
      <c r="H217">
        <f t="shared" si="48"/>
        <v>0</v>
      </c>
      <c r="I217">
        <v>3</v>
      </c>
      <c r="J217">
        <v>1.48</v>
      </c>
      <c r="K217">
        <v>1.2</v>
      </c>
      <c r="L217">
        <v>167.5592</v>
      </c>
      <c r="M217">
        <v>102.9724</v>
      </c>
      <c r="N217">
        <v>8.391</v>
      </c>
      <c r="O217">
        <v>-13.508</v>
      </c>
      <c r="P217">
        <v>14.275</v>
      </c>
      <c r="Q217">
        <v>-1.268</v>
      </c>
      <c r="R217">
        <v>0.2</v>
      </c>
      <c r="S217">
        <f t="shared" si="49"/>
        <v>2.632013758806915</v>
      </c>
      <c r="T217">
        <f t="shared" si="50"/>
        <v>-0.04669035001765165</v>
      </c>
      <c r="U217" s="5">
        <f t="shared" si="51"/>
        <v>-13.638740610391615</v>
      </c>
      <c r="V217" s="5">
        <f t="shared" si="52"/>
        <v>14.347842022415566</v>
      </c>
      <c r="W217" s="5">
        <f t="shared" si="53"/>
        <v>-1.2733037357537387</v>
      </c>
      <c r="AE217" s="9">
        <f t="shared" si="54"/>
        <v>-13.638740610391615</v>
      </c>
      <c r="AF217" s="9">
        <f t="shared" si="55"/>
        <v>14.347842022415566</v>
      </c>
      <c r="AG217" s="9">
        <f t="shared" si="56"/>
        <v>-1.2733037357537387</v>
      </c>
      <c r="AH217" s="9">
        <f t="shared" si="57"/>
        <v>79</v>
      </c>
      <c r="AI217" s="9">
        <f t="shared" si="58"/>
        <v>0</v>
      </c>
    </row>
    <row r="218" spans="1:35" ht="12.75">
      <c r="A218">
        <v>5</v>
      </c>
      <c r="B218" s="9" t="s">
        <v>76</v>
      </c>
      <c r="C218" s="9">
        <v>-6.191</v>
      </c>
      <c r="D218" s="9">
        <v>10.186</v>
      </c>
      <c r="E218" s="9">
        <v>-1.157</v>
      </c>
      <c r="F218">
        <v>172</v>
      </c>
      <c r="G218">
        <f t="shared" si="47"/>
        <v>172</v>
      </c>
      <c r="H218">
        <f t="shared" si="48"/>
        <v>0</v>
      </c>
      <c r="I218">
        <v>3</v>
      </c>
      <c r="J218">
        <v>1.48</v>
      </c>
      <c r="K218">
        <v>1.2</v>
      </c>
      <c r="L218">
        <v>123.7005</v>
      </c>
      <c r="M218">
        <v>103.6864</v>
      </c>
      <c r="N218">
        <v>21.012</v>
      </c>
      <c r="O218">
        <v>-13.821</v>
      </c>
      <c r="P218">
        <v>29.726</v>
      </c>
      <c r="Q218">
        <v>-2.093</v>
      </c>
      <c r="R218">
        <v>0.2</v>
      </c>
      <c r="S218">
        <f t="shared" si="49"/>
        <v>1.9430829102269214</v>
      </c>
      <c r="T218">
        <f t="shared" si="50"/>
        <v>-0.0579058357909672</v>
      </c>
      <c r="U218" s="5">
        <f t="shared" si="51"/>
        <v>-13.875698064052134</v>
      </c>
      <c r="V218" s="5">
        <f t="shared" si="52"/>
        <v>29.86532224493218</v>
      </c>
      <c r="W218" s="5">
        <f t="shared" si="53"/>
        <v>-2.0988249240412005</v>
      </c>
      <c r="AE218" s="9">
        <f t="shared" si="54"/>
        <v>-13.875698064052134</v>
      </c>
      <c r="AF218" s="9">
        <f t="shared" si="55"/>
        <v>29.86532224493218</v>
      </c>
      <c r="AG218" s="9">
        <f t="shared" si="56"/>
        <v>-2.0988249240412005</v>
      </c>
      <c r="AH218" s="9">
        <f t="shared" si="57"/>
        <v>172</v>
      </c>
      <c r="AI218" s="9">
        <f t="shared" si="58"/>
        <v>0</v>
      </c>
    </row>
    <row r="219" spans="1:35" ht="12.75">
      <c r="A219">
        <v>5</v>
      </c>
      <c r="B219" s="9" t="s">
        <v>76</v>
      </c>
      <c r="C219" s="9">
        <v>-6.191</v>
      </c>
      <c r="D219" s="9">
        <v>10.186</v>
      </c>
      <c r="E219" s="9">
        <v>-1.157</v>
      </c>
      <c r="F219">
        <v>173</v>
      </c>
      <c r="G219">
        <f t="shared" si="47"/>
        <v>173</v>
      </c>
      <c r="H219">
        <f t="shared" si="48"/>
        <v>0</v>
      </c>
      <c r="I219">
        <v>3</v>
      </c>
      <c r="J219">
        <v>1.48</v>
      </c>
      <c r="K219">
        <v>1.2</v>
      </c>
      <c r="L219">
        <v>125.7351</v>
      </c>
      <c r="M219">
        <v>103.7249</v>
      </c>
      <c r="N219">
        <v>23.55</v>
      </c>
      <c r="O219">
        <v>-15.438</v>
      </c>
      <c r="P219">
        <v>31.801</v>
      </c>
      <c r="Q219">
        <v>-2.254</v>
      </c>
      <c r="R219">
        <v>0.2</v>
      </c>
      <c r="S219">
        <f t="shared" si="49"/>
        <v>1.9750423322918902</v>
      </c>
      <c r="T219">
        <f t="shared" si="50"/>
        <v>-0.058510592376783244</v>
      </c>
      <c r="U219" s="5">
        <f t="shared" si="51"/>
        <v>-15.496865890878922</v>
      </c>
      <c r="V219" s="5">
        <f t="shared" si="52"/>
        <v>31.938473735993107</v>
      </c>
      <c r="W219" s="5">
        <f t="shared" si="53"/>
        <v>-2.2599860880489526</v>
      </c>
      <c r="AE219" s="9">
        <f t="shared" si="54"/>
        <v>-15.496865890878922</v>
      </c>
      <c r="AF219" s="9">
        <f t="shared" si="55"/>
        <v>31.938473735993107</v>
      </c>
      <c r="AG219" s="9">
        <f t="shared" si="56"/>
        <v>-2.2599860880489526</v>
      </c>
      <c r="AH219" s="9">
        <f t="shared" si="57"/>
        <v>173</v>
      </c>
      <c r="AI219" s="9">
        <f t="shared" si="58"/>
        <v>0</v>
      </c>
    </row>
    <row r="220" spans="1:35" ht="12.75">
      <c r="A220">
        <v>5</v>
      </c>
      <c r="B220" s="9" t="s">
        <v>76</v>
      </c>
      <c r="C220" s="9">
        <v>-6.191</v>
      </c>
      <c r="D220" s="9">
        <v>10.186</v>
      </c>
      <c r="E220" s="9">
        <v>-1.157</v>
      </c>
      <c r="F220">
        <v>174</v>
      </c>
      <c r="G220">
        <f t="shared" si="47"/>
        <v>174</v>
      </c>
      <c r="H220">
        <f t="shared" si="48"/>
        <v>0</v>
      </c>
      <c r="I220">
        <v>3</v>
      </c>
      <c r="J220">
        <v>1.48</v>
      </c>
      <c r="K220">
        <v>1.2</v>
      </c>
      <c r="L220">
        <v>118.1843</v>
      </c>
      <c r="M220">
        <v>103.9161</v>
      </c>
      <c r="N220">
        <v>22.643</v>
      </c>
      <c r="O220">
        <v>-12.559</v>
      </c>
      <c r="P220">
        <v>31.87</v>
      </c>
      <c r="Q220">
        <v>-2.268</v>
      </c>
      <c r="R220">
        <v>0.2</v>
      </c>
      <c r="S220">
        <f t="shared" si="49"/>
        <v>1.856434643248261</v>
      </c>
      <c r="T220">
        <f t="shared" si="50"/>
        <v>-0.061513954953615</v>
      </c>
      <c r="U220" s="5">
        <f t="shared" si="51"/>
        <v>-12.601235529304887</v>
      </c>
      <c r="V220" s="5">
        <f t="shared" si="52"/>
        <v>32.01410935947516</v>
      </c>
      <c r="W220" s="5">
        <f t="shared" si="53"/>
        <v>-2.275129742042984</v>
      </c>
      <c r="AE220" s="9">
        <f t="shared" si="54"/>
        <v>-12.601235529304887</v>
      </c>
      <c r="AF220" s="9">
        <f t="shared" si="55"/>
        <v>32.01410935947516</v>
      </c>
      <c r="AG220" s="9">
        <f t="shared" si="56"/>
        <v>-2.275129742042984</v>
      </c>
      <c r="AH220" s="9">
        <f t="shared" si="57"/>
        <v>174</v>
      </c>
      <c r="AI220" s="9">
        <f t="shared" si="58"/>
        <v>0</v>
      </c>
    </row>
    <row r="221" spans="1:35" ht="12.75">
      <c r="A221">
        <v>5</v>
      </c>
      <c r="B221" s="9" t="s">
        <v>76</v>
      </c>
      <c r="C221" s="9">
        <v>-6.191</v>
      </c>
      <c r="D221" s="9">
        <v>10.186</v>
      </c>
      <c r="E221" s="9">
        <v>-1.157</v>
      </c>
      <c r="F221">
        <v>175</v>
      </c>
      <c r="G221">
        <f t="shared" si="47"/>
        <v>175</v>
      </c>
      <c r="H221">
        <f t="shared" si="48"/>
        <v>0</v>
      </c>
      <c r="I221">
        <v>3</v>
      </c>
      <c r="J221">
        <v>1.48</v>
      </c>
      <c r="K221">
        <v>1.2</v>
      </c>
      <c r="L221">
        <v>110.1349</v>
      </c>
      <c r="M221">
        <v>103.2717</v>
      </c>
      <c r="N221">
        <v>21.802</v>
      </c>
      <c r="O221">
        <v>-9.643</v>
      </c>
      <c r="P221">
        <v>31.684</v>
      </c>
      <c r="Q221">
        <v>-1.996</v>
      </c>
      <c r="R221">
        <v>0.2</v>
      </c>
      <c r="S221">
        <f t="shared" si="49"/>
        <v>1.7299949637192327</v>
      </c>
      <c r="T221">
        <f t="shared" si="50"/>
        <v>-0.05139174342374875</v>
      </c>
      <c r="U221" s="5">
        <f t="shared" si="51"/>
        <v>-9.666390816863714</v>
      </c>
      <c r="V221" s="5">
        <f t="shared" si="52"/>
        <v>31.83179305136146</v>
      </c>
      <c r="W221" s="5">
        <f t="shared" si="53"/>
        <v>-2.0020865653522515</v>
      </c>
      <c r="AE221" s="9">
        <f t="shared" si="54"/>
        <v>-9.666390816863714</v>
      </c>
      <c r="AF221" s="9">
        <f t="shared" si="55"/>
        <v>31.83179305136146</v>
      </c>
      <c r="AG221" s="9">
        <f t="shared" si="56"/>
        <v>-2.0020865653522515</v>
      </c>
      <c r="AH221" s="9">
        <f t="shared" si="57"/>
        <v>175</v>
      </c>
      <c r="AI221" s="9">
        <f t="shared" si="58"/>
        <v>0</v>
      </c>
    </row>
    <row r="222" spans="1:35" ht="12.75">
      <c r="A222">
        <v>5</v>
      </c>
      <c r="B222" s="9" t="s">
        <v>76</v>
      </c>
      <c r="C222" s="9">
        <v>-6.191</v>
      </c>
      <c r="D222" s="9">
        <v>10.186</v>
      </c>
      <c r="E222" s="9">
        <v>-1.157</v>
      </c>
      <c r="F222">
        <v>176</v>
      </c>
      <c r="G222">
        <f t="shared" si="47"/>
        <v>176</v>
      </c>
      <c r="H222">
        <f t="shared" si="48"/>
        <v>0</v>
      </c>
      <c r="I222">
        <v>3</v>
      </c>
      <c r="J222">
        <v>1.48</v>
      </c>
      <c r="K222">
        <v>1.2</v>
      </c>
      <c r="L222">
        <v>106.2841</v>
      </c>
      <c r="M222">
        <v>103.6546</v>
      </c>
      <c r="N222">
        <v>19.856</v>
      </c>
      <c r="O222">
        <v>-8.145</v>
      </c>
      <c r="P222">
        <v>29.913</v>
      </c>
      <c r="Q222">
        <v>-2.016</v>
      </c>
      <c r="R222">
        <v>0.2</v>
      </c>
      <c r="S222">
        <f t="shared" si="49"/>
        <v>1.6695067387670148</v>
      </c>
      <c r="T222">
        <f t="shared" si="50"/>
        <v>-0.05740632255904643</v>
      </c>
      <c r="U222" s="5">
        <f t="shared" si="51"/>
        <v>-8.159347281946944</v>
      </c>
      <c r="V222" s="5">
        <f t="shared" si="52"/>
        <v>30.061817161999695</v>
      </c>
      <c r="W222" s="5">
        <f t="shared" si="53"/>
        <v>-2.0219714582424384</v>
      </c>
      <c r="AE222" s="9">
        <f t="shared" si="54"/>
        <v>-8.159347281946944</v>
      </c>
      <c r="AF222" s="9">
        <f t="shared" si="55"/>
        <v>30.061817161999695</v>
      </c>
      <c r="AG222" s="9">
        <f t="shared" si="56"/>
        <v>-2.0219714582424384</v>
      </c>
      <c r="AH222" s="9">
        <f t="shared" si="57"/>
        <v>176</v>
      </c>
      <c r="AI222" s="9">
        <f t="shared" si="58"/>
        <v>0</v>
      </c>
    </row>
    <row r="223" spans="1:35" ht="12.75">
      <c r="A223">
        <v>5</v>
      </c>
      <c r="B223" s="9" t="s">
        <v>76</v>
      </c>
      <c r="C223" s="9">
        <v>-6.191</v>
      </c>
      <c r="D223" s="9">
        <v>10.186</v>
      </c>
      <c r="E223" s="9">
        <v>-1.157</v>
      </c>
      <c r="F223">
        <v>169</v>
      </c>
      <c r="G223">
        <f t="shared" si="47"/>
        <v>169</v>
      </c>
      <c r="H223">
        <f t="shared" si="48"/>
        <v>0</v>
      </c>
      <c r="I223">
        <v>3</v>
      </c>
      <c r="J223">
        <v>1.48</v>
      </c>
      <c r="K223">
        <v>1.2</v>
      </c>
      <c r="L223">
        <v>119.9692</v>
      </c>
      <c r="M223">
        <v>104.9282</v>
      </c>
      <c r="N223">
        <v>17.179</v>
      </c>
      <c r="O223">
        <v>-11.476</v>
      </c>
      <c r="P223">
        <v>26.478</v>
      </c>
      <c r="Q223">
        <v>-2.205</v>
      </c>
      <c r="R223">
        <v>0.2</v>
      </c>
      <c r="S223">
        <f t="shared" si="49"/>
        <v>1.8844717868852232</v>
      </c>
      <c r="T223">
        <f t="shared" si="50"/>
        <v>-0.07741198457710641</v>
      </c>
      <c r="U223" s="5">
        <f t="shared" si="51"/>
        <v>-11.521968140902903</v>
      </c>
      <c r="V223" s="5">
        <f t="shared" si="52"/>
        <v>26.62008237766306</v>
      </c>
      <c r="W223" s="5">
        <f t="shared" si="53"/>
        <v>-2.21326612634788</v>
      </c>
      <c r="AE223" s="9">
        <f t="shared" si="54"/>
        <v>-11.521968140902903</v>
      </c>
      <c r="AF223" s="9">
        <f t="shared" si="55"/>
        <v>26.62008237766306</v>
      </c>
      <c r="AG223" s="9">
        <f t="shared" si="56"/>
        <v>-2.21326612634788</v>
      </c>
      <c r="AH223" s="9">
        <f t="shared" si="57"/>
        <v>169</v>
      </c>
      <c r="AI223" s="9">
        <f t="shared" si="58"/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E25" sqref="E25"/>
    </sheetView>
  </sheetViews>
  <sheetFormatPr defaultColWidth="9.140625" defaultRowHeight="12.75"/>
  <cols>
    <col min="2" max="2" width="14.140625" style="0" customWidth="1"/>
    <col min="10" max="10" width="12.421875" style="0" bestFit="1" customWidth="1"/>
  </cols>
  <sheetData>
    <row r="2" ht="12.75">
      <c r="B2" t="s">
        <v>59</v>
      </c>
    </row>
    <row r="3" spans="2:5" ht="12.75">
      <c r="B3" t="s">
        <v>58</v>
      </c>
      <c r="C3" s="10">
        <v>0</v>
      </c>
      <c r="D3" s="10">
        <v>0</v>
      </c>
      <c r="E3" s="10">
        <v>0</v>
      </c>
    </row>
    <row r="4" spans="2:5" ht="12.75">
      <c r="B4" t="s">
        <v>58</v>
      </c>
      <c r="C4" s="10">
        <v>40.39300457703041</v>
      </c>
      <c r="D4" s="10">
        <v>-9.992007221626409E-15</v>
      </c>
      <c r="E4" s="10">
        <v>-2.036</v>
      </c>
    </row>
    <row r="5" spans="2:5" ht="12.75">
      <c r="B5" t="s">
        <v>58</v>
      </c>
      <c r="C5" s="10">
        <v>39.99386109739019</v>
      </c>
      <c r="D5" s="10">
        <v>39.63677706982065</v>
      </c>
      <c r="E5" s="10">
        <v>-4.673</v>
      </c>
    </row>
    <row r="6" spans="2:9" ht="12.75">
      <c r="B6" t="s">
        <v>58</v>
      </c>
      <c r="C6" s="10">
        <v>-0.1440220637438723</v>
      </c>
      <c r="D6" s="10">
        <v>39.968986210500205</v>
      </c>
      <c r="E6" s="10">
        <v>-1.7970000000000002</v>
      </c>
      <c r="F6" s="6" t="s">
        <v>63</v>
      </c>
      <c r="G6" s="6"/>
      <c r="H6" s="6" t="s">
        <v>64</v>
      </c>
      <c r="I6" s="6"/>
    </row>
    <row r="7" spans="3:10" ht="12.75">
      <c r="C7" t="s">
        <v>60</v>
      </c>
      <c r="D7" t="s">
        <v>61</v>
      </c>
      <c r="E7" t="s">
        <v>35</v>
      </c>
      <c r="F7" s="6" t="s">
        <v>60</v>
      </c>
      <c r="G7" s="6" t="s">
        <v>61</v>
      </c>
      <c r="H7" s="6" t="s">
        <v>60</v>
      </c>
      <c r="I7" s="6" t="s">
        <v>61</v>
      </c>
      <c r="J7" s="6" t="s">
        <v>35</v>
      </c>
    </row>
    <row r="8" spans="1:10" ht="12.75">
      <c r="A8" s="9">
        <v>-4.563997332243978</v>
      </c>
      <c r="B8" s="9">
        <v>-22.772534936710578</v>
      </c>
      <c r="C8" s="9">
        <v>-4.563997332243978</v>
      </c>
      <c r="D8" s="9">
        <v>-22.772534936710578</v>
      </c>
      <c r="E8" s="9">
        <v>-0.4128353374811736</v>
      </c>
      <c r="F8">
        <f aca="true" t="shared" si="0" ref="F8:G11">C8-A8</f>
        <v>0</v>
      </c>
      <c r="G8">
        <f t="shared" si="0"/>
        <v>0</v>
      </c>
      <c r="H8">
        <f>SIN(alpha)*F8+COS(alpha)*G8</f>
        <v>0</v>
      </c>
      <c r="I8">
        <f>COS(alpha)*F8-SIN(alpha)*G8</f>
        <v>0</v>
      </c>
      <c r="J8" s="5">
        <f>E8+0.41284</f>
        <v>4.662518826359374E-06</v>
      </c>
    </row>
    <row r="9" spans="1:10" ht="12.75">
      <c r="A9" s="9">
        <v>-4.563997332243978</v>
      </c>
      <c r="B9" s="9">
        <v>-22.772534936710578</v>
      </c>
      <c r="C9" s="9">
        <v>35.180475690568365</v>
      </c>
      <c r="D9" s="9">
        <v>-16.461690249923286</v>
      </c>
      <c r="E9" s="9">
        <v>-2.5052728159752915</v>
      </c>
      <c r="F9">
        <f t="shared" si="0"/>
        <v>39.74447302281234</v>
      </c>
      <c r="G9">
        <f t="shared" si="0"/>
        <v>6.310844686787291</v>
      </c>
      <c r="H9">
        <f>SIN(alpha)*F9+COS(alpha)*G9</f>
        <v>-0.00041198920073970413</v>
      </c>
      <c r="I9">
        <f>COS(alpha)*F9-SIN(alpha)*G9</f>
        <v>40.242389297258114</v>
      </c>
      <c r="J9" s="5">
        <f>E9+0.41284</f>
        <v>-2.0924328159752914</v>
      </c>
    </row>
    <row r="10" spans="1:10" ht="12.75">
      <c r="A10" s="9">
        <v>-4.563997332243978</v>
      </c>
      <c r="B10" s="9">
        <v>-22.772534936710578</v>
      </c>
      <c r="C10" s="9">
        <v>28.49496234940487</v>
      </c>
      <c r="D10" s="9">
        <v>22.826565018882434</v>
      </c>
      <c r="E10" s="9">
        <v>-5.1519624347294535</v>
      </c>
      <c r="F10">
        <f t="shared" si="0"/>
        <v>33.058959681648844</v>
      </c>
      <c r="G10">
        <f t="shared" si="0"/>
        <v>45.59909995559301</v>
      </c>
      <c r="H10">
        <f>SIN(alpha)*F10+COS(alpha)*G10</f>
        <v>39.85016467271292</v>
      </c>
      <c r="I10">
        <f>COS(alpha)*F10-SIN(alpha)*G10</f>
        <v>39.8012199254082</v>
      </c>
      <c r="J10" s="7">
        <f>E10+0.41284</f>
        <v>-4.739122434729453</v>
      </c>
    </row>
    <row r="11" spans="1:10" ht="12.75">
      <c r="A11" s="9">
        <v>-4.563997332243978</v>
      </c>
      <c r="B11" s="9">
        <v>-22.772534936710578</v>
      </c>
      <c r="C11" s="9">
        <v>-11.157709985948005</v>
      </c>
      <c r="D11" s="9">
        <v>16.685299746049566</v>
      </c>
      <c r="E11" s="9">
        <v>-2.2690114615466674</v>
      </c>
      <c r="F11">
        <f t="shared" si="0"/>
        <v>-6.593712653704027</v>
      </c>
      <c r="G11">
        <f t="shared" si="0"/>
        <v>39.457834682760144</v>
      </c>
      <c r="H11">
        <f>SIN(alpha)*F11+COS(alpha)*G11</f>
        <v>40.003660421605005</v>
      </c>
      <c r="I11">
        <f>COS(alpha)*F11-SIN(alpha)*G11</f>
        <v>-0.32390937707797374</v>
      </c>
      <c r="J11" s="5">
        <f>E11+0.41284</f>
        <v>-1.8561714615466673</v>
      </c>
    </row>
    <row r="12" ht="12.75">
      <c r="C12">
        <v>-9.023</v>
      </c>
    </row>
    <row r="13" spans="2:3" ht="12.75">
      <c r="B13" t="s">
        <v>62</v>
      </c>
      <c r="C13">
        <f>RADIANS(C12)</f>
        <v>-0.15748105840744836</v>
      </c>
    </row>
    <row r="15" ht="12.75">
      <c r="D15" s="9"/>
    </row>
    <row r="16" ht="12.75">
      <c r="D16" s="9"/>
    </row>
    <row r="17" ht="12.75">
      <c r="D17" s="9"/>
    </row>
    <row r="18" ht="12.75">
      <c r="D18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6"/>
  <sheetViews>
    <sheetView tabSelected="1" workbookViewId="0" topLeftCell="A1">
      <selection activeCell="K3" sqref="K3"/>
    </sheetView>
  </sheetViews>
  <sheetFormatPr defaultColWidth="9.140625" defaultRowHeight="12.75"/>
  <cols>
    <col min="9" max="11" width="9.140625" style="16" customWidth="1"/>
    <col min="15" max="17" width="9.140625" style="9" customWidth="1"/>
  </cols>
  <sheetData>
    <row r="1" spans="1:21" ht="12.75">
      <c r="A1" t="s">
        <v>83</v>
      </c>
      <c r="B1" t="s">
        <v>84</v>
      </c>
      <c r="C1" t="s">
        <v>52</v>
      </c>
      <c r="D1" t="s">
        <v>60</v>
      </c>
      <c r="E1" t="s">
        <v>61</v>
      </c>
      <c r="F1" t="s">
        <v>35</v>
      </c>
      <c r="G1" t="s">
        <v>65</v>
      </c>
      <c r="H1" t="s">
        <v>66</v>
      </c>
      <c r="I1" s="15" t="s">
        <v>61</v>
      </c>
      <c r="J1" s="15" t="s">
        <v>60</v>
      </c>
      <c r="K1" s="15" t="s">
        <v>35</v>
      </c>
      <c r="L1" t="s">
        <v>68</v>
      </c>
      <c r="M1" t="s">
        <v>67</v>
      </c>
      <c r="N1" t="s">
        <v>69</v>
      </c>
      <c r="O1" s="9" t="s">
        <v>70</v>
      </c>
      <c r="P1" s="9" t="s">
        <v>71</v>
      </c>
      <c r="Q1" s="9" t="s">
        <v>72</v>
      </c>
      <c r="R1" s="11" t="s">
        <v>54</v>
      </c>
      <c r="S1" s="12" t="s">
        <v>55</v>
      </c>
      <c r="T1" s="12" t="s">
        <v>56</v>
      </c>
      <c r="U1" s="12" t="s">
        <v>57</v>
      </c>
    </row>
    <row r="2" spans="1:21" ht="12.75">
      <c r="A2" s="9">
        <v>-4.563997332243978</v>
      </c>
      <c r="B2" s="9">
        <v>-22.772534936710578</v>
      </c>
      <c r="C2">
        <v>45</v>
      </c>
      <c r="D2">
        <v>-1.932870130912514</v>
      </c>
      <c r="E2">
        <v>-1.3092143735496893</v>
      </c>
      <c r="F2">
        <v>0.13841715879854238</v>
      </c>
      <c r="G2">
        <f>D2-A2</f>
        <v>2.6311272013314637</v>
      </c>
      <c r="H2">
        <f>E2-B2</f>
        <v>21.463320563160888</v>
      </c>
      <c r="I2" s="16">
        <f>SIN(alpha)*G2+COS(alpha)*H2</f>
        <v>20.785079792879515</v>
      </c>
      <c r="J2" s="16">
        <f>COS(alpha)*G2-SIN(alpha)*H2</f>
        <v>5.964680875807442</v>
      </c>
      <c r="K2" s="17">
        <f>F2+0.41284</f>
        <v>0.5512571587985424</v>
      </c>
      <c r="L2">
        <f>VLOOKUP(C2,$R$2:$U$203,2,FALSE)</f>
        <v>6.192870156092519</v>
      </c>
      <c r="M2">
        <f>VLOOKUP(C2,$R$2:$U$203,3,FALSE)</f>
        <v>20.7224274540841</v>
      </c>
      <c r="N2">
        <f>VLOOKUP(C2,$R$2:$U$203,4,FALSE)</f>
        <v>0.6654</v>
      </c>
      <c r="O2" s="8">
        <f>I2-M2</f>
        <v>0.06265233879541299</v>
      </c>
      <c r="P2" s="8">
        <f>J2-L2</f>
        <v>-0.22818928028507646</v>
      </c>
      <c r="Q2" s="8">
        <f>K2-N2</f>
        <v>-0.11414284120145757</v>
      </c>
      <c r="R2" s="11">
        <v>1</v>
      </c>
      <c r="S2" s="10">
        <v>0.9807739873484927</v>
      </c>
      <c r="T2" s="10">
        <v>4.0866951128926345</v>
      </c>
      <c r="U2" s="10">
        <v>0.047000000000000014</v>
      </c>
    </row>
    <row r="3" spans="1:21" ht="12.75">
      <c r="A3" s="9">
        <v>-4.563997332243978</v>
      </c>
      <c r="B3" s="9">
        <v>-22.772534936710578</v>
      </c>
      <c r="C3">
        <v>56</v>
      </c>
      <c r="D3">
        <v>-1.6736215847012839</v>
      </c>
      <c r="E3">
        <v>3.3614510856815953</v>
      </c>
      <c r="F3">
        <v>-0.2338410308294543</v>
      </c>
      <c r="G3">
        <f aca="true" t="shared" si="0" ref="G3:G66">D3-A3</f>
        <v>2.890375747542694</v>
      </c>
      <c r="H3">
        <f aca="true" t="shared" si="1" ref="H3:H66">E3-B3</f>
        <v>26.133986022392172</v>
      </c>
      <c r="I3" s="16">
        <f aca="true" t="shared" si="2" ref="I3:I66">SIN(alpha)*G3+COS(alpha)*H3</f>
        <v>25.357289743026108</v>
      </c>
      <c r="J3" s="16">
        <f aca="true" t="shared" si="3" ref="J3:J66">COS(alpha)*G3-SIN(alpha)*H3</f>
        <v>6.953226177019955</v>
      </c>
      <c r="K3" s="17">
        <f aca="true" t="shared" si="4" ref="K3:K66">F3+0.41284</f>
        <v>0.1789989691705457</v>
      </c>
      <c r="L3">
        <f aca="true" t="shared" si="5" ref="L3:L66">VLOOKUP(C3,$R$2:$U$203,2,FALSE)</f>
        <v>7.190213572900602</v>
      </c>
      <c r="M3">
        <f aca="true" t="shared" si="6" ref="M3:M66">VLOOKUP(C3,$R$2:$U$203,3,FALSE)</f>
        <v>25.169037298555455</v>
      </c>
      <c r="N3">
        <f aca="true" t="shared" si="7" ref="N3:N66">VLOOKUP(C3,$R$2:$U$203,4,FALSE)</f>
        <v>0.27440000000000003</v>
      </c>
      <c r="O3" s="8">
        <f aca="true" t="shared" si="8" ref="O3:O66">I3-M3</f>
        <v>0.1882524444706526</v>
      </c>
      <c r="P3" s="8">
        <f aca="true" t="shared" si="9" ref="P3:P66">J3-L3</f>
        <v>-0.23698739588064655</v>
      </c>
      <c r="Q3" s="8">
        <f aca="true" t="shared" si="10" ref="Q3:Q66">K3-N3</f>
        <v>-0.09540103082945434</v>
      </c>
      <c r="R3" s="11">
        <v>2</v>
      </c>
      <c r="S3" s="10">
        <v>1.6425362028584638</v>
      </c>
      <c r="T3" s="10">
        <v>7.514125749699648</v>
      </c>
      <c r="U3" s="10">
        <v>0.013000000000000012</v>
      </c>
    </row>
    <row r="4" spans="1:21" ht="12.75">
      <c r="A4" s="9">
        <v>-4.563997332243978</v>
      </c>
      <c r="B4" s="9">
        <v>-22.772534936710578</v>
      </c>
      <c r="C4">
        <v>57</v>
      </c>
      <c r="D4">
        <v>0.33760648206584676</v>
      </c>
      <c r="E4">
        <v>2.7709841466152794</v>
      </c>
      <c r="F4">
        <v>-0.4778841484377133</v>
      </c>
      <c r="G4">
        <f t="shared" si="0"/>
        <v>4.901603814309825</v>
      </c>
      <c r="H4">
        <f t="shared" si="1"/>
        <v>25.543519083325858</v>
      </c>
      <c r="I4" s="16">
        <f t="shared" si="2"/>
        <v>24.45870677814389</v>
      </c>
      <c r="J4" s="16">
        <f t="shared" si="3"/>
        <v>8.846962747376477</v>
      </c>
      <c r="K4" s="17">
        <f t="shared" si="4"/>
        <v>-0.06504414843771333</v>
      </c>
      <c r="L4">
        <f t="shared" si="5"/>
        <v>9.04321787361466</v>
      </c>
      <c r="M4">
        <f t="shared" si="6"/>
        <v>24.25088531683609</v>
      </c>
      <c r="N4">
        <f t="shared" si="7"/>
        <v>0.131</v>
      </c>
      <c r="O4" s="8">
        <f t="shared" si="8"/>
        <v>0.20782146130779822</v>
      </c>
      <c r="P4" s="8">
        <f t="shared" si="9"/>
        <v>-0.1962551262381833</v>
      </c>
      <c r="Q4" s="8">
        <f t="shared" si="10"/>
        <v>-0.19604414843771334</v>
      </c>
      <c r="R4" s="11">
        <v>3</v>
      </c>
      <c r="S4" s="10">
        <v>1.9021954708388478</v>
      </c>
      <c r="T4" s="10">
        <v>10.192745182271564</v>
      </c>
      <c r="U4" s="10">
        <v>0.2824</v>
      </c>
    </row>
    <row r="5" spans="1:21" ht="12.75">
      <c r="A5" s="9">
        <v>-4.563997332243978</v>
      </c>
      <c r="B5" s="9">
        <v>-22.772534936710578</v>
      </c>
      <c r="C5">
        <v>59</v>
      </c>
      <c r="D5">
        <v>1.9689852167120219</v>
      </c>
      <c r="E5">
        <v>4.519851638714627</v>
      </c>
      <c r="F5">
        <v>-0.7021574132575377</v>
      </c>
      <c r="G5">
        <f t="shared" si="0"/>
        <v>6.532982548955999</v>
      </c>
      <c r="H5">
        <f t="shared" si="1"/>
        <v>27.292386575425205</v>
      </c>
      <c r="I5" s="16">
        <f t="shared" si="2"/>
        <v>25.930082193028554</v>
      </c>
      <c r="J5" s="16">
        <f t="shared" si="3"/>
        <v>10.732430453079917</v>
      </c>
      <c r="K5" s="17">
        <f t="shared" si="4"/>
        <v>-0.2893174132575377</v>
      </c>
      <c r="L5">
        <f t="shared" si="5"/>
        <v>10.814288927850638</v>
      </c>
      <c r="M5">
        <f t="shared" si="6"/>
        <v>25.7212173612558</v>
      </c>
      <c r="N5">
        <f t="shared" si="7"/>
        <v>-0.182</v>
      </c>
      <c r="O5" s="8">
        <f t="shared" si="8"/>
        <v>0.20886483177275394</v>
      </c>
      <c r="P5" s="8">
        <f t="shared" si="9"/>
        <v>-0.08185847477072095</v>
      </c>
      <c r="Q5" s="8">
        <f t="shared" si="10"/>
        <v>-0.10731741325753769</v>
      </c>
      <c r="R5" s="11">
        <v>4</v>
      </c>
      <c r="S5" s="10">
        <v>3.250990178499224</v>
      </c>
      <c r="T5" s="10">
        <v>8.689343094808812</v>
      </c>
      <c r="U5" s="10">
        <v>0.229</v>
      </c>
    </row>
    <row r="6" spans="1:21" ht="12.75">
      <c r="A6" s="9">
        <v>-4.563997332243978</v>
      </c>
      <c r="B6" s="9">
        <v>-22.772534936710578</v>
      </c>
      <c r="C6">
        <v>58</v>
      </c>
      <c r="D6">
        <v>1.5392749292685948</v>
      </c>
      <c r="E6">
        <v>6.929511458141565</v>
      </c>
      <c r="F6">
        <v>-0.9097556463537342</v>
      </c>
      <c r="G6">
        <f t="shared" si="0"/>
        <v>6.103272261512572</v>
      </c>
      <c r="H6">
        <f t="shared" si="1"/>
        <v>29.702046394852143</v>
      </c>
      <c r="I6" s="16">
        <f t="shared" si="2"/>
        <v>28.377315457311827</v>
      </c>
      <c r="J6" s="16">
        <f t="shared" si="3"/>
        <v>10.685946835742222</v>
      </c>
      <c r="K6" s="17">
        <f t="shared" si="4"/>
        <v>-0.4969156463537342</v>
      </c>
      <c r="L6">
        <f t="shared" si="5"/>
        <v>10.77317451664528</v>
      </c>
      <c r="M6">
        <f t="shared" si="6"/>
        <v>28.07647756029778</v>
      </c>
      <c r="N6">
        <f t="shared" si="7"/>
        <v>-0.37899999999999995</v>
      </c>
      <c r="O6" s="8">
        <f t="shared" si="8"/>
        <v>0.3008378970140484</v>
      </c>
      <c r="P6" s="8">
        <f t="shared" si="9"/>
        <v>-0.08722768090305877</v>
      </c>
      <c r="Q6" s="8">
        <f t="shared" si="10"/>
        <v>-0.11791564635373425</v>
      </c>
      <c r="R6" s="11">
        <v>5</v>
      </c>
      <c r="S6" s="10">
        <v>3.0638791309517015</v>
      </c>
      <c r="T6" s="10">
        <v>4.831309080458281</v>
      </c>
      <c r="U6" s="10">
        <v>0.4934</v>
      </c>
    </row>
    <row r="7" spans="1:21" ht="12.75">
      <c r="A7" s="9">
        <v>-4.563997332243978</v>
      </c>
      <c r="B7" s="9">
        <v>-22.772534936710578</v>
      </c>
      <c r="C7">
        <v>55</v>
      </c>
      <c r="D7">
        <v>-0.847934049483706</v>
      </c>
      <c r="E7">
        <v>6.040447625907051</v>
      </c>
      <c r="F7">
        <v>-0.5315285161161039</v>
      </c>
      <c r="G7">
        <f t="shared" si="0"/>
        <v>3.7160632827602718</v>
      </c>
      <c r="H7">
        <f t="shared" si="1"/>
        <v>28.812982562617627</v>
      </c>
      <c r="I7" s="16">
        <f t="shared" si="2"/>
        <v>27.873641595713053</v>
      </c>
      <c r="J7" s="16">
        <f t="shared" si="3"/>
        <v>8.18884574704651</v>
      </c>
      <c r="K7" s="17">
        <f t="shared" si="4"/>
        <v>-0.11868851611610387</v>
      </c>
      <c r="L7">
        <f t="shared" si="5"/>
        <v>8.32991860059192</v>
      </c>
      <c r="M7">
        <f t="shared" si="6"/>
        <v>27.670839139200538</v>
      </c>
      <c r="N7">
        <f t="shared" si="7"/>
        <v>0.019000000000000017</v>
      </c>
      <c r="O7" s="8">
        <f t="shared" si="8"/>
        <v>0.20280245651251505</v>
      </c>
      <c r="P7" s="8">
        <f t="shared" si="9"/>
        <v>-0.14107285354540977</v>
      </c>
      <c r="Q7" s="8">
        <f t="shared" si="10"/>
        <v>-0.1376885161161039</v>
      </c>
      <c r="R7" s="11">
        <v>6</v>
      </c>
      <c r="S7" s="10">
        <v>4.738440880152798</v>
      </c>
      <c r="T7" s="10">
        <v>2.7361157843367607</v>
      </c>
      <c r="U7" s="10">
        <v>0.5584</v>
      </c>
    </row>
    <row r="8" spans="1:21" ht="12.75">
      <c r="A8" s="9">
        <v>-4.563997332243978</v>
      </c>
      <c r="B8" s="9">
        <v>-22.772534936710578</v>
      </c>
      <c r="C8">
        <v>54</v>
      </c>
      <c r="D8">
        <v>-3.3129772594187785</v>
      </c>
      <c r="E8">
        <v>6.009502177830869</v>
      </c>
      <c r="F8">
        <v>-0.3726002701002169</v>
      </c>
      <c r="G8">
        <f t="shared" si="0"/>
        <v>1.2510200728251992</v>
      </c>
      <c r="H8">
        <f t="shared" si="1"/>
        <v>28.782037114541446</v>
      </c>
      <c r="I8" s="16">
        <f t="shared" si="2"/>
        <v>28.229674116930195</v>
      </c>
      <c r="J8" s="16">
        <f t="shared" si="3"/>
        <v>5.749453098980316</v>
      </c>
      <c r="K8" s="17">
        <f t="shared" si="4"/>
        <v>0.04023972989978308</v>
      </c>
      <c r="L8">
        <f t="shared" si="5"/>
        <v>6.0039504488336215</v>
      </c>
      <c r="M8">
        <f t="shared" si="6"/>
        <v>28.048570733068566</v>
      </c>
      <c r="N8">
        <f t="shared" si="7"/>
        <v>0.097</v>
      </c>
      <c r="O8" s="8">
        <f t="shared" si="8"/>
        <v>0.18110338386162894</v>
      </c>
      <c r="P8" s="8">
        <f t="shared" si="9"/>
        <v>-0.2544973498533052</v>
      </c>
      <c r="Q8" s="8">
        <f t="shared" si="10"/>
        <v>-0.05676027010021692</v>
      </c>
      <c r="R8" s="11">
        <v>7</v>
      </c>
      <c r="S8" s="10">
        <v>11.168827030424554</v>
      </c>
      <c r="T8" s="10">
        <v>1.3269124780699901</v>
      </c>
      <c r="U8" s="10">
        <v>0.187</v>
      </c>
    </row>
    <row r="9" spans="1:21" ht="12.75">
      <c r="A9" s="9">
        <v>-4.563997332243978</v>
      </c>
      <c r="B9" s="9">
        <v>-22.772534936710578</v>
      </c>
      <c r="C9">
        <v>53</v>
      </c>
      <c r="D9">
        <v>-5.531862472164513</v>
      </c>
      <c r="E9">
        <v>7.161784367630183</v>
      </c>
      <c r="F9">
        <v>-0.40404460296732625</v>
      </c>
      <c r="G9">
        <f t="shared" si="0"/>
        <v>-0.9678651399205354</v>
      </c>
      <c r="H9">
        <f t="shared" si="1"/>
        <v>29.93431930434076</v>
      </c>
      <c r="I9" s="16">
        <f t="shared" si="2"/>
        <v>29.715687194169114</v>
      </c>
      <c r="J9" s="16">
        <f t="shared" si="3"/>
        <v>3.7387390550284416</v>
      </c>
      <c r="K9" s="17">
        <f t="shared" si="4"/>
        <v>0.008795397032673735</v>
      </c>
      <c r="L9">
        <f t="shared" si="5"/>
        <v>4.031230735744673</v>
      </c>
      <c r="M9">
        <f t="shared" si="6"/>
        <v>29.56738669742707</v>
      </c>
      <c r="N9">
        <f t="shared" si="7"/>
        <v>0.227</v>
      </c>
      <c r="O9" s="8">
        <f t="shared" si="8"/>
        <v>0.14830049674204204</v>
      </c>
      <c r="P9" s="8">
        <f t="shared" si="9"/>
        <v>-0.29249168071623144</v>
      </c>
      <c r="Q9" s="8">
        <f t="shared" si="10"/>
        <v>-0.21820460296732627</v>
      </c>
      <c r="R9" s="11">
        <v>8</v>
      </c>
      <c r="S9" s="10">
        <v>9.698007584777669</v>
      </c>
      <c r="T9" s="10">
        <v>3.7399958082322518</v>
      </c>
      <c r="U9" s="10">
        <v>0.3974</v>
      </c>
    </row>
    <row r="10" spans="1:21" ht="12.75">
      <c r="A10" s="9">
        <v>-4.563997332243978</v>
      </c>
      <c r="B10" s="9">
        <v>-22.772534936710578</v>
      </c>
      <c r="C10">
        <v>52</v>
      </c>
      <c r="D10">
        <v>-5.332338278965898</v>
      </c>
      <c r="E10">
        <v>4.94298976968471</v>
      </c>
      <c r="F10">
        <v>-0.14470087275842713</v>
      </c>
      <c r="G10">
        <f t="shared" si="0"/>
        <v>-0.7683409467219207</v>
      </c>
      <c r="H10">
        <f t="shared" si="1"/>
        <v>27.715524706395286</v>
      </c>
      <c r="I10" s="16">
        <f t="shared" si="2"/>
        <v>27.493057583450817</v>
      </c>
      <c r="J10" s="16">
        <f t="shared" si="3"/>
        <v>3.5878185955082493</v>
      </c>
      <c r="K10" s="17">
        <f t="shared" si="4"/>
        <v>0.26813912724157285</v>
      </c>
      <c r="L10">
        <f t="shared" si="5"/>
        <v>3.857043227940388</v>
      </c>
      <c r="M10">
        <f t="shared" si="6"/>
        <v>27.340306386319064</v>
      </c>
      <c r="N10">
        <f t="shared" si="7"/>
        <v>0.251</v>
      </c>
      <c r="O10" s="8">
        <f t="shared" si="8"/>
        <v>0.152751197131753</v>
      </c>
      <c r="P10" s="8">
        <f t="shared" si="9"/>
        <v>-0.26922463243213857</v>
      </c>
      <c r="Q10" s="8">
        <f t="shared" si="10"/>
        <v>0.01713912724157285</v>
      </c>
      <c r="R10" s="11">
        <v>9</v>
      </c>
      <c r="S10" s="10">
        <v>8.439353321932593</v>
      </c>
      <c r="T10" s="10">
        <v>5.99991603837798</v>
      </c>
      <c r="U10" s="10">
        <v>0.8804000000000001</v>
      </c>
    </row>
    <row r="11" spans="1:21" ht="12.75">
      <c r="A11" s="9">
        <v>-4.563997332243978</v>
      </c>
      <c r="B11" s="9">
        <v>-22.772534936710578</v>
      </c>
      <c r="C11">
        <v>51</v>
      </c>
      <c r="D11">
        <v>-5.651722956444374</v>
      </c>
      <c r="E11">
        <v>2.389239017240336</v>
      </c>
      <c r="F11">
        <v>-0.025900429996674745</v>
      </c>
      <c r="G11">
        <f t="shared" si="0"/>
        <v>-1.087725624200396</v>
      </c>
      <c r="H11">
        <f t="shared" si="1"/>
        <v>25.161773953950913</v>
      </c>
      <c r="I11" s="16">
        <f t="shared" si="2"/>
        <v>25.02099770901348</v>
      </c>
      <c r="J11" s="16">
        <f t="shared" si="3"/>
        <v>2.8718790345011107</v>
      </c>
      <c r="K11" s="17">
        <f t="shared" si="4"/>
        <v>0.38693957000332524</v>
      </c>
      <c r="L11">
        <f t="shared" si="5"/>
        <v>2.9324498783969486</v>
      </c>
      <c r="M11">
        <f t="shared" si="6"/>
        <v>24.858327913813707</v>
      </c>
      <c r="N11">
        <f t="shared" si="7"/>
        <v>0.45640000000000003</v>
      </c>
      <c r="O11" s="8">
        <f t="shared" si="8"/>
        <v>0.16266979519977198</v>
      </c>
      <c r="P11" s="8">
        <f t="shared" si="9"/>
        <v>-0.06057084389583789</v>
      </c>
      <c r="Q11" s="8">
        <f t="shared" si="10"/>
        <v>-0.06946042999667479</v>
      </c>
      <c r="R11" s="11">
        <v>10</v>
      </c>
      <c r="S11" s="10">
        <v>7.597548980907269</v>
      </c>
      <c r="T11" s="10">
        <v>6.403527796669186</v>
      </c>
      <c r="U11" s="10">
        <v>0.7054</v>
      </c>
    </row>
    <row r="12" spans="1:21" ht="12.75">
      <c r="A12" s="9">
        <v>-4.563997332243978</v>
      </c>
      <c r="B12" s="9">
        <v>-22.772534936710578</v>
      </c>
      <c r="C12">
        <v>50</v>
      </c>
      <c r="D12">
        <v>-8.414542448118997</v>
      </c>
      <c r="E12">
        <v>3.539315969837115</v>
      </c>
      <c r="F12">
        <v>0.018589940498334206</v>
      </c>
      <c r="G12">
        <f t="shared" si="0"/>
        <v>-3.8505451158750192</v>
      </c>
      <c r="H12">
        <f t="shared" si="1"/>
        <v>26.311850906547694</v>
      </c>
      <c r="I12" s="16">
        <f t="shared" si="2"/>
        <v>26.59013855988898</v>
      </c>
      <c r="J12" s="16">
        <f t="shared" si="3"/>
        <v>0.323615796414193</v>
      </c>
      <c r="K12" s="17">
        <f t="shared" si="4"/>
        <v>0.43142994049833416</v>
      </c>
      <c r="L12">
        <f t="shared" si="5"/>
        <v>0.7292205635217874</v>
      </c>
      <c r="M12">
        <f t="shared" si="6"/>
        <v>26.467406403532195</v>
      </c>
      <c r="N12">
        <f t="shared" si="7"/>
        <v>0.5394</v>
      </c>
      <c r="O12" s="8">
        <f t="shared" si="8"/>
        <v>0.12273215635678625</v>
      </c>
      <c r="P12" s="8">
        <f t="shared" si="9"/>
        <v>-0.4056047671075944</v>
      </c>
      <c r="Q12" s="8">
        <f t="shared" si="10"/>
        <v>-0.10797005950166583</v>
      </c>
      <c r="R12" s="11">
        <v>11</v>
      </c>
      <c r="S12" s="10">
        <v>6.0623912760193805</v>
      </c>
      <c r="T12" s="10">
        <v>8.75496221444982</v>
      </c>
      <c r="U12" s="10">
        <v>0.5764</v>
      </c>
    </row>
    <row r="13" spans="1:21" ht="12.75">
      <c r="A13" s="9">
        <v>-4.563997332243978</v>
      </c>
      <c r="B13" s="9">
        <v>-22.772534936710578</v>
      </c>
      <c r="C13">
        <v>49</v>
      </c>
      <c r="D13">
        <v>-7.347818670275165</v>
      </c>
      <c r="E13">
        <v>0.32486273395786675</v>
      </c>
      <c r="F13">
        <v>0.4970224952247079</v>
      </c>
      <c r="G13">
        <f t="shared" si="0"/>
        <v>-2.7838213380311876</v>
      </c>
      <c r="H13">
        <f t="shared" si="1"/>
        <v>23.097397670668446</v>
      </c>
      <c r="I13" s="16">
        <f t="shared" si="2"/>
        <v>23.248167402194394</v>
      </c>
      <c r="J13" s="16">
        <f t="shared" si="3"/>
        <v>0.8730136531714736</v>
      </c>
      <c r="K13" s="17">
        <f t="shared" si="4"/>
        <v>0.9098624952247079</v>
      </c>
      <c r="L13">
        <f t="shared" si="5"/>
        <v>1.1731858983064563</v>
      </c>
      <c r="M13">
        <f t="shared" si="6"/>
        <v>23.1699280061034</v>
      </c>
      <c r="N13">
        <f t="shared" si="7"/>
        <v>0.9954000000000001</v>
      </c>
      <c r="O13" s="8">
        <f t="shared" si="8"/>
        <v>0.07823939609099284</v>
      </c>
      <c r="P13" s="8">
        <f t="shared" si="9"/>
        <v>-0.30017224513498264</v>
      </c>
      <c r="Q13" s="8">
        <f t="shared" si="10"/>
        <v>-0.0855375047752922</v>
      </c>
      <c r="R13" s="11">
        <v>12</v>
      </c>
      <c r="S13" s="10">
        <v>4.943282517625471</v>
      </c>
      <c r="T13" s="10">
        <v>10.383109501056914</v>
      </c>
      <c r="U13" s="10">
        <v>0.6104</v>
      </c>
    </row>
    <row r="14" spans="1:21" ht="12.75">
      <c r="A14" s="9">
        <v>-4.563997332243978</v>
      </c>
      <c r="B14" s="9">
        <v>-22.772534936710578</v>
      </c>
      <c r="C14">
        <v>48</v>
      </c>
      <c r="D14">
        <v>-5.46472893336529</v>
      </c>
      <c r="E14">
        <v>0.5466026386406216</v>
      </c>
      <c r="F14">
        <v>0.49517170475584843</v>
      </c>
      <c r="G14">
        <f t="shared" si="0"/>
        <v>-0.9007316011213122</v>
      </c>
      <c r="H14">
        <f t="shared" si="1"/>
        <v>23.3191375753512</v>
      </c>
      <c r="I14" s="16">
        <f t="shared" si="2"/>
        <v>23.171836652595896</v>
      </c>
      <c r="J14" s="16">
        <f t="shared" si="3"/>
        <v>2.7675767055003613</v>
      </c>
      <c r="K14" s="17">
        <f t="shared" si="4"/>
        <v>0.9080117047558485</v>
      </c>
      <c r="L14">
        <f t="shared" si="5"/>
        <v>3.047947910020299</v>
      </c>
      <c r="M14">
        <f t="shared" si="6"/>
        <v>23.066469176443167</v>
      </c>
      <c r="N14">
        <f t="shared" si="7"/>
        <v>0.9114</v>
      </c>
      <c r="O14" s="8">
        <f t="shared" si="8"/>
        <v>0.10536747615272901</v>
      </c>
      <c r="P14" s="8">
        <f t="shared" si="9"/>
        <v>-0.2803712045199376</v>
      </c>
      <c r="Q14" s="8">
        <f t="shared" si="10"/>
        <v>-0.003388295244151518</v>
      </c>
      <c r="R14" s="11">
        <v>13</v>
      </c>
      <c r="S14" s="10">
        <v>1.4974740451567325</v>
      </c>
      <c r="T14" s="10">
        <v>14.083017739251838</v>
      </c>
      <c r="U14" s="10">
        <v>0.6434</v>
      </c>
    </row>
    <row r="15" spans="1:21" ht="12.75">
      <c r="A15" s="9">
        <v>-4.563997332243978</v>
      </c>
      <c r="B15" s="9">
        <v>-22.772534936710578</v>
      </c>
      <c r="C15">
        <v>46</v>
      </c>
      <c r="D15">
        <v>-4.442129455720401</v>
      </c>
      <c r="E15">
        <v>-0.3224379309496883</v>
      </c>
      <c r="F15">
        <v>0.3520815047490411</v>
      </c>
      <c r="G15">
        <f t="shared" si="0"/>
        <v>0.12186787652357634</v>
      </c>
      <c r="H15">
        <f t="shared" si="1"/>
        <v>22.450097005760888</v>
      </c>
      <c r="I15" s="16">
        <f t="shared" si="2"/>
        <v>22.153174823479656</v>
      </c>
      <c r="J15" s="16">
        <f t="shared" si="3"/>
        <v>3.641229543402814</v>
      </c>
      <c r="K15" s="17">
        <f t="shared" si="4"/>
        <v>0.7649215047490411</v>
      </c>
      <c r="L15">
        <f t="shared" si="5"/>
        <v>3.75142304829111</v>
      </c>
      <c r="M15">
        <f t="shared" si="6"/>
        <v>21.92680323423253</v>
      </c>
      <c r="N15">
        <f t="shared" si="7"/>
        <v>0.9503999999999999</v>
      </c>
      <c r="O15" s="8">
        <f t="shared" si="8"/>
        <v>0.22637158924712608</v>
      </c>
      <c r="P15" s="8">
        <f t="shared" si="9"/>
        <v>-0.11019350488829627</v>
      </c>
      <c r="Q15" s="8">
        <f t="shared" si="10"/>
        <v>-0.18547849525095883</v>
      </c>
      <c r="R15" s="11">
        <v>14</v>
      </c>
      <c r="S15" s="10">
        <v>0.5919806810706457</v>
      </c>
      <c r="T15" s="10">
        <v>17.468022579365964</v>
      </c>
      <c r="U15" s="10">
        <v>0.7934000000000001</v>
      </c>
    </row>
    <row r="16" spans="1:21" ht="12.75">
      <c r="A16" s="9">
        <v>-4.563997332243978</v>
      </c>
      <c r="B16" s="9">
        <v>-22.772534936710578</v>
      </c>
      <c r="C16">
        <v>47</v>
      </c>
      <c r="D16">
        <v>-5.05906846156891</v>
      </c>
      <c r="E16">
        <v>-1.019692947385756</v>
      </c>
      <c r="F16">
        <v>0.4460052399744494</v>
      </c>
      <c r="G16">
        <f t="shared" si="0"/>
        <v>-0.49507112932493236</v>
      </c>
      <c r="H16">
        <f t="shared" si="1"/>
        <v>21.75284198932482</v>
      </c>
      <c r="I16" s="16">
        <f t="shared" si="2"/>
        <v>21.56130313591027</v>
      </c>
      <c r="J16" s="16">
        <f t="shared" si="3"/>
        <v>2.9225737145553947</v>
      </c>
      <c r="K16" s="17">
        <f t="shared" si="4"/>
        <v>0.8588452399744494</v>
      </c>
      <c r="L16">
        <f t="shared" si="5"/>
        <v>3.155362555834175</v>
      </c>
      <c r="M16">
        <f t="shared" si="6"/>
        <v>21.369056078854758</v>
      </c>
      <c r="N16">
        <f t="shared" si="7"/>
        <v>0.8984000000000001</v>
      </c>
      <c r="O16" s="8">
        <f t="shared" si="8"/>
        <v>0.1922470570555106</v>
      </c>
      <c r="P16" s="8">
        <f t="shared" si="9"/>
        <v>-0.2327888412787802</v>
      </c>
      <c r="Q16" s="8">
        <f t="shared" si="10"/>
        <v>-0.039554760025550695</v>
      </c>
      <c r="R16" s="11">
        <v>15</v>
      </c>
      <c r="S16" s="10">
        <v>2.847292539000708</v>
      </c>
      <c r="T16" s="10">
        <v>16.056662092644</v>
      </c>
      <c r="U16" s="10">
        <v>0.8824000000000001</v>
      </c>
    </row>
    <row r="17" spans="1:21" ht="12.75">
      <c r="A17" s="9">
        <v>-4.563997332243978</v>
      </c>
      <c r="B17" s="9">
        <v>-22.772534936710578</v>
      </c>
      <c r="C17">
        <v>115</v>
      </c>
      <c r="D17">
        <v>0.3699411874162582</v>
      </c>
      <c r="E17">
        <v>12.708230314518266</v>
      </c>
      <c r="F17">
        <v>-1.8782830344784098</v>
      </c>
      <c r="G17">
        <f t="shared" si="0"/>
        <v>4.933938519660236</v>
      </c>
      <c r="H17">
        <f t="shared" si="1"/>
        <v>35.480765251228846</v>
      </c>
      <c r="I17" s="16">
        <f t="shared" si="2"/>
        <v>34.26791305547028</v>
      </c>
      <c r="J17" s="16">
        <f t="shared" si="3"/>
        <v>10.437364942902246</v>
      </c>
      <c r="K17" s="17">
        <f t="shared" si="4"/>
        <v>-1.46544303447841</v>
      </c>
      <c r="L17">
        <f t="shared" si="5"/>
        <v>10.697937944574877</v>
      </c>
      <c r="M17">
        <f t="shared" si="6"/>
        <v>34.064978830083334</v>
      </c>
      <c r="N17">
        <f t="shared" si="7"/>
        <v>-1.345</v>
      </c>
      <c r="O17" s="8">
        <f t="shared" si="8"/>
        <v>0.20293422538694728</v>
      </c>
      <c r="P17" s="8">
        <f t="shared" si="9"/>
        <v>-0.26057300167263087</v>
      </c>
      <c r="Q17" s="8">
        <f t="shared" si="10"/>
        <v>-0.12044303447840998</v>
      </c>
      <c r="R17" s="11">
        <v>16</v>
      </c>
      <c r="S17" s="10">
        <v>4.800128571526395</v>
      </c>
      <c r="T17" s="10">
        <v>17.117993534781345</v>
      </c>
      <c r="U17" s="10">
        <v>0.8044</v>
      </c>
    </row>
    <row r="18" spans="1:21" ht="12.75">
      <c r="A18" s="9">
        <v>-4.563997332243978</v>
      </c>
      <c r="B18" s="9">
        <v>-22.772534936710578</v>
      </c>
      <c r="C18">
        <v>114</v>
      </c>
      <c r="D18">
        <v>2.4113122698298923</v>
      </c>
      <c r="E18">
        <v>11.911034535342552</v>
      </c>
      <c r="F18">
        <v>-1.9942737452281112</v>
      </c>
      <c r="G18">
        <f t="shared" si="0"/>
        <v>6.97530960207387</v>
      </c>
      <c r="H18">
        <f t="shared" si="1"/>
        <v>34.68356947205313</v>
      </c>
      <c r="I18" s="16">
        <f t="shared" si="2"/>
        <v>33.16043206655601</v>
      </c>
      <c r="J18" s="16">
        <f t="shared" si="3"/>
        <v>12.328450045599547</v>
      </c>
      <c r="K18" s="17">
        <f t="shared" si="4"/>
        <v>-1.5814337452281113</v>
      </c>
      <c r="L18">
        <f t="shared" si="5"/>
        <v>12.416118093012408</v>
      </c>
      <c r="M18">
        <f t="shared" si="6"/>
        <v>32.99656225518607</v>
      </c>
      <c r="N18">
        <f t="shared" si="7"/>
        <v>-1.61</v>
      </c>
      <c r="O18" s="8">
        <f t="shared" si="8"/>
        <v>0.16386981136994194</v>
      </c>
      <c r="P18" s="8">
        <f t="shared" si="9"/>
        <v>-0.08766804741286016</v>
      </c>
      <c r="Q18" s="8">
        <f t="shared" si="10"/>
        <v>0.028566254771888788</v>
      </c>
      <c r="R18" s="11">
        <v>17</v>
      </c>
      <c r="S18" s="10">
        <v>7.0012892955434385</v>
      </c>
      <c r="T18" s="10">
        <v>15.861931646558967</v>
      </c>
      <c r="U18" s="10">
        <v>0.8213999999999999</v>
      </c>
    </row>
    <row r="19" spans="1:21" ht="12.75">
      <c r="A19" s="9">
        <v>-4.563997332243978</v>
      </c>
      <c r="B19" s="9">
        <v>-22.772534936710578</v>
      </c>
      <c r="C19">
        <v>113</v>
      </c>
      <c r="D19">
        <v>2.2564650458411393</v>
      </c>
      <c r="E19">
        <v>9.38813337241219</v>
      </c>
      <c r="F19">
        <v>-1.4276542144709408</v>
      </c>
      <c r="G19">
        <f t="shared" si="0"/>
        <v>6.820462378085117</v>
      </c>
      <c r="H19">
        <f t="shared" si="1"/>
        <v>32.16066830912277</v>
      </c>
      <c r="I19" s="16">
        <f t="shared" si="2"/>
        <v>30.693035469455378</v>
      </c>
      <c r="J19" s="16">
        <f t="shared" si="3"/>
        <v>11.779850033469973</v>
      </c>
      <c r="K19" s="17">
        <f t="shared" si="4"/>
        <v>-1.014814214470941</v>
      </c>
      <c r="L19">
        <f t="shared" si="5"/>
        <v>12.111044936681584</v>
      </c>
      <c r="M19">
        <f t="shared" si="6"/>
        <v>30.4251928983479</v>
      </c>
      <c r="N19">
        <f t="shared" si="7"/>
        <v>-0.9790000000000001</v>
      </c>
      <c r="O19" s="8">
        <f t="shared" si="8"/>
        <v>0.26784257110747944</v>
      </c>
      <c r="P19" s="8">
        <f t="shared" si="9"/>
        <v>-0.3311949032116104</v>
      </c>
      <c r="Q19" s="8">
        <f t="shared" si="10"/>
        <v>-0.0358142144709408</v>
      </c>
      <c r="R19" s="11">
        <v>18</v>
      </c>
      <c r="S19" s="10">
        <v>5.039086824349429</v>
      </c>
      <c r="T19" s="10">
        <v>14.73365044843497</v>
      </c>
      <c r="U19" s="10">
        <v>0.8513999999999999</v>
      </c>
    </row>
    <row r="20" spans="1:21" s="9" customFormat="1" ht="12.75">
      <c r="A20" s="9">
        <v>-4.563997332243978</v>
      </c>
      <c r="B20" s="9">
        <v>-22.772534936710578</v>
      </c>
      <c r="C20" s="9">
        <v>113</v>
      </c>
      <c r="D20" s="9">
        <v>2.256464338291724</v>
      </c>
      <c r="E20" s="9">
        <v>9.388130428618183</v>
      </c>
      <c r="F20" s="9">
        <v>-1.4276693042724768</v>
      </c>
      <c r="G20" s="9">
        <f t="shared" si="0"/>
        <v>6.8204616705357015</v>
      </c>
      <c r="H20" s="9">
        <f t="shared" si="1"/>
        <v>32.16066536532876</v>
      </c>
      <c r="I20" s="16">
        <f t="shared" si="2"/>
        <v>30.69303267305509</v>
      </c>
      <c r="J20" s="16">
        <f t="shared" si="3"/>
        <v>11.779848872998183</v>
      </c>
      <c r="K20" s="17">
        <f t="shared" si="4"/>
        <v>-1.0148293042724768</v>
      </c>
      <c r="L20" s="9">
        <f t="shared" si="5"/>
        <v>12.111044936681584</v>
      </c>
      <c r="M20" s="9">
        <f t="shared" si="6"/>
        <v>30.4251928983479</v>
      </c>
      <c r="N20" s="9">
        <f t="shared" si="7"/>
        <v>-0.9790000000000001</v>
      </c>
      <c r="O20" s="8">
        <f t="shared" si="8"/>
        <v>0.2678397747071912</v>
      </c>
      <c r="P20" s="8">
        <f t="shared" si="9"/>
        <v>-0.33119606368340015</v>
      </c>
      <c r="Q20" s="8">
        <f t="shared" si="10"/>
        <v>-0.03582930427247666</v>
      </c>
      <c r="R20" s="13">
        <v>19</v>
      </c>
      <c r="S20" s="14">
        <v>6.0718765719019725</v>
      </c>
      <c r="T20" s="14">
        <v>13.412980036352396</v>
      </c>
      <c r="U20" s="14">
        <v>0.8984000000000001</v>
      </c>
    </row>
    <row r="21" spans="1:21" ht="12.75">
      <c r="A21" s="9">
        <v>-4.563997332243978</v>
      </c>
      <c r="B21" s="9">
        <v>-22.772534936710578</v>
      </c>
      <c r="C21">
        <v>112</v>
      </c>
      <c r="D21">
        <v>4.363077479975786</v>
      </c>
      <c r="E21">
        <v>10.630502163612935</v>
      </c>
      <c r="F21">
        <v>-1.986503038848927</v>
      </c>
      <c r="G21">
        <f t="shared" si="0"/>
        <v>8.927074812219765</v>
      </c>
      <c r="H21">
        <f t="shared" si="1"/>
        <v>33.403037100323516</v>
      </c>
      <c r="I21" s="16">
        <f t="shared" si="2"/>
        <v>31.589648523869755</v>
      </c>
      <c r="J21" s="16">
        <f t="shared" si="3"/>
        <v>14.05523597692089</v>
      </c>
      <c r="K21" s="17">
        <f t="shared" si="4"/>
        <v>-1.573663038848927</v>
      </c>
      <c r="L21">
        <f t="shared" si="5"/>
        <v>14.204850249894008</v>
      </c>
      <c r="M21">
        <f t="shared" si="6"/>
        <v>31.29775023764625</v>
      </c>
      <c r="N21">
        <f t="shared" si="7"/>
        <v>-1.5390000000000001</v>
      </c>
      <c r="O21" s="8">
        <f t="shared" si="8"/>
        <v>0.29189828622350333</v>
      </c>
      <c r="P21" s="8">
        <f t="shared" si="9"/>
        <v>-0.14961427297311758</v>
      </c>
      <c r="Q21" s="8">
        <f t="shared" si="10"/>
        <v>-0.03466303884892685</v>
      </c>
      <c r="R21" s="11">
        <v>20</v>
      </c>
      <c r="S21" s="10">
        <v>8.478994992978539</v>
      </c>
      <c r="T21" s="10">
        <v>13.610813064216437</v>
      </c>
      <c r="U21" s="10">
        <v>0.8553999999999999</v>
      </c>
    </row>
    <row r="22" spans="1:21" ht="12.75">
      <c r="A22" s="9">
        <v>-4.563997332243978</v>
      </c>
      <c r="B22" s="9">
        <v>-22.772534936710578</v>
      </c>
      <c r="C22">
        <v>110</v>
      </c>
      <c r="D22">
        <v>7.330393854057216</v>
      </c>
      <c r="E22">
        <v>7.913924493712582</v>
      </c>
      <c r="F22">
        <v>-1.7720713377185653</v>
      </c>
      <c r="G22">
        <f t="shared" si="0"/>
        <v>11.894391186301194</v>
      </c>
      <c r="H22">
        <f t="shared" si="1"/>
        <v>30.68645943042316</v>
      </c>
      <c r="I22" s="16">
        <f t="shared" si="2"/>
        <v>28.441320237436088</v>
      </c>
      <c r="J22" s="16">
        <f t="shared" si="3"/>
        <v>16.55978976978194</v>
      </c>
      <c r="K22" s="17">
        <f t="shared" si="4"/>
        <v>-1.3592313377185654</v>
      </c>
      <c r="L22">
        <f t="shared" si="5"/>
        <v>16.61405004622058</v>
      </c>
      <c r="M22">
        <f t="shared" si="6"/>
        <v>28.220522858757914</v>
      </c>
      <c r="N22">
        <f t="shared" si="7"/>
        <v>-1.363</v>
      </c>
      <c r="O22" s="8">
        <f t="shared" si="8"/>
        <v>0.22079737867817428</v>
      </c>
      <c r="P22" s="8">
        <f t="shared" si="9"/>
        <v>-0.054260276438640176</v>
      </c>
      <c r="Q22" s="8">
        <f t="shared" si="10"/>
        <v>0.003768662281434576</v>
      </c>
      <c r="R22" s="11">
        <v>21</v>
      </c>
      <c r="S22" s="10">
        <v>7.1840309181905795</v>
      </c>
      <c r="T22" s="10">
        <v>11.2448627171025</v>
      </c>
      <c r="U22" s="10">
        <v>0.6574</v>
      </c>
    </row>
    <row r="23" spans="1:21" ht="12.75">
      <c r="A23" s="9">
        <v>-4.563997332243978</v>
      </c>
      <c r="B23" s="9">
        <v>-22.772534936710578</v>
      </c>
      <c r="C23">
        <v>136</v>
      </c>
      <c r="D23">
        <v>7.18626382062157</v>
      </c>
      <c r="E23">
        <v>12.321916826130266</v>
      </c>
      <c r="F23">
        <v>-2.722231670377221</v>
      </c>
      <c r="G23">
        <f t="shared" si="0"/>
        <v>11.750261152865548</v>
      </c>
      <c r="H23">
        <f t="shared" si="1"/>
        <v>35.09445176284085</v>
      </c>
      <c r="I23" s="16">
        <f t="shared" si="2"/>
        <v>32.817369758963714</v>
      </c>
      <c r="J23" s="16">
        <f t="shared" si="3"/>
        <v>17.10875284169942</v>
      </c>
      <c r="K23" s="17">
        <f t="shared" si="4"/>
        <v>-2.309391670377221</v>
      </c>
      <c r="L23">
        <f t="shared" si="5"/>
        <v>17.440816055575343</v>
      </c>
      <c r="M23">
        <f t="shared" si="6"/>
        <v>32.56206440131807</v>
      </c>
      <c r="N23">
        <f t="shared" si="7"/>
        <v>-2.176</v>
      </c>
      <c r="O23" s="8">
        <f t="shared" si="8"/>
        <v>0.2553053576456463</v>
      </c>
      <c r="P23" s="8">
        <f t="shared" si="9"/>
        <v>-0.33206321387592297</v>
      </c>
      <c r="Q23" s="8">
        <f t="shared" si="10"/>
        <v>-0.13339167037722088</v>
      </c>
      <c r="R23" s="11">
        <v>22</v>
      </c>
      <c r="S23" s="10">
        <v>10.177303453028314</v>
      </c>
      <c r="T23" s="10">
        <v>11.286486414512622</v>
      </c>
      <c r="U23" s="10">
        <v>0.4124</v>
      </c>
    </row>
    <row r="24" spans="1:21" ht="12.75">
      <c r="A24" s="9">
        <v>-4.563997332243978</v>
      </c>
      <c r="B24" s="9">
        <v>-22.772534936710578</v>
      </c>
      <c r="C24">
        <v>128</v>
      </c>
      <c r="D24">
        <v>4.806852259955835</v>
      </c>
      <c r="E24">
        <v>13.216291493716207</v>
      </c>
      <c r="F24">
        <v>-2.5341821267270115</v>
      </c>
      <c r="G24">
        <f t="shared" si="0"/>
        <v>9.370849592199813</v>
      </c>
      <c r="H24">
        <f t="shared" si="1"/>
        <v>35.98882643042678</v>
      </c>
      <c r="I24" s="16">
        <f t="shared" si="2"/>
        <v>34.07384229724315</v>
      </c>
      <c r="J24" s="16">
        <f t="shared" si="3"/>
        <v>14.899051010773162</v>
      </c>
      <c r="K24" s="17">
        <f t="shared" si="4"/>
        <v>-2.1213421267270114</v>
      </c>
      <c r="L24">
        <f t="shared" si="5"/>
        <v>15.005784672543943</v>
      </c>
      <c r="M24">
        <f t="shared" si="6"/>
        <v>33.842406216480015</v>
      </c>
      <c r="N24">
        <f t="shared" si="7"/>
        <v>-2.066</v>
      </c>
      <c r="O24" s="8">
        <f t="shared" si="8"/>
        <v>0.2314360807631317</v>
      </c>
      <c r="P24" s="8">
        <f t="shared" si="9"/>
        <v>-0.10673366177078059</v>
      </c>
      <c r="Q24" s="8">
        <f t="shared" si="10"/>
        <v>-0.055342126727011554</v>
      </c>
      <c r="R24" s="11">
        <v>23</v>
      </c>
      <c r="S24" s="10">
        <v>8.51091646090354</v>
      </c>
      <c r="T24" s="10">
        <v>9.392575278139706</v>
      </c>
      <c r="U24" s="10">
        <v>0.5284</v>
      </c>
    </row>
    <row r="25" spans="1:21" ht="12.75">
      <c r="A25" s="9">
        <v>-4.563997332243978</v>
      </c>
      <c r="B25" s="9">
        <v>-22.772534936710578</v>
      </c>
      <c r="C25">
        <v>127</v>
      </c>
      <c r="D25">
        <v>2.423861014742022</v>
      </c>
      <c r="E25">
        <v>14.273407643333673</v>
      </c>
      <c r="F25">
        <v>-2.3472383071180927</v>
      </c>
      <c r="G25">
        <f t="shared" si="0"/>
        <v>6.987858346986</v>
      </c>
      <c r="H25">
        <f t="shared" si="1"/>
        <v>37.045942580044255</v>
      </c>
      <c r="I25" s="16">
        <f t="shared" si="2"/>
        <v>35.49160387253635</v>
      </c>
      <c r="J25" s="16">
        <f t="shared" si="3"/>
        <v>12.711336691176136</v>
      </c>
      <c r="K25" s="17">
        <f t="shared" si="4"/>
        <v>-1.9343983071180926</v>
      </c>
      <c r="L25">
        <f t="shared" si="5"/>
        <v>12.829504459658065</v>
      </c>
      <c r="M25">
        <f t="shared" si="6"/>
        <v>35.25933438509034</v>
      </c>
      <c r="N25">
        <f t="shared" si="7"/>
        <v>-1.818</v>
      </c>
      <c r="O25" s="8">
        <f t="shared" si="8"/>
        <v>0.23226948744601117</v>
      </c>
      <c r="P25" s="8">
        <f t="shared" si="9"/>
        <v>-0.11816776848192845</v>
      </c>
      <c r="Q25" s="8">
        <f t="shared" si="10"/>
        <v>-0.11639830711809251</v>
      </c>
      <c r="R25" s="11">
        <v>24</v>
      </c>
      <c r="S25" s="10">
        <v>11.793324417141474</v>
      </c>
      <c r="T25" s="10">
        <v>9.092611932335764</v>
      </c>
      <c r="U25" s="10">
        <v>0.251</v>
      </c>
    </row>
    <row r="26" spans="1:21" ht="12.75">
      <c r="A26" s="9">
        <v>-4.563997332243978</v>
      </c>
      <c r="B26" s="9">
        <v>-22.772534936710578</v>
      </c>
      <c r="C26">
        <v>129</v>
      </c>
      <c r="D26">
        <v>5.003177302202538</v>
      </c>
      <c r="E26">
        <v>15.822060776337457</v>
      </c>
      <c r="F26">
        <v>-2.6260627256981683</v>
      </c>
      <c r="G26">
        <f t="shared" si="0"/>
        <v>9.567174634446516</v>
      </c>
      <c r="H26">
        <f t="shared" si="1"/>
        <v>38.59459571304804</v>
      </c>
      <c r="I26" s="16">
        <f t="shared" si="2"/>
        <v>36.61657655446275</v>
      </c>
      <c r="J26" s="16">
        <f t="shared" si="3"/>
        <v>15.501611857184113</v>
      </c>
      <c r="K26" s="17">
        <f t="shared" si="4"/>
        <v>-2.2132227256981682</v>
      </c>
      <c r="L26">
        <f t="shared" si="5"/>
        <v>15.653343869337988</v>
      </c>
      <c r="M26">
        <f t="shared" si="6"/>
        <v>36.318900328455136</v>
      </c>
      <c r="N26">
        <f t="shared" si="7"/>
        <v>-2.12</v>
      </c>
      <c r="O26" s="8">
        <f t="shared" si="8"/>
        <v>0.2976762260076171</v>
      </c>
      <c r="P26" s="8">
        <f t="shared" si="9"/>
        <v>-0.15173201215387522</v>
      </c>
      <c r="Q26" s="8">
        <f t="shared" si="10"/>
        <v>-0.09322272569816814</v>
      </c>
      <c r="R26" s="11">
        <v>25</v>
      </c>
      <c r="S26" s="10">
        <v>9.983190797084449</v>
      </c>
      <c r="T26" s="10">
        <v>7.976498910487506</v>
      </c>
      <c r="U26" s="10">
        <v>0.4044</v>
      </c>
    </row>
    <row r="27" spans="1:21" ht="12.75">
      <c r="A27" s="9">
        <v>-4.563997332243978</v>
      </c>
      <c r="B27" s="9">
        <v>-22.772534936710578</v>
      </c>
      <c r="C27">
        <v>135</v>
      </c>
      <c r="D27">
        <v>6.948907475055398</v>
      </c>
      <c r="E27">
        <v>14.958981071022963</v>
      </c>
      <c r="F27">
        <v>-2.8851823704188515</v>
      </c>
      <c r="G27">
        <f t="shared" si="0"/>
        <v>11.512904807299375</v>
      </c>
      <c r="H27">
        <f t="shared" si="1"/>
        <v>37.73151600773354</v>
      </c>
      <c r="I27" s="16">
        <f t="shared" si="2"/>
        <v>35.4590263757727</v>
      </c>
      <c r="J27" s="16">
        <f t="shared" si="3"/>
        <v>17.287906924380565</v>
      </c>
      <c r="K27" s="17">
        <f t="shared" si="4"/>
        <v>-2.4723423704188514</v>
      </c>
      <c r="L27">
        <f t="shared" si="5"/>
        <v>17.301754857756105</v>
      </c>
      <c r="M27">
        <f t="shared" si="6"/>
        <v>35.2928661120362</v>
      </c>
      <c r="N27">
        <f t="shared" si="7"/>
        <v>-2.341</v>
      </c>
      <c r="O27" s="8">
        <f t="shared" si="8"/>
        <v>0.16616026373650072</v>
      </c>
      <c r="P27" s="8">
        <f t="shared" si="9"/>
        <v>-0.013847933375540578</v>
      </c>
      <c r="Q27" s="8">
        <f t="shared" si="10"/>
        <v>-0.13134237041885122</v>
      </c>
      <c r="R27" s="11">
        <v>26</v>
      </c>
      <c r="S27" s="10">
        <v>13.131939183886194</v>
      </c>
      <c r="T27" s="10">
        <v>6.825254107409805</v>
      </c>
      <c r="U27" s="10">
        <v>0.14800000000000002</v>
      </c>
    </row>
    <row r="28" spans="1:21" ht="12.75">
      <c r="A28" s="9">
        <v>-4.563997332243978</v>
      </c>
      <c r="B28" s="9">
        <v>-22.772534936710578</v>
      </c>
      <c r="C28">
        <v>134</v>
      </c>
      <c r="D28">
        <v>7.105744958853233</v>
      </c>
      <c r="E28">
        <v>16.620692808184238</v>
      </c>
      <c r="F28">
        <v>-2.977557253860902</v>
      </c>
      <c r="G28">
        <f t="shared" si="0"/>
        <v>11.669742291097212</v>
      </c>
      <c r="H28">
        <f t="shared" si="1"/>
        <v>39.393227744894816</v>
      </c>
      <c r="I28" s="16">
        <f t="shared" si="2"/>
        <v>37.07557823217671</v>
      </c>
      <c r="J28" s="16">
        <f t="shared" si="3"/>
        <v>17.70341142411592</v>
      </c>
      <c r="K28" s="17">
        <f t="shared" si="4"/>
        <v>-2.564717253860902</v>
      </c>
      <c r="L28">
        <f t="shared" si="5"/>
        <v>18.34889535703088</v>
      </c>
      <c r="M28">
        <f t="shared" si="6"/>
        <v>37.10686410122433</v>
      </c>
      <c r="N28">
        <f t="shared" si="7"/>
        <v>-2.287</v>
      </c>
      <c r="O28" s="8">
        <f t="shared" si="8"/>
        <v>-0.03128586904762187</v>
      </c>
      <c r="P28" s="8">
        <f t="shared" si="9"/>
        <v>-0.64548393291496</v>
      </c>
      <c r="Q28" s="8">
        <f t="shared" si="10"/>
        <v>-0.27771725386090207</v>
      </c>
      <c r="R28" s="11">
        <v>27</v>
      </c>
      <c r="S28" s="10">
        <v>12.246456388671222</v>
      </c>
      <c r="T28" s="10">
        <v>3.8150537454109092</v>
      </c>
      <c r="U28" s="10">
        <v>0.13</v>
      </c>
    </row>
    <row r="29" spans="1:21" ht="12.75">
      <c r="A29" s="9">
        <v>-4.563997332243978</v>
      </c>
      <c r="B29" s="9">
        <v>-22.772534936710578</v>
      </c>
      <c r="C29">
        <v>133</v>
      </c>
      <c r="D29">
        <v>9.021972609445042</v>
      </c>
      <c r="E29">
        <v>17.35297471518523</v>
      </c>
      <c r="F29">
        <v>-3.5543486513342115</v>
      </c>
      <c r="G29">
        <f t="shared" si="0"/>
        <v>13.585969941689019</v>
      </c>
      <c r="H29">
        <f t="shared" si="1"/>
        <v>40.12550965189581</v>
      </c>
      <c r="I29" s="16">
        <f t="shared" si="2"/>
        <v>37.49827471459287</v>
      </c>
      <c r="J29" s="16">
        <f t="shared" si="3"/>
        <v>19.710771103885996</v>
      </c>
      <c r="K29" s="17">
        <f t="shared" si="4"/>
        <v>-3.1415086513342114</v>
      </c>
      <c r="L29">
        <f t="shared" si="5"/>
        <v>19.698498749767843</v>
      </c>
      <c r="M29">
        <f t="shared" si="6"/>
        <v>37.43278496940074</v>
      </c>
      <c r="N29">
        <f t="shared" si="7"/>
        <v>-3.087</v>
      </c>
      <c r="O29" s="8">
        <f t="shared" si="8"/>
        <v>0.06548974519212436</v>
      </c>
      <c r="P29" s="8">
        <f t="shared" si="9"/>
        <v>0.012272354118152862</v>
      </c>
      <c r="Q29" s="8">
        <f t="shared" si="10"/>
        <v>-0.05450865133421123</v>
      </c>
      <c r="R29" s="11">
        <v>28</v>
      </c>
      <c r="S29" s="10">
        <v>13.204766234777889</v>
      </c>
      <c r="T29" s="10">
        <v>1.675778578711914</v>
      </c>
      <c r="U29" s="10">
        <v>-0.176</v>
      </c>
    </row>
    <row r="30" spans="1:21" ht="12.75">
      <c r="A30" s="9">
        <v>-4.563997332243978</v>
      </c>
      <c r="B30" s="9">
        <v>-22.772534936710578</v>
      </c>
      <c r="C30">
        <v>132</v>
      </c>
      <c r="D30">
        <v>10.198002742100737</v>
      </c>
      <c r="E30">
        <v>20.034230534744758</v>
      </c>
      <c r="F30">
        <v>-4.043724371482302</v>
      </c>
      <c r="G30">
        <f t="shared" si="0"/>
        <v>14.762000074344716</v>
      </c>
      <c r="H30">
        <f t="shared" si="1"/>
        <v>42.806765471455336</v>
      </c>
      <c r="I30" s="16">
        <f t="shared" si="2"/>
        <v>39.9619133316262</v>
      </c>
      <c r="J30" s="16">
        <f t="shared" si="3"/>
        <v>21.292752269228377</v>
      </c>
      <c r="K30" s="17">
        <f t="shared" si="4"/>
        <v>-3.630884371482302</v>
      </c>
      <c r="L30">
        <f t="shared" si="5"/>
        <v>21.527727141508148</v>
      </c>
      <c r="M30">
        <f t="shared" si="6"/>
        <v>39.66281019142206</v>
      </c>
      <c r="N30">
        <f t="shared" si="7"/>
        <v>-3.517</v>
      </c>
      <c r="O30" s="8">
        <f t="shared" si="8"/>
        <v>0.29910314020413864</v>
      </c>
      <c r="P30" s="8">
        <f t="shared" si="9"/>
        <v>-0.23497487227977132</v>
      </c>
      <c r="Q30" s="8">
        <f t="shared" si="10"/>
        <v>-0.1138843714823019</v>
      </c>
      <c r="R30" s="11">
        <v>29</v>
      </c>
      <c r="S30" s="10">
        <v>14.92565385697592</v>
      </c>
      <c r="T30" s="10">
        <v>0.18834091892054905</v>
      </c>
      <c r="U30" s="10">
        <v>-0.21699999999999997</v>
      </c>
    </row>
    <row r="31" spans="1:21" ht="12.75">
      <c r="A31" s="9">
        <v>-4.563997332243978</v>
      </c>
      <c r="B31" s="9">
        <v>-22.772534936710578</v>
      </c>
      <c r="C31">
        <v>138</v>
      </c>
      <c r="D31">
        <v>11.606148121216606</v>
      </c>
      <c r="E31">
        <v>17.15293762865525</v>
      </c>
      <c r="F31">
        <v>-3.759363256195681</v>
      </c>
      <c r="G31">
        <f t="shared" si="0"/>
        <v>16.170145453460584</v>
      </c>
      <c r="H31">
        <f t="shared" si="1"/>
        <v>39.92547256536582</v>
      </c>
      <c r="I31" s="16">
        <f t="shared" si="2"/>
        <v>36.895434330016265</v>
      </c>
      <c r="J31" s="16">
        <f t="shared" si="3"/>
        <v>22.2315966397672</v>
      </c>
      <c r="K31" s="17">
        <f t="shared" si="4"/>
        <v>-3.346523256195681</v>
      </c>
      <c r="L31">
        <f t="shared" si="5"/>
        <v>22.390234597064236</v>
      </c>
      <c r="M31">
        <f t="shared" si="6"/>
        <v>36.6460460493138</v>
      </c>
      <c r="N31">
        <f t="shared" si="7"/>
        <v>-3.244</v>
      </c>
      <c r="O31" s="8">
        <f t="shared" si="8"/>
        <v>0.24938828070246188</v>
      </c>
      <c r="P31" s="8">
        <f t="shared" si="9"/>
        <v>-0.15863795729703511</v>
      </c>
      <c r="Q31" s="8">
        <f t="shared" si="10"/>
        <v>-0.10252325619568081</v>
      </c>
      <c r="R31" s="11">
        <v>30</v>
      </c>
      <c r="S31" s="10">
        <v>17.239172164874724</v>
      </c>
      <c r="T31" s="10">
        <v>1.92170903880076</v>
      </c>
      <c r="U31" s="10">
        <v>-0.47400000000000003</v>
      </c>
    </row>
    <row r="32" spans="1:21" ht="12.75">
      <c r="A32" s="9">
        <v>-4.563997332243978</v>
      </c>
      <c r="B32" s="9">
        <v>-22.772534936710578</v>
      </c>
      <c r="C32">
        <v>137</v>
      </c>
      <c r="D32">
        <v>9.91835658249107</v>
      </c>
      <c r="E32">
        <v>14.127672262378299</v>
      </c>
      <c r="F32">
        <v>-3.3132344311780146</v>
      </c>
      <c r="G32">
        <f t="shared" si="0"/>
        <v>14.482353914735047</v>
      </c>
      <c r="H32">
        <f t="shared" si="1"/>
        <v>36.900207199088875</v>
      </c>
      <c r="I32" s="16">
        <f t="shared" si="2"/>
        <v>34.17230314500757</v>
      </c>
      <c r="J32" s="16">
        <f t="shared" si="3"/>
        <v>20.090235539013417</v>
      </c>
      <c r="K32" s="17">
        <f t="shared" si="4"/>
        <v>-2.9003944311780145</v>
      </c>
      <c r="L32">
        <f t="shared" si="5"/>
        <v>20.18759893943866</v>
      </c>
      <c r="M32">
        <f t="shared" si="6"/>
        <v>33.97705725957407</v>
      </c>
      <c r="N32">
        <f t="shared" si="7"/>
        <v>-2.742</v>
      </c>
      <c r="O32" s="8">
        <f t="shared" si="8"/>
        <v>0.19524588543350063</v>
      </c>
      <c r="P32" s="8">
        <f t="shared" si="9"/>
        <v>-0.0973634004252446</v>
      </c>
      <c r="Q32" s="8">
        <f t="shared" si="10"/>
        <v>-0.15839443117801455</v>
      </c>
      <c r="R32" s="11">
        <v>31</v>
      </c>
      <c r="S32" s="10">
        <v>18.472732741062572</v>
      </c>
      <c r="T32" s="10">
        <v>3.48298329557793</v>
      </c>
      <c r="U32" s="10">
        <v>-0.5569999999999999</v>
      </c>
    </row>
    <row r="33" spans="1:21" ht="12.75">
      <c r="A33" s="9">
        <v>-4.563997332243978</v>
      </c>
      <c r="B33" s="9">
        <v>-22.772534936710578</v>
      </c>
      <c r="C33">
        <v>147</v>
      </c>
      <c r="D33">
        <v>13.381474824490425</v>
      </c>
      <c r="E33">
        <v>14.795866065297034</v>
      </c>
      <c r="F33">
        <v>-3.3632505393002727</v>
      </c>
      <c r="G33">
        <f t="shared" si="0"/>
        <v>17.945472156734404</v>
      </c>
      <c r="H33">
        <f t="shared" si="1"/>
        <v>37.56840100200761</v>
      </c>
      <c r="I33" s="16">
        <f t="shared" si="2"/>
        <v>34.28910428463796</v>
      </c>
      <c r="J33" s="16">
        <f t="shared" si="3"/>
        <v>23.61529275984101</v>
      </c>
      <c r="K33" s="17">
        <f t="shared" si="4"/>
        <v>-2.9504105393002726</v>
      </c>
      <c r="L33">
        <f t="shared" si="5"/>
        <v>23.755644018262945</v>
      </c>
      <c r="M33">
        <f t="shared" si="6"/>
        <v>33.97553559015028</v>
      </c>
      <c r="N33">
        <f t="shared" si="7"/>
        <v>-2.771</v>
      </c>
      <c r="O33" s="8">
        <f t="shared" si="8"/>
        <v>0.3135686944876781</v>
      </c>
      <c r="P33" s="8">
        <f t="shared" si="9"/>
        <v>-0.14035125842193352</v>
      </c>
      <c r="Q33" s="8">
        <f t="shared" si="10"/>
        <v>-0.17941053930027273</v>
      </c>
      <c r="R33" s="11">
        <v>32</v>
      </c>
      <c r="S33" s="10">
        <v>17.867231589164895</v>
      </c>
      <c r="T33" s="10">
        <v>5.586327621895091</v>
      </c>
      <c r="U33" s="10">
        <v>-0.48400000000000004</v>
      </c>
    </row>
    <row r="34" spans="1:21" ht="12.75">
      <c r="A34" s="9">
        <v>-4.563997332243978</v>
      </c>
      <c r="B34" s="9">
        <v>-22.772534936710578</v>
      </c>
      <c r="C34">
        <v>146</v>
      </c>
      <c r="D34">
        <v>13.71061028213321</v>
      </c>
      <c r="E34">
        <v>14.952888560081423</v>
      </c>
      <c r="F34">
        <v>-3.416629038811074</v>
      </c>
      <c r="G34">
        <f t="shared" si="0"/>
        <v>18.27460761437719</v>
      </c>
      <c r="H34">
        <f t="shared" si="1"/>
        <v>37.725423496792004</v>
      </c>
      <c r="I34" s="16">
        <f t="shared" si="2"/>
        <v>34.39256507706697</v>
      </c>
      <c r="J34" s="16">
        <f t="shared" si="3"/>
        <v>23.96498130379978</v>
      </c>
      <c r="K34" s="17">
        <f t="shared" si="4"/>
        <v>-3.0037890388110737</v>
      </c>
      <c r="L34">
        <f t="shared" si="5"/>
        <v>24.1249995974338</v>
      </c>
      <c r="M34">
        <f t="shared" si="6"/>
        <v>34.03951571312111</v>
      </c>
      <c r="N34">
        <f t="shared" si="7"/>
        <v>-2.943</v>
      </c>
      <c r="O34" s="8">
        <f t="shared" si="8"/>
        <v>0.35304936394585695</v>
      </c>
      <c r="P34" s="8">
        <f t="shared" si="9"/>
        <v>-0.16001829363401754</v>
      </c>
      <c r="Q34" s="8">
        <f t="shared" si="10"/>
        <v>-0.06078903881107367</v>
      </c>
      <c r="R34" s="11">
        <v>33</v>
      </c>
      <c r="S34" s="10">
        <v>14.953662077999502</v>
      </c>
      <c r="T34" s="10">
        <v>3.84524241329459</v>
      </c>
      <c r="U34" s="10">
        <v>-0.179</v>
      </c>
    </row>
    <row r="35" spans="1:21" ht="12.75">
      <c r="A35" s="9">
        <v>-4.563997332243978</v>
      </c>
      <c r="B35" s="9">
        <v>-22.772534936710578</v>
      </c>
      <c r="C35">
        <v>140</v>
      </c>
      <c r="D35">
        <v>14.87766120897135</v>
      </c>
      <c r="E35">
        <v>17.932383179287484</v>
      </c>
      <c r="F35">
        <v>-4.221078004568368</v>
      </c>
      <c r="G35">
        <f t="shared" si="0"/>
        <v>19.44165854121533</v>
      </c>
      <c r="H35">
        <f t="shared" si="1"/>
        <v>40.70491811599806</v>
      </c>
      <c r="I35" s="16">
        <f t="shared" si="2"/>
        <v>37.15216014429555</v>
      </c>
      <c r="J35" s="16">
        <f t="shared" si="3"/>
        <v>25.58486744690963</v>
      </c>
      <c r="K35" s="17">
        <f t="shared" si="4"/>
        <v>-3.808238004568368</v>
      </c>
      <c r="L35">
        <f t="shared" si="5"/>
        <v>25.74763424633712</v>
      </c>
      <c r="M35">
        <f t="shared" si="6"/>
        <v>36.89268058676203</v>
      </c>
      <c r="N35">
        <f t="shared" si="7"/>
        <v>-3.65</v>
      </c>
      <c r="O35" s="8">
        <f t="shared" si="8"/>
        <v>0.2594795575335169</v>
      </c>
      <c r="P35" s="8">
        <f t="shared" si="9"/>
        <v>-0.16276679942749084</v>
      </c>
      <c r="Q35" s="8">
        <f t="shared" si="10"/>
        <v>-0.15823800456836823</v>
      </c>
      <c r="R35" s="11">
        <v>34</v>
      </c>
      <c r="S35" s="10">
        <v>15.889662972112232</v>
      </c>
      <c r="T35" s="10">
        <v>8.412189678834249</v>
      </c>
      <c r="U35" s="10">
        <v>-0.293</v>
      </c>
    </row>
    <row r="36" spans="1:21" ht="12.75">
      <c r="A36" s="9">
        <v>-4.563997332243978</v>
      </c>
      <c r="B36" s="9">
        <v>-22.772534936710578</v>
      </c>
      <c r="C36">
        <v>141</v>
      </c>
      <c r="D36">
        <v>17.534483427268608</v>
      </c>
      <c r="E36">
        <v>19.634233862426157</v>
      </c>
      <c r="F36">
        <v>-4.507090865924093</v>
      </c>
      <c r="G36">
        <f t="shared" si="0"/>
        <v>22.098480759512587</v>
      </c>
      <c r="H36">
        <f t="shared" si="1"/>
        <v>42.406768799136735</v>
      </c>
      <c r="I36" s="16">
        <f t="shared" si="2"/>
        <v>38.41627930011423</v>
      </c>
      <c r="J36" s="16">
        <f t="shared" si="3"/>
        <v>28.475715559009224</v>
      </c>
      <c r="K36" s="17">
        <f t="shared" si="4"/>
        <v>-4.094250865924093</v>
      </c>
      <c r="L36">
        <f t="shared" si="5"/>
        <v>28.49111625666068</v>
      </c>
      <c r="M36">
        <f t="shared" si="6"/>
        <v>38.25269068195655</v>
      </c>
      <c r="N36">
        <f t="shared" si="7"/>
        <v>-3.912</v>
      </c>
      <c r="O36" s="8">
        <f t="shared" si="8"/>
        <v>0.16358861815768222</v>
      </c>
      <c r="P36" s="8">
        <f t="shared" si="9"/>
        <v>-0.015400697651454465</v>
      </c>
      <c r="Q36" s="8">
        <f t="shared" si="10"/>
        <v>-0.18225086592409312</v>
      </c>
      <c r="R36" s="11">
        <v>35</v>
      </c>
      <c r="S36" s="10">
        <v>17.38848048851029</v>
      </c>
      <c r="T36" s="10">
        <v>10.568021549026904</v>
      </c>
      <c r="U36" s="10">
        <v>-0.48300000000000004</v>
      </c>
    </row>
    <row r="37" spans="1:21" ht="12.75">
      <c r="A37" s="9">
        <v>-4.563997332243978</v>
      </c>
      <c r="B37" s="9">
        <v>-22.772534936710578</v>
      </c>
      <c r="C37">
        <v>139</v>
      </c>
      <c r="D37">
        <v>15.316681145341905</v>
      </c>
      <c r="E37">
        <v>20.81098067801232</v>
      </c>
      <c r="F37">
        <v>-4.414940662899021</v>
      </c>
      <c r="G37">
        <f t="shared" si="0"/>
        <v>19.88067847758588</v>
      </c>
      <c r="H37">
        <f t="shared" si="1"/>
        <v>43.5835156147229</v>
      </c>
      <c r="I37" s="16">
        <f t="shared" si="2"/>
        <v>39.92628442769843</v>
      </c>
      <c r="J37" s="16">
        <f t="shared" si="3"/>
        <v>26.469907855269675</v>
      </c>
      <c r="K37" s="17">
        <f t="shared" si="4"/>
        <v>-4.0021006628990206</v>
      </c>
      <c r="L37">
        <f t="shared" si="5"/>
        <v>26.674655575701003</v>
      </c>
      <c r="M37">
        <f t="shared" si="6"/>
        <v>39.63564968153951</v>
      </c>
      <c r="N37">
        <f t="shared" si="7"/>
        <v>-3.941</v>
      </c>
      <c r="O37" s="8">
        <f t="shared" si="8"/>
        <v>0.29063474615891494</v>
      </c>
      <c r="P37" s="8">
        <f t="shared" si="9"/>
        <v>-0.20474772043132816</v>
      </c>
      <c r="Q37" s="8">
        <f t="shared" si="10"/>
        <v>-0.06110066289902072</v>
      </c>
      <c r="R37" s="11">
        <v>36</v>
      </c>
      <c r="S37" s="10">
        <v>13.85832040526938</v>
      </c>
      <c r="T37" s="10">
        <v>9.817324681647964</v>
      </c>
      <c r="U37" s="10">
        <v>0.02300000000000002</v>
      </c>
    </row>
    <row r="38" spans="1:21" ht="12.75">
      <c r="A38" s="9">
        <v>-4.563997332243978</v>
      </c>
      <c r="B38" s="9">
        <v>-22.772534936710578</v>
      </c>
      <c r="C38">
        <v>198</v>
      </c>
      <c r="D38">
        <v>21.10856835304567</v>
      </c>
      <c r="E38">
        <v>18.046835869054405</v>
      </c>
      <c r="F38">
        <v>-4.4326367091738295</v>
      </c>
      <c r="G38">
        <f t="shared" si="0"/>
        <v>25.672565685289648</v>
      </c>
      <c r="H38">
        <f t="shared" si="1"/>
        <v>40.81937080576498</v>
      </c>
      <c r="I38" s="16">
        <f t="shared" si="2"/>
        <v>36.28799753601631</v>
      </c>
      <c r="J38" s="16">
        <f t="shared" si="3"/>
        <v>31.75661972991024</v>
      </c>
      <c r="K38" s="17">
        <f t="shared" si="4"/>
        <v>-4.019796709173829</v>
      </c>
      <c r="L38">
        <f t="shared" si="5"/>
        <v>32.17845335078456</v>
      </c>
      <c r="M38">
        <f t="shared" si="6"/>
        <v>36.14748485014388</v>
      </c>
      <c r="N38">
        <f t="shared" si="7"/>
        <v>-3.8870000000000005</v>
      </c>
      <c r="O38" s="8">
        <f t="shared" si="8"/>
        <v>0.14051268587243015</v>
      </c>
      <c r="P38" s="8">
        <f t="shared" si="9"/>
        <v>-0.42183362087431675</v>
      </c>
      <c r="Q38" s="8">
        <f t="shared" si="10"/>
        <v>-0.1327967091738289</v>
      </c>
      <c r="R38" s="11">
        <v>37</v>
      </c>
      <c r="S38" s="10">
        <v>14.947316172249632</v>
      </c>
      <c r="T38" s="10">
        <v>12.372404762486742</v>
      </c>
      <c r="U38" s="10">
        <v>-0.14599999999999996</v>
      </c>
    </row>
    <row r="39" spans="1:21" ht="12.75">
      <c r="A39" s="9">
        <v>-4.563997332243978</v>
      </c>
      <c r="B39" s="9">
        <v>-22.772534936710578</v>
      </c>
      <c r="C39">
        <v>201</v>
      </c>
      <c r="D39">
        <v>26.396465727625916</v>
      </c>
      <c r="E39">
        <v>20.604941490047413</v>
      </c>
      <c r="F39">
        <v>-4.768861245585044</v>
      </c>
      <c r="G39">
        <f t="shared" si="0"/>
        <v>30.960463059869895</v>
      </c>
      <c r="H39">
        <f t="shared" si="1"/>
        <v>43.377476426757994</v>
      </c>
      <c r="I39" s="16">
        <f t="shared" si="2"/>
        <v>37.985141893026295</v>
      </c>
      <c r="J39" s="16">
        <f t="shared" si="3"/>
        <v>37.380271927878916</v>
      </c>
      <c r="K39" s="17">
        <f t="shared" si="4"/>
        <v>-4.356021245585044</v>
      </c>
      <c r="L39">
        <f t="shared" si="5"/>
        <v>37.48831158306781</v>
      </c>
      <c r="M39">
        <f t="shared" si="6"/>
        <v>37.71545678645327</v>
      </c>
      <c r="N39">
        <f t="shared" si="7"/>
        <v>-4.252</v>
      </c>
      <c r="O39" s="8">
        <f t="shared" si="8"/>
        <v>0.2696851065730286</v>
      </c>
      <c r="P39" s="8">
        <f t="shared" si="9"/>
        <v>-0.10803965518889669</v>
      </c>
      <c r="Q39" s="8">
        <f t="shared" si="10"/>
        <v>-0.10402124558504422</v>
      </c>
      <c r="R39" s="11">
        <v>38</v>
      </c>
      <c r="S39" s="10">
        <v>12.538287034186096</v>
      </c>
      <c r="T39" s="10">
        <v>11.642574226018953</v>
      </c>
      <c r="U39" s="10">
        <v>0.183</v>
      </c>
    </row>
    <row r="40" spans="1:21" ht="12.75">
      <c r="A40" s="9">
        <v>-4.563997332243978</v>
      </c>
      <c r="B40" s="9">
        <v>-22.772534936710578</v>
      </c>
      <c r="C40">
        <v>202</v>
      </c>
      <c r="D40">
        <v>28.570601499528024</v>
      </c>
      <c r="E40">
        <v>20.87461901505311</v>
      </c>
      <c r="F40">
        <v>-5.0093164221674895</v>
      </c>
      <c r="G40">
        <f t="shared" si="0"/>
        <v>33.134598831772</v>
      </c>
      <c r="H40">
        <f t="shared" si="1"/>
        <v>43.647153951763684</v>
      </c>
      <c r="I40" s="16">
        <f t="shared" si="2"/>
        <v>37.910510535883354</v>
      </c>
      <c r="J40" s="16">
        <f t="shared" si="3"/>
        <v>39.569797557481955</v>
      </c>
      <c r="K40" s="17">
        <f t="shared" si="4"/>
        <v>-4.596476422167489</v>
      </c>
      <c r="L40">
        <f t="shared" si="5"/>
        <v>39.696742338197296</v>
      </c>
      <c r="M40">
        <f t="shared" si="6"/>
        <v>37.60537227438088</v>
      </c>
      <c r="N40">
        <f t="shared" si="7"/>
        <v>-4.574</v>
      </c>
      <c r="O40" s="8">
        <f t="shared" si="8"/>
        <v>0.3051382615024707</v>
      </c>
      <c r="P40" s="8">
        <f t="shared" si="9"/>
        <v>-0.1269447807153412</v>
      </c>
      <c r="Q40" s="8">
        <f t="shared" si="10"/>
        <v>-0.022476422167489574</v>
      </c>
      <c r="R40" s="11">
        <v>39</v>
      </c>
      <c r="S40" s="10">
        <v>11.09133888531688</v>
      </c>
      <c r="T40" s="10">
        <v>13.666521126133663</v>
      </c>
      <c r="U40" s="10">
        <v>0.3624</v>
      </c>
    </row>
    <row r="41" spans="1:21" s="9" customFormat="1" ht="12.75">
      <c r="A41" s="9">
        <v>-4.563997332243978</v>
      </c>
      <c r="B41" s="9">
        <v>-22.772534936710578</v>
      </c>
      <c r="C41" s="6">
        <v>199</v>
      </c>
      <c r="D41" s="9">
        <v>23.323873097976712</v>
      </c>
      <c r="E41" s="9">
        <v>17.35120514736327</v>
      </c>
      <c r="F41" s="9">
        <v>-4.496194438653239</v>
      </c>
      <c r="G41" s="9">
        <f t="shared" si="0"/>
        <v>27.88787043022069</v>
      </c>
      <c r="H41" s="9">
        <f t="shared" si="1"/>
        <v>40.123740084073845</v>
      </c>
      <c r="I41" s="16">
        <f t="shared" si="2"/>
        <v>35.253546605063114</v>
      </c>
      <c r="J41" s="16">
        <f t="shared" si="3"/>
        <v>33.835414689814804</v>
      </c>
      <c r="K41" s="17">
        <f t="shared" si="4"/>
        <v>-4.083354438653239</v>
      </c>
      <c r="L41" s="9">
        <f t="shared" si="5"/>
        <v>33.9204610923927</v>
      </c>
      <c r="M41" s="9">
        <f t="shared" si="6"/>
        <v>35.01093688891335</v>
      </c>
      <c r="N41" s="9">
        <f t="shared" si="7"/>
        <v>-3.995</v>
      </c>
      <c r="O41" s="8">
        <f t="shared" si="8"/>
        <v>0.24260971614976512</v>
      </c>
      <c r="P41" s="8">
        <f t="shared" si="9"/>
        <v>-0.08504640257789475</v>
      </c>
      <c r="Q41" s="8">
        <f t="shared" si="10"/>
        <v>-0.08835443865323889</v>
      </c>
      <c r="R41" s="13">
        <v>40</v>
      </c>
      <c r="S41" s="14">
        <v>13.150918673231635</v>
      </c>
      <c r="T41" s="14">
        <v>15.046273313018327</v>
      </c>
      <c r="U41" s="14">
        <v>0.14</v>
      </c>
    </row>
    <row r="42" spans="1:21" ht="12.75">
      <c r="A42" s="9">
        <v>-4.563997332243978</v>
      </c>
      <c r="B42" s="9">
        <v>-22.772534936710578</v>
      </c>
      <c r="C42">
        <v>196</v>
      </c>
      <c r="D42">
        <v>20.932178731675833</v>
      </c>
      <c r="E42">
        <v>16.18653202108807</v>
      </c>
      <c r="F42">
        <v>-4.2709143904917095</v>
      </c>
      <c r="G42">
        <f t="shared" si="0"/>
        <v>25.496176063919812</v>
      </c>
      <c r="H42">
        <f t="shared" si="1"/>
        <v>38.95906695779865</v>
      </c>
      <c r="I42" s="16">
        <f t="shared" si="2"/>
        <v>34.47837743402727</v>
      </c>
      <c r="J42" s="16">
        <f t="shared" si="3"/>
        <v>31.290659654622097</v>
      </c>
      <c r="K42" s="17">
        <f t="shared" si="4"/>
        <v>-3.8580743904917094</v>
      </c>
      <c r="L42">
        <f t="shared" si="5"/>
        <v>31.41997373183039</v>
      </c>
      <c r="M42">
        <f t="shared" si="6"/>
        <v>34.197605492944795</v>
      </c>
      <c r="N42">
        <f t="shared" si="7"/>
        <v>-3.81</v>
      </c>
      <c r="O42" s="8">
        <f t="shared" si="8"/>
        <v>0.2807719410824774</v>
      </c>
      <c r="P42" s="8">
        <f t="shared" si="9"/>
        <v>-0.12931407720829213</v>
      </c>
      <c r="Q42" s="8">
        <f t="shared" si="10"/>
        <v>-0.04807439049170936</v>
      </c>
      <c r="R42" s="11">
        <v>41</v>
      </c>
      <c r="S42" s="10">
        <v>11.47219034118377</v>
      </c>
      <c r="T42" s="10">
        <v>16.74548347870702</v>
      </c>
      <c r="U42" s="10">
        <v>0.133</v>
      </c>
    </row>
    <row r="43" spans="1:21" ht="12.75">
      <c r="A43" s="9">
        <v>-4.563997332243978</v>
      </c>
      <c r="B43" s="9">
        <v>-22.772534936710578</v>
      </c>
      <c r="C43">
        <v>143</v>
      </c>
      <c r="D43">
        <v>17.422939697596792</v>
      </c>
      <c r="E43">
        <v>15.678090690631503</v>
      </c>
      <c r="F43">
        <v>-3.6281984825523326</v>
      </c>
      <c r="G43">
        <f t="shared" si="0"/>
        <v>21.98693702984077</v>
      </c>
      <c r="H43">
        <f t="shared" si="1"/>
        <v>38.45062562734208</v>
      </c>
      <c r="I43" s="16">
        <f t="shared" si="2"/>
        <v>34.526585071157186</v>
      </c>
      <c r="J43" s="16">
        <f t="shared" si="3"/>
        <v>27.74510649488203</v>
      </c>
      <c r="K43" s="17">
        <f t="shared" si="4"/>
        <v>-3.2153584825523325</v>
      </c>
      <c r="L43">
        <f t="shared" si="5"/>
        <v>27.89020164646595</v>
      </c>
      <c r="M43">
        <f t="shared" si="6"/>
        <v>34.248918506713004</v>
      </c>
      <c r="N43">
        <f t="shared" si="7"/>
        <v>-2.971</v>
      </c>
      <c r="O43" s="8">
        <f t="shared" si="8"/>
        <v>0.27766656444418203</v>
      </c>
      <c r="P43" s="8">
        <f t="shared" si="9"/>
        <v>-0.14509515158392006</v>
      </c>
      <c r="Q43" s="8">
        <f t="shared" si="10"/>
        <v>-0.2443584825523324</v>
      </c>
      <c r="R43" s="11">
        <v>42</v>
      </c>
      <c r="S43" s="10">
        <v>9.534501807746278</v>
      </c>
      <c r="T43" s="10">
        <v>15.711069563784731</v>
      </c>
      <c r="U43" s="10">
        <v>0.7254</v>
      </c>
    </row>
    <row r="44" spans="1:21" ht="12.75">
      <c r="A44" s="9">
        <v>-4.563997332243978</v>
      </c>
      <c r="B44" s="9">
        <v>-22.772534936710578</v>
      </c>
      <c r="C44">
        <v>142</v>
      </c>
      <c r="D44">
        <v>17.351352123148235</v>
      </c>
      <c r="E44">
        <v>15.85360518434195</v>
      </c>
      <c r="F44">
        <v>-3.594127050196734</v>
      </c>
      <c r="G44">
        <f t="shared" si="0"/>
        <v>21.915349455392214</v>
      </c>
      <c r="H44">
        <f t="shared" si="1"/>
        <v>38.62614012105253</v>
      </c>
      <c r="I44" s="16">
        <f t="shared" si="2"/>
        <v>34.711154800783724</v>
      </c>
      <c r="J44" s="16">
        <f t="shared" si="3"/>
        <v>27.701930885755473</v>
      </c>
      <c r="K44" s="17">
        <f t="shared" si="4"/>
        <v>-3.181287050196734</v>
      </c>
      <c r="L44">
        <f t="shared" si="5"/>
        <v>27.816313431631414</v>
      </c>
      <c r="M44">
        <f t="shared" si="6"/>
        <v>34.45232581166678</v>
      </c>
      <c r="N44">
        <f t="shared" si="7"/>
        <v>-2.923</v>
      </c>
      <c r="O44" s="8">
        <f t="shared" si="8"/>
        <v>0.2588289891169424</v>
      </c>
      <c r="P44" s="8">
        <f t="shared" si="9"/>
        <v>-0.11438254587594088</v>
      </c>
      <c r="Q44" s="8">
        <f t="shared" si="10"/>
        <v>-0.25828705019673404</v>
      </c>
      <c r="R44" s="11">
        <v>43</v>
      </c>
      <c r="S44" s="10">
        <v>10.316787927109846</v>
      </c>
      <c r="T44" s="10">
        <v>18.502831270566144</v>
      </c>
      <c r="U44" s="10">
        <v>0.35040000000000004</v>
      </c>
    </row>
    <row r="45" spans="1:21" ht="12.75">
      <c r="A45" s="9">
        <v>-4.563997332243978</v>
      </c>
      <c r="B45" s="9">
        <v>-22.772534936710578</v>
      </c>
      <c r="C45">
        <v>144</v>
      </c>
      <c r="D45">
        <v>16.03798122550967</v>
      </c>
      <c r="E45">
        <v>12.228522242736842</v>
      </c>
      <c r="F45">
        <v>-3.556443213120332</v>
      </c>
      <c r="G45">
        <f t="shared" si="0"/>
        <v>20.60197855775365</v>
      </c>
      <c r="H45">
        <f t="shared" si="1"/>
        <v>35.00105717944742</v>
      </c>
      <c r="I45" s="16">
        <f t="shared" si="2"/>
        <v>31.336907764931514</v>
      </c>
      <c r="J45" s="16">
        <f t="shared" si="3"/>
        <v>25.83628719273078</v>
      </c>
      <c r="K45" s="17">
        <f t="shared" si="4"/>
        <v>-3.1436032131203318</v>
      </c>
      <c r="L45">
        <f t="shared" si="5"/>
        <v>25.891974444870296</v>
      </c>
      <c r="M45">
        <f t="shared" si="6"/>
        <v>31.105704250445505</v>
      </c>
      <c r="N45">
        <f t="shared" si="7"/>
        <v>-3.047</v>
      </c>
      <c r="O45" s="8">
        <f t="shared" si="8"/>
        <v>0.2312035144860083</v>
      </c>
      <c r="P45" s="8">
        <f t="shared" si="9"/>
        <v>-0.055687252139517085</v>
      </c>
      <c r="Q45" s="8">
        <f t="shared" si="10"/>
        <v>-0.0966032131203316</v>
      </c>
      <c r="R45" s="11">
        <v>44</v>
      </c>
      <c r="S45" s="10">
        <v>7.634226232711471</v>
      </c>
      <c r="T45" s="10">
        <v>18.407506794451546</v>
      </c>
      <c r="U45" s="10">
        <v>0.8304</v>
      </c>
    </row>
    <row r="46" spans="1:21" ht="12.75">
      <c r="A46" s="9">
        <v>-4.563997332243978</v>
      </c>
      <c r="B46" s="9">
        <v>-22.772534936710578</v>
      </c>
      <c r="C46">
        <v>145</v>
      </c>
      <c r="D46">
        <v>16.464229066179968</v>
      </c>
      <c r="E46">
        <v>12.372655913421127</v>
      </c>
      <c r="F46">
        <v>-3.665504060906617</v>
      </c>
      <c r="G46">
        <f t="shared" si="0"/>
        <v>21.028226398423946</v>
      </c>
      <c r="H46">
        <f t="shared" si="1"/>
        <v>35.145190850131705</v>
      </c>
      <c r="I46" s="16">
        <f t="shared" si="2"/>
        <v>31.412409000554437</v>
      </c>
      <c r="J46" s="16">
        <f t="shared" si="3"/>
        <v>26.279865032709772</v>
      </c>
      <c r="K46" s="17">
        <f t="shared" si="4"/>
        <v>-3.252664060906617</v>
      </c>
      <c r="L46">
        <f t="shared" si="5"/>
        <v>26.41524585489111</v>
      </c>
      <c r="M46">
        <f t="shared" si="6"/>
        <v>31.263543667115822</v>
      </c>
      <c r="N46">
        <f t="shared" si="7"/>
        <v>-3.032</v>
      </c>
      <c r="O46" s="8">
        <f t="shared" si="8"/>
        <v>0.1488653334386143</v>
      </c>
      <c r="P46" s="8">
        <f t="shared" si="9"/>
        <v>-0.1353808221813395</v>
      </c>
      <c r="Q46" s="8">
        <f t="shared" si="10"/>
        <v>-0.22066406090661683</v>
      </c>
      <c r="R46" s="11">
        <v>45</v>
      </c>
      <c r="S46" s="10">
        <v>6.192870156092519</v>
      </c>
      <c r="T46" s="10">
        <v>20.7224274540841</v>
      </c>
      <c r="U46" s="10">
        <v>0.6654</v>
      </c>
    </row>
    <row r="47" spans="1:21" ht="12.75">
      <c r="A47" s="9">
        <v>-4.563997332243978</v>
      </c>
      <c r="B47" s="9">
        <v>-22.772534936710578</v>
      </c>
      <c r="C47">
        <v>197</v>
      </c>
      <c r="D47">
        <v>19.36256195880014</v>
      </c>
      <c r="E47">
        <v>13.958304703766213</v>
      </c>
      <c r="F47">
        <v>-3.8038546057402005</v>
      </c>
      <c r="G47">
        <f t="shared" si="0"/>
        <v>23.926559291044118</v>
      </c>
      <c r="H47">
        <f t="shared" si="1"/>
        <v>36.73083964047679</v>
      </c>
      <c r="I47" s="16">
        <f t="shared" si="2"/>
        <v>32.52388786296938</v>
      </c>
      <c r="J47" s="16">
        <f t="shared" si="3"/>
        <v>29.391011185041997</v>
      </c>
      <c r="K47" s="17">
        <f t="shared" si="4"/>
        <v>-3.3910146057402004</v>
      </c>
      <c r="L47">
        <f t="shared" si="5"/>
        <v>29.527081296602162</v>
      </c>
      <c r="M47">
        <f t="shared" si="6"/>
        <v>32.21193224977115</v>
      </c>
      <c r="N47">
        <f t="shared" si="7"/>
        <v>-3.254</v>
      </c>
      <c r="O47" s="8">
        <f t="shared" si="8"/>
        <v>0.3119556131982293</v>
      </c>
      <c r="P47" s="8">
        <f t="shared" si="9"/>
        <v>-0.13607011156016569</v>
      </c>
      <c r="Q47" s="8">
        <f t="shared" si="10"/>
        <v>-0.1370146057402004</v>
      </c>
      <c r="R47" s="11">
        <v>46</v>
      </c>
      <c r="S47" s="10">
        <v>3.75142304829111</v>
      </c>
      <c r="T47" s="10">
        <v>21.92680323423253</v>
      </c>
      <c r="U47" s="10">
        <v>0.9503999999999999</v>
      </c>
    </row>
    <row r="48" spans="1:21" ht="12.75">
      <c r="A48" s="9">
        <v>-4.563997332243978</v>
      </c>
      <c r="B48" s="9">
        <v>-22.772534936710578</v>
      </c>
      <c r="C48">
        <v>194</v>
      </c>
      <c r="D48">
        <v>22.18045770215159</v>
      </c>
      <c r="E48">
        <v>13.058489362031962</v>
      </c>
      <c r="F48">
        <v>-4.016289399158931</v>
      </c>
      <c r="G48">
        <f t="shared" si="0"/>
        <v>26.744455034395568</v>
      </c>
      <c r="H48">
        <f t="shared" si="1"/>
        <v>35.83102429874254</v>
      </c>
      <c r="I48" s="16">
        <f t="shared" si="2"/>
        <v>31.193274091594688</v>
      </c>
      <c r="J48" s="16">
        <f t="shared" si="3"/>
        <v>32.03291789441812</v>
      </c>
      <c r="K48" s="17">
        <f t="shared" si="4"/>
        <v>-3.603449399158931</v>
      </c>
      <c r="L48">
        <f t="shared" si="5"/>
        <v>32.1963760155524</v>
      </c>
      <c r="M48">
        <f t="shared" si="6"/>
        <v>30.796306697803264</v>
      </c>
      <c r="N48">
        <f t="shared" si="7"/>
        <v>-3.475</v>
      </c>
      <c r="O48" s="8">
        <f t="shared" si="8"/>
        <v>0.3969673937914244</v>
      </c>
      <c r="P48" s="8">
        <f t="shared" si="9"/>
        <v>-0.16345812113428337</v>
      </c>
      <c r="Q48" s="8">
        <f t="shared" si="10"/>
        <v>-0.12844939915893105</v>
      </c>
      <c r="R48" s="11">
        <v>47</v>
      </c>
      <c r="S48" s="10">
        <v>3.155362555834175</v>
      </c>
      <c r="T48" s="10">
        <v>21.369056078854758</v>
      </c>
      <c r="U48" s="10">
        <v>0.8984000000000001</v>
      </c>
    </row>
    <row r="49" spans="1:21" ht="12.75">
      <c r="A49" s="9">
        <v>-4.563997332243978</v>
      </c>
      <c r="B49" s="9">
        <v>-22.772534936710578</v>
      </c>
      <c r="C49">
        <v>195</v>
      </c>
      <c r="D49">
        <v>24.511988327896468</v>
      </c>
      <c r="E49">
        <v>14.619999443526037</v>
      </c>
      <c r="F49">
        <v>-4.113311780009235</v>
      </c>
      <c r="G49">
        <f t="shared" si="0"/>
        <v>29.075985660140446</v>
      </c>
      <c r="H49">
        <f t="shared" si="1"/>
        <v>37.39253438023661</v>
      </c>
      <c r="I49" s="16">
        <f t="shared" si="2"/>
        <v>32.369805080480525</v>
      </c>
      <c r="J49" s="16">
        <f t="shared" si="3"/>
        <v>34.58048999851748</v>
      </c>
      <c r="K49" s="17">
        <f t="shared" si="4"/>
        <v>-3.7004717800092353</v>
      </c>
      <c r="L49">
        <f t="shared" si="5"/>
        <v>34.67936950539627</v>
      </c>
      <c r="M49">
        <f t="shared" si="6"/>
        <v>32.06774066360447</v>
      </c>
      <c r="N49">
        <f t="shared" si="7"/>
        <v>-3.693</v>
      </c>
      <c r="O49" s="8">
        <f t="shared" si="8"/>
        <v>0.3020644168760569</v>
      </c>
      <c r="P49" s="8">
        <f t="shared" si="9"/>
        <v>-0.09887950687878799</v>
      </c>
      <c r="Q49" s="8">
        <f t="shared" si="10"/>
        <v>-0.007471780009235207</v>
      </c>
      <c r="R49" s="11">
        <v>48</v>
      </c>
      <c r="S49" s="10">
        <v>3.047947910020299</v>
      </c>
      <c r="T49" s="10">
        <v>23.066469176443167</v>
      </c>
      <c r="U49" s="10">
        <v>0.9114</v>
      </c>
    </row>
    <row r="50" spans="1:21" ht="12.75">
      <c r="A50" s="9">
        <v>-4.563997332243978</v>
      </c>
      <c r="B50" s="9">
        <v>-22.772534936710578</v>
      </c>
      <c r="C50">
        <v>200</v>
      </c>
      <c r="D50">
        <v>27.686498643320995</v>
      </c>
      <c r="E50">
        <v>15.871336013959406</v>
      </c>
      <c r="F50">
        <v>-4.369289519859066</v>
      </c>
      <c r="G50">
        <f t="shared" si="0"/>
        <v>32.250495975564974</v>
      </c>
      <c r="H50">
        <f t="shared" si="1"/>
        <v>38.643870950669985</v>
      </c>
      <c r="I50" s="16">
        <f t="shared" si="2"/>
        <v>33.10779551781498</v>
      </c>
      <c r="J50" s="16">
        <f t="shared" si="3"/>
        <v>37.91196550790421</v>
      </c>
      <c r="K50" s="17">
        <f t="shared" si="4"/>
        <v>-3.956449519859066</v>
      </c>
      <c r="L50">
        <f t="shared" si="5"/>
        <v>37.98389954463736</v>
      </c>
      <c r="M50">
        <f t="shared" si="6"/>
        <v>32.88667302940353</v>
      </c>
      <c r="N50">
        <f t="shared" si="7"/>
        <v>-3.845</v>
      </c>
      <c r="O50" s="8">
        <f t="shared" si="8"/>
        <v>0.22112248841144577</v>
      </c>
      <c r="P50" s="8">
        <f t="shared" si="9"/>
        <v>-0.07193403673314691</v>
      </c>
      <c r="Q50" s="8">
        <f t="shared" si="10"/>
        <v>-0.11144951985906593</v>
      </c>
      <c r="R50" s="11">
        <v>49</v>
      </c>
      <c r="S50" s="10">
        <v>1.1731858983064563</v>
      </c>
      <c r="T50" s="10">
        <v>23.1699280061034</v>
      </c>
      <c r="U50" s="10">
        <v>0.9954000000000001</v>
      </c>
    </row>
    <row r="51" spans="1:21" ht="12.75">
      <c r="A51" s="9">
        <v>-4.563997332243978</v>
      </c>
      <c r="B51" s="9">
        <v>-22.772534936710578</v>
      </c>
      <c r="C51">
        <v>192</v>
      </c>
      <c r="D51">
        <v>28.198307203304832</v>
      </c>
      <c r="E51">
        <v>12.340789199140024</v>
      </c>
      <c r="F51">
        <v>-3.9770905938447383</v>
      </c>
      <c r="G51">
        <f t="shared" si="0"/>
        <v>32.76230453554881</v>
      </c>
      <c r="H51">
        <f t="shared" si="1"/>
        <v>35.113324135850604</v>
      </c>
      <c r="I51" s="16">
        <f t="shared" si="2"/>
        <v>29.540670165471916</v>
      </c>
      <c r="J51" s="16">
        <f t="shared" si="3"/>
        <v>37.863741713202984</v>
      </c>
      <c r="K51" s="17">
        <f t="shared" si="4"/>
        <v>-3.564250593844738</v>
      </c>
      <c r="L51">
        <f t="shared" si="5"/>
        <v>37.93229655491608</v>
      </c>
      <c r="M51">
        <f t="shared" si="6"/>
        <v>29.303901737309683</v>
      </c>
      <c r="N51">
        <f t="shared" si="7"/>
        <v>-3.452</v>
      </c>
      <c r="O51" s="8">
        <f t="shared" si="8"/>
        <v>0.23676842816223242</v>
      </c>
      <c r="P51" s="8">
        <f t="shared" si="9"/>
        <v>-0.06855484171309456</v>
      </c>
      <c r="Q51" s="8">
        <f t="shared" si="10"/>
        <v>-0.11225059384473823</v>
      </c>
      <c r="R51" s="11">
        <v>50</v>
      </c>
      <c r="S51" s="10">
        <v>0.7292205635217874</v>
      </c>
      <c r="T51" s="10">
        <v>26.467406403532195</v>
      </c>
      <c r="U51" s="10">
        <v>0.5394</v>
      </c>
    </row>
    <row r="52" spans="1:21" ht="12.75">
      <c r="A52" s="9">
        <v>-4.563997332243978</v>
      </c>
      <c r="B52" s="9">
        <v>-22.772534936710578</v>
      </c>
      <c r="C52">
        <v>190</v>
      </c>
      <c r="D52">
        <v>25.76423015446038</v>
      </c>
      <c r="E52">
        <v>10.636729346135073</v>
      </c>
      <c r="F52">
        <v>-3.5648896302716153</v>
      </c>
      <c r="G52">
        <f t="shared" si="0"/>
        <v>30.328227486704357</v>
      </c>
      <c r="H52">
        <f t="shared" si="1"/>
        <v>33.409264282845655</v>
      </c>
      <c r="I52" s="16">
        <f t="shared" si="2"/>
        <v>28.239435843837924</v>
      </c>
      <c r="J52" s="16">
        <f t="shared" si="3"/>
        <v>35.192535936304424</v>
      </c>
      <c r="K52" s="17">
        <f t="shared" si="4"/>
        <v>-3.152049630271615</v>
      </c>
      <c r="L52">
        <f t="shared" si="5"/>
        <v>35.23532268182251</v>
      </c>
      <c r="M52">
        <f t="shared" si="6"/>
        <v>28.03663857290749</v>
      </c>
      <c r="N52">
        <f t="shared" si="7"/>
        <v>-3.075</v>
      </c>
      <c r="O52" s="8">
        <f t="shared" si="8"/>
        <v>0.20279727093043576</v>
      </c>
      <c r="P52" s="8">
        <f t="shared" si="9"/>
        <v>-0.04278674551808592</v>
      </c>
      <c r="Q52" s="8">
        <f t="shared" si="10"/>
        <v>-0.07704963027161504</v>
      </c>
      <c r="R52" s="11">
        <v>51</v>
      </c>
      <c r="S52" s="10">
        <v>2.9324498783969486</v>
      </c>
      <c r="T52" s="10">
        <v>24.858327913813707</v>
      </c>
      <c r="U52" s="10">
        <v>0.45640000000000003</v>
      </c>
    </row>
    <row r="53" spans="1:21" ht="12.75">
      <c r="A53" s="9">
        <v>-4.563997332243978</v>
      </c>
      <c r="B53" s="9">
        <v>-22.772534936710578</v>
      </c>
      <c r="C53">
        <v>189</v>
      </c>
      <c r="D53">
        <v>22.60711386399752</v>
      </c>
      <c r="E53">
        <v>9.126413960963704</v>
      </c>
      <c r="F53">
        <v>-3.1628196301180687</v>
      </c>
      <c r="G53">
        <f t="shared" si="0"/>
        <v>27.171111196241498</v>
      </c>
      <c r="H53">
        <f t="shared" si="1"/>
        <v>31.89894889767428</v>
      </c>
      <c r="I53" s="16">
        <f t="shared" si="2"/>
        <v>27.24294341316583</v>
      </c>
      <c r="J53" s="16">
        <f t="shared" si="3"/>
        <v>31.837623318991632</v>
      </c>
      <c r="K53" s="17">
        <f t="shared" si="4"/>
        <v>-2.7499796301180686</v>
      </c>
      <c r="L53">
        <f t="shared" si="5"/>
        <v>31.89653475029313</v>
      </c>
      <c r="M53">
        <f t="shared" si="6"/>
        <v>26.987890200668563</v>
      </c>
      <c r="N53">
        <f t="shared" si="7"/>
        <v>-2.645</v>
      </c>
      <c r="O53" s="8">
        <f t="shared" si="8"/>
        <v>0.2550532124972662</v>
      </c>
      <c r="P53" s="8">
        <f t="shared" si="9"/>
        <v>-0.05891143130149956</v>
      </c>
      <c r="Q53" s="8">
        <f t="shared" si="10"/>
        <v>-0.10497963011806855</v>
      </c>
      <c r="R53" s="11">
        <v>52</v>
      </c>
      <c r="S53" s="10">
        <v>3.857043227940388</v>
      </c>
      <c r="T53" s="10">
        <v>27.340306386319064</v>
      </c>
      <c r="U53" s="10">
        <v>0.251</v>
      </c>
    </row>
    <row r="54" spans="1:21" ht="12.75">
      <c r="A54" s="9">
        <v>-4.563997332243978</v>
      </c>
      <c r="B54" s="9">
        <v>-22.772534936710578</v>
      </c>
      <c r="C54">
        <v>156</v>
      </c>
      <c r="D54">
        <v>20.82254899546597</v>
      </c>
      <c r="E54">
        <v>7.483243610301297</v>
      </c>
      <c r="F54">
        <v>-3.0053400643206114</v>
      </c>
      <c r="G54">
        <f t="shared" si="0"/>
        <v>25.386546327709947</v>
      </c>
      <c r="H54">
        <f t="shared" si="1"/>
        <v>30.255778547011875</v>
      </c>
      <c r="I54" s="16">
        <f t="shared" si="2"/>
        <v>25.899981511407027</v>
      </c>
      <c r="J54" s="16">
        <f t="shared" si="3"/>
        <v>29.817441668318253</v>
      </c>
      <c r="K54" s="17">
        <f t="shared" si="4"/>
        <v>-2.5925000643206113</v>
      </c>
      <c r="L54">
        <f t="shared" si="5"/>
        <v>29.843491054525142</v>
      </c>
      <c r="M54">
        <f t="shared" si="6"/>
        <v>25.70610371951529</v>
      </c>
      <c r="N54">
        <f t="shared" si="7"/>
        <v>-2.524</v>
      </c>
      <c r="O54" s="8">
        <f t="shared" si="8"/>
        <v>0.1938777918917367</v>
      </c>
      <c r="P54" s="8">
        <f t="shared" si="9"/>
        <v>-0.026049386206889125</v>
      </c>
      <c r="Q54" s="8">
        <f t="shared" si="10"/>
        <v>-0.06850006432061129</v>
      </c>
      <c r="R54" s="11">
        <v>53</v>
      </c>
      <c r="S54" s="10">
        <v>4.031230735744673</v>
      </c>
      <c r="T54" s="10">
        <v>29.56738669742707</v>
      </c>
      <c r="U54" s="10">
        <v>0.227</v>
      </c>
    </row>
    <row r="55" spans="1:21" ht="12.75">
      <c r="A55" s="9">
        <v>-4.563997332243978</v>
      </c>
      <c r="B55" s="9">
        <v>-22.772534936710578</v>
      </c>
      <c r="C55">
        <v>157</v>
      </c>
      <c r="D55">
        <v>19.056563881113323</v>
      </c>
      <c r="E55">
        <v>6.9325230485084255</v>
      </c>
      <c r="F55">
        <v>-3.177814507269315</v>
      </c>
      <c r="G55">
        <f t="shared" si="0"/>
        <v>23.620561213357302</v>
      </c>
      <c r="H55">
        <f t="shared" si="1"/>
        <v>29.705057985219003</v>
      </c>
      <c r="I55" s="16">
        <f t="shared" si="2"/>
        <v>25.63303695925668</v>
      </c>
      <c r="J55" s="16">
        <f t="shared" si="3"/>
        <v>27.98693977884263</v>
      </c>
      <c r="K55" s="17">
        <f t="shared" si="4"/>
        <v>-2.764974507269315</v>
      </c>
      <c r="L55">
        <f t="shared" si="5"/>
        <v>28.004156224695507</v>
      </c>
      <c r="M55">
        <f t="shared" si="6"/>
        <v>25.467163593593376</v>
      </c>
      <c r="N55">
        <f t="shared" si="7"/>
        <v>-2.709</v>
      </c>
      <c r="O55" s="8">
        <f t="shared" si="8"/>
        <v>0.1658733656633018</v>
      </c>
      <c r="P55" s="8">
        <f t="shared" si="9"/>
        <v>-0.017216445852877627</v>
      </c>
      <c r="Q55" s="8">
        <f t="shared" si="10"/>
        <v>-0.055974507269314966</v>
      </c>
      <c r="R55" s="11">
        <v>54</v>
      </c>
      <c r="S55" s="10">
        <v>6.0039504488336215</v>
      </c>
      <c r="T55" s="10">
        <v>28.048570733068566</v>
      </c>
      <c r="U55" s="10">
        <v>0.097</v>
      </c>
    </row>
    <row r="56" spans="1:21" ht="12.75">
      <c r="A56" s="9">
        <v>-4.563997332243978</v>
      </c>
      <c r="B56" s="9">
        <v>-22.772534936710578</v>
      </c>
      <c r="C56">
        <v>61</v>
      </c>
      <c r="D56">
        <v>3.050552053629903</v>
      </c>
      <c r="E56">
        <v>1.5235379874532102</v>
      </c>
      <c r="F56">
        <v>-0.5082952132982637</v>
      </c>
      <c r="G56">
        <f t="shared" si="0"/>
        <v>7.614549385873881</v>
      </c>
      <c r="H56">
        <f t="shared" si="1"/>
        <v>24.296072924163788</v>
      </c>
      <c r="I56" s="16">
        <f t="shared" si="2"/>
        <v>22.801223393005472</v>
      </c>
      <c r="J56" s="16">
        <f t="shared" si="3"/>
        <v>11.33069872816576</v>
      </c>
      <c r="K56" s="17">
        <f t="shared" si="4"/>
        <v>-0.09545521329826367</v>
      </c>
      <c r="L56">
        <f t="shared" si="5"/>
        <v>11.360390769765704</v>
      </c>
      <c r="M56">
        <f t="shared" si="6"/>
        <v>22.631183254929958</v>
      </c>
      <c r="N56">
        <f t="shared" si="7"/>
        <v>0.115</v>
      </c>
      <c r="O56" s="8">
        <f t="shared" si="8"/>
        <v>0.17004013807551388</v>
      </c>
      <c r="P56" s="8">
        <f t="shared" si="9"/>
        <v>-0.029692041599943764</v>
      </c>
      <c r="Q56" s="8">
        <f t="shared" si="10"/>
        <v>-0.21045521329826367</v>
      </c>
      <c r="R56" s="11">
        <v>55</v>
      </c>
      <c r="S56" s="10">
        <v>8.32991860059192</v>
      </c>
      <c r="T56" s="10">
        <v>27.670839139200538</v>
      </c>
      <c r="U56" s="10">
        <v>0.019000000000000017</v>
      </c>
    </row>
    <row r="57" spans="1:21" ht="12.75">
      <c r="A57" s="9">
        <v>-4.563997332243978</v>
      </c>
      <c r="B57" s="9">
        <v>-22.772534936710578</v>
      </c>
      <c r="C57">
        <v>60</v>
      </c>
      <c r="D57">
        <v>4.24476061901885</v>
      </c>
      <c r="E57">
        <v>4.147404361460331</v>
      </c>
      <c r="F57">
        <v>-0.711728813289112</v>
      </c>
      <c r="G57">
        <f t="shared" si="0"/>
        <v>8.808757951262827</v>
      </c>
      <c r="H57">
        <f t="shared" si="1"/>
        <v>26.91993929817091</v>
      </c>
      <c r="I57" s="16">
        <f t="shared" si="2"/>
        <v>25.20533179161561</v>
      </c>
      <c r="J57" s="16">
        <f t="shared" si="3"/>
        <v>12.921632936115856</v>
      </c>
      <c r="K57" s="17">
        <f t="shared" si="4"/>
        <v>-0.298888813289112</v>
      </c>
      <c r="L57">
        <f t="shared" si="5"/>
        <v>13.068151698231686</v>
      </c>
      <c r="M57">
        <f t="shared" si="6"/>
        <v>24.958874516932934</v>
      </c>
      <c r="N57">
        <f t="shared" si="7"/>
        <v>-0.15399999999999997</v>
      </c>
      <c r="O57" s="8">
        <f t="shared" si="8"/>
        <v>0.2464572746826761</v>
      </c>
      <c r="P57" s="8">
        <f t="shared" si="9"/>
        <v>-0.14651876211583037</v>
      </c>
      <c r="Q57" s="8">
        <f t="shared" si="10"/>
        <v>-0.14488881328911202</v>
      </c>
      <c r="R57" s="11">
        <v>56</v>
      </c>
      <c r="S57" s="10">
        <v>7.190213572900602</v>
      </c>
      <c r="T57" s="10">
        <v>25.169037298555455</v>
      </c>
      <c r="U57" s="10">
        <v>0.27440000000000003</v>
      </c>
    </row>
    <row r="58" spans="1:21" ht="12.75">
      <c r="A58" s="9">
        <v>-4.563997332243978</v>
      </c>
      <c r="B58" s="9">
        <v>-22.772534936710578</v>
      </c>
      <c r="C58">
        <v>111</v>
      </c>
      <c r="D58">
        <v>6.27862010478132</v>
      </c>
      <c r="E58">
        <v>5.503004149385294</v>
      </c>
      <c r="F58">
        <v>-1.3610486375455242</v>
      </c>
      <c r="G58">
        <f t="shared" si="0"/>
        <v>10.842617437025297</v>
      </c>
      <c r="H58">
        <f t="shared" si="1"/>
        <v>28.275539086095872</v>
      </c>
      <c r="I58" s="16">
        <f t="shared" si="2"/>
        <v>26.225184574716753</v>
      </c>
      <c r="J58" s="16">
        <f t="shared" si="3"/>
        <v>15.142924338352184</v>
      </c>
      <c r="K58" s="17">
        <f t="shared" si="4"/>
        <v>-0.9482086375455242</v>
      </c>
      <c r="L58">
        <f t="shared" si="5"/>
        <v>15.196050766400457</v>
      </c>
      <c r="M58">
        <f t="shared" si="6"/>
        <v>26.031248311692234</v>
      </c>
      <c r="N58">
        <f t="shared" si="7"/>
        <v>-0.8180000000000001</v>
      </c>
      <c r="O58" s="8">
        <f t="shared" si="8"/>
        <v>0.1939362630245185</v>
      </c>
      <c r="P58" s="8">
        <f t="shared" si="9"/>
        <v>-0.053126428048273056</v>
      </c>
      <c r="Q58" s="8">
        <f t="shared" si="10"/>
        <v>-0.13020863754552414</v>
      </c>
      <c r="R58" s="11">
        <v>57</v>
      </c>
      <c r="S58" s="10">
        <v>9.04321787361466</v>
      </c>
      <c r="T58" s="10">
        <v>24.25088531683609</v>
      </c>
      <c r="U58" s="10">
        <v>0.131</v>
      </c>
    </row>
    <row r="59" spans="1:21" ht="12.75">
      <c r="A59" s="9">
        <v>-4.563997332243978</v>
      </c>
      <c r="B59" s="9">
        <v>-22.772534936710578</v>
      </c>
      <c r="C59">
        <v>109</v>
      </c>
      <c r="D59">
        <v>9.258060693657502</v>
      </c>
      <c r="E59">
        <v>6.5724182217644</v>
      </c>
      <c r="F59">
        <v>-2.179402733894926</v>
      </c>
      <c r="G59">
        <f t="shared" si="0"/>
        <v>13.82205802590148</v>
      </c>
      <c r="H59">
        <f t="shared" si="1"/>
        <v>29.34495315847498</v>
      </c>
      <c r="I59" s="16">
        <f t="shared" si="2"/>
        <v>26.814096688249688</v>
      </c>
      <c r="J59" s="16">
        <f t="shared" si="3"/>
        <v>18.25321294286777</v>
      </c>
      <c r="K59" s="17">
        <f t="shared" si="4"/>
        <v>-1.7665627338949257</v>
      </c>
      <c r="L59">
        <f t="shared" si="5"/>
        <v>18.32639613496219</v>
      </c>
      <c r="M59">
        <f t="shared" si="6"/>
        <v>26.63413045069132</v>
      </c>
      <c r="N59">
        <f t="shared" si="7"/>
        <v>-1.596</v>
      </c>
      <c r="O59" s="8">
        <f t="shared" si="8"/>
        <v>0.17996623755836794</v>
      </c>
      <c r="P59" s="8">
        <f t="shared" si="9"/>
        <v>-0.07318319209442237</v>
      </c>
      <c r="Q59" s="8">
        <f t="shared" si="10"/>
        <v>-0.1705627338949256</v>
      </c>
      <c r="R59" s="11">
        <v>58</v>
      </c>
      <c r="S59" s="10">
        <v>10.77317451664528</v>
      </c>
      <c r="T59" s="10">
        <v>28.07647756029778</v>
      </c>
      <c r="U59" s="10">
        <v>-0.37899999999999995</v>
      </c>
    </row>
    <row r="60" spans="1:21" ht="12.75">
      <c r="A60" s="9">
        <v>-4.563997332243978</v>
      </c>
      <c r="B60" s="9">
        <v>-22.772534936710578</v>
      </c>
      <c r="C60">
        <v>150</v>
      </c>
      <c r="D60">
        <v>11.176267791070797</v>
      </c>
      <c r="E60">
        <v>8.77311684785882</v>
      </c>
      <c r="F60">
        <v>-2.968487215847632</v>
      </c>
      <c r="G60">
        <f t="shared" si="0"/>
        <v>15.740265123314774</v>
      </c>
      <c r="H60">
        <f t="shared" si="1"/>
        <v>31.545651784569397</v>
      </c>
      <c r="I60" s="16">
        <f t="shared" si="2"/>
        <v>28.686728475999637</v>
      </c>
      <c r="J60" s="16">
        <f t="shared" si="3"/>
        <v>20.492820743124106</v>
      </c>
      <c r="K60" s="17">
        <f t="shared" si="4"/>
        <v>-2.5556472158476318</v>
      </c>
      <c r="L60">
        <f t="shared" si="5"/>
        <v>20.57023282275194</v>
      </c>
      <c r="M60">
        <f t="shared" si="6"/>
        <v>28.425880689571933</v>
      </c>
      <c r="N60">
        <f t="shared" si="7"/>
        <v>-2.334</v>
      </c>
      <c r="O60" s="8">
        <f t="shared" si="8"/>
        <v>0.26084778642770345</v>
      </c>
      <c r="P60" s="8">
        <f t="shared" si="9"/>
        <v>-0.07741207962783392</v>
      </c>
      <c r="Q60" s="8">
        <f t="shared" si="10"/>
        <v>-0.2216472158476317</v>
      </c>
      <c r="R60" s="11">
        <v>59</v>
      </c>
      <c r="S60" s="10">
        <v>10.814288927850638</v>
      </c>
      <c r="T60" s="10">
        <v>25.7212173612558</v>
      </c>
      <c r="U60" s="10">
        <v>-0.182</v>
      </c>
    </row>
    <row r="61" spans="1:21" ht="12.75">
      <c r="A61" s="9">
        <v>-4.563997332243978</v>
      </c>
      <c r="B61" s="9">
        <v>-22.772534936710578</v>
      </c>
      <c r="C61">
        <v>148</v>
      </c>
      <c r="D61">
        <v>12.658501085674128</v>
      </c>
      <c r="E61">
        <v>11.384678712061989</v>
      </c>
      <c r="F61">
        <v>-3.2257851414641694</v>
      </c>
      <c r="G61">
        <f t="shared" si="0"/>
        <v>17.222498417918107</v>
      </c>
      <c r="H61">
        <f t="shared" si="1"/>
        <v>34.15721364877257</v>
      </c>
      <c r="I61" s="16">
        <f t="shared" si="2"/>
        <v>31.033513439547345</v>
      </c>
      <c r="J61" s="16">
        <f t="shared" si="3"/>
        <v>22.36628578017641</v>
      </c>
      <c r="K61" s="17">
        <f t="shared" si="4"/>
        <v>-2.8129451414641693</v>
      </c>
      <c r="L61">
        <f t="shared" si="5"/>
        <v>22.64647940252953</v>
      </c>
      <c r="M61">
        <f t="shared" si="6"/>
        <v>30.658554454357528</v>
      </c>
      <c r="N61">
        <f t="shared" si="7"/>
        <v>-2.746</v>
      </c>
      <c r="O61" s="8">
        <f t="shared" si="8"/>
        <v>0.3749589851898172</v>
      </c>
      <c r="P61" s="8">
        <f t="shared" si="9"/>
        <v>-0.28019362235312073</v>
      </c>
      <c r="Q61" s="8">
        <f t="shared" si="10"/>
        <v>-0.0669451414641693</v>
      </c>
      <c r="R61" s="11">
        <v>60</v>
      </c>
      <c r="S61" s="10">
        <v>13.068151698231686</v>
      </c>
      <c r="T61" s="10">
        <v>24.958874516932934</v>
      </c>
      <c r="U61" s="10">
        <v>-0.15399999999999997</v>
      </c>
    </row>
    <row r="62" spans="1:21" ht="12.75">
      <c r="A62" s="9">
        <v>-4.563997332243978</v>
      </c>
      <c r="B62" s="9">
        <v>-22.772534936710578</v>
      </c>
      <c r="C62">
        <v>151</v>
      </c>
      <c r="D62">
        <v>13.420070825851795</v>
      </c>
      <c r="E62">
        <v>7.543982548261452</v>
      </c>
      <c r="F62">
        <v>-3.096693483216116</v>
      </c>
      <c r="G62">
        <f t="shared" si="0"/>
        <v>17.984068158095774</v>
      </c>
      <c r="H62">
        <f t="shared" si="1"/>
        <v>30.31651748497203</v>
      </c>
      <c r="I62" s="16">
        <f t="shared" si="2"/>
        <v>27.120906412795488</v>
      </c>
      <c r="J62" s="16">
        <f t="shared" si="3"/>
        <v>22.516091474322046</v>
      </c>
      <c r="K62" s="17">
        <f t="shared" si="4"/>
        <v>-2.683853483216116</v>
      </c>
      <c r="L62">
        <f t="shared" si="5"/>
        <v>22.605995362851782</v>
      </c>
      <c r="M62">
        <f t="shared" si="6"/>
        <v>26.914719917077413</v>
      </c>
      <c r="N62">
        <f t="shared" si="7"/>
        <v>-2.41</v>
      </c>
      <c r="O62" s="8">
        <f t="shared" si="8"/>
        <v>0.20618649571807524</v>
      </c>
      <c r="P62" s="8">
        <f t="shared" si="9"/>
        <v>-0.08990388852973652</v>
      </c>
      <c r="Q62" s="8">
        <f t="shared" si="10"/>
        <v>-0.2738534832161159</v>
      </c>
      <c r="R62" s="11">
        <v>61</v>
      </c>
      <c r="S62" s="10">
        <v>11.360390769765704</v>
      </c>
      <c r="T62" s="10">
        <v>22.631183254929958</v>
      </c>
      <c r="U62" s="10">
        <v>0.115</v>
      </c>
    </row>
    <row r="63" spans="1:21" ht="12.75">
      <c r="A63" s="9">
        <v>-4.563997332243978</v>
      </c>
      <c r="B63" s="9">
        <v>-22.772534936710578</v>
      </c>
      <c r="C63">
        <v>107</v>
      </c>
      <c r="D63">
        <v>11.50973458160828</v>
      </c>
      <c r="E63">
        <v>6.085667490923115</v>
      </c>
      <c r="F63">
        <v>-2.66423383876149</v>
      </c>
      <c r="G63">
        <f t="shared" si="0"/>
        <v>16.073731913852257</v>
      </c>
      <c r="H63">
        <f t="shared" si="1"/>
        <v>28.858202427633692</v>
      </c>
      <c r="I63" s="16">
        <f t="shared" si="2"/>
        <v>25.98023714848235</v>
      </c>
      <c r="J63" s="16">
        <f t="shared" si="3"/>
        <v>20.400685838993095</v>
      </c>
      <c r="K63" s="17">
        <f t="shared" si="4"/>
        <v>-2.25139383876149</v>
      </c>
      <c r="L63">
        <f t="shared" si="5"/>
        <v>20.43499173194419</v>
      </c>
      <c r="M63">
        <f t="shared" si="6"/>
        <v>25.640578937991485</v>
      </c>
      <c r="N63">
        <f t="shared" si="7"/>
        <v>-2.032</v>
      </c>
      <c r="O63" s="8">
        <f t="shared" si="8"/>
        <v>0.33965821049086387</v>
      </c>
      <c r="P63" s="8">
        <f t="shared" si="9"/>
        <v>-0.034305892951095984</v>
      </c>
      <c r="Q63" s="8">
        <f t="shared" si="10"/>
        <v>-0.21939383876148977</v>
      </c>
      <c r="R63" s="11">
        <v>62</v>
      </c>
      <c r="S63" s="10">
        <v>11.834452424760517</v>
      </c>
      <c r="T63" s="10">
        <v>19.89954866237121</v>
      </c>
      <c r="U63" s="10">
        <v>0.227</v>
      </c>
    </row>
    <row r="64" spans="1:21" ht="12.75">
      <c r="A64" s="9">
        <v>-4.563997332243978</v>
      </c>
      <c r="B64" s="9">
        <v>-22.772534936710578</v>
      </c>
      <c r="C64">
        <v>152</v>
      </c>
      <c r="D64">
        <v>15.877629022809446</v>
      </c>
      <c r="E64">
        <v>6.778967104835577</v>
      </c>
      <c r="F64">
        <v>-3.1552014123429437</v>
      </c>
      <c r="G64">
        <f t="shared" si="0"/>
        <v>20.441626355053423</v>
      </c>
      <c r="H64">
        <f t="shared" si="1"/>
        <v>29.551502041546154</v>
      </c>
      <c r="I64" s="16">
        <f t="shared" si="2"/>
        <v>25.97993652821554</v>
      </c>
      <c r="J64" s="16">
        <f t="shared" si="3"/>
        <v>24.8232604413887</v>
      </c>
      <c r="K64" s="17">
        <f t="shared" si="4"/>
        <v>-2.7423614123429436</v>
      </c>
      <c r="L64">
        <f t="shared" si="5"/>
        <v>24.872663939718787</v>
      </c>
      <c r="M64">
        <f t="shared" si="6"/>
        <v>25.751301006003803</v>
      </c>
      <c r="N64">
        <f t="shared" si="7"/>
        <v>-2.447</v>
      </c>
      <c r="O64" s="8">
        <f t="shared" si="8"/>
        <v>0.22863552221173578</v>
      </c>
      <c r="P64" s="8">
        <f t="shared" si="9"/>
        <v>-0.04940349833008639</v>
      </c>
      <c r="Q64" s="8">
        <f t="shared" si="10"/>
        <v>-0.29536141234294355</v>
      </c>
      <c r="R64" s="11">
        <v>63</v>
      </c>
      <c r="S64" s="10">
        <v>14.971557617278382</v>
      </c>
      <c r="T64" s="10">
        <v>23.74844240097682</v>
      </c>
      <c r="U64" s="10">
        <v>-0.5369999999999999</v>
      </c>
    </row>
    <row r="65" spans="1:21" ht="12.75">
      <c r="A65" s="9">
        <v>-4.563997332243978</v>
      </c>
      <c r="B65" s="9">
        <v>-22.772534936710578</v>
      </c>
      <c r="C65">
        <v>155</v>
      </c>
      <c r="D65">
        <v>19.279964014879468</v>
      </c>
      <c r="E65">
        <v>8.92989809932023</v>
      </c>
      <c r="F65">
        <v>-3.234207335709841</v>
      </c>
      <c r="G65">
        <f t="shared" si="0"/>
        <v>23.843961347123447</v>
      </c>
      <c r="H65">
        <f t="shared" si="1"/>
        <v>31.702433036030808</v>
      </c>
      <c r="I65" s="16">
        <f t="shared" si="2"/>
        <v>27.570659368926243</v>
      </c>
      <c r="J65" s="16">
        <f t="shared" si="3"/>
        <v>28.520825638290596</v>
      </c>
      <c r="K65" s="17">
        <f t="shared" si="4"/>
        <v>-2.8213673357098408</v>
      </c>
      <c r="L65">
        <f t="shared" si="5"/>
        <v>28.526839372955436</v>
      </c>
      <c r="M65">
        <f t="shared" si="6"/>
        <v>27.418333070221454</v>
      </c>
      <c r="N65">
        <f t="shared" si="7"/>
        <v>-2.679</v>
      </c>
      <c r="O65" s="8">
        <f t="shared" si="8"/>
        <v>0.1523262987047893</v>
      </c>
      <c r="P65" s="8">
        <f t="shared" si="9"/>
        <v>-0.006013734664840342</v>
      </c>
      <c r="Q65" s="8">
        <f t="shared" si="10"/>
        <v>-0.14236733570984095</v>
      </c>
      <c r="R65" s="11">
        <v>64</v>
      </c>
      <c r="S65" s="10">
        <v>15.218700980455598</v>
      </c>
      <c r="T65" s="10">
        <v>20.48404135973856</v>
      </c>
      <c r="U65" s="10">
        <v>-0.32</v>
      </c>
    </row>
    <row r="66" spans="1:21" ht="12.75">
      <c r="A66" s="9">
        <v>-4.563997332243978</v>
      </c>
      <c r="B66" s="9">
        <v>-22.772534936710578</v>
      </c>
      <c r="C66">
        <v>70</v>
      </c>
      <c r="D66">
        <v>13.920300240259671</v>
      </c>
      <c r="E66">
        <v>-2.740607901245369</v>
      </c>
      <c r="F66">
        <v>-2.1186820721800084</v>
      </c>
      <c r="G66">
        <f t="shared" si="0"/>
        <v>18.48429757250365</v>
      </c>
      <c r="H66">
        <f t="shared" si="1"/>
        <v>20.03192703546521</v>
      </c>
      <c r="I66" s="16">
        <f t="shared" si="2"/>
        <v>16.885131548765493</v>
      </c>
      <c r="J66" s="16">
        <f t="shared" si="3"/>
        <v>21.39718883601186</v>
      </c>
      <c r="K66" s="17">
        <f t="shared" si="4"/>
        <v>-1.7058420721800083</v>
      </c>
      <c r="L66">
        <f t="shared" si="5"/>
        <v>21.420048169727135</v>
      </c>
      <c r="M66">
        <f t="shared" si="6"/>
        <v>16.87505825668667</v>
      </c>
      <c r="N66">
        <f t="shared" si="7"/>
        <v>-1.584</v>
      </c>
      <c r="O66" s="8">
        <f t="shared" si="8"/>
        <v>0.010073292078821794</v>
      </c>
      <c r="P66" s="8">
        <f t="shared" si="9"/>
        <v>-0.022859333715274488</v>
      </c>
      <c r="Q66" s="8">
        <f t="shared" si="10"/>
        <v>-0.1218420721800082</v>
      </c>
      <c r="R66" s="11">
        <v>65</v>
      </c>
      <c r="S66" s="10">
        <v>17.031073592163455</v>
      </c>
      <c r="T66" s="10">
        <v>22.192150992148385</v>
      </c>
      <c r="U66" s="10">
        <v>-0.869</v>
      </c>
    </row>
    <row r="67" spans="1:21" ht="12.75">
      <c r="A67" s="9">
        <v>-4.563997332243978</v>
      </c>
      <c r="B67" s="9">
        <v>-22.772534936710578</v>
      </c>
      <c r="C67">
        <v>69</v>
      </c>
      <c r="D67">
        <v>11.763916251413736</v>
      </c>
      <c r="E67">
        <v>-1.391358160887978</v>
      </c>
      <c r="F67">
        <v>-1.8206129389740997</v>
      </c>
      <c r="G67">
        <f aca="true" t="shared" si="11" ref="G67:G122">D67-A67</f>
        <v>16.327913583657715</v>
      </c>
      <c r="H67">
        <f aca="true" t="shared" si="12" ref="H67:H122">E67-B67</f>
        <v>21.3811767758226</v>
      </c>
      <c r="I67" s="16">
        <f aca="true" t="shared" si="13" ref="I67:I122">SIN(alpha)*G67+COS(alpha)*H67</f>
        <v>18.555872669114983</v>
      </c>
      <c r="J67" s="16">
        <f aca="true" t="shared" si="14" ref="J67:J122">COS(alpha)*G67-SIN(alpha)*H67</f>
        <v>19.479093197630156</v>
      </c>
      <c r="K67" s="17">
        <f aca="true" t="shared" si="15" ref="K67:K122">F67+0.41284</f>
        <v>-1.4077729389740998</v>
      </c>
      <c r="L67">
        <f aca="true" t="shared" si="16" ref="L67:L122">VLOOKUP(C67,$R$2:$U$203,2,FALSE)</f>
        <v>19.492158174530225</v>
      </c>
      <c r="M67">
        <f aca="true" t="shared" si="17" ref="M67:M122">VLOOKUP(C67,$R$2:$U$203,3,FALSE)</f>
        <v>18.36262847903574</v>
      </c>
      <c r="N67">
        <f aca="true" t="shared" si="18" ref="N67:N122">VLOOKUP(C67,$R$2:$U$203,4,FALSE)</f>
        <v>-1.275</v>
      </c>
      <c r="O67" s="8">
        <f aca="true" t="shared" si="19" ref="O67:O122">I67-M67</f>
        <v>0.1932441900792412</v>
      </c>
      <c r="P67" s="8">
        <f aca="true" t="shared" si="20" ref="P67:P122">J67-L67</f>
        <v>-0.013064976900068359</v>
      </c>
      <c r="Q67" s="8">
        <f aca="true" t="shared" si="21" ref="Q67:Q130">K67-N67</f>
        <v>-0.13277293897409992</v>
      </c>
      <c r="R67" s="11">
        <v>66</v>
      </c>
      <c r="S67" s="10">
        <v>17.19962551523262</v>
      </c>
      <c r="T67" s="10">
        <v>19.3681865360637</v>
      </c>
      <c r="U67" s="10">
        <v>-0.744</v>
      </c>
    </row>
    <row r="68" spans="1:21" ht="12.75">
      <c r="A68" s="9">
        <v>-4.563997332243978</v>
      </c>
      <c r="B68" s="9">
        <v>-22.772534936710578</v>
      </c>
      <c r="C68">
        <v>66</v>
      </c>
      <c r="D68">
        <v>9.371968045493999</v>
      </c>
      <c r="E68">
        <v>-0.8517762781213061</v>
      </c>
      <c r="F68">
        <v>-1.2127523425704845</v>
      </c>
      <c r="G68">
        <f t="shared" si="11"/>
        <v>13.935965377737976</v>
      </c>
      <c r="H68">
        <f t="shared" si="12"/>
        <v>21.92075865858927</v>
      </c>
      <c r="I68" s="16">
        <f t="shared" si="13"/>
        <v>19.463908952401706</v>
      </c>
      <c r="J68" s="16">
        <f t="shared" si="14"/>
        <v>17.201367372108674</v>
      </c>
      <c r="K68" s="17">
        <f t="shared" si="15"/>
        <v>-0.7999123425704845</v>
      </c>
      <c r="L68">
        <f t="shared" si="16"/>
        <v>17.19962551523262</v>
      </c>
      <c r="M68">
        <f t="shared" si="17"/>
        <v>19.3681865360637</v>
      </c>
      <c r="N68">
        <f t="shared" si="18"/>
        <v>-0.744</v>
      </c>
      <c r="O68" s="8">
        <f t="shared" si="19"/>
        <v>0.09572241633800616</v>
      </c>
      <c r="P68" s="8">
        <f t="shared" si="20"/>
        <v>0.0017418568760554365</v>
      </c>
      <c r="Q68" s="8">
        <f t="shared" si="21"/>
        <v>-0.0559123425704845</v>
      </c>
      <c r="R68" s="11">
        <v>67</v>
      </c>
      <c r="S68" s="10">
        <v>13.96572408185716</v>
      </c>
      <c r="T68" s="10">
        <v>17.9328585180789</v>
      </c>
      <c r="U68" s="10">
        <v>-0.14399999999999996</v>
      </c>
    </row>
    <row r="69" spans="1:21" ht="12.75">
      <c r="A69" s="9">
        <v>-4.563997332243978</v>
      </c>
      <c r="B69" s="9">
        <v>-22.772534936710578</v>
      </c>
      <c r="C69">
        <v>64</v>
      </c>
      <c r="D69">
        <v>7.234325985632223</v>
      </c>
      <c r="E69">
        <v>-0.05460338802703974</v>
      </c>
      <c r="F69">
        <v>-0.9379337239603665</v>
      </c>
      <c r="G69">
        <f t="shared" si="11"/>
        <v>11.7983233178762</v>
      </c>
      <c r="H69">
        <f t="shared" si="12"/>
        <v>22.717931548683538</v>
      </c>
      <c r="I69" s="16">
        <f t="shared" si="13"/>
        <v>20.586465602973004</v>
      </c>
      <c r="J69" s="16">
        <f t="shared" si="14"/>
        <v>15.215199010904245</v>
      </c>
      <c r="K69" s="17">
        <f t="shared" si="15"/>
        <v>-0.5250937239603665</v>
      </c>
      <c r="L69">
        <f t="shared" si="16"/>
        <v>15.218700980455598</v>
      </c>
      <c r="M69">
        <f t="shared" si="17"/>
        <v>20.48404135973856</v>
      </c>
      <c r="N69">
        <f t="shared" si="18"/>
        <v>-0.32</v>
      </c>
      <c r="O69" s="8">
        <f t="shared" si="19"/>
        <v>0.1024242432344451</v>
      </c>
      <c r="P69" s="8">
        <f t="shared" si="20"/>
        <v>-0.003501969551352957</v>
      </c>
      <c r="Q69" s="8">
        <f t="shared" si="21"/>
        <v>-0.20509372396036646</v>
      </c>
      <c r="R69" s="11">
        <v>68</v>
      </c>
      <c r="S69" s="10">
        <v>15.964501876314943</v>
      </c>
      <c r="T69" s="10">
        <v>16.972908348339615</v>
      </c>
      <c r="U69" s="10">
        <v>-0.47</v>
      </c>
    </row>
    <row r="70" spans="1:21" ht="12.75">
      <c r="A70" s="9">
        <v>-4.563997332243978</v>
      </c>
      <c r="B70" s="9">
        <v>-22.772534936710578</v>
      </c>
      <c r="C70">
        <v>104</v>
      </c>
      <c r="D70">
        <v>11.109065381224845</v>
      </c>
      <c r="E70">
        <v>1.208315788393865</v>
      </c>
      <c r="F70">
        <v>-1.859305381346129</v>
      </c>
      <c r="G70">
        <f t="shared" si="11"/>
        <v>15.673062713468823</v>
      </c>
      <c r="H70">
        <f t="shared" si="12"/>
        <v>23.980850725104442</v>
      </c>
      <c r="I70" s="16">
        <f t="shared" si="13"/>
        <v>21.226077734909758</v>
      </c>
      <c r="J70" s="16">
        <f t="shared" si="14"/>
        <v>19.240055101574875</v>
      </c>
      <c r="K70" s="17">
        <f t="shared" si="15"/>
        <v>-1.4464653813461292</v>
      </c>
      <c r="L70">
        <f t="shared" si="16"/>
        <v>19.257153126022448</v>
      </c>
      <c r="M70">
        <f t="shared" si="17"/>
        <v>21.10395527954236</v>
      </c>
      <c r="N70">
        <f t="shared" si="18"/>
        <v>-1.348</v>
      </c>
      <c r="O70" s="8">
        <f t="shared" si="19"/>
        <v>0.1221224553673963</v>
      </c>
      <c r="P70" s="8">
        <f t="shared" si="20"/>
        <v>-0.01709802444757358</v>
      </c>
      <c r="Q70" s="8">
        <f t="shared" si="21"/>
        <v>-0.09846538134612914</v>
      </c>
      <c r="R70" s="11">
        <v>69</v>
      </c>
      <c r="S70" s="10">
        <v>19.492158174530225</v>
      </c>
      <c r="T70" s="10">
        <v>18.36262847903574</v>
      </c>
      <c r="U70" s="10">
        <v>-1.275</v>
      </c>
    </row>
    <row r="71" spans="1:21" ht="12.75">
      <c r="A71" s="9">
        <v>-4.563997332243978</v>
      </c>
      <c r="B71" s="9">
        <v>-22.772534936710578</v>
      </c>
      <c r="C71">
        <v>101</v>
      </c>
      <c r="D71">
        <v>14.75278819666249</v>
      </c>
      <c r="E71">
        <v>1.980579930895651</v>
      </c>
      <c r="F71">
        <v>-2.7502144631876924</v>
      </c>
      <c r="G71">
        <f t="shared" si="11"/>
        <v>19.31678552890647</v>
      </c>
      <c r="H71">
        <f t="shared" si="12"/>
        <v>24.75311486760623</v>
      </c>
      <c r="I71" s="16">
        <f t="shared" si="13"/>
        <v>21.41733700769339</v>
      </c>
      <c r="J71" s="16">
        <f t="shared" si="14"/>
        <v>22.959803446840873</v>
      </c>
      <c r="K71" s="17">
        <f t="shared" si="15"/>
        <v>-2.3373744631876923</v>
      </c>
      <c r="L71">
        <f t="shared" si="16"/>
        <v>22.974918178969155</v>
      </c>
      <c r="M71">
        <f t="shared" si="17"/>
        <v>21.23361641901051</v>
      </c>
      <c r="N71">
        <f t="shared" si="18"/>
        <v>-2.168</v>
      </c>
      <c r="O71" s="8">
        <f t="shared" si="19"/>
        <v>0.18372058868288121</v>
      </c>
      <c r="P71" s="8">
        <f t="shared" si="20"/>
        <v>-0.015114732128282071</v>
      </c>
      <c r="Q71" s="8">
        <f t="shared" si="21"/>
        <v>-0.16937446318769211</v>
      </c>
      <c r="R71" s="11">
        <v>70</v>
      </c>
      <c r="S71" s="10">
        <v>21.420048169727135</v>
      </c>
      <c r="T71" s="10">
        <v>16.87505825668667</v>
      </c>
      <c r="U71" s="10">
        <v>-1.584</v>
      </c>
    </row>
    <row r="72" spans="1:21" ht="12.75">
      <c r="A72" s="9">
        <v>-4.563997332243978</v>
      </c>
      <c r="B72" s="9">
        <v>-22.772534936710578</v>
      </c>
      <c r="C72">
        <v>106</v>
      </c>
      <c r="D72">
        <v>13.671268515862192</v>
      </c>
      <c r="E72">
        <v>4.678226379133688</v>
      </c>
      <c r="F72">
        <v>-2.818576969952481</v>
      </c>
      <c r="G72">
        <f t="shared" si="11"/>
        <v>18.23526584810617</v>
      </c>
      <c r="H72">
        <f t="shared" si="12"/>
        <v>27.450761315844268</v>
      </c>
      <c r="I72" s="16">
        <f t="shared" si="13"/>
        <v>24.251217077151594</v>
      </c>
      <c r="J72" s="16">
        <f t="shared" si="14"/>
        <v>22.31474148735383</v>
      </c>
      <c r="K72" s="17">
        <f t="shared" si="15"/>
        <v>-2.405736969952481</v>
      </c>
      <c r="L72">
        <f t="shared" si="16"/>
        <v>22.444780764725476</v>
      </c>
      <c r="M72">
        <f t="shared" si="17"/>
        <v>23.9515576107987</v>
      </c>
      <c r="N72">
        <f t="shared" si="18"/>
        <v>-2.2560000000000002</v>
      </c>
      <c r="O72" s="8">
        <f t="shared" si="19"/>
        <v>0.2996594663528924</v>
      </c>
      <c r="P72" s="8">
        <f t="shared" si="20"/>
        <v>-0.1300392773716439</v>
      </c>
      <c r="Q72" s="8">
        <f t="shared" si="21"/>
        <v>-0.14973696995248087</v>
      </c>
      <c r="R72" s="11">
        <v>71</v>
      </c>
      <c r="S72" s="10">
        <v>22.768015466791297</v>
      </c>
      <c r="T72" s="10">
        <v>15.037655697080986</v>
      </c>
      <c r="U72" s="10">
        <v>-1.826</v>
      </c>
    </row>
    <row r="73" spans="1:21" ht="12.75">
      <c r="A73" s="9">
        <v>-4.563997332243978</v>
      </c>
      <c r="B73" s="9">
        <v>-22.772534936710578</v>
      </c>
      <c r="C73">
        <v>103</v>
      </c>
      <c r="D73">
        <v>12.599749136498026</v>
      </c>
      <c r="E73">
        <v>2.324036166206948</v>
      </c>
      <c r="F73">
        <v>-2.3790692854820863</v>
      </c>
      <c r="G73">
        <f t="shared" si="11"/>
        <v>17.163746468742005</v>
      </c>
      <c r="H73">
        <f t="shared" si="12"/>
        <v>25.096571102917526</v>
      </c>
      <c r="I73" s="16">
        <f t="shared" si="13"/>
        <v>22.094206262438167</v>
      </c>
      <c r="J73" s="16">
        <f t="shared" si="14"/>
        <v>20.887271808445615</v>
      </c>
      <c r="K73" s="17">
        <f t="shared" si="15"/>
        <v>-1.9662292854820862</v>
      </c>
      <c r="L73">
        <f t="shared" si="16"/>
        <v>20.903883060983134</v>
      </c>
      <c r="M73">
        <f t="shared" si="17"/>
        <v>21.963958489597054</v>
      </c>
      <c r="N73">
        <f t="shared" si="18"/>
        <v>-1.815</v>
      </c>
      <c r="O73" s="8">
        <f t="shared" si="19"/>
        <v>0.13024777284111266</v>
      </c>
      <c r="P73" s="8">
        <f t="shared" si="20"/>
        <v>-0.01661125253751905</v>
      </c>
      <c r="Q73" s="8">
        <f t="shared" si="21"/>
        <v>-0.15122928548208625</v>
      </c>
      <c r="R73" s="11">
        <v>72</v>
      </c>
      <c r="S73" s="10">
        <v>21.371454364424615</v>
      </c>
      <c r="T73" s="10">
        <v>13.842278732539523</v>
      </c>
      <c r="U73" s="10">
        <v>-1.399</v>
      </c>
    </row>
    <row r="74" spans="1:21" ht="12.75">
      <c r="A74" s="9">
        <v>-4.563997332243978</v>
      </c>
      <c r="B74" s="9">
        <v>-22.772534936710578</v>
      </c>
      <c r="C74">
        <v>65</v>
      </c>
      <c r="D74">
        <v>8.715191811910957</v>
      </c>
      <c r="E74">
        <v>1.9812923275921839</v>
      </c>
      <c r="F74">
        <v>-1.4825831706826496</v>
      </c>
      <c r="G74">
        <f t="shared" si="11"/>
        <v>13.279189144154934</v>
      </c>
      <c r="H74">
        <f t="shared" si="12"/>
        <v>24.75382726430276</v>
      </c>
      <c r="I74" s="16">
        <f t="shared" si="13"/>
        <v>22.36492248063935</v>
      </c>
      <c r="J74" s="16">
        <f t="shared" si="14"/>
        <v>16.99703124054826</v>
      </c>
      <c r="K74" s="17">
        <f t="shared" si="15"/>
        <v>-1.0697431706826497</v>
      </c>
      <c r="L74">
        <f t="shared" si="16"/>
        <v>17.031073592163455</v>
      </c>
      <c r="M74">
        <f t="shared" si="17"/>
        <v>22.192150992148385</v>
      </c>
      <c r="N74">
        <f t="shared" si="18"/>
        <v>-0.869</v>
      </c>
      <c r="O74" s="8">
        <f t="shared" si="19"/>
        <v>0.1727714884909659</v>
      </c>
      <c r="P74" s="8">
        <f t="shared" si="20"/>
        <v>-0.03404235161519509</v>
      </c>
      <c r="Q74" s="8">
        <f t="shared" si="21"/>
        <v>-0.20074317068264969</v>
      </c>
      <c r="R74" s="11">
        <v>73</v>
      </c>
      <c r="S74" s="10">
        <v>18.09864903131565</v>
      </c>
      <c r="T74" s="10">
        <v>12.790169303072458</v>
      </c>
      <c r="U74" s="10">
        <v>-0.651</v>
      </c>
    </row>
    <row r="75" spans="1:21" ht="12.75">
      <c r="A75" s="9">
        <v>-4.563997332243978</v>
      </c>
      <c r="B75" s="9">
        <v>-22.772534936710578</v>
      </c>
      <c r="C75">
        <v>105</v>
      </c>
      <c r="D75">
        <v>10.86135688588346</v>
      </c>
      <c r="E75">
        <v>3.6334087836293216</v>
      </c>
      <c r="F75">
        <v>-1.8961463971208914</v>
      </c>
      <c r="G75">
        <f t="shared" si="11"/>
        <v>15.425354218127438</v>
      </c>
      <c r="H75">
        <f t="shared" si="12"/>
        <v>26.4059437203399</v>
      </c>
      <c r="I75" s="16">
        <f t="shared" si="13"/>
        <v>23.660009685217478</v>
      </c>
      <c r="J75" s="16">
        <f t="shared" si="14"/>
        <v>19.375741488053436</v>
      </c>
      <c r="K75" s="17">
        <f t="shared" si="15"/>
        <v>-1.4833063971208915</v>
      </c>
      <c r="L75">
        <f t="shared" si="16"/>
        <v>19.416013836365572</v>
      </c>
      <c r="M75">
        <f t="shared" si="17"/>
        <v>23.454121289574264</v>
      </c>
      <c r="N75">
        <f t="shared" si="18"/>
        <v>-1.3860000000000001</v>
      </c>
      <c r="O75" s="8">
        <f t="shared" si="19"/>
        <v>0.20588839564321404</v>
      </c>
      <c r="P75" s="8">
        <f t="shared" si="20"/>
        <v>-0.04027234831213633</v>
      </c>
      <c r="Q75" s="8">
        <f t="shared" si="21"/>
        <v>-0.0973063971208914</v>
      </c>
      <c r="R75" s="11">
        <v>74</v>
      </c>
      <c r="S75" s="10">
        <v>19.587735838049603</v>
      </c>
      <c r="T75" s="10">
        <v>11.15699770094031</v>
      </c>
      <c r="U75" s="10">
        <v>-0.728</v>
      </c>
    </row>
    <row r="76" spans="1:21" ht="12.75">
      <c r="A76" s="9">
        <v>-4.563997332243978</v>
      </c>
      <c r="B76" s="9">
        <v>-22.772534936710578</v>
      </c>
      <c r="C76">
        <v>158</v>
      </c>
      <c r="D76">
        <v>18.576317407192366</v>
      </c>
      <c r="E76">
        <v>4.4157018841142035</v>
      </c>
      <c r="F76">
        <v>-3.1682999115247146</v>
      </c>
      <c r="G76">
        <f t="shared" si="11"/>
        <v>23.140314739436345</v>
      </c>
      <c r="H76">
        <f t="shared" si="12"/>
        <v>27.18823682082478</v>
      </c>
      <c r="I76" s="16">
        <f t="shared" si="13"/>
        <v>23.22267779245254</v>
      </c>
      <c r="J76" s="16">
        <f t="shared" si="14"/>
        <v>27.117920713309843</v>
      </c>
      <c r="K76" s="17">
        <f t="shared" si="15"/>
        <v>-2.7554599115247145</v>
      </c>
      <c r="L76">
        <f t="shared" si="16"/>
        <v>27.089497070545594</v>
      </c>
      <c r="M76">
        <f t="shared" si="17"/>
        <v>22.973130588252477</v>
      </c>
      <c r="N76">
        <f t="shared" si="18"/>
        <v>-2.549</v>
      </c>
      <c r="O76" s="8">
        <f t="shared" si="19"/>
        <v>0.24954720420006282</v>
      </c>
      <c r="P76" s="8">
        <f t="shared" si="20"/>
        <v>0.028423642764249024</v>
      </c>
      <c r="Q76" s="8">
        <f t="shared" si="21"/>
        <v>-0.20645991152471455</v>
      </c>
      <c r="R76" s="11">
        <v>75</v>
      </c>
      <c r="S76" s="10">
        <v>22.682489583382157</v>
      </c>
      <c r="T76" s="10">
        <v>11.469070217753485</v>
      </c>
      <c r="U76" s="10">
        <v>-1.565</v>
      </c>
    </row>
    <row r="77" spans="1:21" ht="12.75">
      <c r="A77" s="9">
        <v>-4.563997332243978</v>
      </c>
      <c r="B77" s="9">
        <v>-22.772534936710578</v>
      </c>
      <c r="C77">
        <v>159</v>
      </c>
      <c r="D77">
        <v>21.69445860028688</v>
      </c>
      <c r="E77">
        <v>5.210072691138856</v>
      </c>
      <c r="F77">
        <v>-3.1525799118489672</v>
      </c>
      <c r="G77">
        <f t="shared" si="11"/>
        <v>26.258455932530858</v>
      </c>
      <c r="H77">
        <f t="shared" si="12"/>
        <v>27.982607627849433</v>
      </c>
      <c r="I77" s="16">
        <f t="shared" si="13"/>
        <v>23.518197627790588</v>
      </c>
      <c r="J77" s="16">
        <f t="shared" si="14"/>
        <v>30.322058273722572</v>
      </c>
      <c r="K77" s="17">
        <f t="shared" si="15"/>
        <v>-2.739739911848967</v>
      </c>
      <c r="L77">
        <f t="shared" si="16"/>
        <v>30.225534706924677</v>
      </c>
      <c r="M77">
        <f t="shared" si="17"/>
        <v>23.33697800574212</v>
      </c>
      <c r="N77">
        <f t="shared" si="18"/>
        <v>-2.587</v>
      </c>
      <c r="O77" s="8">
        <f t="shared" si="19"/>
        <v>0.18121962204846653</v>
      </c>
      <c r="P77" s="8">
        <f t="shared" si="20"/>
        <v>0.0965235667978952</v>
      </c>
      <c r="Q77" s="8">
        <f t="shared" si="21"/>
        <v>-0.15273991184896696</v>
      </c>
      <c r="R77" s="11">
        <v>76</v>
      </c>
      <c r="S77" s="10">
        <v>24.58410706899201</v>
      </c>
      <c r="T77" s="10">
        <v>13.221692235880283</v>
      </c>
      <c r="U77" s="10">
        <v>-1.814</v>
      </c>
    </row>
    <row r="78" spans="1:21" ht="12.75">
      <c r="A78" s="9">
        <v>-4.563997332243978</v>
      </c>
      <c r="B78" s="9">
        <v>-22.772534936710578</v>
      </c>
      <c r="C78">
        <v>188</v>
      </c>
      <c r="D78">
        <v>24.828037598653978</v>
      </c>
      <c r="E78">
        <v>7.9924623354224735</v>
      </c>
      <c r="F78">
        <v>-3.294974893399239</v>
      </c>
      <c r="G78">
        <f t="shared" si="11"/>
        <v>29.392034930897957</v>
      </c>
      <c r="H78">
        <f t="shared" si="12"/>
        <v>30.76499727213305</v>
      </c>
      <c r="I78" s="16">
        <f t="shared" si="13"/>
        <v>25.774714364662135</v>
      </c>
      <c r="J78" s="16">
        <f t="shared" si="14"/>
        <v>33.85322545864071</v>
      </c>
      <c r="K78" s="17">
        <f t="shared" si="15"/>
        <v>-2.882134893399239</v>
      </c>
      <c r="L78">
        <f t="shared" si="16"/>
        <v>33.79544706452136</v>
      </c>
      <c r="M78">
        <f t="shared" si="17"/>
        <v>25.504478584537555</v>
      </c>
      <c r="N78">
        <f t="shared" si="18"/>
        <v>-2.705</v>
      </c>
      <c r="O78" s="8">
        <f t="shared" si="19"/>
        <v>0.2702357801245796</v>
      </c>
      <c r="P78" s="8">
        <f t="shared" si="20"/>
        <v>0.05777839411934593</v>
      </c>
      <c r="Q78" s="8">
        <f t="shared" si="21"/>
        <v>-0.1771348933992387</v>
      </c>
      <c r="R78" s="11">
        <v>77</v>
      </c>
      <c r="S78" s="10">
        <v>24.455524941111545</v>
      </c>
      <c r="T78" s="10">
        <v>9.405338619351838</v>
      </c>
      <c r="U78" s="10">
        <v>-1.58</v>
      </c>
    </row>
    <row r="79" spans="1:21" ht="12.75">
      <c r="A79" s="9">
        <v>-4.563997332243978</v>
      </c>
      <c r="B79" s="9">
        <v>-22.772534936710578</v>
      </c>
      <c r="C79">
        <v>187</v>
      </c>
      <c r="D79">
        <v>24.802409516508344</v>
      </c>
      <c r="E79">
        <v>4.9153235871806995</v>
      </c>
      <c r="F79">
        <v>-3.2023547436234425</v>
      </c>
      <c r="G79">
        <f t="shared" si="11"/>
        <v>29.366406848752323</v>
      </c>
      <c r="H79">
        <f t="shared" si="12"/>
        <v>27.68785852389128</v>
      </c>
      <c r="I79" s="16">
        <f t="shared" si="13"/>
        <v>22.73967305613589</v>
      </c>
      <c r="J79" s="16">
        <f t="shared" si="14"/>
        <v>33.345323962221656</v>
      </c>
      <c r="K79" s="17">
        <f t="shared" si="15"/>
        <v>-2.7895147436234424</v>
      </c>
      <c r="L79">
        <f t="shared" si="16"/>
        <v>33.419327442842125</v>
      </c>
      <c r="M79">
        <f t="shared" si="17"/>
        <v>22.376489609143317</v>
      </c>
      <c r="N79">
        <f t="shared" si="18"/>
        <v>-2.583</v>
      </c>
      <c r="O79" s="8">
        <f t="shared" si="19"/>
        <v>0.3631834469925721</v>
      </c>
      <c r="P79" s="8">
        <f t="shared" si="20"/>
        <v>-0.07400348062046902</v>
      </c>
      <c r="Q79" s="8">
        <f t="shared" si="21"/>
        <v>-0.20651474362344224</v>
      </c>
      <c r="R79" s="11">
        <v>78</v>
      </c>
      <c r="S79" s="10">
        <v>21.290185237892075</v>
      </c>
      <c r="T79" s="10">
        <v>8.67564604489154</v>
      </c>
      <c r="U79" s="10">
        <v>-1.153</v>
      </c>
    </row>
    <row r="80" spans="1:21" ht="12.75">
      <c r="A80" s="9">
        <v>-4.563997332243978</v>
      </c>
      <c r="B80" s="9">
        <v>-22.772534936710578</v>
      </c>
      <c r="C80">
        <v>185</v>
      </c>
      <c r="D80">
        <v>26.709557230368954</v>
      </c>
      <c r="E80">
        <v>5.853181000223967</v>
      </c>
      <c r="F80">
        <v>-3.236095494514097</v>
      </c>
      <c r="G80">
        <f t="shared" si="11"/>
        <v>31.273554562612933</v>
      </c>
      <c r="H80">
        <f t="shared" si="12"/>
        <v>28.625715936934544</v>
      </c>
      <c r="I80" s="16">
        <f t="shared" si="13"/>
        <v>23.36682515811067</v>
      </c>
      <c r="J80" s="16">
        <f t="shared" si="14"/>
        <v>35.375956664280935</v>
      </c>
      <c r="K80" s="17">
        <f t="shared" si="15"/>
        <v>-2.823255494514097</v>
      </c>
      <c r="L80">
        <f t="shared" si="16"/>
        <v>35.37286676051082</v>
      </c>
      <c r="M80">
        <f t="shared" si="17"/>
        <v>23.20081365605847</v>
      </c>
      <c r="N80">
        <f t="shared" si="18"/>
        <v>-2.613</v>
      </c>
      <c r="O80" s="8">
        <f t="shared" si="19"/>
        <v>0.16601150205219994</v>
      </c>
      <c r="P80" s="8">
        <f t="shared" si="20"/>
        <v>0.0030899037701175303</v>
      </c>
      <c r="Q80" s="8">
        <f t="shared" si="21"/>
        <v>-0.21025549451409686</v>
      </c>
      <c r="R80" s="11">
        <v>79</v>
      </c>
      <c r="S80" s="10">
        <v>20.089583824161707</v>
      </c>
      <c r="T80" s="10">
        <v>6.010174933558941</v>
      </c>
      <c r="U80" s="10">
        <v>-0.849</v>
      </c>
    </row>
    <row r="81" spans="1:21" ht="12.75">
      <c r="A81" s="9">
        <v>-4.563997332243978</v>
      </c>
      <c r="B81" s="9">
        <v>-22.772534936710578</v>
      </c>
      <c r="C81">
        <v>183</v>
      </c>
      <c r="D81">
        <v>28.81617179304972</v>
      </c>
      <c r="E81">
        <v>3.918937615245108</v>
      </c>
      <c r="F81">
        <v>-2.916961846640149</v>
      </c>
      <c r="G81">
        <f t="shared" si="11"/>
        <v>33.3801691252937</v>
      </c>
      <c r="H81">
        <f t="shared" si="12"/>
        <v>26.691472551955684</v>
      </c>
      <c r="I81" s="16">
        <f t="shared" si="13"/>
        <v>21.126134803625252</v>
      </c>
      <c r="J81" s="16">
        <f t="shared" si="14"/>
        <v>37.15315364924044</v>
      </c>
      <c r="K81" s="17">
        <f t="shared" si="15"/>
        <v>-2.5041218466401487</v>
      </c>
      <c r="L81">
        <f t="shared" si="16"/>
        <v>37.15113353596247</v>
      </c>
      <c r="M81">
        <f t="shared" si="17"/>
        <v>20.86864941756137</v>
      </c>
      <c r="N81">
        <f t="shared" si="18"/>
        <v>-2.196</v>
      </c>
      <c r="O81" s="8">
        <f t="shared" si="19"/>
        <v>0.2574853860638804</v>
      </c>
      <c r="P81" s="8">
        <f t="shared" si="20"/>
        <v>0.002020113277964697</v>
      </c>
      <c r="Q81" s="8">
        <f t="shared" si="21"/>
        <v>-0.3081218466401485</v>
      </c>
      <c r="R81" s="11">
        <v>80</v>
      </c>
      <c r="S81" s="10">
        <v>22.63852332688313</v>
      </c>
      <c r="T81" s="10">
        <v>6.723239735288962</v>
      </c>
      <c r="U81" s="10">
        <v>-1.175</v>
      </c>
    </row>
    <row r="82" spans="1:21" ht="12.75">
      <c r="A82" s="9">
        <v>-4.563997332243978</v>
      </c>
      <c r="B82" s="9">
        <v>-22.772534936710578</v>
      </c>
      <c r="C82">
        <v>191</v>
      </c>
      <c r="D82">
        <v>29.26683981490711</v>
      </c>
      <c r="E82">
        <v>10.896295250615381</v>
      </c>
      <c r="F82">
        <v>-3.6989278792818006</v>
      </c>
      <c r="G82">
        <f t="shared" si="11"/>
        <v>33.83083714715109</v>
      </c>
      <c r="H82">
        <f t="shared" si="12"/>
        <v>33.66883018732596</v>
      </c>
      <c r="I82" s="16">
        <f t="shared" si="13"/>
        <v>27.946472189472033</v>
      </c>
      <c r="J82" s="16">
        <f t="shared" si="14"/>
        <v>38.69251039184607</v>
      </c>
      <c r="K82" s="17">
        <f t="shared" si="15"/>
        <v>-3.2860878792818005</v>
      </c>
      <c r="L82">
        <f t="shared" si="16"/>
        <v>38.761168919093684</v>
      </c>
      <c r="M82">
        <f t="shared" si="17"/>
        <v>27.6333417701422</v>
      </c>
      <c r="N82">
        <f t="shared" si="18"/>
        <v>-3.041</v>
      </c>
      <c r="O82" s="8">
        <f t="shared" si="19"/>
        <v>0.3131304193298341</v>
      </c>
      <c r="P82" s="8">
        <f t="shared" si="20"/>
        <v>-0.06865852724761368</v>
      </c>
      <c r="Q82" s="8">
        <f t="shared" si="21"/>
        <v>-0.24508787928180054</v>
      </c>
      <c r="R82" s="11">
        <v>81</v>
      </c>
      <c r="S82" s="10">
        <v>21.951715541958517</v>
      </c>
      <c r="T82" s="10">
        <v>4.566965154775861</v>
      </c>
      <c r="U82" s="10">
        <v>-0.91</v>
      </c>
    </row>
    <row r="83" spans="1:21" ht="12.75">
      <c r="A83" s="9">
        <v>-4.563997332243978</v>
      </c>
      <c r="B83" s="9">
        <v>-22.772534936710578</v>
      </c>
      <c r="C83">
        <v>154</v>
      </c>
      <c r="D83">
        <v>20.099331161027944</v>
      </c>
      <c r="E83">
        <v>10.846355880044587</v>
      </c>
      <c r="F83">
        <v>-3.44443437794323</v>
      </c>
      <c r="G83">
        <f t="shared" si="11"/>
        <v>24.663328493271923</v>
      </c>
      <c r="H83">
        <f t="shared" si="12"/>
        <v>33.61889081675517</v>
      </c>
      <c r="I83" s="16">
        <f t="shared" si="13"/>
        <v>29.33489975782478</v>
      </c>
      <c r="J83" s="16">
        <f t="shared" si="14"/>
        <v>29.6306133637884</v>
      </c>
      <c r="K83" s="17">
        <f t="shared" si="15"/>
        <v>-3.0315943779432297</v>
      </c>
      <c r="L83">
        <f t="shared" si="16"/>
        <v>29.662828173008535</v>
      </c>
      <c r="M83">
        <f t="shared" si="17"/>
        <v>29.058142341494772</v>
      </c>
      <c r="N83">
        <f t="shared" si="18"/>
        <v>-2.81</v>
      </c>
      <c r="O83" s="8">
        <f t="shared" si="19"/>
        <v>0.27675741633000683</v>
      </c>
      <c r="P83" s="8">
        <f t="shared" si="20"/>
        <v>-0.032214809220135976</v>
      </c>
      <c r="Q83" s="8">
        <f t="shared" si="21"/>
        <v>-0.22159437794322967</v>
      </c>
      <c r="R83" s="11">
        <v>82</v>
      </c>
      <c r="S83" s="10">
        <v>25.017510525439892</v>
      </c>
      <c r="T83" s="10">
        <v>5.25220169733649</v>
      </c>
      <c r="U83" s="10">
        <v>-1.353</v>
      </c>
    </row>
    <row r="84" spans="1:21" ht="12.75">
      <c r="A84" s="9">
        <v>-4.563997332243978</v>
      </c>
      <c r="B84" s="9">
        <v>-22.772534936710578</v>
      </c>
      <c r="C84">
        <v>162</v>
      </c>
      <c r="D84">
        <v>25.63025457291406</v>
      </c>
      <c r="E84">
        <v>1.2201516075743761</v>
      </c>
      <c r="F84">
        <v>-2.8991683718939862</v>
      </c>
      <c r="G84">
        <f t="shared" si="11"/>
        <v>30.194251905158037</v>
      </c>
      <c r="H84">
        <f t="shared" si="12"/>
        <v>23.992686544284954</v>
      </c>
      <c r="I84" s="16">
        <f t="shared" si="13"/>
        <v>18.96039539947741</v>
      </c>
      <c r="J84" s="16">
        <f t="shared" si="14"/>
        <v>33.583407540330505</v>
      </c>
      <c r="K84" s="17">
        <f t="shared" si="15"/>
        <v>-2.486328371893986</v>
      </c>
      <c r="L84">
        <f t="shared" si="16"/>
        <v>33.56653545230477</v>
      </c>
      <c r="M84">
        <f t="shared" si="17"/>
        <v>18.75863004830489</v>
      </c>
      <c r="N84">
        <f t="shared" si="18"/>
        <v>-2.31</v>
      </c>
      <c r="O84" s="8">
        <f t="shared" si="19"/>
        <v>0.2017653511725186</v>
      </c>
      <c r="P84" s="8">
        <f t="shared" si="20"/>
        <v>0.016872088025735366</v>
      </c>
      <c r="Q84" s="8">
        <f t="shared" si="21"/>
        <v>-0.1763283718939861</v>
      </c>
      <c r="R84" s="11">
        <v>83</v>
      </c>
      <c r="S84" s="10">
        <v>23.90558201033407</v>
      </c>
      <c r="T84" s="10">
        <v>2.892250007726178</v>
      </c>
      <c r="U84" s="10">
        <v>-1.1580000000000001</v>
      </c>
    </row>
    <row r="85" spans="1:21" ht="12.75">
      <c r="A85" s="9">
        <v>-4.563997332243978</v>
      </c>
      <c r="B85" s="9">
        <v>-22.772534936710578</v>
      </c>
      <c r="C85">
        <v>182</v>
      </c>
      <c r="D85">
        <v>28.04433597665975</v>
      </c>
      <c r="E85">
        <v>1.618101734952385</v>
      </c>
      <c r="F85">
        <v>-2.6985566924903166</v>
      </c>
      <c r="G85">
        <f t="shared" si="11"/>
        <v>32.608333308903724</v>
      </c>
      <c r="H85">
        <f t="shared" si="12"/>
        <v>24.390636671662964</v>
      </c>
      <c r="I85" s="16">
        <f t="shared" si="13"/>
        <v>18.974818432780452</v>
      </c>
      <c r="J85" s="16">
        <f t="shared" si="14"/>
        <v>36.03002669825053</v>
      </c>
      <c r="K85" s="17">
        <f t="shared" si="15"/>
        <v>-2.2857166924903165</v>
      </c>
      <c r="L85">
        <f t="shared" si="16"/>
        <v>36.00438406572523</v>
      </c>
      <c r="M85">
        <f t="shared" si="17"/>
        <v>18.724291468777956</v>
      </c>
      <c r="N85">
        <f t="shared" si="18"/>
        <v>-2.179</v>
      </c>
      <c r="O85" s="8">
        <f t="shared" si="19"/>
        <v>0.2505269640024963</v>
      </c>
      <c r="P85" s="8">
        <f t="shared" si="20"/>
        <v>0.025642632525297415</v>
      </c>
      <c r="Q85" s="8">
        <f t="shared" si="21"/>
        <v>-0.10671669249031668</v>
      </c>
      <c r="R85" s="11">
        <v>84</v>
      </c>
      <c r="S85" s="10">
        <v>20.61425467303566</v>
      </c>
      <c r="T85" s="10">
        <v>1.3792350181268827</v>
      </c>
      <c r="U85" s="10">
        <v>-0.7230000000000001</v>
      </c>
    </row>
    <row r="86" spans="1:21" ht="12.75">
      <c r="A86" s="9">
        <v>-4.563997332243978</v>
      </c>
      <c r="B86" s="9">
        <v>-22.772534936710578</v>
      </c>
      <c r="C86">
        <v>161</v>
      </c>
      <c r="D86">
        <v>22.810373682307837</v>
      </c>
      <c r="E86">
        <v>0.9304590822985394</v>
      </c>
      <c r="F86">
        <v>-3.1439666253980434</v>
      </c>
      <c r="G86">
        <f t="shared" si="11"/>
        <v>27.374371014551816</v>
      </c>
      <c r="H86">
        <f t="shared" si="12"/>
        <v>23.702994019009118</v>
      </c>
      <c r="I86" s="16">
        <f t="shared" si="13"/>
        <v>19.116532244030466</v>
      </c>
      <c r="J86" s="16">
        <f t="shared" si="14"/>
        <v>30.752988616888285</v>
      </c>
      <c r="K86" s="17">
        <f t="shared" si="15"/>
        <v>-2.7311266253980433</v>
      </c>
      <c r="L86">
        <f t="shared" si="16"/>
        <v>30.760954966607425</v>
      </c>
      <c r="M86">
        <f t="shared" si="17"/>
        <v>18.842981327336442</v>
      </c>
      <c r="N86">
        <f t="shared" si="18"/>
        <v>-2.562</v>
      </c>
      <c r="O86" s="8">
        <f t="shared" si="19"/>
        <v>0.273550916694024</v>
      </c>
      <c r="P86" s="8">
        <f t="shared" si="20"/>
        <v>-0.007966349719140453</v>
      </c>
      <c r="Q86" s="8">
        <f t="shared" si="21"/>
        <v>-0.16912662539804346</v>
      </c>
      <c r="R86" s="11">
        <v>85</v>
      </c>
      <c r="S86" s="10">
        <v>22.757127541899216</v>
      </c>
      <c r="T86" s="10">
        <v>0.2534939875659169</v>
      </c>
      <c r="U86" s="10">
        <v>-1.095</v>
      </c>
    </row>
    <row r="87" spans="1:21" ht="12.75">
      <c r="A87" s="9">
        <v>-4.563997332243978</v>
      </c>
      <c r="B87" s="9">
        <v>-22.772534936710578</v>
      </c>
      <c r="C87">
        <v>99</v>
      </c>
      <c r="D87">
        <v>19.860126211540532</v>
      </c>
      <c r="E87">
        <v>0.4085720381278753</v>
      </c>
      <c r="F87">
        <v>-2.755393005608134</v>
      </c>
      <c r="G87">
        <f t="shared" si="11"/>
        <v>24.42412354378451</v>
      </c>
      <c r="H87">
        <f t="shared" si="12"/>
        <v>23.181106974838453</v>
      </c>
      <c r="I87" s="16">
        <f t="shared" si="13"/>
        <v>19.063793381857185</v>
      </c>
      <c r="J87" s="16">
        <f t="shared" si="14"/>
        <v>27.75740105548088</v>
      </c>
      <c r="K87" s="17">
        <f t="shared" si="15"/>
        <v>-2.342553005608134</v>
      </c>
      <c r="L87">
        <f t="shared" si="16"/>
        <v>27.757196893384148</v>
      </c>
      <c r="M87">
        <f t="shared" si="17"/>
        <v>18.89541640668195</v>
      </c>
      <c r="N87">
        <f t="shared" si="18"/>
        <v>-2.236</v>
      </c>
      <c r="O87" s="8">
        <f t="shared" si="19"/>
        <v>0.1683769751752351</v>
      </c>
      <c r="P87" s="8">
        <f t="shared" si="20"/>
        <v>0.00020416209673257413</v>
      </c>
      <c r="Q87" s="8">
        <f t="shared" si="21"/>
        <v>-0.10655300560813386</v>
      </c>
      <c r="R87" s="11">
        <v>86</v>
      </c>
      <c r="S87" s="10">
        <v>25.909706131519993</v>
      </c>
      <c r="T87" s="10">
        <v>1.447263327205988</v>
      </c>
      <c r="U87" s="10">
        <v>-1.45</v>
      </c>
    </row>
    <row r="88" spans="1:21" ht="12.75">
      <c r="A88" s="9">
        <v>-4.563997332243978</v>
      </c>
      <c r="B88" s="9">
        <v>-22.772534936710578</v>
      </c>
      <c r="C88">
        <v>160</v>
      </c>
      <c r="D88">
        <v>20.955096745031216</v>
      </c>
      <c r="E88">
        <v>2.681562345027505</v>
      </c>
      <c r="F88">
        <v>-3.0265222646276744</v>
      </c>
      <c r="G88">
        <f t="shared" si="11"/>
        <v>25.519094077275195</v>
      </c>
      <c r="H88">
        <f t="shared" si="12"/>
        <v>25.454097281738083</v>
      </c>
      <c r="I88" s="16">
        <f t="shared" si="13"/>
        <v>21.13693123523726</v>
      </c>
      <c r="J88" s="16">
        <f t="shared" si="14"/>
        <v>29.1952970341091</v>
      </c>
      <c r="K88" s="17">
        <f t="shared" si="15"/>
        <v>-2.6136822646276743</v>
      </c>
      <c r="L88">
        <f t="shared" si="16"/>
        <v>29.19968150204664</v>
      </c>
      <c r="M88">
        <f t="shared" si="17"/>
        <v>20.99055557957043</v>
      </c>
      <c r="N88">
        <f t="shared" si="18"/>
        <v>-2.423</v>
      </c>
      <c r="O88" s="8">
        <f t="shared" si="19"/>
        <v>0.14637565566683008</v>
      </c>
      <c r="P88" s="8">
        <f t="shared" si="20"/>
        <v>-0.004384467937541103</v>
      </c>
      <c r="Q88" s="8">
        <f t="shared" si="21"/>
        <v>-0.19068226462767424</v>
      </c>
      <c r="R88" s="11">
        <v>87</v>
      </c>
      <c r="S88" s="10">
        <v>26.691303334565223</v>
      </c>
      <c r="T88" s="10">
        <v>3.382015976045596</v>
      </c>
      <c r="U88" s="10">
        <v>-1.593</v>
      </c>
    </row>
    <row r="89" spans="1:21" ht="12.75">
      <c r="A89" s="9">
        <v>-4.563997332243978</v>
      </c>
      <c r="B89" s="9">
        <v>-22.772534936710578</v>
      </c>
      <c r="C89">
        <v>163</v>
      </c>
      <c r="D89">
        <v>25.29237887443792</v>
      </c>
      <c r="E89">
        <v>-1.225848734205053</v>
      </c>
      <c r="F89">
        <v>-2.659951120543556</v>
      </c>
      <c r="G89">
        <f t="shared" si="11"/>
        <v>29.856376206681897</v>
      </c>
      <c r="H89">
        <f t="shared" si="12"/>
        <v>21.546686202505526</v>
      </c>
      <c r="I89" s="16">
        <f t="shared" si="13"/>
        <v>16.59765253852011</v>
      </c>
      <c r="J89" s="16">
        <f t="shared" si="14"/>
        <v>32.86610437387918</v>
      </c>
      <c r="K89" s="17">
        <f t="shared" si="15"/>
        <v>-2.247111120543556</v>
      </c>
      <c r="L89">
        <f t="shared" si="16"/>
        <v>32.8885743378307</v>
      </c>
      <c r="M89">
        <f t="shared" si="17"/>
        <v>16.574306645678558</v>
      </c>
      <c r="N89">
        <f t="shared" si="18"/>
        <v>-2.212</v>
      </c>
      <c r="O89" s="8">
        <f t="shared" si="19"/>
        <v>0.023345892841550864</v>
      </c>
      <c r="P89" s="8">
        <f t="shared" si="20"/>
        <v>-0.022469963951515126</v>
      </c>
      <c r="Q89" s="8">
        <f t="shared" si="21"/>
        <v>-0.035111120543555696</v>
      </c>
      <c r="R89" s="11">
        <v>88</v>
      </c>
      <c r="S89" s="10">
        <v>29.056116915536585</v>
      </c>
      <c r="T89" s="10">
        <v>2.062057746686275</v>
      </c>
      <c r="U89" s="10">
        <v>-1.721</v>
      </c>
    </row>
    <row r="90" spans="1:21" ht="12.75">
      <c r="A90" s="9">
        <v>-4.563997332243978</v>
      </c>
      <c r="B90" s="9">
        <v>-22.772534936710578</v>
      </c>
      <c r="C90">
        <v>180</v>
      </c>
      <c r="D90">
        <v>31.623322379542603</v>
      </c>
      <c r="E90">
        <v>-0.6384944019342165</v>
      </c>
      <c r="F90">
        <v>-2.311703804795794</v>
      </c>
      <c r="G90">
        <f t="shared" si="11"/>
        <v>36.18731971178658</v>
      </c>
      <c r="H90">
        <f t="shared" si="12"/>
        <v>22.13404053477636</v>
      </c>
      <c r="I90" s="16">
        <f t="shared" si="13"/>
        <v>16.184850838310943</v>
      </c>
      <c r="J90" s="16">
        <f t="shared" si="14"/>
        <v>39.21082072157896</v>
      </c>
      <c r="K90" s="17">
        <f t="shared" si="15"/>
        <v>-1.898863804795794</v>
      </c>
      <c r="L90">
        <f t="shared" si="16"/>
        <v>39.12186945109336</v>
      </c>
      <c r="M90">
        <f t="shared" si="17"/>
        <v>16.0445948363182</v>
      </c>
      <c r="N90">
        <f t="shared" si="18"/>
        <v>-1.66</v>
      </c>
      <c r="O90" s="8">
        <f t="shared" si="19"/>
        <v>0.1402560019927428</v>
      </c>
      <c r="P90" s="8">
        <f t="shared" si="20"/>
        <v>0.0889512704856017</v>
      </c>
      <c r="Q90" s="8">
        <f t="shared" si="21"/>
        <v>-0.23886380479579405</v>
      </c>
      <c r="R90" s="11">
        <v>89</v>
      </c>
      <c r="S90" s="10">
        <v>28.184069986399983</v>
      </c>
      <c r="T90" s="10">
        <v>6.076889020025594</v>
      </c>
      <c r="U90" s="10">
        <v>-1.703</v>
      </c>
    </row>
    <row r="91" spans="1:21" ht="12.75">
      <c r="A91" s="9">
        <v>-4.563997332243978</v>
      </c>
      <c r="B91" s="9">
        <v>-22.772534936710578</v>
      </c>
      <c r="C91">
        <v>181</v>
      </c>
      <c r="D91">
        <v>28.021510286472694</v>
      </c>
      <c r="E91">
        <v>-0.7313171673361553</v>
      </c>
      <c r="F91">
        <v>-2.3394735647470704</v>
      </c>
      <c r="G91">
        <f t="shared" si="11"/>
        <v>32.58550761871667</v>
      </c>
      <c r="H91">
        <f t="shared" si="12"/>
        <v>22.041217769374423</v>
      </c>
      <c r="I91" s="16">
        <f t="shared" si="13"/>
        <v>16.658052273166486</v>
      </c>
      <c r="J91" s="16">
        <f t="shared" si="14"/>
        <v>35.6390219000309</v>
      </c>
      <c r="K91" s="17">
        <f t="shared" si="15"/>
        <v>-1.9266335647470703</v>
      </c>
      <c r="L91">
        <f t="shared" si="16"/>
        <v>35.641396351552125</v>
      </c>
      <c r="M91">
        <f t="shared" si="17"/>
        <v>16.53424468403582</v>
      </c>
      <c r="N91">
        <f t="shared" si="18"/>
        <v>-1.74</v>
      </c>
      <c r="O91" s="8">
        <f t="shared" si="19"/>
        <v>0.12380758913066714</v>
      </c>
      <c r="P91" s="8">
        <f t="shared" si="20"/>
        <v>-0.002374451521227172</v>
      </c>
      <c r="Q91" s="8">
        <f t="shared" si="21"/>
        <v>-0.18663356474707027</v>
      </c>
      <c r="R91" s="11">
        <v>90</v>
      </c>
      <c r="S91" s="10">
        <v>29.52742601965868</v>
      </c>
      <c r="T91" s="10">
        <v>8.331572937542074</v>
      </c>
      <c r="U91" s="10">
        <v>-1.681</v>
      </c>
    </row>
    <row r="92" spans="1:21" ht="12.75">
      <c r="A92" s="9">
        <v>-4.563997332243978</v>
      </c>
      <c r="B92" s="9">
        <v>-22.772534936710578</v>
      </c>
      <c r="C92">
        <v>62</v>
      </c>
      <c r="D92">
        <v>4.018354756373696</v>
      </c>
      <c r="E92">
        <v>-1.2723525487811203</v>
      </c>
      <c r="F92">
        <v>-0.32043976622960113</v>
      </c>
      <c r="G92">
        <f t="shared" si="11"/>
        <v>8.582352088617673</v>
      </c>
      <c r="H92">
        <f t="shared" si="12"/>
        <v>21.500182387929456</v>
      </c>
      <c r="I92" s="16">
        <f t="shared" si="13"/>
        <v>19.888149300635654</v>
      </c>
      <c r="J92" s="16">
        <f t="shared" si="14"/>
        <v>11.848043192141803</v>
      </c>
      <c r="K92" s="17">
        <f t="shared" si="15"/>
        <v>0.09240023377039885</v>
      </c>
      <c r="L92">
        <f t="shared" si="16"/>
        <v>11.834452424760517</v>
      </c>
      <c r="M92">
        <f t="shared" si="17"/>
        <v>19.89954866237121</v>
      </c>
      <c r="N92">
        <f t="shared" si="18"/>
        <v>0.227</v>
      </c>
      <c r="O92" s="8">
        <f t="shared" si="19"/>
        <v>-0.011399361735556113</v>
      </c>
      <c r="P92" s="8">
        <f t="shared" si="20"/>
        <v>0.013590767381286284</v>
      </c>
      <c r="Q92" s="8">
        <f t="shared" si="21"/>
        <v>-0.13459976622960115</v>
      </c>
      <c r="R92" s="11">
        <v>91</v>
      </c>
      <c r="S92" s="10">
        <v>27.870476003168466</v>
      </c>
      <c r="T92" s="10">
        <v>9.624657870117296</v>
      </c>
      <c r="U92" s="10">
        <v>-1.8079999999999998</v>
      </c>
    </row>
    <row r="93" spans="1:21" ht="12.75">
      <c r="A93" s="9">
        <v>-4.563997332243978</v>
      </c>
      <c r="B93" s="9">
        <v>-22.772534936710578</v>
      </c>
      <c r="C93">
        <v>67</v>
      </c>
      <c r="D93">
        <v>6.397870661125374</v>
      </c>
      <c r="E93">
        <v>-2.825862394445806</v>
      </c>
      <c r="F93">
        <v>-0.6696833289569522</v>
      </c>
      <c r="G93">
        <f t="shared" si="11"/>
        <v>10.961867993369353</v>
      </c>
      <c r="H93">
        <f t="shared" si="12"/>
        <v>19.94667254226477</v>
      </c>
      <c r="I93" s="16">
        <f t="shared" si="13"/>
        <v>17.980681711755995</v>
      </c>
      <c r="J93" s="16">
        <f t="shared" si="14"/>
        <v>13.95447528905757</v>
      </c>
      <c r="K93" s="17">
        <f t="shared" si="15"/>
        <v>-0.25684332895695217</v>
      </c>
      <c r="L93">
        <f t="shared" si="16"/>
        <v>13.96572408185716</v>
      </c>
      <c r="M93">
        <f t="shared" si="17"/>
        <v>17.9328585180789</v>
      </c>
      <c r="N93">
        <f t="shared" si="18"/>
        <v>-0.14399999999999996</v>
      </c>
      <c r="O93" s="8">
        <f t="shared" si="19"/>
        <v>0.047823193677096754</v>
      </c>
      <c r="P93" s="8">
        <f t="shared" si="20"/>
        <v>-0.011248792799591456</v>
      </c>
      <c r="Q93" s="8">
        <f t="shared" si="21"/>
        <v>-0.1128433289569522</v>
      </c>
      <c r="R93" s="11">
        <v>92</v>
      </c>
      <c r="S93" s="10">
        <v>29.417428329550564</v>
      </c>
      <c r="T93" s="10">
        <v>11.622224014178864</v>
      </c>
      <c r="U93" s="10">
        <v>-1.758</v>
      </c>
    </row>
    <row r="94" spans="1:21" ht="12.75">
      <c r="A94" s="9">
        <v>-4.563997332243978</v>
      </c>
      <c r="B94" s="9">
        <v>-22.772534936710578</v>
      </c>
      <c r="C94">
        <v>68</v>
      </c>
      <c r="D94">
        <v>8.544456545571443</v>
      </c>
      <c r="E94">
        <v>-3.419761865340921</v>
      </c>
      <c r="F94">
        <v>-1.0029898860135091</v>
      </c>
      <c r="G94">
        <f t="shared" si="11"/>
        <v>13.108453877815421</v>
      </c>
      <c r="H94">
        <f t="shared" si="12"/>
        <v>19.352773071369658</v>
      </c>
      <c r="I94" s="16">
        <f t="shared" si="13"/>
        <v>17.057480397800067</v>
      </c>
      <c r="J94" s="16">
        <f t="shared" si="14"/>
        <v>15.9813563597528</v>
      </c>
      <c r="K94" s="17">
        <f t="shared" si="15"/>
        <v>-0.5901498860135092</v>
      </c>
      <c r="L94">
        <f t="shared" si="16"/>
        <v>15.964501876314943</v>
      </c>
      <c r="M94">
        <f t="shared" si="17"/>
        <v>16.972908348339615</v>
      </c>
      <c r="N94">
        <f t="shared" si="18"/>
        <v>-0.47</v>
      </c>
      <c r="O94" s="8">
        <f t="shared" si="19"/>
        <v>0.08457204946045138</v>
      </c>
      <c r="P94" s="8">
        <f t="shared" si="20"/>
        <v>0.016854483437857226</v>
      </c>
      <c r="Q94" s="8">
        <f t="shared" si="21"/>
        <v>-0.12014988601350918</v>
      </c>
      <c r="R94" s="11">
        <v>93</v>
      </c>
      <c r="S94" s="10">
        <v>26.846122122260855</v>
      </c>
      <c r="T94" s="10">
        <v>11.573291526469745</v>
      </c>
      <c r="U94" s="10">
        <v>-1.778</v>
      </c>
    </row>
    <row r="95" spans="1:21" ht="12.75">
      <c r="A95" s="9">
        <v>-4.563997332243978</v>
      </c>
      <c r="B95" s="9">
        <v>-22.772534936710578</v>
      </c>
      <c r="C95">
        <v>40</v>
      </c>
      <c r="D95">
        <v>6.066202917244959</v>
      </c>
      <c r="E95">
        <v>-5.821567284517768</v>
      </c>
      <c r="F95">
        <v>-0.3690869556213995</v>
      </c>
      <c r="G95">
        <f t="shared" si="11"/>
        <v>10.630200249488936</v>
      </c>
      <c r="H95">
        <f t="shared" si="12"/>
        <v>16.95096765219281</v>
      </c>
      <c r="I95" s="16">
        <f t="shared" si="13"/>
        <v>15.074063041789762</v>
      </c>
      <c r="J95" s="16">
        <f t="shared" si="14"/>
        <v>13.157092577848257</v>
      </c>
      <c r="K95" s="17">
        <f t="shared" si="15"/>
        <v>0.0437530443786005</v>
      </c>
      <c r="L95">
        <f t="shared" si="16"/>
        <v>13.150918673231635</v>
      </c>
      <c r="M95">
        <f t="shared" si="17"/>
        <v>15.046273313018327</v>
      </c>
      <c r="N95">
        <f t="shared" si="18"/>
        <v>0.14</v>
      </c>
      <c r="O95" s="8">
        <f t="shared" si="19"/>
        <v>0.027789728771434596</v>
      </c>
      <c r="P95" s="8">
        <f t="shared" si="20"/>
        <v>0.006173904616622039</v>
      </c>
      <c r="Q95" s="8">
        <f t="shared" si="21"/>
        <v>-0.09624695562139951</v>
      </c>
      <c r="R95" s="11">
        <v>94</v>
      </c>
      <c r="S95" s="10">
        <v>28.271318722583477</v>
      </c>
      <c r="T95" s="10">
        <v>13.067516292168945</v>
      </c>
      <c r="U95" s="10">
        <v>-1.91</v>
      </c>
    </row>
    <row r="96" spans="1:21" ht="12.75">
      <c r="A96" s="9">
        <v>-4.563997332243978</v>
      </c>
      <c r="B96" s="9">
        <v>-22.772534936710578</v>
      </c>
      <c r="C96">
        <v>73</v>
      </c>
      <c r="D96">
        <v>11.248601494044818</v>
      </c>
      <c r="E96">
        <v>-7.357727328511456</v>
      </c>
      <c r="F96">
        <v>-1.240434939482144</v>
      </c>
      <c r="G96">
        <f t="shared" si="11"/>
        <v>15.812598826288795</v>
      </c>
      <c r="H96">
        <f t="shared" si="12"/>
        <v>15.414807608199123</v>
      </c>
      <c r="I96" s="16">
        <f t="shared" si="13"/>
        <v>12.74415184606146</v>
      </c>
      <c r="J96" s="16">
        <f t="shared" si="14"/>
        <v>18.03444396047385</v>
      </c>
      <c r="K96" s="17">
        <f t="shared" si="15"/>
        <v>-0.8275949394821439</v>
      </c>
      <c r="L96">
        <f t="shared" si="16"/>
        <v>18.09864903131565</v>
      </c>
      <c r="M96">
        <f t="shared" si="17"/>
        <v>12.790169303072458</v>
      </c>
      <c r="N96">
        <f t="shared" si="18"/>
        <v>-0.651</v>
      </c>
      <c r="O96" s="8">
        <f t="shared" si="19"/>
        <v>-0.0460174570109988</v>
      </c>
      <c r="P96" s="8">
        <f t="shared" si="20"/>
        <v>-0.0642050708417976</v>
      </c>
      <c r="Q96" s="8">
        <f t="shared" si="21"/>
        <v>-0.1765949394821439</v>
      </c>
      <c r="R96" s="11">
        <v>95</v>
      </c>
      <c r="S96" s="10">
        <v>26.61223446030237</v>
      </c>
      <c r="T96" s="10">
        <v>14.70161800584871</v>
      </c>
      <c r="U96" s="10">
        <v>-1.9220000000000002</v>
      </c>
    </row>
    <row r="97" spans="1:21" ht="12.75">
      <c r="A97" s="9">
        <v>-4.563997332243978</v>
      </c>
      <c r="B97" s="9">
        <v>-22.772534936710578</v>
      </c>
      <c r="C97">
        <v>35</v>
      </c>
      <c r="D97">
        <v>10.91012469145507</v>
      </c>
      <c r="E97">
        <v>-9.643175725716887</v>
      </c>
      <c r="F97">
        <v>-0.985091144284141</v>
      </c>
      <c r="G97">
        <f t="shared" si="11"/>
        <v>15.47412202369905</v>
      </c>
      <c r="H97">
        <f t="shared" si="12"/>
        <v>13.129359210993691</v>
      </c>
      <c r="I97" s="16">
        <f t="shared" si="13"/>
        <v>10.540068445612746</v>
      </c>
      <c r="J97" s="16">
        <f t="shared" si="14"/>
        <v>17.341726640027268</v>
      </c>
      <c r="K97" s="17">
        <f t="shared" si="15"/>
        <v>-0.572251144284141</v>
      </c>
      <c r="L97">
        <f t="shared" si="16"/>
        <v>17.38848048851029</v>
      </c>
      <c r="M97">
        <f t="shared" si="17"/>
        <v>10.568021549026904</v>
      </c>
      <c r="N97">
        <f t="shared" si="18"/>
        <v>-0.48300000000000004</v>
      </c>
      <c r="O97" s="8">
        <f t="shared" si="19"/>
        <v>-0.027953103414157354</v>
      </c>
      <c r="P97" s="8">
        <f t="shared" si="20"/>
        <v>-0.04675384848302144</v>
      </c>
      <c r="Q97" s="8">
        <f t="shared" si="21"/>
        <v>-0.08925114428414099</v>
      </c>
      <c r="R97" s="11">
        <v>96</v>
      </c>
      <c r="S97" s="10">
        <v>30.039109075089353</v>
      </c>
      <c r="T97" s="10">
        <v>15.034873725272334</v>
      </c>
      <c r="U97" s="10">
        <v>-1.9689999999999999</v>
      </c>
    </row>
    <row r="98" spans="1:21" ht="12.75">
      <c r="A98" s="9">
        <v>-4.563997332243978</v>
      </c>
      <c r="B98" s="9">
        <v>-22.772534936710578</v>
      </c>
      <c r="C98">
        <v>74</v>
      </c>
      <c r="D98">
        <v>13.018915356560543</v>
      </c>
      <c r="E98">
        <v>-8.650414849084402</v>
      </c>
      <c r="F98">
        <v>-1.346506205663661</v>
      </c>
      <c r="G98">
        <f t="shared" si="11"/>
        <v>17.58291268880452</v>
      </c>
      <c r="H98">
        <f t="shared" si="12"/>
        <v>14.122120087626175</v>
      </c>
      <c r="I98" s="16">
        <f t="shared" si="13"/>
        <v>11.18982075353219</v>
      </c>
      <c r="J98" s="16">
        <f t="shared" si="14"/>
        <v>19.580117616992958</v>
      </c>
      <c r="K98" s="17">
        <f t="shared" si="15"/>
        <v>-0.933666205663661</v>
      </c>
      <c r="L98">
        <f t="shared" si="16"/>
        <v>19.587735838049603</v>
      </c>
      <c r="M98">
        <f t="shared" si="17"/>
        <v>11.15699770094031</v>
      </c>
      <c r="N98">
        <f t="shared" si="18"/>
        <v>-0.728</v>
      </c>
      <c r="O98" s="8">
        <f t="shared" si="19"/>
        <v>0.03282305259187979</v>
      </c>
      <c r="P98" s="8">
        <f t="shared" si="20"/>
        <v>-0.00761822105664578</v>
      </c>
      <c r="Q98" s="8">
        <f t="shared" si="21"/>
        <v>-0.205666205663661</v>
      </c>
      <c r="R98" s="11">
        <v>97</v>
      </c>
      <c r="S98" s="10">
        <v>28.323601471096847</v>
      </c>
      <c r="T98" s="10">
        <v>16.40898025340029</v>
      </c>
      <c r="U98" s="10">
        <v>-2.18</v>
      </c>
    </row>
    <row r="99" spans="1:21" ht="12.75">
      <c r="A99" s="9">
        <v>-4.563997332243978</v>
      </c>
      <c r="B99" s="9">
        <v>-22.772534936710578</v>
      </c>
      <c r="C99">
        <v>75</v>
      </c>
      <c r="D99">
        <v>16.05227765767702</v>
      </c>
      <c r="E99">
        <v>-7.790772981638431</v>
      </c>
      <c r="F99">
        <v>-2.0721087047959763</v>
      </c>
      <c r="G99">
        <f t="shared" si="11"/>
        <v>20.616274989921</v>
      </c>
      <c r="H99">
        <f t="shared" si="12"/>
        <v>14.981761955072148</v>
      </c>
      <c r="I99" s="16">
        <f t="shared" si="13"/>
        <v>11.563099903194152</v>
      </c>
      <c r="J99" s="16">
        <f t="shared" si="14"/>
        <v>22.7107619063571</v>
      </c>
      <c r="K99" s="17">
        <f t="shared" si="15"/>
        <v>-1.6592687047959762</v>
      </c>
      <c r="L99">
        <f t="shared" si="16"/>
        <v>22.682489583382157</v>
      </c>
      <c r="M99">
        <f t="shared" si="17"/>
        <v>11.469070217753485</v>
      </c>
      <c r="N99">
        <f t="shared" si="18"/>
        <v>-1.565</v>
      </c>
      <c r="O99" s="8">
        <f t="shared" si="19"/>
        <v>0.09402968544066681</v>
      </c>
      <c r="P99" s="8">
        <f t="shared" si="20"/>
        <v>0.0282723229749422</v>
      </c>
      <c r="Q99" s="8">
        <f t="shared" si="21"/>
        <v>-0.09426870479597627</v>
      </c>
      <c r="R99" s="11">
        <v>98</v>
      </c>
      <c r="S99" s="10">
        <v>25.78402240352896</v>
      </c>
      <c r="T99" s="10">
        <v>17.041184373579096</v>
      </c>
      <c r="U99" s="10">
        <v>-2.063</v>
      </c>
    </row>
    <row r="100" spans="1:21" ht="12.75">
      <c r="A100" s="9">
        <v>-4.563997332243978</v>
      </c>
      <c r="B100" s="9">
        <v>-22.772534936710578</v>
      </c>
      <c r="C100">
        <v>77</v>
      </c>
      <c r="D100">
        <v>18.241647942427182</v>
      </c>
      <c r="E100">
        <v>-9.561777395402062</v>
      </c>
      <c r="F100">
        <v>-2.077945371868484</v>
      </c>
      <c r="G100">
        <f t="shared" si="11"/>
        <v>22.80564527467116</v>
      </c>
      <c r="H100">
        <f t="shared" si="12"/>
        <v>13.210757541308515</v>
      </c>
      <c r="I100" s="16">
        <f t="shared" si="13"/>
        <v>9.470649856084203</v>
      </c>
      <c r="J100" s="16">
        <f t="shared" si="14"/>
        <v>24.59529147037748</v>
      </c>
      <c r="K100" s="17">
        <f t="shared" si="15"/>
        <v>-1.665105371868484</v>
      </c>
      <c r="L100">
        <f t="shared" si="16"/>
        <v>24.455524941111545</v>
      </c>
      <c r="M100">
        <f t="shared" si="17"/>
        <v>9.405338619351838</v>
      </c>
      <c r="N100">
        <f t="shared" si="18"/>
        <v>-1.58</v>
      </c>
      <c r="O100" s="8">
        <f t="shared" si="19"/>
        <v>0.06531123673236472</v>
      </c>
      <c r="P100" s="8">
        <f t="shared" si="20"/>
        <v>0.13976652926593403</v>
      </c>
      <c r="Q100" s="8">
        <f t="shared" si="21"/>
        <v>-0.08510537186848399</v>
      </c>
      <c r="R100" s="11">
        <v>99</v>
      </c>
      <c r="S100" s="10">
        <v>27.757196893384148</v>
      </c>
      <c r="T100" s="10">
        <v>18.89541640668195</v>
      </c>
      <c r="U100" s="10">
        <v>-2.236</v>
      </c>
    </row>
    <row r="101" spans="1:21" ht="12.75">
      <c r="A101" s="9">
        <v>-4.563997332243978</v>
      </c>
      <c r="B101" s="9">
        <v>-22.772534936710578</v>
      </c>
      <c r="C101">
        <v>93</v>
      </c>
      <c r="D101">
        <v>20.135089295332524</v>
      </c>
      <c r="E101">
        <v>-7.0412518155787955</v>
      </c>
      <c r="F101">
        <v>-2.4255159236555315</v>
      </c>
      <c r="G101">
        <f t="shared" si="11"/>
        <v>24.699086627576502</v>
      </c>
      <c r="H101">
        <f t="shared" si="12"/>
        <v>15.731283121131781</v>
      </c>
      <c r="I101" s="16">
        <f t="shared" si="13"/>
        <v>11.663034922364137</v>
      </c>
      <c r="J101" s="16">
        <f t="shared" si="14"/>
        <v>26.86059875120897</v>
      </c>
      <c r="K101" s="17">
        <f t="shared" si="15"/>
        <v>-2.0126759236555314</v>
      </c>
      <c r="L101">
        <f t="shared" si="16"/>
        <v>26.846122122260855</v>
      </c>
      <c r="M101">
        <f t="shared" si="17"/>
        <v>11.573291526469745</v>
      </c>
      <c r="N101">
        <f t="shared" si="18"/>
        <v>-1.778</v>
      </c>
      <c r="O101" s="8">
        <f t="shared" si="19"/>
        <v>0.0897433958943914</v>
      </c>
      <c r="P101" s="8">
        <f t="shared" si="20"/>
        <v>0.014476628948113301</v>
      </c>
      <c r="Q101" s="8">
        <f t="shared" si="21"/>
        <v>-0.23467592365553136</v>
      </c>
      <c r="R101" s="11">
        <v>100</v>
      </c>
      <c r="S101" s="10">
        <v>25.00188408203442</v>
      </c>
      <c r="T101" s="10">
        <v>20.673518009969026</v>
      </c>
      <c r="U101" s="10">
        <v>-2.399</v>
      </c>
    </row>
    <row r="102" spans="1:21" ht="12.75">
      <c r="A102" s="9">
        <v>-4.563997332243978</v>
      </c>
      <c r="B102" s="9">
        <v>-22.772534936710578</v>
      </c>
      <c r="C102">
        <v>94</v>
      </c>
      <c r="D102">
        <v>21.32303803225131</v>
      </c>
      <c r="E102">
        <v>-5.2278406227287775</v>
      </c>
      <c r="F102">
        <v>-2.431858471151523</v>
      </c>
      <c r="G102">
        <f t="shared" si="11"/>
        <v>25.88703536449529</v>
      </c>
      <c r="H102">
        <f t="shared" si="12"/>
        <v>17.5446943139818</v>
      </c>
      <c r="I102" s="16">
        <f t="shared" si="13"/>
        <v>13.267698881229709</v>
      </c>
      <c r="J102" s="16">
        <f t="shared" si="14"/>
        <v>28.318246148564906</v>
      </c>
      <c r="K102" s="17">
        <f t="shared" si="15"/>
        <v>-2.019018471151523</v>
      </c>
      <c r="L102">
        <f t="shared" si="16"/>
        <v>28.271318722583477</v>
      </c>
      <c r="M102">
        <f t="shared" si="17"/>
        <v>13.067516292168945</v>
      </c>
      <c r="N102">
        <f t="shared" si="18"/>
        <v>-1.91</v>
      </c>
      <c r="O102" s="8">
        <f t="shared" si="19"/>
        <v>0.20018258906076447</v>
      </c>
      <c r="P102" s="8">
        <f t="shared" si="20"/>
        <v>0.04692742598142985</v>
      </c>
      <c r="Q102" s="8">
        <f t="shared" si="21"/>
        <v>-0.10901847115152319</v>
      </c>
      <c r="R102" s="11">
        <v>101</v>
      </c>
      <c r="S102" s="10">
        <v>22.974918178969155</v>
      </c>
      <c r="T102" s="10">
        <v>21.23361641901051</v>
      </c>
      <c r="U102" s="10">
        <v>-2.168</v>
      </c>
    </row>
    <row r="103" spans="1:21" ht="12.75">
      <c r="A103" s="9">
        <v>-4.563997332243978</v>
      </c>
      <c r="B103" s="9">
        <v>-22.772534936710578</v>
      </c>
      <c r="C103">
        <v>166</v>
      </c>
      <c r="D103">
        <v>27.625334601078688</v>
      </c>
      <c r="E103">
        <v>-6.521840880643797</v>
      </c>
      <c r="F103">
        <v>-2.1855236697435787</v>
      </c>
      <c r="G103">
        <f t="shared" si="11"/>
        <v>32.18933193332266</v>
      </c>
      <c r="H103">
        <f t="shared" si="12"/>
        <v>16.25069405606678</v>
      </c>
      <c r="I103" s="16">
        <f t="shared" si="13"/>
        <v>11.001316206394389</v>
      </c>
      <c r="J103" s="16">
        <f t="shared" si="14"/>
        <v>34.33961545131854</v>
      </c>
      <c r="K103" s="17">
        <f t="shared" si="15"/>
        <v>-1.7726836697435786</v>
      </c>
      <c r="L103">
        <f t="shared" si="16"/>
        <v>34.31847580232448</v>
      </c>
      <c r="M103">
        <f t="shared" si="17"/>
        <v>10.88639817227302</v>
      </c>
      <c r="N103">
        <f t="shared" si="18"/>
        <v>-1.569</v>
      </c>
      <c r="O103" s="8">
        <f t="shared" si="19"/>
        <v>0.11491803412136825</v>
      </c>
      <c r="P103" s="8">
        <f t="shared" si="20"/>
        <v>0.02113964899405829</v>
      </c>
      <c r="Q103" s="8">
        <f t="shared" si="21"/>
        <v>-0.20368366974357865</v>
      </c>
      <c r="R103" s="11">
        <v>102</v>
      </c>
      <c r="S103" s="10">
        <v>21.51385092195307</v>
      </c>
      <c r="T103" s="10">
        <v>19.39758279446125</v>
      </c>
      <c r="U103" s="10">
        <v>-1.6480000000000001</v>
      </c>
    </row>
    <row r="104" spans="1:21" ht="12.75">
      <c r="A104" s="9">
        <v>-4.563997332243978</v>
      </c>
      <c r="B104" s="9">
        <v>-22.772534936710578</v>
      </c>
      <c r="C104">
        <v>177</v>
      </c>
      <c r="D104">
        <v>32.32427838180196</v>
      </c>
      <c r="E104">
        <v>-5.796068838523489</v>
      </c>
      <c r="F104">
        <v>-2.3986559583555005</v>
      </c>
      <c r="G104">
        <f t="shared" si="11"/>
        <v>36.88827571404594</v>
      </c>
      <c r="H104">
        <f t="shared" si="12"/>
        <v>16.97646609818709</v>
      </c>
      <c r="I104" s="16">
        <f t="shared" si="13"/>
        <v>10.981167405351567</v>
      </c>
      <c r="J104" s="16">
        <f t="shared" si="14"/>
        <v>39.09423549264024</v>
      </c>
      <c r="K104" s="17">
        <f t="shared" si="15"/>
        <v>-1.9858159583555004</v>
      </c>
      <c r="L104">
        <f t="shared" si="16"/>
        <v>39.04634360022028</v>
      </c>
      <c r="M104">
        <f t="shared" si="17"/>
        <v>10.666527561185813</v>
      </c>
      <c r="N104">
        <f t="shared" si="18"/>
        <v>-1.884</v>
      </c>
      <c r="O104" s="8">
        <f t="shared" si="19"/>
        <v>0.31463984416575386</v>
      </c>
      <c r="P104" s="8">
        <f t="shared" si="20"/>
        <v>0.04789189241995473</v>
      </c>
      <c r="Q104" s="8">
        <f t="shared" si="21"/>
        <v>-0.1018159583555005</v>
      </c>
      <c r="R104" s="11">
        <v>103</v>
      </c>
      <c r="S104" s="10">
        <v>20.903883060983134</v>
      </c>
      <c r="T104" s="10">
        <v>21.963958489597054</v>
      </c>
      <c r="U104" s="10">
        <v>-1.815</v>
      </c>
    </row>
    <row r="105" spans="1:21" ht="12.75">
      <c r="A105" s="9">
        <v>-4.563997332243978</v>
      </c>
      <c r="B105" s="9">
        <v>-22.772534936710578</v>
      </c>
      <c r="C105">
        <v>178</v>
      </c>
      <c r="D105">
        <v>29.78568871580668</v>
      </c>
      <c r="E105">
        <v>-4.367472898307482</v>
      </c>
      <c r="F105">
        <v>-2.3148295456145194</v>
      </c>
      <c r="G105">
        <f t="shared" si="11"/>
        <v>34.34968604805066</v>
      </c>
      <c r="H105">
        <f t="shared" si="12"/>
        <v>18.405062038403095</v>
      </c>
      <c r="I105" s="16">
        <f t="shared" si="13"/>
        <v>12.79021452723641</v>
      </c>
      <c r="J105" s="16">
        <f t="shared" si="14"/>
        <v>36.81110773373145</v>
      </c>
      <c r="K105" s="17">
        <f t="shared" si="15"/>
        <v>-1.9019895456145193</v>
      </c>
      <c r="L105">
        <f t="shared" si="16"/>
        <v>36.671097480139416</v>
      </c>
      <c r="M105">
        <f t="shared" si="17"/>
        <v>12.638552629241698</v>
      </c>
      <c r="N105">
        <f t="shared" si="18"/>
        <v>-1.744</v>
      </c>
      <c r="O105" s="8">
        <f t="shared" si="19"/>
        <v>0.1516618979947122</v>
      </c>
      <c r="P105" s="8">
        <f t="shared" si="20"/>
        <v>0.14001025359203112</v>
      </c>
      <c r="Q105" s="8">
        <f t="shared" si="21"/>
        <v>-0.15798954561451928</v>
      </c>
      <c r="R105" s="11">
        <v>104</v>
      </c>
      <c r="S105" s="10">
        <v>19.257153126022448</v>
      </c>
      <c r="T105" s="10">
        <v>21.10395527954236</v>
      </c>
      <c r="U105" s="10">
        <v>-1.348</v>
      </c>
    </row>
    <row r="106" spans="1:21" ht="12.75">
      <c r="A106" s="9">
        <v>-4.563997332243978</v>
      </c>
      <c r="B106" s="9">
        <v>-22.772534936710578</v>
      </c>
      <c r="C106">
        <v>168</v>
      </c>
      <c r="D106">
        <v>27.614654505028327</v>
      </c>
      <c r="E106">
        <v>-9.300859616962608</v>
      </c>
      <c r="F106">
        <v>-2.251340671207979</v>
      </c>
      <c r="G106">
        <f t="shared" si="11"/>
        <v>32.178651837272305</v>
      </c>
      <c r="H106">
        <f t="shared" si="12"/>
        <v>13.47167531974797</v>
      </c>
      <c r="I106" s="16">
        <f t="shared" si="13"/>
        <v>8.258361506380727</v>
      </c>
      <c r="J106" s="16">
        <f t="shared" si="14"/>
        <v>33.89323140709696</v>
      </c>
      <c r="K106" s="17">
        <f t="shared" si="15"/>
        <v>-1.8385006712079788</v>
      </c>
      <c r="L106">
        <f t="shared" si="16"/>
        <v>33.85556789547783</v>
      </c>
      <c r="M106">
        <f t="shared" si="17"/>
        <v>8.16289009081285</v>
      </c>
      <c r="N106">
        <f t="shared" si="18"/>
        <v>-1.66</v>
      </c>
      <c r="O106" s="8">
        <f t="shared" si="19"/>
        <v>0.09547141556787686</v>
      </c>
      <c r="P106" s="8">
        <f t="shared" si="20"/>
        <v>0.03766351161912951</v>
      </c>
      <c r="Q106" s="8">
        <f t="shared" si="21"/>
        <v>-0.17850067120797886</v>
      </c>
      <c r="R106" s="11">
        <v>105</v>
      </c>
      <c r="S106" s="10">
        <v>19.416013836365572</v>
      </c>
      <c r="T106" s="10">
        <v>23.454121289574264</v>
      </c>
      <c r="U106" s="10">
        <v>-1.3860000000000001</v>
      </c>
    </row>
    <row r="107" spans="1:21" ht="12.75">
      <c r="A107" s="9">
        <v>-4.563997332243978</v>
      </c>
      <c r="B107" s="9">
        <v>-22.772534936710578</v>
      </c>
      <c r="C107">
        <v>170</v>
      </c>
      <c r="D107">
        <v>29.44038040275955</v>
      </c>
      <c r="E107">
        <v>-10.693943399276675</v>
      </c>
      <c r="F107">
        <v>-2.186881952285967</v>
      </c>
      <c r="G107">
        <f t="shared" si="11"/>
        <v>34.00437773500353</v>
      </c>
      <c r="H107">
        <f t="shared" si="12"/>
        <v>12.078591537433903</v>
      </c>
      <c r="I107" s="16">
        <f t="shared" si="13"/>
        <v>6.596186187900598</v>
      </c>
      <c r="J107" s="16">
        <f t="shared" si="14"/>
        <v>35.47788616092457</v>
      </c>
      <c r="K107" s="17">
        <f t="shared" si="15"/>
        <v>-1.774041952285967</v>
      </c>
      <c r="L107">
        <f t="shared" si="16"/>
        <v>35.41814476889744</v>
      </c>
      <c r="M107">
        <f t="shared" si="17"/>
        <v>6.436315008560644</v>
      </c>
      <c r="N107">
        <f t="shared" si="18"/>
        <v>-1.556</v>
      </c>
      <c r="O107" s="8">
        <f t="shared" si="19"/>
        <v>0.15987117933995343</v>
      </c>
      <c r="P107" s="8">
        <f t="shared" si="20"/>
        <v>0.059741392027127915</v>
      </c>
      <c r="Q107" s="8">
        <f t="shared" si="21"/>
        <v>-0.2180419522859669</v>
      </c>
      <c r="R107" s="11">
        <v>106</v>
      </c>
      <c r="S107" s="10">
        <v>22.444780764725476</v>
      </c>
      <c r="T107" s="10">
        <v>23.9515576107987</v>
      </c>
      <c r="U107" s="10">
        <v>-2.2560000000000002</v>
      </c>
    </row>
    <row r="108" spans="1:21" ht="12.75">
      <c r="A108" s="9">
        <v>-4.563997332243978</v>
      </c>
      <c r="B108" s="9">
        <v>-22.772534936710578</v>
      </c>
      <c r="C108">
        <v>171</v>
      </c>
      <c r="D108">
        <v>28.43958625921231</v>
      </c>
      <c r="E108">
        <v>-13.14751788127192</v>
      </c>
      <c r="F108">
        <v>-2.2092937215611714</v>
      </c>
      <c r="G108">
        <f t="shared" si="11"/>
        <v>33.003583591456284</v>
      </c>
      <c r="H108">
        <f t="shared" si="12"/>
        <v>9.625017055438658</v>
      </c>
      <c r="I108" s="16">
        <f t="shared" si="13"/>
        <v>4.329929033386859</v>
      </c>
      <c r="J108" s="16">
        <f t="shared" si="14"/>
        <v>34.1046799979352</v>
      </c>
      <c r="K108" s="17">
        <f t="shared" si="15"/>
        <v>-1.7964537215611713</v>
      </c>
      <c r="L108">
        <f t="shared" si="16"/>
        <v>33.98227581566336</v>
      </c>
      <c r="M108">
        <f t="shared" si="17"/>
        <v>4.0881358524615035</v>
      </c>
      <c r="N108">
        <f t="shared" si="18"/>
        <v>-1.635</v>
      </c>
      <c r="O108" s="8">
        <f t="shared" si="19"/>
        <v>0.24179318092535595</v>
      </c>
      <c r="P108" s="8">
        <f t="shared" si="20"/>
        <v>0.12240418227184335</v>
      </c>
      <c r="Q108" s="8">
        <f t="shared" si="21"/>
        <v>-0.16145372156117133</v>
      </c>
      <c r="R108" s="11">
        <v>107</v>
      </c>
      <c r="S108" s="10">
        <v>20.43499173194419</v>
      </c>
      <c r="T108" s="10">
        <v>25.640578937991485</v>
      </c>
      <c r="U108" s="10">
        <v>-2.032</v>
      </c>
    </row>
    <row r="109" spans="1:21" ht="12.75">
      <c r="A109" s="9">
        <v>-4.563997332243978</v>
      </c>
      <c r="B109" s="9">
        <v>-22.772534936710578</v>
      </c>
      <c r="C109">
        <v>89</v>
      </c>
      <c r="D109">
        <v>22.363532443313876</v>
      </c>
      <c r="E109">
        <v>-12.183116772153092</v>
      </c>
      <c r="F109">
        <v>-2.2656862252191265</v>
      </c>
      <c r="G109">
        <f t="shared" si="11"/>
        <v>26.927529775557854</v>
      </c>
      <c r="H109">
        <f t="shared" si="12"/>
        <v>10.589418164557486</v>
      </c>
      <c r="I109" s="16">
        <f t="shared" si="13"/>
        <v>6.2353093332022045</v>
      </c>
      <c r="J109" s="16">
        <f t="shared" si="14"/>
        <v>28.255062456074953</v>
      </c>
      <c r="K109" s="17">
        <f t="shared" si="15"/>
        <v>-1.8528462252191265</v>
      </c>
      <c r="L109">
        <f t="shared" si="16"/>
        <v>28.184069986399983</v>
      </c>
      <c r="M109">
        <f t="shared" si="17"/>
        <v>6.076889020025594</v>
      </c>
      <c r="N109">
        <f t="shared" si="18"/>
        <v>-1.703</v>
      </c>
      <c r="O109" s="8">
        <f t="shared" si="19"/>
        <v>0.15842031317661043</v>
      </c>
      <c r="P109" s="8">
        <f t="shared" si="20"/>
        <v>0.07099246967496953</v>
      </c>
      <c r="Q109" s="8">
        <f t="shared" si="21"/>
        <v>-0.14984622521912638</v>
      </c>
      <c r="R109" s="11">
        <v>108</v>
      </c>
      <c r="S109" s="10">
        <v>17.231349503418652</v>
      </c>
      <c r="T109" s="10">
        <v>24.61809154363989</v>
      </c>
      <c r="U109" s="10">
        <v>-1.078</v>
      </c>
    </row>
    <row r="110" spans="1:21" ht="12.75">
      <c r="A110" s="9">
        <v>-4.563997332243978</v>
      </c>
      <c r="B110" s="9">
        <v>-22.772534936710578</v>
      </c>
      <c r="C110">
        <v>82</v>
      </c>
      <c r="D110">
        <v>19.362326176698065</v>
      </c>
      <c r="E110">
        <v>-13.578603096608157</v>
      </c>
      <c r="F110">
        <v>-1.899699205482334</v>
      </c>
      <c r="G110">
        <f t="shared" si="11"/>
        <v>23.926323508942044</v>
      </c>
      <c r="H110">
        <f t="shared" si="12"/>
        <v>9.19393184010242</v>
      </c>
      <c r="I110" s="16">
        <f t="shared" si="13"/>
        <v>5.327773491961709</v>
      </c>
      <c r="J110" s="16">
        <f t="shared" si="14"/>
        <v>25.072139297502158</v>
      </c>
      <c r="K110" s="17">
        <f t="shared" si="15"/>
        <v>-1.4868592054823342</v>
      </c>
      <c r="L110">
        <f t="shared" si="16"/>
        <v>25.017510525439892</v>
      </c>
      <c r="M110">
        <f t="shared" si="17"/>
        <v>5.25220169733649</v>
      </c>
      <c r="N110">
        <f t="shared" si="18"/>
        <v>-1.353</v>
      </c>
      <c r="O110" s="8">
        <f t="shared" si="19"/>
        <v>0.07557179462521901</v>
      </c>
      <c r="P110" s="8">
        <f t="shared" si="20"/>
        <v>0.054628772062265796</v>
      </c>
      <c r="Q110" s="8">
        <f t="shared" si="21"/>
        <v>-0.1338592054823342</v>
      </c>
      <c r="R110" s="11">
        <v>109</v>
      </c>
      <c r="S110" s="10">
        <v>18.32639613496219</v>
      </c>
      <c r="T110" s="10">
        <v>26.63413045069132</v>
      </c>
      <c r="U110" s="10">
        <v>-1.596</v>
      </c>
    </row>
    <row r="111" spans="1:21" ht="12.75">
      <c r="A111" s="9">
        <v>-4.563997332243978</v>
      </c>
      <c r="B111" s="9">
        <v>-22.772534936710578</v>
      </c>
      <c r="C111">
        <v>78</v>
      </c>
      <c r="D111">
        <v>15.124895507312534</v>
      </c>
      <c r="E111">
        <v>-10.789721842992854</v>
      </c>
      <c r="F111">
        <v>-1.6799312313024857</v>
      </c>
      <c r="G111">
        <f t="shared" si="11"/>
        <v>19.688892839556512</v>
      </c>
      <c r="H111">
        <f t="shared" si="12"/>
        <v>11.982813093717724</v>
      </c>
      <c r="I111" s="16">
        <f t="shared" si="13"/>
        <v>8.746703852504027</v>
      </c>
      <c r="J111" s="16">
        <f t="shared" si="14"/>
        <v>21.32452772286186</v>
      </c>
      <c r="K111" s="17">
        <f t="shared" si="15"/>
        <v>-1.2670912313024858</v>
      </c>
      <c r="L111">
        <f t="shared" si="16"/>
        <v>21.290185237892075</v>
      </c>
      <c r="M111">
        <f t="shared" si="17"/>
        <v>8.67564604489154</v>
      </c>
      <c r="N111">
        <f t="shared" si="18"/>
        <v>-1.153</v>
      </c>
      <c r="O111" s="8">
        <f t="shared" si="19"/>
        <v>0.07105780761248681</v>
      </c>
      <c r="P111" s="8">
        <f t="shared" si="20"/>
        <v>0.03434248496978398</v>
      </c>
      <c r="Q111" s="8">
        <f t="shared" si="21"/>
        <v>-0.11409123130248577</v>
      </c>
      <c r="R111" s="11">
        <v>110</v>
      </c>
      <c r="S111" s="10">
        <v>16.61405004622058</v>
      </c>
      <c r="T111" s="10">
        <v>28.220522858757914</v>
      </c>
      <c r="U111" s="10">
        <v>-1.363</v>
      </c>
    </row>
    <row r="112" spans="1:21" ht="12.75">
      <c r="A112" s="9">
        <v>-4.563997332243978</v>
      </c>
      <c r="B112" s="9">
        <v>-22.772534936710578</v>
      </c>
      <c r="C112">
        <v>88</v>
      </c>
      <c r="D112">
        <v>23.843533787146313</v>
      </c>
      <c r="E112">
        <v>-16.07592245195563</v>
      </c>
      <c r="F112">
        <v>-2.2873595339599877</v>
      </c>
      <c r="G112">
        <f t="shared" si="11"/>
        <v>28.407531119390292</v>
      </c>
      <c r="H112">
        <f t="shared" si="12"/>
        <v>6.696612484754947</v>
      </c>
      <c r="I112" s="16">
        <f t="shared" si="13"/>
        <v>2.1585653207121247</v>
      </c>
      <c r="J112" s="16">
        <f t="shared" si="14"/>
        <v>29.1062371121092</v>
      </c>
      <c r="K112" s="17">
        <f t="shared" si="15"/>
        <v>-1.8745195339599876</v>
      </c>
      <c r="L112">
        <f t="shared" si="16"/>
        <v>29.056116915536585</v>
      </c>
      <c r="M112">
        <f t="shared" si="17"/>
        <v>2.062057746686275</v>
      </c>
      <c r="N112">
        <f t="shared" si="18"/>
        <v>-1.721</v>
      </c>
      <c r="O112" s="8">
        <f t="shared" si="19"/>
        <v>0.09650757402584986</v>
      </c>
      <c r="P112" s="8">
        <f t="shared" si="20"/>
        <v>0.050120196572613906</v>
      </c>
      <c r="Q112" s="8">
        <f t="shared" si="21"/>
        <v>-0.15351953395998752</v>
      </c>
      <c r="R112" s="11">
        <v>111</v>
      </c>
      <c r="S112" s="10">
        <v>15.196050766400457</v>
      </c>
      <c r="T112" s="10">
        <v>26.031248311692234</v>
      </c>
      <c r="U112" s="10">
        <v>-0.8180000000000001</v>
      </c>
    </row>
    <row r="113" spans="1:21" ht="12.75">
      <c r="A113" s="9">
        <v>-4.563997332243978</v>
      </c>
      <c r="B113" s="9">
        <v>-22.772534936710578</v>
      </c>
      <c r="C113">
        <v>86</v>
      </c>
      <c r="D113">
        <v>20.828246137067186</v>
      </c>
      <c r="E113">
        <v>-17.23784405223489</v>
      </c>
      <c r="F113">
        <v>-2.063325522951965</v>
      </c>
      <c r="G113">
        <f t="shared" si="11"/>
        <v>25.392243469311165</v>
      </c>
      <c r="H113">
        <f t="shared" si="12"/>
        <v>5.534690884475687</v>
      </c>
      <c r="I113" s="16">
        <f t="shared" si="13"/>
        <v>1.4839123451539815</v>
      </c>
      <c r="J113" s="16">
        <f t="shared" si="14"/>
        <v>25.946036994951143</v>
      </c>
      <c r="K113" s="17">
        <f t="shared" si="15"/>
        <v>-1.650485522951965</v>
      </c>
      <c r="L113">
        <f t="shared" si="16"/>
        <v>25.909706131519993</v>
      </c>
      <c r="M113">
        <f t="shared" si="17"/>
        <v>1.447263327205988</v>
      </c>
      <c r="N113">
        <f t="shared" si="18"/>
        <v>-1.45</v>
      </c>
      <c r="O113" s="8">
        <f t="shared" si="19"/>
        <v>0.03664901794799347</v>
      </c>
      <c r="P113" s="8">
        <f t="shared" si="20"/>
        <v>0.03633086343115011</v>
      </c>
      <c r="Q113" s="8">
        <f t="shared" si="21"/>
        <v>-0.2004855229519651</v>
      </c>
      <c r="R113" s="11">
        <v>112</v>
      </c>
      <c r="S113" s="10">
        <v>14.204850249894008</v>
      </c>
      <c r="T113" s="10">
        <v>31.29775023764625</v>
      </c>
      <c r="U113" s="10">
        <v>-1.5390000000000001</v>
      </c>
    </row>
    <row r="114" spans="1:21" ht="12.75">
      <c r="A114" s="9">
        <v>-4.563997332243978</v>
      </c>
      <c r="B114" s="9">
        <v>-22.772534936710578</v>
      </c>
      <c r="C114">
        <v>83</v>
      </c>
      <c r="D114">
        <v>18.63575815348701</v>
      </c>
      <c r="E114">
        <v>-16.14692805376686</v>
      </c>
      <c r="F114">
        <v>-1.7729918792376915</v>
      </c>
      <c r="G114">
        <f t="shared" si="11"/>
        <v>23.19975548573099</v>
      </c>
      <c r="H114">
        <f t="shared" si="12"/>
        <v>6.625606882943718</v>
      </c>
      <c r="I114" s="16">
        <f t="shared" si="13"/>
        <v>2.9051787070370843</v>
      </c>
      <c r="J114" s="16">
        <f t="shared" si="14"/>
        <v>23.95176940948611</v>
      </c>
      <c r="K114" s="17">
        <f t="shared" si="15"/>
        <v>-1.3601518792376917</v>
      </c>
      <c r="L114">
        <f t="shared" si="16"/>
        <v>23.90558201033407</v>
      </c>
      <c r="M114">
        <f t="shared" si="17"/>
        <v>2.892250007726178</v>
      </c>
      <c r="N114">
        <f t="shared" si="18"/>
        <v>-1.1580000000000001</v>
      </c>
      <c r="O114" s="8">
        <f t="shared" si="19"/>
        <v>0.012928699310906122</v>
      </c>
      <c r="P114" s="8">
        <f t="shared" si="20"/>
        <v>0.04618739915204273</v>
      </c>
      <c r="Q114" s="8">
        <f t="shared" si="21"/>
        <v>-0.2021518792376915</v>
      </c>
      <c r="R114" s="11">
        <v>113</v>
      </c>
      <c r="S114" s="10">
        <v>12.111044936681584</v>
      </c>
      <c r="T114" s="10">
        <v>30.4251928983479</v>
      </c>
      <c r="U114" s="10">
        <v>-0.9790000000000001</v>
      </c>
    </row>
    <row r="115" spans="1:21" ht="12.75">
      <c r="A115" s="9">
        <v>-4.563997332243978</v>
      </c>
      <c r="B115" s="9">
        <v>-22.772534936710578</v>
      </c>
      <c r="C115">
        <v>80</v>
      </c>
      <c r="D115">
        <v>16.706224295267507</v>
      </c>
      <c r="E115">
        <v>-12.632829049092079</v>
      </c>
      <c r="F115">
        <v>-1.6753182696216633</v>
      </c>
      <c r="G115">
        <f t="shared" si="11"/>
        <v>21.270221627511486</v>
      </c>
      <c r="H115">
        <f t="shared" si="12"/>
        <v>10.139705887618499</v>
      </c>
      <c r="I115" s="16">
        <f t="shared" si="13"/>
        <v>6.678402968674296</v>
      </c>
      <c r="J115" s="16">
        <f t="shared" si="14"/>
        <v>22.597232072952323</v>
      </c>
      <c r="K115" s="17">
        <f t="shared" si="15"/>
        <v>-1.2624782696216634</v>
      </c>
      <c r="L115">
        <f t="shared" si="16"/>
        <v>22.63852332688313</v>
      </c>
      <c r="M115">
        <f t="shared" si="17"/>
        <v>6.723239735288962</v>
      </c>
      <c r="N115">
        <f t="shared" si="18"/>
        <v>-1.175</v>
      </c>
      <c r="O115" s="8">
        <f t="shared" si="19"/>
        <v>-0.04483676661466607</v>
      </c>
      <c r="P115" s="8">
        <f t="shared" si="20"/>
        <v>-0.041291253930808125</v>
      </c>
      <c r="Q115" s="8">
        <f t="shared" si="21"/>
        <v>-0.08747826962166338</v>
      </c>
      <c r="R115" s="11">
        <v>114</v>
      </c>
      <c r="S115" s="10">
        <v>12.416118093012408</v>
      </c>
      <c r="T115" s="10">
        <v>32.99656225518607</v>
      </c>
      <c r="U115" s="10">
        <v>-1.61</v>
      </c>
    </row>
    <row r="116" spans="1:21" ht="12.75">
      <c r="A116" s="9">
        <v>-4.563997332243978</v>
      </c>
      <c r="B116" s="9">
        <v>-22.772534936710578</v>
      </c>
      <c r="C116">
        <v>81</v>
      </c>
      <c r="D116">
        <v>16.3924134740666</v>
      </c>
      <c r="E116">
        <v>-14.838748842981703</v>
      </c>
      <c r="F116">
        <v>-1.5237517741642164</v>
      </c>
      <c r="G116">
        <f t="shared" si="11"/>
        <v>20.95641080631058</v>
      </c>
      <c r="H116">
        <f t="shared" si="12"/>
        <v>7.933786093728875</v>
      </c>
      <c r="I116" s="16">
        <f t="shared" si="13"/>
        <v>4.548995653045408</v>
      </c>
      <c r="J116" s="16">
        <f t="shared" si="14"/>
        <v>21.941348049116545</v>
      </c>
      <c r="K116" s="17">
        <f t="shared" si="15"/>
        <v>-1.1109117741642165</v>
      </c>
      <c r="L116">
        <f t="shared" si="16"/>
        <v>21.951715541958517</v>
      </c>
      <c r="M116">
        <f t="shared" si="17"/>
        <v>4.566965154775861</v>
      </c>
      <c r="N116">
        <f t="shared" si="18"/>
        <v>-0.91</v>
      </c>
      <c r="O116" s="8">
        <f t="shared" si="19"/>
        <v>-0.01796950173045353</v>
      </c>
      <c r="P116" s="8">
        <f t="shared" si="20"/>
        <v>-0.010367492841972137</v>
      </c>
      <c r="Q116" s="8">
        <f t="shared" si="21"/>
        <v>-0.20091177416421646</v>
      </c>
      <c r="R116" s="11">
        <v>115</v>
      </c>
      <c r="S116" s="10">
        <v>10.697937944574877</v>
      </c>
      <c r="T116" s="10">
        <v>34.064978830083334</v>
      </c>
      <c r="U116" s="10">
        <v>-1.345</v>
      </c>
    </row>
    <row r="117" spans="1:21" ht="12.75">
      <c r="A117" s="9">
        <v>-4.563997332243978</v>
      </c>
      <c r="B117" s="9">
        <v>-22.772534936710578</v>
      </c>
      <c r="C117">
        <v>84</v>
      </c>
      <c r="D117">
        <v>15.637522354832452</v>
      </c>
      <c r="E117">
        <v>-18.120866348776904</v>
      </c>
      <c r="F117">
        <v>-1.3343394043428491</v>
      </c>
      <c r="G117">
        <f t="shared" si="11"/>
        <v>20.20151968707643</v>
      </c>
      <c r="H117">
        <f t="shared" si="12"/>
        <v>4.651668587933674</v>
      </c>
      <c r="I117" s="16">
        <f t="shared" si="13"/>
        <v>1.4258831085901713</v>
      </c>
      <c r="J117" s="16">
        <f t="shared" si="14"/>
        <v>20.68106079677594</v>
      </c>
      <c r="K117" s="17">
        <f t="shared" si="15"/>
        <v>-0.9214994043428492</v>
      </c>
      <c r="L117">
        <f t="shared" si="16"/>
        <v>20.61425467303566</v>
      </c>
      <c r="M117">
        <f t="shared" si="17"/>
        <v>1.3792350181268827</v>
      </c>
      <c r="N117">
        <f t="shared" si="18"/>
        <v>-0.7230000000000001</v>
      </c>
      <c r="O117" s="8">
        <f t="shared" si="19"/>
        <v>0.04664809046328866</v>
      </c>
      <c r="P117" s="8">
        <f t="shared" si="20"/>
        <v>0.06680612374028172</v>
      </c>
      <c r="Q117" s="8">
        <f t="shared" si="21"/>
        <v>-0.19849940434284907</v>
      </c>
      <c r="R117" s="11">
        <v>116</v>
      </c>
      <c r="S117" s="10">
        <v>9.83930781385857</v>
      </c>
      <c r="T117" s="10">
        <v>31.94164482465081</v>
      </c>
      <c r="U117" s="10">
        <v>-1.0090000000000001</v>
      </c>
    </row>
    <row r="118" spans="1:21" ht="12.75">
      <c r="A118" s="9">
        <v>-4.563997332243978</v>
      </c>
      <c r="B118" s="9">
        <v>-22.772534936710578</v>
      </c>
      <c r="C118">
        <v>31</v>
      </c>
      <c r="D118">
        <v>13.128823662587902</v>
      </c>
      <c r="E118">
        <v>-16.430513350436833</v>
      </c>
      <c r="F118">
        <v>-1.1660745890323239</v>
      </c>
      <c r="G118">
        <f t="shared" si="11"/>
        <v>17.69282099483188</v>
      </c>
      <c r="H118">
        <f t="shared" si="12"/>
        <v>6.342021586273745</v>
      </c>
      <c r="I118" s="16">
        <f t="shared" si="13"/>
        <v>3.488760337122642</v>
      </c>
      <c r="J118" s="16">
        <f t="shared" si="14"/>
        <v>18.468505729106667</v>
      </c>
      <c r="K118" s="17">
        <f t="shared" si="15"/>
        <v>-0.7532345890323239</v>
      </c>
      <c r="L118">
        <f t="shared" si="16"/>
        <v>18.472732741062572</v>
      </c>
      <c r="M118">
        <f t="shared" si="17"/>
        <v>3.48298329557793</v>
      </c>
      <c r="N118">
        <f t="shared" si="18"/>
        <v>-0.5569999999999999</v>
      </c>
      <c r="O118" s="8">
        <f t="shared" si="19"/>
        <v>0.005777041544711814</v>
      </c>
      <c r="P118" s="8">
        <f t="shared" si="20"/>
        <v>-0.0042270119559049135</v>
      </c>
      <c r="Q118" s="8">
        <f t="shared" si="21"/>
        <v>-0.19623458903232394</v>
      </c>
      <c r="R118" s="11">
        <v>117</v>
      </c>
      <c r="S118" s="10">
        <v>7.674598158916919</v>
      </c>
      <c r="T118" s="10">
        <v>32.914503041351686</v>
      </c>
      <c r="U118" s="10">
        <v>-0.921</v>
      </c>
    </row>
    <row r="119" spans="1:21" ht="12.75">
      <c r="A119" s="9">
        <v>-4.563997332243978</v>
      </c>
      <c r="B119" s="9">
        <v>-22.772534936710578</v>
      </c>
      <c r="C119">
        <v>32</v>
      </c>
      <c r="D119">
        <v>12.240802696272084</v>
      </c>
      <c r="E119">
        <v>-14.398462360738364</v>
      </c>
      <c r="F119">
        <v>-1.0686972634078273</v>
      </c>
      <c r="G119">
        <f t="shared" si="11"/>
        <v>16.804800028516063</v>
      </c>
      <c r="H119">
        <f t="shared" si="12"/>
        <v>8.374072575972214</v>
      </c>
      <c r="I119" s="16">
        <f t="shared" si="13"/>
        <v>5.634934798377178</v>
      </c>
      <c r="J119" s="16">
        <f t="shared" si="14"/>
        <v>17.910162068616277</v>
      </c>
      <c r="K119" s="17">
        <f t="shared" si="15"/>
        <v>-0.6558572634078274</v>
      </c>
      <c r="L119">
        <f t="shared" si="16"/>
        <v>17.867231589164895</v>
      </c>
      <c r="M119">
        <f t="shared" si="17"/>
        <v>5.586327621895091</v>
      </c>
      <c r="N119">
        <f t="shared" si="18"/>
        <v>-0.48400000000000004</v>
      </c>
      <c r="O119" s="8">
        <f t="shared" si="19"/>
        <v>0.04860717648208723</v>
      </c>
      <c r="P119" s="8">
        <f t="shared" si="20"/>
        <v>0.04293047945138184</v>
      </c>
      <c r="Q119" s="8">
        <f t="shared" si="21"/>
        <v>-0.1718572634078273</v>
      </c>
      <c r="R119" s="11">
        <v>118</v>
      </c>
      <c r="S119" s="10">
        <v>6.961510348252314</v>
      </c>
      <c r="T119" s="10">
        <v>32.90040430801992</v>
      </c>
      <c r="U119" s="10">
        <v>-0.813</v>
      </c>
    </row>
    <row r="120" spans="1:21" ht="12.75">
      <c r="A120" s="9">
        <v>-4.563997332243978</v>
      </c>
      <c r="B120" s="9">
        <v>-22.772534936710578</v>
      </c>
      <c r="C120">
        <v>34</v>
      </c>
      <c r="D120">
        <v>9.809680802237398</v>
      </c>
      <c r="E120">
        <v>-12.02571848871722</v>
      </c>
      <c r="F120">
        <v>-0.8221639366030926</v>
      </c>
      <c r="G120">
        <f t="shared" si="11"/>
        <v>14.373678134481377</v>
      </c>
      <c r="H120">
        <f t="shared" si="12"/>
        <v>10.746816447993357</v>
      </c>
      <c r="I120" s="16">
        <f t="shared" si="13"/>
        <v>8.359592188423507</v>
      </c>
      <c r="J120" s="16">
        <f t="shared" si="14"/>
        <v>15.881243821684034</v>
      </c>
      <c r="K120" s="17">
        <f t="shared" si="15"/>
        <v>-0.40932393660309263</v>
      </c>
      <c r="L120">
        <f t="shared" si="16"/>
        <v>15.889662972112232</v>
      </c>
      <c r="M120">
        <f t="shared" si="17"/>
        <v>8.412189678834249</v>
      </c>
      <c r="N120">
        <f t="shared" si="18"/>
        <v>-0.293</v>
      </c>
      <c r="O120" s="8">
        <f t="shared" si="19"/>
        <v>-0.0525974904107418</v>
      </c>
      <c r="P120" s="8">
        <f t="shared" si="20"/>
        <v>-0.008419150428197852</v>
      </c>
      <c r="Q120" s="8">
        <f t="shared" si="21"/>
        <v>-0.11632393660309265</v>
      </c>
      <c r="R120" s="11">
        <v>119</v>
      </c>
      <c r="S120" s="10">
        <v>6.143520289181817</v>
      </c>
      <c r="T120" s="10">
        <v>36.55993450508919</v>
      </c>
      <c r="U120" s="10">
        <v>-1.9170000000000003</v>
      </c>
    </row>
    <row r="121" spans="1:21" ht="12.75">
      <c r="A121" s="9">
        <v>-4.563997332243978</v>
      </c>
      <c r="B121" s="9">
        <v>-22.772534936710578</v>
      </c>
      <c r="C121">
        <v>37</v>
      </c>
      <c r="D121">
        <v>8.243258405426594</v>
      </c>
      <c r="E121">
        <v>-8.2255122066703</v>
      </c>
      <c r="F121">
        <v>-0.5395608459194834</v>
      </c>
      <c r="G121">
        <f t="shared" si="11"/>
        <v>12.807255737670573</v>
      </c>
      <c r="H121">
        <f t="shared" si="12"/>
        <v>14.547022730040277</v>
      </c>
      <c r="I121" s="16">
        <f t="shared" si="13"/>
        <v>12.358436172343916</v>
      </c>
      <c r="J121" s="16">
        <f t="shared" si="14"/>
        <v>14.930195082868334</v>
      </c>
      <c r="K121" s="17">
        <f t="shared" si="15"/>
        <v>-0.1267208459194834</v>
      </c>
      <c r="L121">
        <f t="shared" si="16"/>
        <v>14.947316172249632</v>
      </c>
      <c r="M121">
        <f t="shared" si="17"/>
        <v>12.372404762486742</v>
      </c>
      <c r="N121">
        <f t="shared" si="18"/>
        <v>-0.14599999999999996</v>
      </c>
      <c r="O121" s="8">
        <f t="shared" si="19"/>
        <v>-0.013968590142825477</v>
      </c>
      <c r="P121" s="8">
        <f t="shared" si="20"/>
        <v>-0.017121089381298304</v>
      </c>
      <c r="Q121" s="8">
        <f t="shared" si="21"/>
        <v>0.01927915408051656</v>
      </c>
      <c r="R121" s="11">
        <v>120</v>
      </c>
      <c r="S121" s="10">
        <v>5.2597881634389605</v>
      </c>
      <c r="T121" s="10">
        <v>36.245764917238915</v>
      </c>
      <c r="U121" s="10">
        <v>-1.956</v>
      </c>
    </row>
    <row r="122" spans="1:21" ht="12.75">
      <c r="A122" s="9">
        <v>-4.563997332243978</v>
      </c>
      <c r="B122" s="9">
        <v>-22.772534936710578</v>
      </c>
      <c r="C122">
        <v>43</v>
      </c>
      <c r="D122">
        <v>2.688005692059251</v>
      </c>
      <c r="E122">
        <v>-2.8206556230030277</v>
      </c>
      <c r="F122">
        <v>-0.33070282216181723</v>
      </c>
      <c r="G122">
        <f t="shared" si="11"/>
        <v>7.252003024303229</v>
      </c>
      <c r="H122">
        <f t="shared" si="12"/>
        <v>19.95187931370755</v>
      </c>
      <c r="I122" s="16">
        <f t="shared" si="13"/>
        <v>18.56764564711609</v>
      </c>
      <c r="J122" s="16">
        <f t="shared" si="14"/>
        <v>10.291334759708544</v>
      </c>
      <c r="K122" s="17">
        <f t="shared" si="15"/>
        <v>0.08213717783818275</v>
      </c>
      <c r="L122">
        <f t="shared" si="16"/>
        <v>10.316787927109846</v>
      </c>
      <c r="M122">
        <f t="shared" si="17"/>
        <v>18.502831270566144</v>
      </c>
      <c r="N122">
        <f t="shared" si="18"/>
        <v>0.35040000000000004</v>
      </c>
      <c r="O122" s="8">
        <f t="shared" si="19"/>
        <v>0.06481437654994693</v>
      </c>
      <c r="P122" s="8">
        <f t="shared" si="20"/>
        <v>-0.025453167401302323</v>
      </c>
      <c r="Q122" s="8">
        <f t="shared" si="21"/>
        <v>-0.2682628221618173</v>
      </c>
      <c r="R122" s="11">
        <v>121</v>
      </c>
      <c r="S122" s="10">
        <v>4.424358282612777</v>
      </c>
      <c r="T122" s="10">
        <v>37.083348294714106</v>
      </c>
      <c r="U122" s="10">
        <v>-1.8359999999999999</v>
      </c>
    </row>
    <row r="123" spans="1:21" ht="12.75">
      <c r="A123" s="9">
        <v>-4.563997332243978</v>
      </c>
      <c r="B123" s="9">
        <v>-22.772534936710578</v>
      </c>
      <c r="C123" s="9">
        <v>117</v>
      </c>
      <c r="D123" s="9">
        <v>-2.437153176194304</v>
      </c>
      <c r="E123" s="9">
        <v>11.101779791831724</v>
      </c>
      <c r="F123" s="9">
        <v>-1.3920178458509382</v>
      </c>
      <c r="G123">
        <f aca="true" t="shared" si="22" ref="G123:G186">D123-A123</f>
        <v>2.126844156049674</v>
      </c>
      <c r="H123">
        <f aca="true" t="shared" si="23" ref="H123:H186">E123-B123</f>
        <v>33.8743147285423</v>
      </c>
      <c r="I123" s="16">
        <f aca="true" t="shared" si="24" ref="I123:I186">SIN(alpha)*G123+COS(alpha)*H123</f>
        <v>33.12158084859742</v>
      </c>
      <c r="J123" s="16">
        <f aca="true" t="shared" si="25" ref="J123:J186">COS(alpha)*G123-SIN(alpha)*H123</f>
        <v>7.4130659299837065</v>
      </c>
      <c r="K123" s="17">
        <f aca="true" t="shared" si="26" ref="K123:K186">F123+0.41284</f>
        <v>-0.9791778458509383</v>
      </c>
      <c r="L123">
        <f aca="true" t="shared" si="27" ref="L123:L186">VLOOKUP(C123,$R$2:$U$203,2,FALSE)</f>
        <v>7.674598158916919</v>
      </c>
      <c r="M123">
        <f aca="true" t="shared" si="28" ref="M123:M186">VLOOKUP(C123,$R$2:$U$203,3,FALSE)</f>
        <v>32.914503041351686</v>
      </c>
      <c r="N123">
        <f aca="true" t="shared" si="29" ref="N123:N186">VLOOKUP(C123,$R$2:$U$203,4,FALSE)</f>
        <v>-0.921</v>
      </c>
      <c r="O123" s="8">
        <f aca="true" t="shared" si="30" ref="O123:O186">I123-M123</f>
        <v>0.20707780724573155</v>
      </c>
      <c r="P123" s="8">
        <f aca="true" t="shared" si="31" ref="P123:P186">J123-L123</f>
        <v>-0.2615322289332127</v>
      </c>
      <c r="Q123" s="8">
        <f t="shared" si="21"/>
        <v>-0.058177845850938215</v>
      </c>
      <c r="R123" s="11">
        <v>122</v>
      </c>
      <c r="S123" s="10">
        <v>3.8291905056242155</v>
      </c>
      <c r="T123" s="10">
        <v>36.34149349946473</v>
      </c>
      <c r="U123" s="10">
        <v>-2.0340000000000003</v>
      </c>
    </row>
    <row r="124" spans="1:21" ht="12.75">
      <c r="A124" s="9">
        <v>-4.563997332243978</v>
      </c>
      <c r="B124" s="9">
        <v>-22.772534936710578</v>
      </c>
      <c r="C124" s="9">
        <v>118</v>
      </c>
      <c r="D124" s="9">
        <v>-3.119272347170962</v>
      </c>
      <c r="E124" s="9">
        <v>10.963190257545502</v>
      </c>
      <c r="F124" s="9">
        <v>-1.3121919328116731</v>
      </c>
      <c r="G124">
        <f t="shared" si="22"/>
        <v>1.444724985073016</v>
      </c>
      <c r="H124">
        <f t="shared" si="23"/>
        <v>33.73572519425608</v>
      </c>
      <c r="I124" s="16">
        <f t="shared" si="24"/>
        <v>33.09168368346948</v>
      </c>
      <c r="J124" s="16">
        <f t="shared" si="25"/>
        <v>6.717652540736082</v>
      </c>
      <c r="K124" s="17">
        <f t="shared" si="26"/>
        <v>-0.8993519328116731</v>
      </c>
      <c r="L124">
        <f t="shared" si="27"/>
        <v>6.961510348252314</v>
      </c>
      <c r="M124">
        <f t="shared" si="28"/>
        <v>32.90040430801992</v>
      </c>
      <c r="N124">
        <f t="shared" si="29"/>
        <v>-0.813</v>
      </c>
      <c r="O124" s="8">
        <f t="shared" si="30"/>
        <v>0.19127937544956097</v>
      </c>
      <c r="P124" s="8">
        <f t="shared" si="31"/>
        <v>-0.24385780751623187</v>
      </c>
      <c r="Q124" s="8">
        <f t="shared" si="21"/>
        <v>-0.0863519328116732</v>
      </c>
      <c r="R124" s="11">
        <v>123</v>
      </c>
      <c r="S124" s="10">
        <v>1.0939611950809967</v>
      </c>
      <c r="T124" s="10">
        <v>36.47156055426827</v>
      </c>
      <c r="U124" s="10">
        <v>-1.262</v>
      </c>
    </row>
    <row r="125" spans="1:21" ht="12.75">
      <c r="A125" s="9">
        <v>-4.563997332243978</v>
      </c>
      <c r="B125" s="9">
        <v>-22.772534936710578</v>
      </c>
      <c r="C125" s="9">
        <v>119</v>
      </c>
      <c r="D125" s="9">
        <v>-4.4999139187326485</v>
      </c>
      <c r="E125" s="9">
        <v>14.454803360650109</v>
      </c>
      <c r="F125" s="9">
        <v>-2.4274240685634716</v>
      </c>
      <c r="G125">
        <f t="shared" si="22"/>
        <v>0.06408341351132929</v>
      </c>
      <c r="H125">
        <f t="shared" si="23"/>
        <v>37.22733829736069</v>
      </c>
      <c r="I125" s="16">
        <f t="shared" si="24"/>
        <v>36.75661700508562</v>
      </c>
      <c r="J125" s="16">
        <f t="shared" si="25"/>
        <v>5.901688718619053</v>
      </c>
      <c r="K125" s="17">
        <f t="shared" si="26"/>
        <v>-2.0145840685634715</v>
      </c>
      <c r="L125">
        <f t="shared" si="27"/>
        <v>6.143520289181817</v>
      </c>
      <c r="M125">
        <f t="shared" si="28"/>
        <v>36.55993450508919</v>
      </c>
      <c r="N125">
        <f t="shared" si="29"/>
        <v>-1.9170000000000003</v>
      </c>
      <c r="O125" s="8">
        <f t="shared" si="30"/>
        <v>0.1966824999964345</v>
      </c>
      <c r="P125" s="8">
        <f t="shared" si="31"/>
        <v>-0.2418315705627636</v>
      </c>
      <c r="Q125" s="8">
        <f t="shared" si="21"/>
        <v>-0.09758406856347124</v>
      </c>
      <c r="R125" s="11">
        <v>124</v>
      </c>
      <c r="S125" s="10">
        <v>0.46429025907780286</v>
      </c>
      <c r="T125" s="10">
        <v>32.87795185097949</v>
      </c>
      <c r="U125" s="10">
        <v>-0.47</v>
      </c>
    </row>
    <row r="126" spans="1:21" ht="12.75">
      <c r="A126" s="9">
        <v>-4.563997332243978</v>
      </c>
      <c r="B126" s="9">
        <v>-22.772534936710578</v>
      </c>
      <c r="C126" s="9">
        <v>120</v>
      </c>
      <c r="D126" s="9">
        <v>-5.377638426017797</v>
      </c>
      <c r="E126" s="9">
        <v>13.986299870110434</v>
      </c>
      <c r="F126" s="9">
        <v>-2.399428574405559</v>
      </c>
      <c r="G126">
        <f t="shared" si="22"/>
        <v>-0.8136410937738194</v>
      </c>
      <c r="H126">
        <f t="shared" si="23"/>
        <v>36.758834806821014</v>
      </c>
      <c r="I126" s="16">
        <f t="shared" si="24"/>
        <v>36.431565383734764</v>
      </c>
      <c r="J126" s="16">
        <f t="shared" si="25"/>
        <v>4.961349803762289</v>
      </c>
      <c r="K126" s="17">
        <f t="shared" si="26"/>
        <v>-1.986588574405559</v>
      </c>
      <c r="L126">
        <f t="shared" si="27"/>
        <v>5.2597881634389605</v>
      </c>
      <c r="M126">
        <f t="shared" si="28"/>
        <v>36.245764917238915</v>
      </c>
      <c r="N126">
        <f t="shared" si="29"/>
        <v>-1.956</v>
      </c>
      <c r="O126" s="8">
        <f t="shared" si="30"/>
        <v>0.18580046649584858</v>
      </c>
      <c r="P126" s="8">
        <f t="shared" si="31"/>
        <v>-0.29843835967667154</v>
      </c>
      <c r="Q126" s="8">
        <f t="shared" si="21"/>
        <v>-0.030588574405558955</v>
      </c>
      <c r="R126" s="11">
        <v>125</v>
      </c>
      <c r="S126" s="10">
        <v>8.922789634840711</v>
      </c>
      <c r="T126" s="10">
        <v>38.06375095142857</v>
      </c>
      <c r="U126" s="10">
        <v>-2.358</v>
      </c>
    </row>
    <row r="127" spans="1:21" ht="12.75">
      <c r="A127" s="9">
        <v>-4.563997332243978</v>
      </c>
      <c r="B127" s="9">
        <v>-22.772534936710578</v>
      </c>
      <c r="C127" s="9">
        <v>121</v>
      </c>
      <c r="D127" s="9">
        <v>-6.302442374680342</v>
      </c>
      <c r="E127" s="9">
        <v>14.688811782815128</v>
      </c>
      <c r="F127" s="9">
        <v>-2.255203070233944</v>
      </c>
      <c r="G127">
        <f t="shared" si="22"/>
        <v>-1.7384450424363642</v>
      </c>
      <c r="H127">
        <f t="shared" si="23"/>
        <v>37.46134671952571</v>
      </c>
      <c r="I127" s="16">
        <f t="shared" si="24"/>
        <v>37.27042190645129</v>
      </c>
      <c r="J127" s="16">
        <f t="shared" si="25"/>
        <v>4.158165475447928</v>
      </c>
      <c r="K127" s="17">
        <f t="shared" si="26"/>
        <v>-1.8423630702339437</v>
      </c>
      <c r="L127">
        <f t="shared" si="27"/>
        <v>4.424358282612777</v>
      </c>
      <c r="M127">
        <f t="shared" si="28"/>
        <v>37.083348294714106</v>
      </c>
      <c r="N127">
        <f t="shared" si="29"/>
        <v>-1.8359999999999999</v>
      </c>
      <c r="O127" s="8">
        <f t="shared" si="30"/>
        <v>0.1870736117371834</v>
      </c>
      <c r="P127" s="8">
        <f t="shared" si="31"/>
        <v>-0.26619280716484983</v>
      </c>
      <c r="Q127" s="8">
        <f t="shared" si="21"/>
        <v>-0.0063630702339438905</v>
      </c>
      <c r="R127" s="11">
        <v>126</v>
      </c>
      <c r="S127" s="10">
        <v>11.393263536075228</v>
      </c>
      <c r="T127" s="10">
        <v>39.24025199406266</v>
      </c>
      <c r="U127" s="10">
        <v>-2.445</v>
      </c>
    </row>
    <row r="128" spans="1:21" ht="12.75">
      <c r="A128" s="9">
        <v>-4.563997332243978</v>
      </c>
      <c r="B128" s="9">
        <v>-22.772534936710578</v>
      </c>
      <c r="C128" s="9">
        <v>122</v>
      </c>
      <c r="D128" s="9">
        <v>-6.914616652990544</v>
      </c>
      <c r="E128" s="9">
        <v>13.658352994476816</v>
      </c>
      <c r="F128" s="9">
        <v>-2.375238595112716</v>
      </c>
      <c r="G128">
        <f t="shared" si="22"/>
        <v>-2.350619320746566</v>
      </c>
      <c r="H128">
        <f t="shared" si="23"/>
        <v>36.43088793118739</v>
      </c>
      <c r="I128" s="16">
        <f t="shared" si="24"/>
        <v>36.34872243230494</v>
      </c>
      <c r="J128" s="16">
        <f t="shared" si="25"/>
        <v>3.3919587534422813</v>
      </c>
      <c r="K128" s="17">
        <f t="shared" si="26"/>
        <v>-1.9623985951127159</v>
      </c>
      <c r="L128">
        <f t="shared" si="27"/>
        <v>3.8291905056242155</v>
      </c>
      <c r="M128">
        <f t="shared" si="28"/>
        <v>36.34149349946473</v>
      </c>
      <c r="N128">
        <f t="shared" si="29"/>
        <v>-2.0340000000000003</v>
      </c>
      <c r="O128" s="8">
        <f t="shared" si="30"/>
        <v>0.007228932840206426</v>
      </c>
      <c r="P128" s="8">
        <f t="shared" si="31"/>
        <v>-0.4372317521819342</v>
      </c>
      <c r="Q128" s="8">
        <f t="shared" si="21"/>
        <v>0.07160140488728439</v>
      </c>
      <c r="R128" s="11">
        <v>127</v>
      </c>
      <c r="S128" s="10">
        <v>12.829504459658065</v>
      </c>
      <c r="T128" s="10">
        <v>35.25933438509034</v>
      </c>
      <c r="U128" s="10">
        <v>-1.818</v>
      </c>
    </row>
    <row r="129" spans="1:21" ht="12.75">
      <c r="A129" s="9">
        <v>-4.563997332243978</v>
      </c>
      <c r="B129" s="9">
        <v>-22.772534936710578</v>
      </c>
      <c r="C129" s="9">
        <v>123</v>
      </c>
      <c r="D129" s="9">
        <v>-9.268297192852023</v>
      </c>
      <c r="E129" s="9">
        <v>13.574369395728977</v>
      </c>
      <c r="F129" s="9">
        <v>-1.9419726371986474</v>
      </c>
      <c r="G129">
        <f t="shared" si="22"/>
        <v>-4.704299860608045</v>
      </c>
      <c r="H129">
        <f t="shared" si="23"/>
        <v>36.34690433243956</v>
      </c>
      <c r="I129" s="16">
        <f t="shared" si="24"/>
        <v>36.634908013568726</v>
      </c>
      <c r="J129" s="16">
        <f t="shared" si="25"/>
        <v>1.0542326912917197</v>
      </c>
      <c r="K129" s="17">
        <f t="shared" si="26"/>
        <v>-1.5291326371986473</v>
      </c>
      <c r="L129">
        <f t="shared" si="27"/>
        <v>1.0939611950809967</v>
      </c>
      <c r="M129">
        <f t="shared" si="28"/>
        <v>36.47156055426827</v>
      </c>
      <c r="N129">
        <f t="shared" si="29"/>
        <v>-1.262</v>
      </c>
      <c r="O129" s="8">
        <f t="shared" si="30"/>
        <v>0.16334745930045358</v>
      </c>
      <c r="P129" s="8">
        <f t="shared" si="31"/>
        <v>-0.03972850378927695</v>
      </c>
      <c r="Q129" s="8">
        <f t="shared" si="21"/>
        <v>-0.2671326371986473</v>
      </c>
      <c r="R129" s="11">
        <v>128</v>
      </c>
      <c r="S129" s="10">
        <v>15.005784672543943</v>
      </c>
      <c r="T129" s="10">
        <v>33.842406216480015</v>
      </c>
      <c r="U129" s="10">
        <v>-2.066</v>
      </c>
    </row>
    <row r="130" spans="1:21" ht="12.75">
      <c r="A130" s="9">
        <v>-4.563997332243978</v>
      </c>
      <c r="B130" s="9">
        <v>-22.772534936710578</v>
      </c>
      <c r="C130" s="9">
        <v>124</v>
      </c>
      <c r="D130" s="9">
        <v>-9.594172318411639</v>
      </c>
      <c r="E130" s="9">
        <v>9.861170984522714</v>
      </c>
      <c r="F130" s="9">
        <v>-1.00694853877627</v>
      </c>
      <c r="G130">
        <f t="shared" si="22"/>
        <v>-5.030174986167661</v>
      </c>
      <c r="H130">
        <f t="shared" si="23"/>
        <v>32.63370592123329</v>
      </c>
      <c r="I130" s="16">
        <f t="shared" si="24"/>
        <v>33.018766009980055</v>
      </c>
      <c r="J130" s="16">
        <f t="shared" si="25"/>
        <v>0.15004573699249235</v>
      </c>
      <c r="K130" s="17">
        <f t="shared" si="26"/>
        <v>-0.59410853877627</v>
      </c>
      <c r="L130">
        <f t="shared" si="27"/>
        <v>0.46429025907780286</v>
      </c>
      <c r="M130">
        <f t="shared" si="28"/>
        <v>32.87795185097949</v>
      </c>
      <c r="N130">
        <f t="shared" si="29"/>
        <v>-0.47</v>
      </c>
      <c r="O130" s="8">
        <f t="shared" si="30"/>
        <v>0.1408141590005627</v>
      </c>
      <c r="P130" s="8">
        <f t="shared" si="31"/>
        <v>-0.3142445220853105</v>
      </c>
      <c r="Q130" s="8">
        <f t="shared" si="21"/>
        <v>-0.12410853877627004</v>
      </c>
      <c r="R130" s="11">
        <v>129</v>
      </c>
      <c r="S130" s="10">
        <v>15.653343869337988</v>
      </c>
      <c r="T130" s="10">
        <v>36.318900328455136</v>
      </c>
      <c r="U130" s="10">
        <v>-2.12</v>
      </c>
    </row>
    <row r="131" spans="1:21" ht="12.75">
      <c r="A131" s="9">
        <v>-4.563997332243978</v>
      </c>
      <c r="B131" s="9">
        <v>-22.772534936710578</v>
      </c>
      <c r="C131" s="9">
        <v>14</v>
      </c>
      <c r="D131" s="9">
        <v>-6.986218678728814</v>
      </c>
      <c r="E131" s="9">
        <v>-5.495335890861214</v>
      </c>
      <c r="F131" s="9">
        <v>0.2833949245959778</v>
      </c>
      <c r="G131">
        <f t="shared" si="22"/>
        <v>-2.422221346484836</v>
      </c>
      <c r="H131">
        <f t="shared" si="23"/>
        <v>17.277199045849365</v>
      </c>
      <c r="I131" s="16">
        <f t="shared" si="24"/>
        <v>17.44328096852124</v>
      </c>
      <c r="J131" s="16">
        <f t="shared" si="25"/>
        <v>0.3173518150094732</v>
      </c>
      <c r="K131" s="17">
        <f t="shared" si="26"/>
        <v>0.6962349245959778</v>
      </c>
      <c r="L131">
        <f t="shared" si="27"/>
        <v>0.5919806810706457</v>
      </c>
      <c r="M131">
        <f t="shared" si="28"/>
        <v>17.468022579365964</v>
      </c>
      <c r="N131">
        <f t="shared" si="29"/>
        <v>0.7934000000000001</v>
      </c>
      <c r="O131" s="8">
        <f t="shared" si="30"/>
        <v>-0.024741610844724704</v>
      </c>
      <c r="P131" s="8">
        <f t="shared" si="31"/>
        <v>-0.27462886606117254</v>
      </c>
      <c r="Q131" s="8">
        <f aca="true" t="shared" si="32" ref="Q131:Q194">K131-N131</f>
        <v>-0.0971650754040223</v>
      </c>
      <c r="R131" s="11">
        <v>130</v>
      </c>
      <c r="S131" s="10">
        <v>17.921709987665903</v>
      </c>
      <c r="T131" s="10">
        <v>39.66953969329612</v>
      </c>
      <c r="U131" s="10">
        <v>-2.905</v>
      </c>
    </row>
    <row r="132" spans="1:21" ht="12.75">
      <c r="A132" s="9">
        <v>-4.563997332243978</v>
      </c>
      <c r="B132" s="9">
        <v>-22.772534936710578</v>
      </c>
      <c r="C132" s="9">
        <v>15</v>
      </c>
      <c r="D132" s="9">
        <v>-4.4955807509540815</v>
      </c>
      <c r="E132" s="9">
        <v>-6.556078896375832</v>
      </c>
      <c r="F132" s="9">
        <v>0.37137426694844705</v>
      </c>
      <c r="G132">
        <f t="shared" si="22"/>
        <v>0.06841658128989625</v>
      </c>
      <c r="H132">
        <f t="shared" si="23"/>
        <v>16.216456040334748</v>
      </c>
      <c r="I132" s="16">
        <f t="shared" si="24"/>
        <v>16.00505508801254</v>
      </c>
      <c r="J132" s="16">
        <f t="shared" si="25"/>
        <v>2.6108119362352973</v>
      </c>
      <c r="K132" s="17">
        <f t="shared" si="26"/>
        <v>0.7842142669484471</v>
      </c>
      <c r="L132">
        <f t="shared" si="27"/>
        <v>2.847292539000708</v>
      </c>
      <c r="M132">
        <f t="shared" si="28"/>
        <v>16.056662092644</v>
      </c>
      <c r="N132">
        <f t="shared" si="29"/>
        <v>0.8824000000000001</v>
      </c>
      <c r="O132" s="8">
        <f t="shared" si="30"/>
        <v>-0.051607004631460285</v>
      </c>
      <c r="P132" s="8">
        <f t="shared" si="31"/>
        <v>-0.23648060276541072</v>
      </c>
      <c r="Q132" s="8">
        <f t="shared" si="32"/>
        <v>-0.09818573305155298</v>
      </c>
      <c r="R132" s="11">
        <v>131</v>
      </c>
      <c r="S132" s="10">
        <v>18.187974097321064</v>
      </c>
      <c r="T132" s="10">
        <v>39.717083608885204</v>
      </c>
      <c r="U132" s="10">
        <v>-2.865</v>
      </c>
    </row>
    <row r="133" spans="1:21" ht="12.75">
      <c r="A133" s="9">
        <v>-4.563997332243978</v>
      </c>
      <c r="B133" s="9">
        <v>-22.772534936710578</v>
      </c>
      <c r="C133" s="9">
        <v>16</v>
      </c>
      <c r="D133" s="9">
        <v>-2.762129096445367</v>
      </c>
      <c r="E133" s="9">
        <v>-5.141694781991137</v>
      </c>
      <c r="F133" s="9">
        <v>0.5039276759826523</v>
      </c>
      <c r="G133">
        <f t="shared" si="22"/>
        <v>1.8018682357986107</v>
      </c>
      <c r="H133">
        <f t="shared" si="23"/>
        <v>17.63084015471944</v>
      </c>
      <c r="I133" s="16">
        <f t="shared" si="24"/>
        <v>17.13007801015927</v>
      </c>
      <c r="J133" s="16">
        <f t="shared" si="25"/>
        <v>4.5446321156178575</v>
      </c>
      <c r="K133" s="17">
        <f t="shared" si="26"/>
        <v>0.9167676759826523</v>
      </c>
      <c r="L133">
        <f t="shared" si="27"/>
        <v>4.800128571526395</v>
      </c>
      <c r="M133">
        <f t="shared" si="28"/>
        <v>17.117993534781345</v>
      </c>
      <c r="N133">
        <f t="shared" si="29"/>
        <v>0.8044</v>
      </c>
      <c r="O133" s="8">
        <f t="shared" si="30"/>
        <v>0.01208447537792523</v>
      </c>
      <c r="P133" s="8">
        <f t="shared" si="31"/>
        <v>-0.25549645590853753</v>
      </c>
      <c r="Q133" s="8">
        <f t="shared" si="32"/>
        <v>0.1123676759826523</v>
      </c>
      <c r="R133" s="11">
        <v>132</v>
      </c>
      <c r="S133" s="10">
        <v>21.527727141508148</v>
      </c>
      <c r="T133" s="10">
        <v>39.66281019142206</v>
      </c>
      <c r="U133" s="10">
        <v>-3.517</v>
      </c>
    </row>
    <row r="134" spans="1:21" ht="12.75">
      <c r="A134" s="9">
        <v>-4.563997332243978</v>
      </c>
      <c r="B134" s="9">
        <v>-22.772534936710578</v>
      </c>
      <c r="C134" s="9">
        <v>18</v>
      </c>
      <c r="D134" s="9">
        <v>-2.1140654795883704</v>
      </c>
      <c r="E134" s="9">
        <v>-7.529251042953596</v>
      </c>
      <c r="F134" s="9">
        <v>0.36214640258595754</v>
      </c>
      <c r="G134">
        <f t="shared" si="22"/>
        <v>2.4499318526556073</v>
      </c>
      <c r="H134">
        <f t="shared" si="23"/>
        <v>15.243283893756981</v>
      </c>
      <c r="I134" s="16">
        <f t="shared" si="24"/>
        <v>14.670430226048117</v>
      </c>
      <c r="J134" s="16">
        <f t="shared" si="25"/>
        <v>4.810233563038427</v>
      </c>
      <c r="K134" s="17">
        <f t="shared" si="26"/>
        <v>0.7749864025859575</v>
      </c>
      <c r="L134">
        <f t="shared" si="27"/>
        <v>5.039086824349429</v>
      </c>
      <c r="M134">
        <f t="shared" si="28"/>
        <v>14.73365044843497</v>
      </c>
      <c r="N134">
        <f t="shared" si="29"/>
        <v>0.8513999999999999</v>
      </c>
      <c r="O134" s="8">
        <f t="shared" si="30"/>
        <v>-0.06322022238685321</v>
      </c>
      <c r="P134" s="8">
        <f t="shared" si="31"/>
        <v>-0.22885326131100214</v>
      </c>
      <c r="Q134" s="8">
        <f t="shared" si="32"/>
        <v>-0.07641359741404241</v>
      </c>
      <c r="R134" s="11">
        <v>133</v>
      </c>
      <c r="S134" s="10">
        <v>19.698498749767843</v>
      </c>
      <c r="T134" s="10">
        <v>37.43278496940074</v>
      </c>
      <c r="U134" s="10">
        <v>-3.087</v>
      </c>
    </row>
    <row r="135" spans="1:21" ht="12.75">
      <c r="A135" s="9">
        <v>-4.563997332243978</v>
      </c>
      <c r="B135" s="9">
        <v>-22.772534936710578</v>
      </c>
      <c r="C135" s="9">
        <v>13</v>
      </c>
      <c r="D135" s="9">
        <v>-5.5071433113502675</v>
      </c>
      <c r="E135" s="9">
        <v>-8.742957603051165</v>
      </c>
      <c r="F135" s="9">
        <v>0.1650133788853627</v>
      </c>
      <c r="G135">
        <f t="shared" si="22"/>
        <v>-0.9431459791062897</v>
      </c>
      <c r="H135">
        <f t="shared" si="23"/>
        <v>14.029577333659413</v>
      </c>
      <c r="I135" s="16">
        <f t="shared" si="24"/>
        <v>14.003882293291875</v>
      </c>
      <c r="J135" s="16">
        <f t="shared" si="25"/>
        <v>1.2687967586105584</v>
      </c>
      <c r="K135" s="17">
        <f t="shared" si="26"/>
        <v>0.5778533788853627</v>
      </c>
      <c r="L135">
        <f t="shared" si="27"/>
        <v>1.4974740451567325</v>
      </c>
      <c r="M135">
        <f t="shared" si="28"/>
        <v>14.083017739251838</v>
      </c>
      <c r="N135">
        <f t="shared" si="29"/>
        <v>0.6434</v>
      </c>
      <c r="O135" s="8">
        <f t="shared" si="30"/>
        <v>-0.07913544595996314</v>
      </c>
      <c r="P135" s="8">
        <f t="shared" si="31"/>
        <v>-0.22867728654617414</v>
      </c>
      <c r="Q135" s="8">
        <f t="shared" si="32"/>
        <v>-0.06554662111463727</v>
      </c>
      <c r="R135" s="11">
        <v>134</v>
      </c>
      <c r="S135" s="10">
        <v>18.34889535703088</v>
      </c>
      <c r="T135" s="10">
        <v>37.10686410122433</v>
      </c>
      <c r="U135" s="10">
        <v>-2.287</v>
      </c>
    </row>
    <row r="136" spans="1:21" ht="12.75">
      <c r="A136" s="9">
        <v>-4.563997332243978</v>
      </c>
      <c r="B136" s="9">
        <v>-22.772534936710578</v>
      </c>
      <c r="C136" s="9">
        <v>3</v>
      </c>
      <c r="D136" s="9">
        <v>-4.438539749026563</v>
      </c>
      <c r="E136" s="9">
        <v>-12.514703871948228</v>
      </c>
      <c r="F136" s="9">
        <v>-0.22856292006595547</v>
      </c>
      <c r="G136">
        <f t="shared" si="22"/>
        <v>0.12545758321741474</v>
      </c>
      <c r="H136">
        <f t="shared" si="23"/>
        <v>10.25783106476235</v>
      </c>
      <c r="I136" s="16">
        <f t="shared" si="24"/>
        <v>10.111219536809152</v>
      </c>
      <c r="J136" s="16">
        <f t="shared" si="25"/>
        <v>1.7326503504282504</v>
      </c>
      <c r="K136" s="17">
        <f t="shared" si="26"/>
        <v>0.18427707993404452</v>
      </c>
      <c r="L136">
        <f t="shared" si="27"/>
        <v>1.9021954708388478</v>
      </c>
      <c r="M136">
        <f t="shared" si="28"/>
        <v>10.192745182271564</v>
      </c>
      <c r="N136">
        <f t="shared" si="29"/>
        <v>0.2824</v>
      </c>
      <c r="O136" s="8">
        <f t="shared" si="30"/>
        <v>-0.08152564546241159</v>
      </c>
      <c r="P136" s="8">
        <f t="shared" si="31"/>
        <v>-0.16954512041059733</v>
      </c>
      <c r="Q136" s="8">
        <f t="shared" si="32"/>
        <v>-0.09812292006595547</v>
      </c>
      <c r="R136" s="11">
        <v>135</v>
      </c>
      <c r="S136" s="10">
        <v>17.301754857756105</v>
      </c>
      <c r="T136" s="10">
        <v>35.2928661120362</v>
      </c>
      <c r="U136" s="10">
        <v>-2.341</v>
      </c>
    </row>
    <row r="137" spans="1:21" ht="12.75">
      <c r="A137" s="9">
        <v>-4.563997332243978</v>
      </c>
      <c r="B137" s="9">
        <v>-22.772534936710578</v>
      </c>
      <c r="C137" s="9">
        <v>4</v>
      </c>
      <c r="D137" s="9">
        <v>-2.8731277492098366</v>
      </c>
      <c r="E137" s="9">
        <v>-13.791824428027978</v>
      </c>
      <c r="F137" s="9">
        <v>-0.175880700139728</v>
      </c>
      <c r="G137">
        <f t="shared" si="22"/>
        <v>1.6908695830341411</v>
      </c>
      <c r="H137">
        <f t="shared" si="23"/>
        <v>8.9807105086826</v>
      </c>
      <c r="I137" s="16">
        <f t="shared" si="24"/>
        <v>8.604397725715874</v>
      </c>
      <c r="J137" s="16">
        <f t="shared" si="25"/>
        <v>3.0783990912952888</v>
      </c>
      <c r="K137" s="17">
        <f t="shared" si="26"/>
        <v>0.23695929986027198</v>
      </c>
      <c r="L137">
        <f t="shared" si="27"/>
        <v>3.250990178499224</v>
      </c>
      <c r="M137">
        <f t="shared" si="28"/>
        <v>8.689343094808812</v>
      </c>
      <c r="N137">
        <f t="shared" si="29"/>
        <v>0.229</v>
      </c>
      <c r="O137" s="8">
        <f t="shared" si="30"/>
        <v>-0.0849453690929387</v>
      </c>
      <c r="P137" s="8">
        <f t="shared" si="31"/>
        <v>-0.17259108720393534</v>
      </c>
      <c r="Q137" s="8">
        <f t="shared" si="32"/>
        <v>0.007959299860271968</v>
      </c>
      <c r="R137" s="11">
        <v>136</v>
      </c>
      <c r="S137" s="10">
        <v>17.440816055575343</v>
      </c>
      <c r="T137" s="10">
        <v>32.56206440131807</v>
      </c>
      <c r="U137" s="10">
        <v>-2.176</v>
      </c>
    </row>
    <row r="138" spans="1:21" ht="12.75">
      <c r="A138" s="9">
        <v>-4.563997332243978</v>
      </c>
      <c r="B138" s="9">
        <v>-22.772534936710578</v>
      </c>
      <c r="C138" s="9">
        <v>2</v>
      </c>
      <c r="D138" s="9">
        <v>-4.164261867612725</v>
      </c>
      <c r="E138" s="9">
        <v>-15.315960813664853</v>
      </c>
      <c r="F138" s="9">
        <v>-0.426381777156817</v>
      </c>
      <c r="G138">
        <f t="shared" si="22"/>
        <v>0.3997354646312523</v>
      </c>
      <c r="H138">
        <f t="shared" si="23"/>
        <v>7.4565741230457245</v>
      </c>
      <c r="I138" s="16">
        <f t="shared" si="24"/>
        <v>7.301611592558231</v>
      </c>
      <c r="J138" s="16">
        <f t="shared" si="25"/>
        <v>1.5642104224107265</v>
      </c>
      <c r="K138" s="17">
        <f t="shared" si="26"/>
        <v>-0.013541777156817036</v>
      </c>
      <c r="L138">
        <f t="shared" si="27"/>
        <v>1.6425362028584638</v>
      </c>
      <c r="M138">
        <f t="shared" si="28"/>
        <v>7.514125749699648</v>
      </c>
      <c r="N138">
        <f t="shared" si="29"/>
        <v>0.013000000000000012</v>
      </c>
      <c r="O138" s="8">
        <f t="shared" si="30"/>
        <v>-0.21251415714141686</v>
      </c>
      <c r="P138" s="8">
        <f t="shared" si="31"/>
        <v>-0.0783257804477373</v>
      </c>
      <c r="Q138" s="8">
        <f t="shared" si="32"/>
        <v>-0.026541777156817048</v>
      </c>
      <c r="R138" s="11">
        <v>137</v>
      </c>
      <c r="S138" s="10">
        <v>20.18759893943866</v>
      </c>
      <c r="T138" s="10">
        <v>33.97705725957407</v>
      </c>
      <c r="U138" s="10">
        <v>-2.742</v>
      </c>
    </row>
    <row r="139" spans="1:21" ht="12.75">
      <c r="A139" s="9">
        <v>-4.563997332243978</v>
      </c>
      <c r="B139" s="9">
        <v>-22.772534936710578</v>
      </c>
      <c r="C139" s="9">
        <v>1</v>
      </c>
      <c r="D139" s="9">
        <v>-4.319321311154395</v>
      </c>
      <c r="E139" s="9">
        <v>-18.72016059309954</v>
      </c>
      <c r="F139" s="9">
        <v>-0.4538766911506671</v>
      </c>
      <c r="G139">
        <f t="shared" si="22"/>
        <v>0.24467602108958264</v>
      </c>
      <c r="H139">
        <f t="shared" si="23"/>
        <v>4.052374343611039</v>
      </c>
      <c r="I139" s="16">
        <f t="shared" si="24"/>
        <v>3.9638553228261375</v>
      </c>
      <c r="J139" s="16">
        <f t="shared" si="25"/>
        <v>0.8771859299807102</v>
      </c>
      <c r="K139" s="17">
        <f t="shared" si="26"/>
        <v>-0.041036691150667104</v>
      </c>
      <c r="L139">
        <f t="shared" si="27"/>
        <v>0.9807739873484927</v>
      </c>
      <c r="M139">
        <f t="shared" si="28"/>
        <v>4.0866951128926345</v>
      </c>
      <c r="N139">
        <f t="shared" si="29"/>
        <v>0.047000000000000014</v>
      </c>
      <c r="O139" s="8">
        <f t="shared" si="30"/>
        <v>-0.12283979006649703</v>
      </c>
      <c r="P139" s="8">
        <f t="shared" si="31"/>
        <v>-0.10358805736778254</v>
      </c>
      <c r="Q139" s="8">
        <f t="shared" si="32"/>
        <v>-0.08803669115066712</v>
      </c>
      <c r="R139" s="11">
        <v>138</v>
      </c>
      <c r="S139" s="10">
        <v>22.390234597064236</v>
      </c>
      <c r="T139" s="10">
        <v>36.6460460493138</v>
      </c>
      <c r="U139" s="10">
        <v>-3.244</v>
      </c>
    </row>
    <row r="140" spans="1:21" ht="12.75">
      <c r="A140" s="9">
        <v>-4.563997332243978</v>
      </c>
      <c r="B140" s="9">
        <v>-22.772534936710578</v>
      </c>
      <c r="C140" s="9">
        <v>5</v>
      </c>
      <c r="D140" s="9">
        <v>-2.430317552504866</v>
      </c>
      <c r="E140" s="9">
        <v>-17.740576058369093</v>
      </c>
      <c r="F140" s="9">
        <v>0.014880558370613532</v>
      </c>
      <c r="G140">
        <f t="shared" si="22"/>
        <v>2.133679779739112</v>
      </c>
      <c r="H140">
        <f t="shared" si="23"/>
        <v>5.031958878341484</v>
      </c>
      <c r="I140" s="16">
        <f t="shared" si="24"/>
        <v>4.635063726204234</v>
      </c>
      <c r="J140" s="16">
        <f t="shared" si="25"/>
        <v>2.896443303400389</v>
      </c>
      <c r="K140" s="17">
        <f t="shared" si="26"/>
        <v>0.4277205583706135</v>
      </c>
      <c r="L140">
        <f t="shared" si="27"/>
        <v>3.0638791309517015</v>
      </c>
      <c r="M140">
        <f t="shared" si="28"/>
        <v>4.831309080458281</v>
      </c>
      <c r="N140">
        <f t="shared" si="29"/>
        <v>0.4934</v>
      </c>
      <c r="O140" s="8">
        <f t="shared" si="30"/>
        <v>-0.19624535425404677</v>
      </c>
      <c r="P140" s="8">
        <f t="shared" si="31"/>
        <v>-0.1674358275513126</v>
      </c>
      <c r="Q140" s="8">
        <f t="shared" si="32"/>
        <v>-0.06567944162938649</v>
      </c>
      <c r="R140" s="11">
        <v>139</v>
      </c>
      <c r="S140" s="10">
        <v>26.674655575701003</v>
      </c>
      <c r="T140" s="10">
        <v>39.63564968153951</v>
      </c>
      <c r="U140" s="10">
        <v>-3.941</v>
      </c>
    </row>
    <row r="141" spans="1:21" ht="12.75">
      <c r="A141" s="9">
        <v>-4.563997332243978</v>
      </c>
      <c r="B141" s="9">
        <v>-22.772534936710578</v>
      </c>
      <c r="C141" s="9">
        <v>6</v>
      </c>
      <c r="D141" s="9">
        <v>-0.2930731235204421</v>
      </c>
      <c r="E141" s="9">
        <v>-19.43514395207037</v>
      </c>
      <c r="F141" s="9">
        <v>0.08342469004760594</v>
      </c>
      <c r="G141">
        <f t="shared" si="22"/>
        <v>4.270924208723535</v>
      </c>
      <c r="H141">
        <f t="shared" si="23"/>
        <v>3.3373909846402086</v>
      </c>
      <c r="I141" s="16">
        <f t="shared" si="24"/>
        <v>2.6262792794488212</v>
      </c>
      <c r="J141" s="16">
        <f t="shared" si="25"/>
        <v>4.741479655904502</v>
      </c>
      <c r="K141" s="17">
        <f t="shared" si="26"/>
        <v>0.4962646900476059</v>
      </c>
      <c r="L141">
        <f t="shared" si="27"/>
        <v>4.738440880152798</v>
      </c>
      <c r="M141">
        <f t="shared" si="28"/>
        <v>2.7361157843367607</v>
      </c>
      <c r="N141">
        <f t="shared" si="29"/>
        <v>0.5584</v>
      </c>
      <c r="O141" s="8">
        <f t="shared" si="30"/>
        <v>-0.1098365048879395</v>
      </c>
      <c r="P141" s="8">
        <f t="shared" si="31"/>
        <v>0.0030387757517038594</v>
      </c>
      <c r="Q141" s="8">
        <f t="shared" si="32"/>
        <v>-0.06213530995239408</v>
      </c>
      <c r="R141" s="11">
        <v>140</v>
      </c>
      <c r="S141" s="10">
        <v>25.74763424633712</v>
      </c>
      <c r="T141" s="10">
        <v>36.89268058676203</v>
      </c>
      <c r="U141" s="10">
        <v>-3.65</v>
      </c>
    </row>
    <row r="142" spans="1:21" ht="12.75">
      <c r="A142" s="9">
        <v>-4.563997332243978</v>
      </c>
      <c r="B142" s="9">
        <v>-22.772534936710578</v>
      </c>
      <c r="C142" s="9">
        <v>10</v>
      </c>
      <c r="D142" s="9">
        <v>1.8377410075546923</v>
      </c>
      <c r="E142" s="9">
        <v>-15.363104623131616</v>
      </c>
      <c r="F142" s="9">
        <v>0.24309287766930598</v>
      </c>
      <c r="G142">
        <f t="shared" si="22"/>
        <v>6.40173833979867</v>
      </c>
      <c r="H142">
        <f t="shared" si="23"/>
        <v>7.409430313578962</v>
      </c>
      <c r="I142" s="16">
        <f t="shared" si="24"/>
        <v>6.313751437443027</v>
      </c>
      <c r="J142" s="16">
        <f t="shared" si="25"/>
        <v>7.4845476903562576</v>
      </c>
      <c r="K142" s="17">
        <f t="shared" si="26"/>
        <v>0.655932877669306</v>
      </c>
      <c r="L142">
        <f t="shared" si="27"/>
        <v>7.597548980907269</v>
      </c>
      <c r="M142">
        <f t="shared" si="28"/>
        <v>6.403527796669186</v>
      </c>
      <c r="N142">
        <f t="shared" si="29"/>
        <v>0.7054</v>
      </c>
      <c r="O142" s="8">
        <f t="shared" si="30"/>
        <v>-0.08977635922615956</v>
      </c>
      <c r="P142" s="8">
        <f t="shared" si="31"/>
        <v>-0.11300129055101138</v>
      </c>
      <c r="Q142" s="8">
        <f t="shared" si="32"/>
        <v>-0.04946712233069406</v>
      </c>
      <c r="R142" s="11">
        <v>141</v>
      </c>
      <c r="S142" s="10">
        <v>28.49111625666068</v>
      </c>
      <c r="T142" s="10">
        <v>38.25269068195655</v>
      </c>
      <c r="U142" s="10">
        <v>-3.912</v>
      </c>
    </row>
    <row r="143" spans="1:21" ht="12.75">
      <c r="A143" s="9">
        <v>-4.563997332243978</v>
      </c>
      <c r="B143" s="9">
        <v>-22.772534936710578</v>
      </c>
      <c r="C143" s="9">
        <v>9</v>
      </c>
      <c r="D143" s="9">
        <v>2.717569493807777</v>
      </c>
      <c r="E143" s="9">
        <v>-15.624167993422827</v>
      </c>
      <c r="F143" s="9">
        <v>0.40737311135809334</v>
      </c>
      <c r="G143">
        <f t="shared" si="22"/>
        <v>7.281566826051755</v>
      </c>
      <c r="H143">
        <f t="shared" si="23"/>
        <v>7.148366943287751</v>
      </c>
      <c r="I143" s="16">
        <f t="shared" si="24"/>
        <v>5.91793428021122</v>
      </c>
      <c r="J143" s="16">
        <f t="shared" si="25"/>
        <v>8.312545894805478</v>
      </c>
      <c r="K143" s="17">
        <f t="shared" si="26"/>
        <v>0.8202131113580933</v>
      </c>
      <c r="L143">
        <f t="shared" si="27"/>
        <v>8.439353321932593</v>
      </c>
      <c r="M143">
        <f t="shared" si="28"/>
        <v>5.99991603837798</v>
      </c>
      <c r="N143">
        <f t="shared" si="29"/>
        <v>0.8804000000000001</v>
      </c>
      <c r="O143" s="8">
        <f t="shared" si="30"/>
        <v>-0.08198175816675946</v>
      </c>
      <c r="P143" s="8">
        <f t="shared" si="31"/>
        <v>-0.12680742712711535</v>
      </c>
      <c r="Q143" s="8">
        <f t="shared" si="32"/>
        <v>-0.0601868886419068</v>
      </c>
      <c r="R143" s="11">
        <v>142</v>
      </c>
      <c r="S143" s="10">
        <v>27.816313431631414</v>
      </c>
      <c r="T143" s="10">
        <v>34.45232581166678</v>
      </c>
      <c r="U143" s="10">
        <v>-2.923</v>
      </c>
    </row>
    <row r="144" spans="1:21" ht="12.75">
      <c r="A144" s="9">
        <v>-4.563997332243978</v>
      </c>
      <c r="B144" s="9">
        <v>-22.772534936710578</v>
      </c>
      <c r="C144" s="9">
        <v>11</v>
      </c>
      <c r="D144" s="9">
        <v>-0.018674008529421433</v>
      </c>
      <c r="E144" s="9">
        <v>-13.279081048232264</v>
      </c>
      <c r="F144" s="9">
        <v>0.11273756533524884</v>
      </c>
      <c r="G144">
        <f t="shared" si="22"/>
        <v>4.545323323714556</v>
      </c>
      <c r="H144">
        <f t="shared" si="23"/>
        <v>9.493453888478314</v>
      </c>
      <c r="I144" s="16">
        <f t="shared" si="24"/>
        <v>8.66312949246275</v>
      </c>
      <c r="J144" s="16">
        <f t="shared" si="25"/>
        <v>5.977944316116508</v>
      </c>
      <c r="K144" s="17">
        <f t="shared" si="26"/>
        <v>0.5255775653352488</v>
      </c>
      <c r="L144">
        <f t="shared" si="27"/>
        <v>6.0623912760193805</v>
      </c>
      <c r="M144">
        <f t="shared" si="28"/>
        <v>8.75496221444982</v>
      </c>
      <c r="N144">
        <f t="shared" si="29"/>
        <v>0.5764</v>
      </c>
      <c r="O144" s="8">
        <f t="shared" si="30"/>
        <v>-0.09183272198707115</v>
      </c>
      <c r="P144" s="8">
        <f t="shared" si="31"/>
        <v>-0.08444695990287254</v>
      </c>
      <c r="Q144" s="8">
        <f t="shared" si="32"/>
        <v>-0.050822434664751226</v>
      </c>
      <c r="R144" s="11">
        <v>143</v>
      </c>
      <c r="S144" s="10">
        <v>27.89020164646595</v>
      </c>
      <c r="T144" s="10">
        <v>34.248918506713004</v>
      </c>
      <c r="U144" s="10">
        <v>-2.971</v>
      </c>
    </row>
    <row r="145" spans="1:21" ht="12.75">
      <c r="A145" s="9">
        <v>-4.563997332243978</v>
      </c>
      <c r="B145" s="9">
        <v>-22.772534936710578</v>
      </c>
      <c r="C145" s="9">
        <v>12</v>
      </c>
      <c r="D145" s="9">
        <v>-1.4531722863820014</v>
      </c>
      <c r="E145" s="9">
        <v>-11.930440503287697</v>
      </c>
      <c r="F145" s="9">
        <v>0.14523733081227744</v>
      </c>
      <c r="G145">
        <f t="shared" si="22"/>
        <v>3.1108250458619766</v>
      </c>
      <c r="H145">
        <f t="shared" si="23"/>
        <v>10.842094433422881</v>
      </c>
      <c r="I145" s="16">
        <f t="shared" si="24"/>
        <v>10.220054944215539</v>
      </c>
      <c r="J145" s="16">
        <f t="shared" si="25"/>
        <v>4.772705847466104</v>
      </c>
      <c r="K145" s="17">
        <f t="shared" si="26"/>
        <v>0.5580773308122774</v>
      </c>
      <c r="L145">
        <f t="shared" si="27"/>
        <v>4.943282517625471</v>
      </c>
      <c r="M145">
        <f t="shared" si="28"/>
        <v>10.383109501056914</v>
      </c>
      <c r="N145">
        <f t="shared" si="29"/>
        <v>0.6104</v>
      </c>
      <c r="O145" s="8">
        <f t="shared" si="30"/>
        <v>-0.1630545568413755</v>
      </c>
      <c r="P145" s="8">
        <f t="shared" si="31"/>
        <v>-0.17057667015936762</v>
      </c>
      <c r="Q145" s="8">
        <f t="shared" si="32"/>
        <v>-0.05232266918772266</v>
      </c>
      <c r="R145" s="11">
        <v>144</v>
      </c>
      <c r="S145" s="10">
        <v>25.891974444870296</v>
      </c>
      <c r="T145" s="10">
        <v>31.105704250445505</v>
      </c>
      <c r="U145" s="10">
        <v>-3.047</v>
      </c>
    </row>
    <row r="146" spans="1:21" ht="12.75">
      <c r="A146" s="9">
        <v>-4.563997332243978</v>
      </c>
      <c r="B146" s="9">
        <v>-22.772534936710578</v>
      </c>
      <c r="C146" s="9">
        <v>19</v>
      </c>
      <c r="D146" s="9">
        <v>-0.8389427882706141</v>
      </c>
      <c r="E146" s="9">
        <v>-8.683508160442129</v>
      </c>
      <c r="F146" s="9">
        <v>0.39252659118828426</v>
      </c>
      <c r="G146">
        <f t="shared" si="22"/>
        <v>3.7250545439733638</v>
      </c>
      <c r="H146">
        <f t="shared" si="23"/>
        <v>14.08902677626845</v>
      </c>
      <c r="I146" s="16">
        <f t="shared" si="24"/>
        <v>13.330477819470783</v>
      </c>
      <c r="J146" s="16">
        <f t="shared" si="25"/>
        <v>5.8885539789139605</v>
      </c>
      <c r="K146" s="17">
        <f t="shared" si="26"/>
        <v>0.8053665911882842</v>
      </c>
      <c r="L146">
        <f t="shared" si="27"/>
        <v>6.0718765719019725</v>
      </c>
      <c r="M146">
        <f t="shared" si="28"/>
        <v>13.412980036352396</v>
      </c>
      <c r="N146">
        <f t="shared" si="29"/>
        <v>0.8984000000000001</v>
      </c>
      <c r="O146" s="8">
        <f t="shared" si="30"/>
        <v>-0.08250221688161297</v>
      </c>
      <c r="P146" s="8">
        <f t="shared" si="31"/>
        <v>-0.183322592988012</v>
      </c>
      <c r="Q146" s="8">
        <f t="shared" si="32"/>
        <v>-0.09303340881171585</v>
      </c>
      <c r="R146" s="11">
        <v>145</v>
      </c>
      <c r="S146" s="10">
        <v>26.41524585489111</v>
      </c>
      <c r="T146" s="10">
        <v>31.263543667115822</v>
      </c>
      <c r="U146" s="10">
        <v>-3.032</v>
      </c>
    </row>
    <row r="147" spans="1:21" ht="12.75">
      <c r="A147" s="9">
        <v>-4.563997332243978</v>
      </c>
      <c r="B147" s="9">
        <v>-22.772534936710578</v>
      </c>
      <c r="C147" s="9">
        <v>21</v>
      </c>
      <c r="D147" s="9">
        <v>0.6563928473039873</v>
      </c>
      <c r="E147" s="9">
        <v>-10.623510823187264</v>
      </c>
      <c r="F147" s="9">
        <v>0.2756992014364308</v>
      </c>
      <c r="G147">
        <f t="shared" si="22"/>
        <v>5.220390179547965</v>
      </c>
      <c r="H147">
        <f t="shared" si="23"/>
        <v>12.149024113523314</v>
      </c>
      <c r="I147" s="16">
        <f t="shared" si="24"/>
        <v>11.179966901864361</v>
      </c>
      <c r="J147" s="16">
        <f t="shared" si="25"/>
        <v>7.061133096813088</v>
      </c>
      <c r="K147" s="17">
        <f t="shared" si="26"/>
        <v>0.6885392014364308</v>
      </c>
      <c r="L147">
        <f t="shared" si="27"/>
        <v>7.1840309181905795</v>
      </c>
      <c r="M147">
        <f t="shared" si="28"/>
        <v>11.2448627171025</v>
      </c>
      <c r="N147">
        <f t="shared" si="29"/>
        <v>0.6574</v>
      </c>
      <c r="O147" s="8">
        <f t="shared" si="30"/>
        <v>-0.06489581523813825</v>
      </c>
      <c r="P147" s="8">
        <f t="shared" si="31"/>
        <v>-0.12289782137749139</v>
      </c>
      <c r="Q147" s="8">
        <f t="shared" si="32"/>
        <v>0.031139201436430786</v>
      </c>
      <c r="R147" s="11">
        <v>146</v>
      </c>
      <c r="S147" s="10">
        <v>24.1249995974338</v>
      </c>
      <c r="T147" s="10">
        <v>34.03951571312111</v>
      </c>
      <c r="U147" s="10">
        <v>-2.943</v>
      </c>
    </row>
    <row r="148" spans="1:21" ht="12.75">
      <c r="A148" s="9">
        <v>-4.563997332243978</v>
      </c>
      <c r="B148" s="9">
        <v>-22.772534936710578</v>
      </c>
      <c r="C148" s="9">
        <v>23</v>
      </c>
      <c r="D148" s="9">
        <v>2.2622722754588067</v>
      </c>
      <c r="E148" s="9">
        <v>-12.27061469878094</v>
      </c>
      <c r="F148" s="9">
        <v>0.003599600273210937</v>
      </c>
      <c r="G148">
        <f t="shared" si="22"/>
        <v>6.826269607702784</v>
      </c>
      <c r="H148">
        <f t="shared" si="23"/>
        <v>10.501920237929637</v>
      </c>
      <c r="I148" s="16">
        <f t="shared" si="24"/>
        <v>9.301393598429234</v>
      </c>
      <c r="J148" s="16">
        <f t="shared" si="25"/>
        <v>8.388823670097164</v>
      </c>
      <c r="K148" s="17">
        <f t="shared" si="26"/>
        <v>0.4164396002732109</v>
      </c>
      <c r="L148">
        <f t="shared" si="27"/>
        <v>8.51091646090354</v>
      </c>
      <c r="M148">
        <f t="shared" si="28"/>
        <v>9.392575278139706</v>
      </c>
      <c r="N148">
        <f t="shared" si="29"/>
        <v>0.5284</v>
      </c>
      <c r="O148" s="8">
        <f t="shared" si="30"/>
        <v>-0.09118167971047164</v>
      </c>
      <c r="P148" s="8">
        <f t="shared" si="31"/>
        <v>-0.12209279080637536</v>
      </c>
      <c r="Q148" s="8">
        <f t="shared" si="32"/>
        <v>-0.11196039972678906</v>
      </c>
      <c r="R148" s="11">
        <v>147</v>
      </c>
      <c r="S148" s="10">
        <v>23.755644018262945</v>
      </c>
      <c r="T148" s="10">
        <v>33.97553559015028</v>
      </c>
      <c r="U148" s="10">
        <v>-2.771</v>
      </c>
    </row>
    <row r="149" spans="1:21" ht="12.75">
      <c r="A149" s="9">
        <v>-4.563997332243978</v>
      </c>
      <c r="B149" s="9">
        <v>-22.772534936710578</v>
      </c>
      <c r="C149" s="9">
        <v>25</v>
      </c>
      <c r="D149" s="9">
        <v>3.9938153898777577</v>
      </c>
      <c r="E149" s="9">
        <v>-13.407610698623525</v>
      </c>
      <c r="F149" s="9">
        <v>-0.00138278405708919</v>
      </c>
      <c r="G149">
        <f t="shared" si="22"/>
        <v>8.557812722121735</v>
      </c>
      <c r="H149">
        <f t="shared" si="23"/>
        <v>9.364924238087053</v>
      </c>
      <c r="I149" s="16">
        <f t="shared" si="24"/>
        <v>7.906907869044037</v>
      </c>
      <c r="J149" s="16">
        <f t="shared" si="25"/>
        <v>9.920623595443406</v>
      </c>
      <c r="K149" s="17">
        <f t="shared" si="26"/>
        <v>0.4114572159429108</v>
      </c>
      <c r="L149">
        <f t="shared" si="27"/>
        <v>9.983190797084449</v>
      </c>
      <c r="M149">
        <f t="shared" si="28"/>
        <v>7.976498910487506</v>
      </c>
      <c r="N149">
        <f t="shared" si="29"/>
        <v>0.4044</v>
      </c>
      <c r="O149" s="8">
        <f t="shared" si="30"/>
        <v>-0.06959104144346906</v>
      </c>
      <c r="P149" s="8">
        <f t="shared" si="31"/>
        <v>-0.06256720164104301</v>
      </c>
      <c r="Q149" s="8">
        <f t="shared" si="32"/>
        <v>0.0070572159429108106</v>
      </c>
      <c r="R149" s="11">
        <v>148</v>
      </c>
      <c r="S149" s="10">
        <v>22.64647940252953</v>
      </c>
      <c r="T149" s="10">
        <v>30.658554454357528</v>
      </c>
      <c r="U149" s="10">
        <v>-2.746</v>
      </c>
    </row>
    <row r="150" spans="1:21" ht="12.75">
      <c r="A150" s="9">
        <v>-4.563997332243978</v>
      </c>
      <c r="B150" s="9">
        <v>-22.772534936710578</v>
      </c>
      <c r="C150" s="9">
        <v>24</v>
      </c>
      <c r="D150" s="9">
        <v>5.61491945627303</v>
      </c>
      <c r="E150" s="9">
        <v>-12.00480919005958</v>
      </c>
      <c r="F150" s="9">
        <v>-0.22552444729008025</v>
      </c>
      <c r="G150">
        <f t="shared" si="22"/>
        <v>10.178916788517007</v>
      </c>
      <c r="H150">
        <f t="shared" si="23"/>
        <v>10.767725746650997</v>
      </c>
      <c r="I150" s="16">
        <f t="shared" si="24"/>
        <v>9.038111092134473</v>
      </c>
      <c r="J150" s="16">
        <f t="shared" si="25"/>
        <v>11.741669925052399</v>
      </c>
      <c r="K150" s="17">
        <f t="shared" si="26"/>
        <v>0.18731555270991973</v>
      </c>
      <c r="L150">
        <f t="shared" si="27"/>
        <v>11.793324417141474</v>
      </c>
      <c r="M150">
        <f t="shared" si="28"/>
        <v>9.092611932335764</v>
      </c>
      <c r="N150">
        <f t="shared" si="29"/>
        <v>0.251</v>
      </c>
      <c r="O150" s="8">
        <f t="shared" si="30"/>
        <v>-0.05450084020129076</v>
      </c>
      <c r="P150" s="8">
        <f t="shared" si="31"/>
        <v>-0.051654492089074466</v>
      </c>
      <c r="Q150" s="8">
        <f t="shared" si="32"/>
        <v>-0.06368444729008027</v>
      </c>
      <c r="R150" s="11">
        <v>149</v>
      </c>
      <c r="S150" s="10">
        <v>21.731246891674854</v>
      </c>
      <c r="T150" s="10">
        <v>30.61856131651309</v>
      </c>
      <c r="U150" s="10">
        <v>-2.508</v>
      </c>
    </row>
    <row r="151" spans="1:21" ht="12.75">
      <c r="A151" s="9">
        <v>-4.563997332243978</v>
      </c>
      <c r="B151" s="9">
        <v>-22.772534936710578</v>
      </c>
      <c r="C151" s="9">
        <v>22</v>
      </c>
      <c r="D151" s="9">
        <v>3.65179444247573</v>
      </c>
      <c r="E151" s="9">
        <v>-10.114933556657542</v>
      </c>
      <c r="F151" s="9">
        <v>-0.07619460216959273</v>
      </c>
      <c r="G151">
        <f t="shared" si="22"/>
        <v>8.215791774719708</v>
      </c>
      <c r="H151">
        <f t="shared" si="23"/>
        <v>12.657601380053036</v>
      </c>
      <c r="I151" s="16">
        <f t="shared" si="24"/>
        <v>11.212479125124883</v>
      </c>
      <c r="J151" s="16">
        <f t="shared" si="25"/>
        <v>10.099228636411363</v>
      </c>
      <c r="K151" s="17">
        <f t="shared" si="26"/>
        <v>0.33664539783040726</v>
      </c>
      <c r="L151">
        <f t="shared" si="27"/>
        <v>10.177303453028314</v>
      </c>
      <c r="M151">
        <f t="shared" si="28"/>
        <v>11.286486414512622</v>
      </c>
      <c r="N151">
        <f t="shared" si="29"/>
        <v>0.4124</v>
      </c>
      <c r="O151" s="8">
        <f t="shared" si="30"/>
        <v>-0.0740072893877386</v>
      </c>
      <c r="P151" s="8">
        <f t="shared" si="31"/>
        <v>-0.07807481661695093</v>
      </c>
      <c r="Q151" s="8">
        <f t="shared" si="32"/>
        <v>-0.07575460216959273</v>
      </c>
      <c r="R151" s="11">
        <v>150</v>
      </c>
      <c r="S151" s="10">
        <v>20.57023282275194</v>
      </c>
      <c r="T151" s="10">
        <v>28.425880689571933</v>
      </c>
      <c r="U151" s="10">
        <v>-2.334</v>
      </c>
    </row>
    <row r="152" spans="1:21" ht="12.75">
      <c r="A152" s="9">
        <v>-4.563997332243978</v>
      </c>
      <c r="B152" s="9">
        <v>-22.772534936710578</v>
      </c>
      <c r="C152" s="9">
        <v>20</v>
      </c>
      <c r="D152" s="9">
        <v>1.618372047951938</v>
      </c>
      <c r="E152" s="9">
        <v>-8.089540578147158</v>
      </c>
      <c r="F152" s="9">
        <v>0.3695430839259982</v>
      </c>
      <c r="G152">
        <f t="shared" si="22"/>
        <v>6.182369380195915</v>
      </c>
      <c r="H152">
        <f t="shared" si="23"/>
        <v>14.68299435856342</v>
      </c>
      <c r="I152" s="16">
        <f t="shared" si="24"/>
        <v>13.531712342998093</v>
      </c>
      <c r="J152" s="16">
        <f t="shared" si="25"/>
        <v>8.408613176567368</v>
      </c>
      <c r="K152" s="17">
        <f t="shared" si="26"/>
        <v>0.7823830839259982</v>
      </c>
      <c r="L152">
        <f t="shared" si="27"/>
        <v>8.478994992978539</v>
      </c>
      <c r="M152">
        <f t="shared" si="28"/>
        <v>13.610813064216437</v>
      </c>
      <c r="N152">
        <f t="shared" si="29"/>
        <v>0.8553999999999999</v>
      </c>
      <c r="O152" s="8">
        <f t="shared" si="30"/>
        <v>-0.0791007212183441</v>
      </c>
      <c r="P152" s="8">
        <f t="shared" si="31"/>
        <v>-0.07038181641117092</v>
      </c>
      <c r="Q152" s="8">
        <f t="shared" si="32"/>
        <v>-0.07301691607400174</v>
      </c>
      <c r="R152" s="11">
        <v>151</v>
      </c>
      <c r="S152" s="10">
        <v>22.605995362851782</v>
      </c>
      <c r="T152" s="10">
        <v>26.914719917077413</v>
      </c>
      <c r="U152" s="10">
        <v>-2.41</v>
      </c>
    </row>
    <row r="153" spans="1:21" ht="12.75">
      <c r="A153" s="9">
        <v>-4.563997332243978</v>
      </c>
      <c r="B153" s="9">
        <v>-22.772534936710578</v>
      </c>
      <c r="C153" s="9">
        <v>17</v>
      </c>
      <c r="D153" s="9">
        <v>-0.3668195678195585</v>
      </c>
      <c r="E153" s="9">
        <v>-6.131566347881846</v>
      </c>
      <c r="F153" s="9">
        <v>0.47346937541710915</v>
      </c>
      <c r="G153">
        <f t="shared" si="22"/>
        <v>4.197177764424419</v>
      </c>
      <c r="H153">
        <f t="shared" si="23"/>
        <v>16.64096858882873</v>
      </c>
      <c r="I153" s="16">
        <f t="shared" si="24"/>
        <v>15.776797010167407</v>
      </c>
      <c r="J153" s="16">
        <f t="shared" si="25"/>
        <v>6.755058316590317</v>
      </c>
      <c r="K153" s="17">
        <f t="shared" si="26"/>
        <v>0.8863093754171092</v>
      </c>
      <c r="L153">
        <f t="shared" si="27"/>
        <v>7.0012892955434385</v>
      </c>
      <c r="M153">
        <f t="shared" si="28"/>
        <v>15.861931646558967</v>
      </c>
      <c r="N153">
        <f t="shared" si="29"/>
        <v>0.8213999999999999</v>
      </c>
      <c r="O153" s="8">
        <f t="shared" si="30"/>
        <v>-0.08513463639155994</v>
      </c>
      <c r="P153" s="8">
        <f t="shared" si="31"/>
        <v>-0.24623097895312185</v>
      </c>
      <c r="Q153" s="8">
        <f t="shared" si="32"/>
        <v>0.06490937541710928</v>
      </c>
      <c r="R153" s="11">
        <v>152</v>
      </c>
      <c r="S153" s="10">
        <v>24.872663939718787</v>
      </c>
      <c r="T153" s="10">
        <v>25.751301006003803</v>
      </c>
      <c r="U153" s="10">
        <v>-2.447</v>
      </c>
    </row>
    <row r="154" spans="1:21" ht="12.75">
      <c r="A154" s="9">
        <v>-4.563997332243978</v>
      </c>
      <c r="B154" s="9">
        <v>-22.772534936710578</v>
      </c>
      <c r="C154" s="9">
        <v>44</v>
      </c>
      <c r="D154" s="9">
        <v>-0.18864212726338273</v>
      </c>
      <c r="E154" s="9">
        <v>-3.384521413661104</v>
      </c>
      <c r="F154" s="9">
        <v>0.38062007607486315</v>
      </c>
      <c r="G154">
        <f t="shared" si="22"/>
        <v>4.375355204980595</v>
      </c>
      <c r="H154">
        <f t="shared" si="23"/>
        <v>19.388013523049473</v>
      </c>
      <c r="I154" s="16">
        <f t="shared" si="24"/>
        <v>18.461904803736036</v>
      </c>
      <c r="J154" s="16">
        <f t="shared" si="25"/>
        <v>7.361852522122968</v>
      </c>
      <c r="K154" s="17">
        <f t="shared" si="26"/>
        <v>0.7934600760748631</v>
      </c>
      <c r="L154">
        <f t="shared" si="27"/>
        <v>7.634226232711471</v>
      </c>
      <c r="M154">
        <f t="shared" si="28"/>
        <v>18.407506794451546</v>
      </c>
      <c r="N154">
        <f t="shared" si="29"/>
        <v>0.8304</v>
      </c>
      <c r="O154" s="8">
        <f t="shared" si="30"/>
        <v>0.054398009284490456</v>
      </c>
      <c r="P154" s="8">
        <f t="shared" si="31"/>
        <v>-0.27237371058850357</v>
      </c>
      <c r="Q154" s="8">
        <f t="shared" si="32"/>
        <v>-0.0369399239251369</v>
      </c>
      <c r="R154" s="11">
        <v>153</v>
      </c>
      <c r="S154" s="10">
        <v>27.245694408824015</v>
      </c>
      <c r="T154" s="10">
        <v>27.39534218331605</v>
      </c>
      <c r="U154" s="10">
        <v>-2.573</v>
      </c>
    </row>
    <row r="155" spans="1:21" ht="12.75">
      <c r="A155" s="9">
        <v>-4.563997332243978</v>
      </c>
      <c r="B155" s="9">
        <v>-22.772534936710578</v>
      </c>
      <c r="C155" s="9">
        <v>42</v>
      </c>
      <c r="D155" s="9">
        <v>2.2494336556493275</v>
      </c>
      <c r="E155" s="9">
        <v>-5.759054381840954</v>
      </c>
      <c r="F155" s="9">
        <v>0.2867198902791941</v>
      </c>
      <c r="G155">
        <f t="shared" si="22"/>
        <v>6.813430987893305</v>
      </c>
      <c r="H155">
        <f t="shared" si="23"/>
        <v>17.013480554869624</v>
      </c>
      <c r="I155" s="16">
        <f t="shared" si="24"/>
        <v>15.734389871864328</v>
      </c>
      <c r="J155" s="16">
        <f t="shared" si="25"/>
        <v>9.397358021161306</v>
      </c>
      <c r="K155" s="17">
        <f t="shared" si="26"/>
        <v>0.6995598902791941</v>
      </c>
      <c r="L155">
        <f t="shared" si="27"/>
        <v>9.534501807746278</v>
      </c>
      <c r="M155">
        <f t="shared" si="28"/>
        <v>15.711069563784731</v>
      </c>
      <c r="N155">
        <f t="shared" si="29"/>
        <v>0.7254</v>
      </c>
      <c r="O155" s="8">
        <f t="shared" si="30"/>
        <v>0.023320308079597396</v>
      </c>
      <c r="P155" s="8">
        <f t="shared" si="31"/>
        <v>-0.1371437865849714</v>
      </c>
      <c r="Q155" s="8">
        <f t="shared" si="32"/>
        <v>-0.02584010972080597</v>
      </c>
      <c r="R155" s="11">
        <v>154</v>
      </c>
      <c r="S155" s="10">
        <v>29.662828173008535</v>
      </c>
      <c r="T155" s="10">
        <v>29.058142341494772</v>
      </c>
      <c r="U155" s="10">
        <v>-2.81</v>
      </c>
    </row>
    <row r="156" spans="1:21" ht="12.75">
      <c r="A156" s="9">
        <v>-4.563997332243978</v>
      </c>
      <c r="B156" s="9">
        <v>-22.772534936710578</v>
      </c>
      <c r="C156" s="9">
        <v>41</v>
      </c>
      <c r="D156" s="9">
        <v>4.0770491168962755</v>
      </c>
      <c r="E156" s="9">
        <v>-4.339832228904235</v>
      </c>
      <c r="F156" s="9">
        <v>-0.32478478665915844</v>
      </c>
      <c r="G156">
        <f t="shared" si="22"/>
        <v>8.641046449140253</v>
      </c>
      <c r="H156">
        <f t="shared" si="23"/>
        <v>18.432702707806342</v>
      </c>
      <c r="I156" s="16">
        <f t="shared" si="24"/>
        <v>16.84942316613971</v>
      </c>
      <c r="J156" s="16">
        <f t="shared" si="25"/>
        <v>11.424935527998622</v>
      </c>
      <c r="K156" s="17">
        <f t="shared" si="26"/>
        <v>0.08805521334084154</v>
      </c>
      <c r="L156">
        <f t="shared" si="27"/>
        <v>11.47219034118377</v>
      </c>
      <c r="M156">
        <f t="shared" si="28"/>
        <v>16.74548347870702</v>
      </c>
      <c r="N156">
        <f t="shared" si="29"/>
        <v>0.133</v>
      </c>
      <c r="O156" s="8">
        <f t="shared" si="30"/>
        <v>0.10393968743269255</v>
      </c>
      <c r="P156" s="8">
        <f t="shared" si="31"/>
        <v>-0.04725481318514824</v>
      </c>
      <c r="Q156" s="8">
        <f t="shared" si="32"/>
        <v>-0.044944786659158464</v>
      </c>
      <c r="R156" s="11">
        <v>155</v>
      </c>
      <c r="S156" s="10">
        <v>28.526839372955436</v>
      </c>
      <c r="T156" s="10">
        <v>27.418333070221454</v>
      </c>
      <c r="U156" s="10">
        <v>-2.679</v>
      </c>
    </row>
    <row r="157" spans="1:21" ht="12.75">
      <c r="A157" s="9">
        <v>-4.563997332243978</v>
      </c>
      <c r="B157" s="9">
        <v>-22.772534936710578</v>
      </c>
      <c r="C157" s="9">
        <v>39</v>
      </c>
      <c r="D157" s="9">
        <v>4.230815076938906</v>
      </c>
      <c r="E157" s="9">
        <v>-7.61463336144614</v>
      </c>
      <c r="F157" s="9">
        <v>-0.13814299690332815</v>
      </c>
      <c r="G157">
        <f t="shared" si="22"/>
        <v>8.794812409182883</v>
      </c>
      <c r="H157">
        <f t="shared" si="23"/>
        <v>15.157901575264438</v>
      </c>
      <c r="I157" s="16">
        <f t="shared" si="24"/>
        <v>13.59103091802664</v>
      </c>
      <c r="J157" s="16">
        <f t="shared" si="25"/>
        <v>11.063208579040952</v>
      </c>
      <c r="K157" s="17">
        <f t="shared" si="26"/>
        <v>0.27469700309667183</v>
      </c>
      <c r="L157">
        <f t="shared" si="27"/>
        <v>11.09133888531688</v>
      </c>
      <c r="M157">
        <f t="shared" si="28"/>
        <v>13.666521126133663</v>
      </c>
      <c r="N157">
        <f t="shared" si="29"/>
        <v>0.3624</v>
      </c>
      <c r="O157" s="8">
        <f t="shared" si="30"/>
        <v>-0.07549020810702345</v>
      </c>
      <c r="P157" s="8">
        <f t="shared" si="31"/>
        <v>-0.028130306275928163</v>
      </c>
      <c r="Q157" s="8">
        <f t="shared" si="32"/>
        <v>-0.08770299690332817</v>
      </c>
      <c r="R157" s="11">
        <v>156</v>
      </c>
      <c r="S157" s="10">
        <v>29.843491054525142</v>
      </c>
      <c r="T157" s="10">
        <v>25.70610371951529</v>
      </c>
      <c r="U157" s="10">
        <v>-2.524</v>
      </c>
    </row>
    <row r="158" spans="1:21" ht="12.75">
      <c r="A158" s="9">
        <v>-4.563997332243978</v>
      </c>
      <c r="B158" s="9">
        <v>-22.772534936710578</v>
      </c>
      <c r="C158" s="9">
        <v>38</v>
      </c>
      <c r="D158" s="9">
        <v>5.848707550663049</v>
      </c>
      <c r="E158" s="9">
        <v>-9.43710626045645</v>
      </c>
      <c r="F158" s="9">
        <v>-0.23177631563805</v>
      </c>
      <c r="G158">
        <f t="shared" si="22"/>
        <v>10.412704882907025</v>
      </c>
      <c r="H158">
        <f t="shared" si="23"/>
        <v>13.335428676254129</v>
      </c>
      <c r="I158" s="16">
        <f t="shared" si="24"/>
        <v>11.537374684253543</v>
      </c>
      <c r="J158" s="16">
        <f t="shared" si="25"/>
        <v>12.375260253955155</v>
      </c>
      <c r="K158" s="17">
        <f t="shared" si="26"/>
        <v>0.18106368436194997</v>
      </c>
      <c r="L158">
        <f t="shared" si="27"/>
        <v>12.538287034186096</v>
      </c>
      <c r="M158">
        <f t="shared" si="28"/>
        <v>11.642574226018953</v>
      </c>
      <c r="N158">
        <f t="shared" si="29"/>
        <v>0.183</v>
      </c>
      <c r="O158" s="8">
        <f t="shared" si="30"/>
        <v>-0.10519954176541013</v>
      </c>
      <c r="P158" s="8">
        <f t="shared" si="31"/>
        <v>-0.16302678023094153</v>
      </c>
      <c r="Q158" s="8">
        <f t="shared" si="32"/>
        <v>-0.0019363156380500235</v>
      </c>
      <c r="R158" s="11">
        <v>157</v>
      </c>
      <c r="S158" s="10">
        <v>28.004156224695507</v>
      </c>
      <c r="T158" s="10">
        <v>25.467163593593376</v>
      </c>
      <c r="U158" s="10">
        <v>-2.709</v>
      </c>
    </row>
    <row r="159" spans="1:21" ht="12.75">
      <c r="A159" s="9">
        <v>-4.563997332243978</v>
      </c>
      <c r="B159" s="9">
        <v>-22.772534936710578</v>
      </c>
      <c r="C159" s="9">
        <v>36</v>
      </c>
      <c r="D159" s="9">
        <v>7.59430475015859</v>
      </c>
      <c r="E159" s="9">
        <v>-10.936176280156474</v>
      </c>
      <c r="F159" s="9">
        <v>-0.4417172983476768</v>
      </c>
      <c r="G159">
        <f t="shared" si="22"/>
        <v>12.158302082402567</v>
      </c>
      <c r="H159">
        <f t="shared" si="23"/>
        <v>11.836358656554104</v>
      </c>
      <c r="I159" s="16">
        <f t="shared" si="24"/>
        <v>9.783091317616138</v>
      </c>
      <c r="J159" s="16">
        <f t="shared" si="25"/>
        <v>13.864155944186491</v>
      </c>
      <c r="K159" s="17">
        <f t="shared" si="26"/>
        <v>-0.028877298347676827</v>
      </c>
      <c r="L159">
        <f t="shared" si="27"/>
        <v>13.85832040526938</v>
      </c>
      <c r="M159">
        <f t="shared" si="28"/>
        <v>9.817324681647964</v>
      </c>
      <c r="N159">
        <f t="shared" si="29"/>
        <v>0.02300000000000002</v>
      </c>
      <c r="O159" s="8">
        <f t="shared" si="30"/>
        <v>-0.03423336403182553</v>
      </c>
      <c r="P159" s="8">
        <f t="shared" si="31"/>
        <v>0.005835538917111194</v>
      </c>
      <c r="Q159" s="8">
        <f t="shared" si="32"/>
        <v>-0.05187729834767685</v>
      </c>
      <c r="R159" s="11">
        <v>158</v>
      </c>
      <c r="S159" s="10">
        <v>27.089497070545594</v>
      </c>
      <c r="T159" s="10">
        <v>22.973130588252477</v>
      </c>
      <c r="U159" s="10">
        <v>-2.549</v>
      </c>
    </row>
    <row r="160" spans="1:21" ht="12.75">
      <c r="A160" s="9">
        <v>-4.563997332243978</v>
      </c>
      <c r="B160" s="9">
        <v>-22.772534936710578</v>
      </c>
      <c r="C160" s="9">
        <v>26</v>
      </c>
      <c r="D160" s="9">
        <v>7.308149092193616</v>
      </c>
      <c r="E160" s="9">
        <v>-14.033674824926477</v>
      </c>
      <c r="F160" s="9">
        <v>-0.3160883339002225</v>
      </c>
      <c r="G160">
        <f t="shared" si="22"/>
        <v>11.872146424437593</v>
      </c>
      <c r="H160">
        <f t="shared" si="23"/>
        <v>8.738860111784101</v>
      </c>
      <c r="I160" s="16">
        <f t="shared" si="24"/>
        <v>6.768800939145747</v>
      </c>
      <c r="J160" s="16">
        <f t="shared" si="25"/>
        <v>13.095757733817361</v>
      </c>
      <c r="K160" s="17">
        <f t="shared" si="26"/>
        <v>0.09675166609977748</v>
      </c>
      <c r="L160">
        <f t="shared" si="27"/>
        <v>13.131939183886194</v>
      </c>
      <c r="M160">
        <f t="shared" si="28"/>
        <v>6.825254107409805</v>
      </c>
      <c r="N160">
        <f t="shared" si="29"/>
        <v>0.14800000000000002</v>
      </c>
      <c r="O160" s="8">
        <f t="shared" si="30"/>
        <v>-0.05645316826405811</v>
      </c>
      <c r="P160" s="8">
        <f t="shared" si="31"/>
        <v>-0.03618145006883289</v>
      </c>
      <c r="Q160" s="8">
        <f t="shared" si="32"/>
        <v>-0.05124833390022254</v>
      </c>
      <c r="R160" s="11">
        <v>159</v>
      </c>
      <c r="S160" s="10">
        <v>30.225534706924677</v>
      </c>
      <c r="T160" s="10">
        <v>23.33697800574212</v>
      </c>
      <c r="U160" s="10">
        <v>-2.587</v>
      </c>
    </row>
    <row r="161" spans="1:21" ht="12.75">
      <c r="A161" s="9">
        <v>-4.563997332243978</v>
      </c>
      <c r="B161" s="9">
        <v>-22.772534936710578</v>
      </c>
      <c r="C161" s="9">
        <v>27</v>
      </c>
      <c r="D161" s="9">
        <v>6.958781177423695</v>
      </c>
      <c r="E161" s="9">
        <v>-17.129743549182482</v>
      </c>
      <c r="F161" s="9">
        <v>-0.373867089004169</v>
      </c>
      <c r="G161">
        <f t="shared" si="22"/>
        <v>11.522778509667674</v>
      </c>
      <c r="H161">
        <f t="shared" si="23"/>
        <v>5.642791387528096</v>
      </c>
      <c r="I161" s="16">
        <f t="shared" si="24"/>
        <v>3.765836325221597</v>
      </c>
      <c r="J161" s="16">
        <f t="shared" si="25"/>
        <v>12.265153729067645</v>
      </c>
      <c r="K161" s="17">
        <f t="shared" si="26"/>
        <v>0.038972910995831</v>
      </c>
      <c r="L161">
        <f t="shared" si="27"/>
        <v>12.246456388671222</v>
      </c>
      <c r="M161">
        <f t="shared" si="28"/>
        <v>3.8150537454109092</v>
      </c>
      <c r="N161">
        <f t="shared" si="29"/>
        <v>0.13</v>
      </c>
      <c r="O161" s="8">
        <f t="shared" si="30"/>
        <v>-0.0492174201893123</v>
      </c>
      <c r="P161" s="8">
        <f t="shared" si="31"/>
        <v>0.018697340396423456</v>
      </c>
      <c r="Q161" s="8">
        <f t="shared" si="32"/>
        <v>-0.091027089004169</v>
      </c>
      <c r="R161" s="11">
        <v>160</v>
      </c>
      <c r="S161" s="10">
        <v>29.19968150204664</v>
      </c>
      <c r="T161" s="10">
        <v>20.99055557957043</v>
      </c>
      <c r="U161" s="10">
        <v>-2.423</v>
      </c>
    </row>
    <row r="162" spans="1:21" ht="12.75">
      <c r="A162" s="9">
        <v>-4.563997332243978</v>
      </c>
      <c r="B162" s="9">
        <v>-22.772534936710578</v>
      </c>
      <c r="C162" s="9">
        <v>8</v>
      </c>
      <c r="D162" s="9">
        <v>4.3995461066569534</v>
      </c>
      <c r="E162" s="9">
        <v>-17.649890227896435</v>
      </c>
      <c r="F162" s="9">
        <v>-0.04096531753387472</v>
      </c>
      <c r="G162">
        <f t="shared" si="22"/>
        <v>8.963543438900931</v>
      </c>
      <c r="H162">
        <f t="shared" si="23"/>
        <v>5.122644708814143</v>
      </c>
      <c r="I162" s="16">
        <f t="shared" si="24"/>
        <v>3.6534934516354824</v>
      </c>
      <c r="J162" s="16">
        <f t="shared" si="25"/>
        <v>9.656012913861607</v>
      </c>
      <c r="K162" s="17">
        <f t="shared" si="26"/>
        <v>0.37187468246612526</v>
      </c>
      <c r="L162">
        <f t="shared" si="27"/>
        <v>9.698007584777669</v>
      </c>
      <c r="M162">
        <f t="shared" si="28"/>
        <v>3.7399958082322518</v>
      </c>
      <c r="N162">
        <f t="shared" si="29"/>
        <v>0.3974</v>
      </c>
      <c r="O162" s="8">
        <f t="shared" si="30"/>
        <v>-0.0865023565967693</v>
      </c>
      <c r="P162" s="8">
        <f t="shared" si="31"/>
        <v>-0.04199467091606124</v>
      </c>
      <c r="Q162" s="8">
        <f t="shared" si="32"/>
        <v>-0.025525317533874714</v>
      </c>
      <c r="R162" s="11">
        <v>161</v>
      </c>
      <c r="S162" s="10">
        <v>30.760954966607425</v>
      </c>
      <c r="T162" s="10">
        <v>18.842981327336442</v>
      </c>
      <c r="U162" s="10">
        <v>-2.562</v>
      </c>
    </row>
    <row r="163" spans="1:21" ht="12.75">
      <c r="A163" s="9">
        <v>-4.563997332243978</v>
      </c>
      <c r="B163" s="9">
        <v>-22.772534936710578</v>
      </c>
      <c r="C163" s="9">
        <v>7</v>
      </c>
      <c r="D163" s="9">
        <v>6.217169221537325</v>
      </c>
      <c r="E163" s="9">
        <v>-19.79124275937077</v>
      </c>
      <c r="F163" s="9">
        <v>-0.2773293462659209</v>
      </c>
      <c r="G163">
        <f t="shared" si="22"/>
        <v>10.781166553781302</v>
      </c>
      <c r="H163">
        <f t="shared" si="23"/>
        <v>2.9812921773398067</v>
      </c>
      <c r="I163" s="16">
        <f t="shared" si="24"/>
        <v>1.2535796294389185</v>
      </c>
      <c r="J163" s="16">
        <f t="shared" si="25"/>
        <v>11.115313464751946</v>
      </c>
      <c r="K163" s="17">
        <f t="shared" si="26"/>
        <v>0.1355106537340791</v>
      </c>
      <c r="L163">
        <f t="shared" si="27"/>
        <v>11.168827030424554</v>
      </c>
      <c r="M163">
        <f t="shared" si="28"/>
        <v>1.3269124780699901</v>
      </c>
      <c r="N163">
        <f t="shared" si="29"/>
        <v>0.187</v>
      </c>
      <c r="O163" s="8">
        <f t="shared" si="30"/>
        <v>-0.07333284863107159</v>
      </c>
      <c r="P163" s="8">
        <f t="shared" si="31"/>
        <v>-0.05351356567260801</v>
      </c>
      <c r="Q163" s="8">
        <f t="shared" si="32"/>
        <v>-0.05148934626592089</v>
      </c>
      <c r="R163" s="11">
        <v>162</v>
      </c>
      <c r="S163" s="10">
        <v>33.56653545230477</v>
      </c>
      <c r="T163" s="10">
        <v>18.75863004830489</v>
      </c>
      <c r="U163" s="10">
        <v>-2.31</v>
      </c>
    </row>
    <row r="164" spans="1:21" ht="12.75">
      <c r="A164" s="9">
        <v>-4.563997332243978</v>
      </c>
      <c r="B164" s="9">
        <v>-22.772534936710578</v>
      </c>
      <c r="C164" s="9">
        <v>28</v>
      </c>
      <c r="D164" s="9">
        <v>8.207902766114046</v>
      </c>
      <c r="E164" s="9">
        <v>-19.111121027991633</v>
      </c>
      <c r="F164" s="9">
        <v>-0.5926730410309229</v>
      </c>
      <c r="G164">
        <f t="shared" si="22"/>
        <v>12.771900098358024</v>
      </c>
      <c r="H164">
        <f t="shared" si="23"/>
        <v>3.661413908718945</v>
      </c>
      <c r="I164" s="16">
        <f t="shared" si="24"/>
        <v>1.6130765651074137</v>
      </c>
      <c r="J164" s="16">
        <f t="shared" si="25"/>
        <v>13.188076733493006</v>
      </c>
      <c r="K164" s="17">
        <f t="shared" si="26"/>
        <v>-0.1798330410309229</v>
      </c>
      <c r="L164">
        <f t="shared" si="27"/>
        <v>13.204766234777889</v>
      </c>
      <c r="M164">
        <f t="shared" si="28"/>
        <v>1.675778578711914</v>
      </c>
      <c r="N164">
        <f t="shared" si="29"/>
        <v>-0.176</v>
      </c>
      <c r="O164" s="8">
        <f t="shared" si="30"/>
        <v>-0.06270201360450023</v>
      </c>
      <c r="P164" s="8">
        <f t="shared" si="31"/>
        <v>-0.016689501284883335</v>
      </c>
      <c r="Q164" s="8">
        <f t="shared" si="32"/>
        <v>-0.0038330410309229124</v>
      </c>
      <c r="R164" s="11">
        <v>163</v>
      </c>
      <c r="S164" s="10">
        <v>32.8885743378307</v>
      </c>
      <c r="T164" s="10">
        <v>16.574306645678558</v>
      </c>
      <c r="U164" s="10">
        <v>-2.212</v>
      </c>
    </row>
    <row r="165" spans="1:21" ht="12.75">
      <c r="A165" s="9">
        <v>-4.563997332243978</v>
      </c>
      <c r="B165" s="9">
        <v>-22.772534936710578</v>
      </c>
      <c r="C165" s="9">
        <v>29</v>
      </c>
      <c r="D165" s="9">
        <v>10.212178943091365</v>
      </c>
      <c r="E165" s="9">
        <v>-20.262979326802807</v>
      </c>
      <c r="F165" s="9">
        <v>-0.6416973403575507</v>
      </c>
      <c r="G165">
        <f t="shared" si="22"/>
        <v>14.776176275335342</v>
      </c>
      <c r="H165">
        <f t="shared" si="23"/>
        <v>2.509555609907771</v>
      </c>
      <c r="I165" s="16">
        <f t="shared" si="24"/>
        <v>0.16113946934243017</v>
      </c>
      <c r="J165" s="16">
        <f t="shared" si="25"/>
        <v>14.986903908093312</v>
      </c>
      <c r="K165" s="17">
        <f t="shared" si="26"/>
        <v>-0.22885734035755068</v>
      </c>
      <c r="L165">
        <f t="shared" si="27"/>
        <v>14.92565385697592</v>
      </c>
      <c r="M165">
        <f t="shared" si="28"/>
        <v>0.18834091892054905</v>
      </c>
      <c r="N165">
        <f t="shared" si="29"/>
        <v>-0.21699999999999997</v>
      </c>
      <c r="O165" s="8">
        <f t="shared" si="30"/>
        <v>-0.027201449578118875</v>
      </c>
      <c r="P165" s="8">
        <f t="shared" si="31"/>
        <v>0.061250051117392346</v>
      </c>
      <c r="Q165" s="8">
        <f t="shared" si="32"/>
        <v>-0.011857340357550705</v>
      </c>
      <c r="R165" s="11">
        <v>164</v>
      </c>
      <c r="S165" s="10">
        <v>34.55720855570533</v>
      </c>
      <c r="T165" s="10">
        <v>14.675148714663374</v>
      </c>
      <c r="U165" s="10">
        <v>-1.783</v>
      </c>
    </row>
    <row r="166" spans="1:21" ht="12.75">
      <c r="A166" s="9">
        <v>-4.563997332243978</v>
      </c>
      <c r="B166" s="9">
        <v>-22.772534936710578</v>
      </c>
      <c r="C166" s="9">
        <v>33</v>
      </c>
      <c r="D166" s="9">
        <v>9.807734811599982</v>
      </c>
      <c r="E166" s="9">
        <v>-16.52029744015919</v>
      </c>
      <c r="F166" s="9">
        <v>-0.6585621989063244</v>
      </c>
      <c r="G166">
        <f t="shared" si="22"/>
        <v>14.37173214384396</v>
      </c>
      <c r="H166">
        <f t="shared" si="23"/>
        <v>6.252237496551388</v>
      </c>
      <c r="I166" s="16">
        <f t="shared" si="24"/>
        <v>3.9209367566619138</v>
      </c>
      <c r="J166" s="16">
        <f t="shared" si="25"/>
        <v>15.174432888181965</v>
      </c>
      <c r="K166" s="17">
        <f t="shared" si="26"/>
        <v>-0.2457221989063244</v>
      </c>
      <c r="L166">
        <f t="shared" si="27"/>
        <v>14.953662077999502</v>
      </c>
      <c r="M166">
        <f t="shared" si="28"/>
        <v>3.84524241329459</v>
      </c>
      <c r="N166">
        <f t="shared" si="29"/>
        <v>-0.179</v>
      </c>
      <c r="O166" s="8">
        <f t="shared" si="30"/>
        <v>0.07569434336732384</v>
      </c>
      <c r="P166" s="8">
        <f t="shared" si="31"/>
        <v>0.22077081018246325</v>
      </c>
      <c r="Q166" s="8">
        <f t="shared" si="32"/>
        <v>-0.06672219890632441</v>
      </c>
      <c r="R166" s="11">
        <v>165</v>
      </c>
      <c r="S166" s="10">
        <v>32.60922335222917</v>
      </c>
      <c r="T166" s="10">
        <v>12.508174183885972</v>
      </c>
      <c r="U166" s="10">
        <v>-1.6420000000000001</v>
      </c>
    </row>
    <row r="167" spans="1:21" ht="12.75">
      <c r="A167" s="9">
        <v>-4.563997332243978</v>
      </c>
      <c r="B167" s="9">
        <v>-22.772534936710578</v>
      </c>
      <c r="C167" s="9">
        <v>30</v>
      </c>
      <c r="D167" s="9">
        <v>12.144351088837034</v>
      </c>
      <c r="E167" s="9">
        <v>-18.213093821335928</v>
      </c>
      <c r="F167" s="9">
        <v>-0.9774677272013522</v>
      </c>
      <c r="G167">
        <f t="shared" si="22"/>
        <v>16.708348421081013</v>
      </c>
      <c r="H167">
        <f t="shared" si="23"/>
        <v>4.55944111537465</v>
      </c>
      <c r="I167" s="16">
        <f t="shared" si="24"/>
        <v>1.8826342272250178</v>
      </c>
      <c r="J167" s="16">
        <f t="shared" si="25"/>
        <v>17.216651782831935</v>
      </c>
      <c r="K167" s="17">
        <f t="shared" si="26"/>
        <v>-0.5646277272013522</v>
      </c>
      <c r="L167">
        <f t="shared" si="27"/>
        <v>17.239172164874724</v>
      </c>
      <c r="M167">
        <f t="shared" si="28"/>
        <v>1.92170903880076</v>
      </c>
      <c r="N167">
        <f t="shared" si="29"/>
        <v>-0.47400000000000003</v>
      </c>
      <c r="O167" s="8">
        <f t="shared" si="30"/>
        <v>-0.03907481157574222</v>
      </c>
      <c r="P167" s="8">
        <f t="shared" si="31"/>
        <v>-0.02252038204278861</v>
      </c>
      <c r="Q167" s="8">
        <f t="shared" si="32"/>
        <v>-0.0906277272013522</v>
      </c>
      <c r="R167" s="11">
        <v>166</v>
      </c>
      <c r="S167" s="10">
        <v>34.31847580232448</v>
      </c>
      <c r="T167" s="10">
        <v>10.88639817227302</v>
      </c>
      <c r="U167" s="10">
        <v>-1.569</v>
      </c>
    </row>
    <row r="168" spans="1:21" ht="12.75">
      <c r="A168" s="9">
        <v>-4.563997332243978</v>
      </c>
      <c r="B168" s="9">
        <v>-22.772534936710578</v>
      </c>
      <c r="C168" s="9">
        <v>126</v>
      </c>
      <c r="D168" s="9">
        <v>0.23806347229730862</v>
      </c>
      <c r="E168" s="9">
        <v>17.963879475717018</v>
      </c>
      <c r="F168" s="9">
        <v>-2.8864029164974907</v>
      </c>
      <c r="G168">
        <f t="shared" si="22"/>
        <v>4.802060804541286</v>
      </c>
      <c r="H168">
        <f t="shared" si="23"/>
        <v>40.73641441242759</v>
      </c>
      <c r="I168" s="16">
        <f t="shared" si="24"/>
        <v>39.479208503454814</v>
      </c>
      <c r="J168" s="16">
        <f t="shared" si="25"/>
        <v>11.131367530195522</v>
      </c>
      <c r="K168" s="17">
        <f t="shared" si="26"/>
        <v>-2.4735629164974906</v>
      </c>
      <c r="L168">
        <f t="shared" si="27"/>
        <v>11.393263536075228</v>
      </c>
      <c r="M168">
        <f t="shared" si="28"/>
        <v>39.24025199406266</v>
      </c>
      <c r="N168">
        <f t="shared" si="29"/>
        <v>-2.445</v>
      </c>
      <c r="O168" s="8">
        <f t="shared" si="30"/>
        <v>0.2389565093921533</v>
      </c>
      <c r="P168" s="8">
        <f t="shared" si="31"/>
        <v>-0.26189600587970574</v>
      </c>
      <c r="Q168" s="8">
        <f t="shared" si="32"/>
        <v>-0.028562916497490765</v>
      </c>
      <c r="R168" s="11">
        <v>167</v>
      </c>
      <c r="S168" s="10">
        <v>31.589334052302565</v>
      </c>
      <c r="T168" s="10">
        <v>9.771313283895765</v>
      </c>
      <c r="U168" s="10">
        <v>-1.579</v>
      </c>
    </row>
    <row r="169" spans="1:21" ht="12.75">
      <c r="A169" s="9">
        <v>-4.563997332243978</v>
      </c>
      <c r="B169" s="9">
        <v>-22.772534936710578</v>
      </c>
      <c r="C169" s="9">
        <v>125</v>
      </c>
      <c r="D169" s="9">
        <v>-1.9373848564288905</v>
      </c>
      <c r="E169" s="9">
        <v>16.4060436151074</v>
      </c>
      <c r="F169" s="9">
        <v>-2.8265255625544086</v>
      </c>
      <c r="G169">
        <f t="shared" si="22"/>
        <v>2.6266124758150875</v>
      </c>
      <c r="H169">
        <f t="shared" si="23"/>
        <v>39.17857855181798</v>
      </c>
      <c r="I169" s="16">
        <f t="shared" si="24"/>
        <v>38.281827735951</v>
      </c>
      <c r="J169" s="16">
        <f t="shared" si="25"/>
        <v>8.738522508642545</v>
      </c>
      <c r="K169" s="17">
        <f t="shared" si="26"/>
        <v>-2.4136855625544085</v>
      </c>
      <c r="L169">
        <f t="shared" si="27"/>
        <v>8.922789634840711</v>
      </c>
      <c r="M169">
        <f t="shared" si="28"/>
        <v>38.06375095142857</v>
      </c>
      <c r="N169">
        <f t="shared" si="29"/>
        <v>-2.358</v>
      </c>
      <c r="O169" s="8">
        <f t="shared" si="30"/>
        <v>0.21807678452243096</v>
      </c>
      <c r="P169" s="8">
        <f t="shared" si="31"/>
        <v>-0.18426712619816676</v>
      </c>
      <c r="Q169" s="8">
        <f t="shared" si="32"/>
        <v>-0.055685562554408374</v>
      </c>
      <c r="R169" s="11">
        <v>168</v>
      </c>
      <c r="S169" s="10">
        <v>33.85556789547783</v>
      </c>
      <c r="T169" s="10">
        <v>8.16289009081285</v>
      </c>
      <c r="U169" s="10">
        <v>-1.66</v>
      </c>
    </row>
    <row r="170" spans="1:21" ht="12.75">
      <c r="A170" s="9">
        <v>-4.563997332243978</v>
      </c>
      <c r="B170" s="9">
        <v>-22.772534936710578</v>
      </c>
      <c r="C170" s="9">
        <v>130</v>
      </c>
      <c r="D170" s="9">
        <v>6.6845506633167835</v>
      </c>
      <c r="E170" s="9">
        <v>19.413237680426853</v>
      </c>
      <c r="F170" s="9">
        <v>-3.3863763847718067</v>
      </c>
      <c r="G170">
        <f t="shared" si="22"/>
        <v>11.248547995560761</v>
      </c>
      <c r="H170">
        <f t="shared" si="23"/>
        <v>42.18577261713743</v>
      </c>
      <c r="I170" s="16">
        <f t="shared" si="24"/>
        <v>39.89962295350053</v>
      </c>
      <c r="J170" s="16">
        <f t="shared" si="25"/>
        <v>17.72538663842767</v>
      </c>
      <c r="K170" s="17">
        <f t="shared" si="26"/>
        <v>-2.9735363847718066</v>
      </c>
      <c r="L170">
        <f t="shared" si="27"/>
        <v>17.921709987665903</v>
      </c>
      <c r="M170">
        <f t="shared" si="28"/>
        <v>39.66953969329612</v>
      </c>
      <c r="N170">
        <f t="shared" si="29"/>
        <v>-2.905</v>
      </c>
      <c r="O170" s="8">
        <f t="shared" si="30"/>
        <v>0.2300832602044096</v>
      </c>
      <c r="P170" s="8">
        <f t="shared" si="31"/>
        <v>-0.19632334923823436</v>
      </c>
      <c r="Q170" s="8">
        <f t="shared" si="32"/>
        <v>-0.06853638477180679</v>
      </c>
      <c r="R170" s="11">
        <v>169</v>
      </c>
      <c r="S170" s="10">
        <v>32.48339410003014</v>
      </c>
      <c r="T170" s="10">
        <v>6.124367077676461</v>
      </c>
      <c r="U170" s="10">
        <v>-1.74</v>
      </c>
    </row>
    <row r="171" spans="1:21" ht="12.75">
      <c r="A171" s="9">
        <v>-4.563997332243978</v>
      </c>
      <c r="B171" s="9">
        <v>-22.772534936710578</v>
      </c>
      <c r="C171" s="9">
        <v>131</v>
      </c>
      <c r="D171" s="9">
        <v>6.965317310978997</v>
      </c>
      <c r="E171" s="9">
        <v>19.552539555452075</v>
      </c>
      <c r="F171" s="9">
        <v>-3.427195385313989</v>
      </c>
      <c r="G171">
        <f t="shared" si="22"/>
        <v>11.529314643222975</v>
      </c>
      <c r="H171">
        <f t="shared" si="23"/>
        <v>42.325074492162656</v>
      </c>
      <c r="I171" s="16">
        <f t="shared" si="24"/>
        <v>39.9931681363534</v>
      </c>
      <c r="J171" s="16">
        <f t="shared" si="25"/>
        <v>18.024525772594437</v>
      </c>
      <c r="K171" s="17">
        <f t="shared" si="26"/>
        <v>-3.014355385313989</v>
      </c>
      <c r="L171">
        <f t="shared" si="27"/>
        <v>18.187974097321064</v>
      </c>
      <c r="M171">
        <f t="shared" si="28"/>
        <v>39.717083608885204</v>
      </c>
      <c r="N171">
        <f t="shared" si="29"/>
        <v>-2.865</v>
      </c>
      <c r="O171" s="8">
        <f t="shared" si="30"/>
        <v>0.2760845274681927</v>
      </c>
      <c r="P171" s="8">
        <f t="shared" si="31"/>
        <v>-0.16344832472662674</v>
      </c>
      <c r="Q171" s="8">
        <f t="shared" si="32"/>
        <v>-0.14935538531398862</v>
      </c>
      <c r="R171" s="11">
        <v>170</v>
      </c>
      <c r="S171" s="10">
        <v>35.41814476889744</v>
      </c>
      <c r="T171" s="10">
        <v>6.436315008560644</v>
      </c>
      <c r="U171" s="10">
        <v>-1.556</v>
      </c>
    </row>
    <row r="172" spans="1:21" ht="12.75">
      <c r="A172" s="9">
        <v>-4.563997332243978</v>
      </c>
      <c r="B172" s="9">
        <v>-22.772534936710578</v>
      </c>
      <c r="C172" s="9">
        <v>102</v>
      </c>
      <c r="D172" s="9">
        <v>13.583578925443426</v>
      </c>
      <c r="E172" s="9">
        <v>-0.04252708603201505</v>
      </c>
      <c r="F172" s="9">
        <v>-2.1677006521088518</v>
      </c>
      <c r="G172">
        <f t="shared" si="22"/>
        <v>18.147576257687405</v>
      </c>
      <c r="H172">
        <f t="shared" si="23"/>
        <v>22.73000785067856</v>
      </c>
      <c r="I172" s="16">
        <f t="shared" si="24"/>
        <v>19.602633185288013</v>
      </c>
      <c r="J172" s="16">
        <f t="shared" si="25"/>
        <v>21.48777683064337</v>
      </c>
      <c r="K172" s="17">
        <f t="shared" si="26"/>
        <v>-1.7548606521088517</v>
      </c>
      <c r="L172">
        <f t="shared" si="27"/>
        <v>21.51385092195307</v>
      </c>
      <c r="M172">
        <f t="shared" si="28"/>
        <v>19.39758279446125</v>
      </c>
      <c r="N172">
        <f t="shared" si="29"/>
        <v>-1.6480000000000001</v>
      </c>
      <c r="O172" s="8">
        <f t="shared" si="30"/>
        <v>0.2050503908267629</v>
      </c>
      <c r="P172" s="8">
        <f t="shared" si="31"/>
        <v>-0.026074091309698844</v>
      </c>
      <c r="Q172" s="8">
        <f t="shared" si="32"/>
        <v>-0.10686065210885154</v>
      </c>
      <c r="R172" s="11">
        <v>171</v>
      </c>
      <c r="S172" s="10">
        <v>33.98227581566336</v>
      </c>
      <c r="T172" s="10">
        <v>4.0881358524615035</v>
      </c>
      <c r="U172" s="10">
        <v>-1.635</v>
      </c>
    </row>
    <row r="173" spans="1:21" ht="12.75">
      <c r="A173" s="9">
        <v>-4.563997332243978</v>
      </c>
      <c r="B173" s="9">
        <v>-22.772534936710578</v>
      </c>
      <c r="C173" s="9">
        <v>98</v>
      </c>
      <c r="D173" s="9">
        <v>18.19977657645518</v>
      </c>
      <c r="E173" s="9">
        <v>-1.7918618709723741</v>
      </c>
      <c r="F173" s="9">
        <v>-2.520700056378571</v>
      </c>
      <c r="G173">
        <f t="shared" si="22"/>
        <v>22.763773908699157</v>
      </c>
      <c r="H173">
        <f t="shared" si="23"/>
        <v>20.980673065738202</v>
      </c>
      <c r="I173" s="16">
        <f t="shared" si="24"/>
        <v>17.150983008196363</v>
      </c>
      <c r="J173" s="16">
        <f t="shared" si="25"/>
        <v>25.77250136696717</v>
      </c>
      <c r="K173" s="17">
        <f t="shared" si="26"/>
        <v>-2.1078600563785708</v>
      </c>
      <c r="L173">
        <f t="shared" si="27"/>
        <v>25.78402240352896</v>
      </c>
      <c r="M173">
        <f t="shared" si="28"/>
        <v>17.041184373579096</v>
      </c>
      <c r="N173">
        <f t="shared" si="29"/>
        <v>-2.063</v>
      </c>
      <c r="O173" s="8">
        <f t="shared" si="30"/>
        <v>0.1097986346172668</v>
      </c>
      <c r="P173" s="8">
        <f t="shared" si="31"/>
        <v>-0.01152103656179193</v>
      </c>
      <c r="Q173" s="8">
        <f t="shared" si="32"/>
        <v>-0.0448600563785706</v>
      </c>
      <c r="R173" s="11">
        <v>172</v>
      </c>
      <c r="S173" s="10">
        <v>35.327719948108616</v>
      </c>
      <c r="T173" s="10">
        <v>3.251762080473986</v>
      </c>
      <c r="U173" s="10">
        <v>-1.6340000000000001</v>
      </c>
    </row>
    <row r="174" spans="1:21" ht="12.75">
      <c r="A174" s="9">
        <v>-4.563997332243978</v>
      </c>
      <c r="B174" s="9">
        <v>-22.772534936710578</v>
      </c>
      <c r="C174" s="9">
        <v>100</v>
      </c>
      <c r="D174" s="9">
        <v>16.83270755055077</v>
      </c>
      <c r="E174" s="9">
        <v>1.7813593152558251</v>
      </c>
      <c r="F174" s="9">
        <v>-2.8379522572767026</v>
      </c>
      <c r="G174">
        <f t="shared" si="22"/>
        <v>21.396704882794747</v>
      </c>
      <c r="H174">
        <f t="shared" si="23"/>
        <v>24.553894251966405</v>
      </c>
      <c r="I174" s="16">
        <f t="shared" si="24"/>
        <v>20.894385955751314</v>
      </c>
      <c r="J174" s="16">
        <f t="shared" si="25"/>
        <v>24.982740808611528</v>
      </c>
      <c r="K174" s="17">
        <f t="shared" si="26"/>
        <v>-2.4251122572767025</v>
      </c>
      <c r="L174">
        <f t="shared" si="27"/>
        <v>25.00188408203442</v>
      </c>
      <c r="M174">
        <f t="shared" si="28"/>
        <v>20.673518009969026</v>
      </c>
      <c r="N174">
        <f t="shared" si="29"/>
        <v>-2.399</v>
      </c>
      <c r="O174" s="8">
        <f t="shared" si="30"/>
        <v>0.2208679457822882</v>
      </c>
      <c r="P174" s="8">
        <f t="shared" si="31"/>
        <v>-0.019143273422891127</v>
      </c>
      <c r="Q174" s="8">
        <f t="shared" si="32"/>
        <v>-0.026112257276702522</v>
      </c>
      <c r="R174" s="11">
        <v>173</v>
      </c>
      <c r="S174" s="10">
        <v>37.110805320295974</v>
      </c>
      <c r="T174" s="10">
        <v>1.2519764530900237</v>
      </c>
      <c r="U174" s="10">
        <v>-1.8</v>
      </c>
    </row>
    <row r="175" spans="1:21" ht="12.75">
      <c r="A175" s="9">
        <v>-4.563997332243978</v>
      </c>
      <c r="B175" s="9">
        <v>-22.772534936710578</v>
      </c>
      <c r="C175" s="9">
        <v>108</v>
      </c>
      <c r="D175" s="9">
        <v>8.54133327783255</v>
      </c>
      <c r="E175" s="9">
        <v>4.536508265326581</v>
      </c>
      <c r="F175" s="9">
        <v>-1.5517575142105913</v>
      </c>
      <c r="G175">
        <f t="shared" si="22"/>
        <v>13.105330610076528</v>
      </c>
      <c r="H175">
        <f t="shared" si="23"/>
        <v>27.30904320203716</v>
      </c>
      <c r="I175" s="16">
        <f t="shared" si="24"/>
        <v>24.915785203891712</v>
      </c>
      <c r="J175" s="16">
        <f t="shared" si="25"/>
        <v>17.226061032159144</v>
      </c>
      <c r="K175" s="17">
        <f t="shared" si="26"/>
        <v>-1.1389175142105912</v>
      </c>
      <c r="L175">
        <f t="shared" si="27"/>
        <v>17.231349503418652</v>
      </c>
      <c r="M175">
        <f t="shared" si="28"/>
        <v>24.61809154363989</v>
      </c>
      <c r="N175">
        <f t="shared" si="29"/>
        <v>-1.078</v>
      </c>
      <c r="O175" s="8">
        <f t="shared" si="30"/>
        <v>0.29769366025182364</v>
      </c>
      <c r="P175" s="8">
        <f t="shared" si="31"/>
        <v>-0.005288471259508043</v>
      </c>
      <c r="Q175" s="8">
        <f t="shared" si="32"/>
        <v>-0.060917514210591106</v>
      </c>
      <c r="R175" s="11">
        <v>174</v>
      </c>
      <c r="S175" s="10">
        <v>37.66472953153733</v>
      </c>
      <c r="T175" s="10">
        <v>4.1609893386236445</v>
      </c>
      <c r="U175" s="10">
        <v>-1.7920000000000003</v>
      </c>
    </row>
    <row r="176" spans="1:21" ht="12.75">
      <c r="A176" s="9">
        <v>-4.563997332243978</v>
      </c>
      <c r="B176" s="9">
        <v>-22.772534936710578</v>
      </c>
      <c r="C176" s="9">
        <v>63</v>
      </c>
      <c r="D176" s="9">
        <v>6.340377571960497</v>
      </c>
      <c r="E176" s="9">
        <v>3.226475448454514</v>
      </c>
      <c r="F176" s="9">
        <v>-1.0567233491905088</v>
      </c>
      <c r="G176">
        <f t="shared" si="22"/>
        <v>10.904374904204474</v>
      </c>
      <c r="H176">
        <f t="shared" si="23"/>
        <v>25.999010385165093</v>
      </c>
      <c r="I176" s="16">
        <f t="shared" si="24"/>
        <v>23.967141378320054</v>
      </c>
      <c r="J176" s="16">
        <f t="shared" si="25"/>
        <v>14.846887458689297</v>
      </c>
      <c r="K176" s="17">
        <f t="shared" si="26"/>
        <v>-0.6438833491905088</v>
      </c>
      <c r="L176">
        <f t="shared" si="27"/>
        <v>14.971557617278382</v>
      </c>
      <c r="M176">
        <f t="shared" si="28"/>
        <v>23.74844240097682</v>
      </c>
      <c r="N176">
        <f t="shared" si="29"/>
        <v>-0.5369999999999999</v>
      </c>
      <c r="O176" s="8">
        <f t="shared" si="30"/>
        <v>0.21869897734323374</v>
      </c>
      <c r="P176" s="8">
        <f t="shared" si="31"/>
        <v>-0.12467015858908503</v>
      </c>
      <c r="Q176" s="8">
        <f t="shared" si="32"/>
        <v>-0.1068833491905089</v>
      </c>
      <c r="R176" s="11">
        <v>175</v>
      </c>
      <c r="S176" s="10">
        <v>37.95662483676314</v>
      </c>
      <c r="T176" s="10">
        <v>7.065435779993691</v>
      </c>
      <c r="U176" s="10">
        <v>-1.559</v>
      </c>
    </row>
    <row r="177" spans="1:21" ht="12.75">
      <c r="A177" s="9">
        <v>-4.563997332243978</v>
      </c>
      <c r="B177" s="9">
        <v>-22.772534936710578</v>
      </c>
      <c r="C177" s="9">
        <v>149</v>
      </c>
      <c r="D177" s="9">
        <v>11.812896056712361</v>
      </c>
      <c r="E177" s="9">
        <v>11.142976640284523</v>
      </c>
      <c r="F177" s="9">
        <v>-3.025692997631399</v>
      </c>
      <c r="G177">
        <f t="shared" si="22"/>
        <v>16.37689338895634</v>
      </c>
      <c r="H177">
        <f t="shared" si="23"/>
        <v>33.9155115769951</v>
      </c>
      <c r="I177" s="16">
        <f t="shared" si="24"/>
        <v>30.927419346835133</v>
      </c>
      <c r="J177" s="16">
        <f t="shared" si="25"/>
        <v>21.493238358784804</v>
      </c>
      <c r="K177" s="17">
        <f t="shared" si="26"/>
        <v>-2.612852997631399</v>
      </c>
      <c r="L177">
        <f t="shared" si="27"/>
        <v>21.731246891674854</v>
      </c>
      <c r="M177">
        <f t="shared" si="28"/>
        <v>30.61856131651309</v>
      </c>
      <c r="N177">
        <f t="shared" si="29"/>
        <v>-2.508</v>
      </c>
      <c r="O177" s="8">
        <f t="shared" si="30"/>
        <v>0.3088580303220425</v>
      </c>
      <c r="P177" s="8">
        <f t="shared" si="31"/>
        <v>-0.2380085328900492</v>
      </c>
      <c r="Q177" s="8">
        <f t="shared" si="32"/>
        <v>-0.10485299763139899</v>
      </c>
      <c r="R177" s="11">
        <v>176</v>
      </c>
      <c r="S177" s="10">
        <v>36.44157797058375</v>
      </c>
      <c r="T177" s="10">
        <v>8.888752261924349</v>
      </c>
      <c r="U177" s="10">
        <v>-1.472</v>
      </c>
    </row>
    <row r="178" spans="1:21" ht="12.75">
      <c r="A178" s="9">
        <v>-4.563997332243978</v>
      </c>
      <c r="B178" s="9">
        <v>-22.772534936710578</v>
      </c>
      <c r="C178" s="9">
        <v>153</v>
      </c>
      <c r="D178" s="9">
        <v>17.929129717002464</v>
      </c>
      <c r="E178" s="9">
        <v>8.786401322303156</v>
      </c>
      <c r="F178" s="9">
        <v>-3.16495716903841</v>
      </c>
      <c r="G178">
        <f t="shared" si="22"/>
        <v>22.493127049246443</v>
      </c>
      <c r="H178">
        <f t="shared" si="23"/>
        <v>31.558936259013734</v>
      </c>
      <c r="I178" s="16">
        <f t="shared" si="24"/>
        <v>27.640790905145042</v>
      </c>
      <c r="J178" s="16">
        <f t="shared" si="25"/>
        <v>27.164202553951124</v>
      </c>
      <c r="K178" s="17">
        <f t="shared" si="26"/>
        <v>-2.75211716903841</v>
      </c>
      <c r="L178">
        <f t="shared" si="27"/>
        <v>27.245694408824015</v>
      </c>
      <c r="M178">
        <f t="shared" si="28"/>
        <v>27.39534218331605</v>
      </c>
      <c r="N178">
        <f t="shared" si="29"/>
        <v>-2.573</v>
      </c>
      <c r="O178" s="8">
        <f t="shared" si="30"/>
        <v>0.2454487218289927</v>
      </c>
      <c r="P178" s="8">
        <f t="shared" si="31"/>
        <v>-0.08149185487289046</v>
      </c>
      <c r="Q178" s="8">
        <f t="shared" si="32"/>
        <v>-0.17911716903841013</v>
      </c>
      <c r="R178" s="11">
        <v>177</v>
      </c>
      <c r="S178" s="10">
        <v>39.04634360022028</v>
      </c>
      <c r="T178" s="10">
        <v>10.666527561185813</v>
      </c>
      <c r="U178" s="10">
        <v>-1.884</v>
      </c>
    </row>
    <row r="179" spans="1:21" ht="12.75">
      <c r="A179" s="9">
        <v>-4.563997332243978</v>
      </c>
      <c r="B179" s="9">
        <v>-22.772534936710578</v>
      </c>
      <c r="C179" s="9">
        <v>193</v>
      </c>
      <c r="D179" s="9">
        <v>24.20860913416609</v>
      </c>
      <c r="E179" s="9">
        <v>11.980798716378015</v>
      </c>
      <c r="F179" s="9">
        <v>-3.8555874247450537</v>
      </c>
      <c r="G179">
        <f t="shared" si="22"/>
        <v>28.772606466410068</v>
      </c>
      <c r="H179">
        <f t="shared" si="23"/>
        <v>34.75333365308859</v>
      </c>
      <c r="I179" s="16">
        <f t="shared" si="24"/>
        <v>29.810842480114413</v>
      </c>
      <c r="J179" s="16">
        <f t="shared" si="25"/>
        <v>33.86695666131825</v>
      </c>
      <c r="K179" s="17">
        <f t="shared" si="26"/>
        <v>-3.4427474247450536</v>
      </c>
      <c r="L179">
        <f t="shared" si="27"/>
        <v>33.93179961015823</v>
      </c>
      <c r="M179">
        <f t="shared" si="28"/>
        <v>29.406790973788105</v>
      </c>
      <c r="N179">
        <f t="shared" si="29"/>
        <v>-3.435</v>
      </c>
      <c r="O179" s="8">
        <f t="shared" si="30"/>
        <v>0.40405150632630793</v>
      </c>
      <c r="P179" s="8">
        <f t="shared" si="31"/>
        <v>-0.06484294883998132</v>
      </c>
      <c r="Q179" s="8">
        <f t="shared" si="32"/>
        <v>-0.007747424745053522</v>
      </c>
      <c r="R179" s="11">
        <v>178</v>
      </c>
      <c r="S179" s="10">
        <v>36.671097480139416</v>
      </c>
      <c r="T179" s="10">
        <v>12.638552629241698</v>
      </c>
      <c r="U179" s="10">
        <v>-1.744</v>
      </c>
    </row>
    <row r="180" spans="1:21" ht="12.75">
      <c r="A180" s="9">
        <v>-4.563997332243978</v>
      </c>
      <c r="B180" s="9">
        <v>-22.772534936710578</v>
      </c>
      <c r="C180" s="9">
        <v>186</v>
      </c>
      <c r="D180" s="9">
        <v>26.075447845214676</v>
      </c>
      <c r="E180" s="9">
        <v>3.3623420871270993</v>
      </c>
      <c r="F180" s="9">
        <v>-3.085271814765746</v>
      </c>
      <c r="G180">
        <f t="shared" si="22"/>
        <v>30.639445177458654</v>
      </c>
      <c r="H180">
        <f t="shared" si="23"/>
        <v>26.134877023837678</v>
      </c>
      <c r="I180" s="16">
        <f t="shared" si="24"/>
        <v>21.00625718867966</v>
      </c>
      <c r="J180" s="16">
        <f t="shared" si="25"/>
        <v>34.35905349040711</v>
      </c>
      <c r="K180" s="17">
        <f t="shared" si="26"/>
        <v>-2.672431814765746</v>
      </c>
      <c r="L180">
        <f t="shared" si="27"/>
        <v>34.377565702295854</v>
      </c>
      <c r="M180">
        <f t="shared" si="28"/>
        <v>20.95522558085051</v>
      </c>
      <c r="N180">
        <f t="shared" si="29"/>
        <v>-2.554</v>
      </c>
      <c r="O180" s="8">
        <f t="shared" si="30"/>
        <v>0.05103160782914884</v>
      </c>
      <c r="P180" s="8">
        <f t="shared" si="31"/>
        <v>-0.018512211888740637</v>
      </c>
      <c r="Q180" s="8">
        <f t="shared" si="32"/>
        <v>-0.11843181476574616</v>
      </c>
      <c r="R180" s="11">
        <v>179</v>
      </c>
      <c r="S180" s="10">
        <v>38.41003645077353</v>
      </c>
      <c r="T180" s="10">
        <v>13.902057380483257</v>
      </c>
      <c r="U180" s="10">
        <v>-1.705</v>
      </c>
    </row>
    <row r="181" spans="1:21" ht="12.75">
      <c r="A181" s="9">
        <v>-4.563997332243978</v>
      </c>
      <c r="B181" s="9">
        <v>-22.772534936710578</v>
      </c>
      <c r="C181" s="9">
        <v>184</v>
      </c>
      <c r="D181" s="9">
        <v>30.679892215163118</v>
      </c>
      <c r="E181" s="9">
        <v>5.74416299853296</v>
      </c>
      <c r="F181" s="9">
        <v>-2.657444927387168</v>
      </c>
      <c r="G181">
        <f t="shared" si="22"/>
        <v>35.24388954740709</v>
      </c>
      <c r="H181">
        <f t="shared" si="23"/>
        <v>28.51669793524354</v>
      </c>
      <c r="I181" s="16">
        <f t="shared" si="24"/>
        <v>22.636484851937617</v>
      </c>
      <c r="J181" s="16">
        <f t="shared" si="25"/>
        <v>39.28006320142259</v>
      </c>
      <c r="K181" s="17">
        <f t="shared" si="26"/>
        <v>-2.2446049273871678</v>
      </c>
      <c r="L181">
        <f t="shared" si="27"/>
        <v>39.232044725416245</v>
      </c>
      <c r="M181">
        <f t="shared" si="28"/>
        <v>22.49168853650031</v>
      </c>
      <c r="N181">
        <f t="shared" si="29"/>
        <v>-2.177</v>
      </c>
      <c r="O181" s="8">
        <f t="shared" si="30"/>
        <v>0.14479631543730775</v>
      </c>
      <c r="P181" s="8">
        <f t="shared" si="31"/>
        <v>0.04801847600634801</v>
      </c>
      <c r="Q181" s="8">
        <f t="shared" si="32"/>
        <v>-0.06760492738716772</v>
      </c>
      <c r="R181" s="11">
        <v>180</v>
      </c>
      <c r="S181" s="10">
        <v>39.12186945109336</v>
      </c>
      <c r="T181" s="10">
        <v>16.0445948363182</v>
      </c>
      <c r="U181" s="10">
        <v>-1.66</v>
      </c>
    </row>
    <row r="182" spans="1:21" ht="12.75">
      <c r="A182" s="9">
        <v>-4.563997332243978</v>
      </c>
      <c r="B182" s="9">
        <v>-22.772534936710578</v>
      </c>
      <c r="C182" s="9">
        <v>179</v>
      </c>
      <c r="D182" s="9">
        <v>31.178164242935264</v>
      </c>
      <c r="E182" s="9">
        <v>-2.661557136499898</v>
      </c>
      <c r="F182" s="9">
        <v>-2.2462385905592708</v>
      </c>
      <c r="G182">
        <f t="shared" si="22"/>
        <v>35.74216157517924</v>
      </c>
      <c r="H182">
        <f t="shared" si="23"/>
        <v>20.11097780021068</v>
      </c>
      <c r="I182" s="16">
        <f t="shared" si="24"/>
        <v>14.25663713318678</v>
      </c>
      <c r="J182" s="16">
        <f t="shared" si="25"/>
        <v>38.453892388150074</v>
      </c>
      <c r="K182" s="17">
        <f t="shared" si="26"/>
        <v>-1.8333985905592707</v>
      </c>
      <c r="L182">
        <f t="shared" si="27"/>
        <v>38.41003645077353</v>
      </c>
      <c r="M182">
        <f t="shared" si="28"/>
        <v>13.902057380483257</v>
      </c>
      <c r="N182">
        <f t="shared" si="29"/>
        <v>-1.705</v>
      </c>
      <c r="O182" s="8">
        <f t="shared" si="30"/>
        <v>0.3545797527035237</v>
      </c>
      <c r="P182" s="8">
        <f t="shared" si="31"/>
        <v>0.043855937376541476</v>
      </c>
      <c r="Q182" s="8">
        <f t="shared" si="32"/>
        <v>-0.1283985905592706</v>
      </c>
      <c r="R182" s="11">
        <v>181</v>
      </c>
      <c r="S182" s="10">
        <v>35.641396351552125</v>
      </c>
      <c r="T182" s="10">
        <v>16.53424468403582</v>
      </c>
      <c r="U182" s="10">
        <v>-1.74</v>
      </c>
    </row>
    <row r="183" spans="1:21" ht="12.75">
      <c r="A183" s="9">
        <v>-4.563997332243978</v>
      </c>
      <c r="B183" s="9">
        <v>-22.772534936710578</v>
      </c>
      <c r="C183" s="9">
        <v>164</v>
      </c>
      <c r="D183" s="9">
        <v>27.245973422058896</v>
      </c>
      <c r="E183" s="9">
        <v>-2.786220638780994</v>
      </c>
      <c r="F183" s="9">
        <v>-2.30182579024865</v>
      </c>
      <c r="G183">
        <f t="shared" si="22"/>
        <v>31.809970754302874</v>
      </c>
      <c r="H183">
        <f t="shared" si="23"/>
        <v>19.986314297929585</v>
      </c>
      <c r="I183" s="16">
        <f t="shared" si="24"/>
        <v>14.750205450597047</v>
      </c>
      <c r="J183" s="16">
        <f t="shared" si="25"/>
        <v>34.55080950962518</v>
      </c>
      <c r="K183" s="17">
        <f t="shared" si="26"/>
        <v>-1.88898579024865</v>
      </c>
      <c r="L183">
        <f t="shared" si="27"/>
        <v>34.55720855570533</v>
      </c>
      <c r="M183">
        <f t="shared" si="28"/>
        <v>14.675148714663374</v>
      </c>
      <c r="N183">
        <f t="shared" si="29"/>
        <v>-1.783</v>
      </c>
      <c r="O183" s="8">
        <f t="shared" si="30"/>
        <v>0.07505673593367312</v>
      </c>
      <c r="P183" s="8">
        <f t="shared" si="31"/>
        <v>-0.006399046080147741</v>
      </c>
      <c r="Q183" s="8">
        <f t="shared" si="32"/>
        <v>-0.10598579024865007</v>
      </c>
      <c r="R183" s="11">
        <v>182</v>
      </c>
      <c r="S183" s="10">
        <v>36.00438406572523</v>
      </c>
      <c r="T183" s="10">
        <v>18.724291468777956</v>
      </c>
      <c r="U183" s="10">
        <v>-2.179</v>
      </c>
    </row>
    <row r="184" spans="1:21" ht="12.75">
      <c r="A184" s="9">
        <v>-4.563997332243978</v>
      </c>
      <c r="B184" s="9">
        <v>-22.772534936710578</v>
      </c>
      <c r="C184" s="9">
        <v>96</v>
      </c>
      <c r="D184" s="9">
        <v>22.72958391216462</v>
      </c>
      <c r="E184" s="9">
        <v>-2.996238095264794</v>
      </c>
      <c r="F184" s="9">
        <v>-2.4664277897851936</v>
      </c>
      <c r="G184">
        <f t="shared" si="22"/>
        <v>27.2935812444086</v>
      </c>
      <c r="H184">
        <f t="shared" si="23"/>
        <v>19.776296841445784</v>
      </c>
      <c r="I184" s="16">
        <f t="shared" si="24"/>
        <v>15.251096456538288</v>
      </c>
      <c r="J184" s="16">
        <f t="shared" si="25"/>
        <v>30.057370989151345</v>
      </c>
      <c r="K184" s="17">
        <f t="shared" si="26"/>
        <v>-2.0535877897851935</v>
      </c>
      <c r="L184">
        <f t="shared" si="27"/>
        <v>30.039109075089353</v>
      </c>
      <c r="M184">
        <f t="shared" si="28"/>
        <v>15.034873725272334</v>
      </c>
      <c r="N184">
        <f t="shared" si="29"/>
        <v>-1.9689999999999999</v>
      </c>
      <c r="O184" s="8">
        <f t="shared" si="30"/>
        <v>0.2162227312659546</v>
      </c>
      <c r="P184" s="8">
        <f t="shared" si="31"/>
        <v>0.01826191406199129</v>
      </c>
      <c r="Q184" s="8">
        <f t="shared" si="32"/>
        <v>-0.08458778978519366</v>
      </c>
      <c r="R184" s="11">
        <v>183</v>
      </c>
      <c r="S184" s="10">
        <v>37.15113353596247</v>
      </c>
      <c r="T184" s="10">
        <v>20.86864941756137</v>
      </c>
      <c r="U184" s="10">
        <v>-2.196</v>
      </c>
    </row>
    <row r="185" spans="1:21" ht="12.75">
      <c r="A185" s="9">
        <v>-4.563997332243978</v>
      </c>
      <c r="B185" s="9">
        <v>-22.772534936710578</v>
      </c>
      <c r="C185" s="9">
        <v>97</v>
      </c>
      <c r="D185" s="9">
        <v>20.98997836582112</v>
      </c>
      <c r="E185" s="9">
        <v>-1.8760391955960056</v>
      </c>
      <c r="F185" s="9">
        <v>-2.7003168449011254</v>
      </c>
      <c r="G185">
        <f t="shared" si="22"/>
        <v>25.5539756980651</v>
      </c>
      <c r="H185">
        <f t="shared" si="23"/>
        <v>20.89649574111457</v>
      </c>
      <c r="I185" s="16">
        <f t="shared" si="24"/>
        <v>16.6302573808118</v>
      </c>
      <c r="J185" s="16">
        <f t="shared" si="25"/>
        <v>28.51497409579177</v>
      </c>
      <c r="K185" s="17">
        <f t="shared" si="26"/>
        <v>-2.2874768449011254</v>
      </c>
      <c r="L185">
        <f t="shared" si="27"/>
        <v>28.323601471096847</v>
      </c>
      <c r="M185">
        <f t="shared" si="28"/>
        <v>16.40898025340029</v>
      </c>
      <c r="N185">
        <f t="shared" si="29"/>
        <v>-2.18</v>
      </c>
      <c r="O185" s="8">
        <f t="shared" si="30"/>
        <v>0.22127712741150773</v>
      </c>
      <c r="P185" s="8">
        <f t="shared" si="31"/>
        <v>0.19137262469492455</v>
      </c>
      <c r="Q185" s="8">
        <f t="shared" si="32"/>
        <v>-0.10747684490112519</v>
      </c>
      <c r="R185" s="11">
        <v>184</v>
      </c>
      <c r="S185" s="10">
        <v>39.232044725416245</v>
      </c>
      <c r="T185" s="10">
        <v>22.49168853650031</v>
      </c>
      <c r="U185" s="10">
        <v>-2.177</v>
      </c>
    </row>
    <row r="186" spans="1:21" ht="12.75">
      <c r="A186" s="9">
        <v>-4.563997332243978</v>
      </c>
      <c r="B186" s="9">
        <v>-22.772534936710578</v>
      </c>
      <c r="C186" s="9">
        <v>95</v>
      </c>
      <c r="D186" s="9">
        <v>19.395774513039434</v>
      </c>
      <c r="E186" s="9">
        <v>-3.975230963378528</v>
      </c>
      <c r="F186" s="9">
        <v>-2.4278610638415756</v>
      </c>
      <c r="G186">
        <f t="shared" si="22"/>
        <v>23.959771845283413</v>
      </c>
      <c r="H186">
        <f t="shared" si="23"/>
        <v>18.79730397333205</v>
      </c>
      <c r="I186" s="16">
        <f t="shared" si="24"/>
        <v>14.807062619019408</v>
      </c>
      <c r="J186" s="16">
        <f t="shared" si="25"/>
        <v>26.611279566009575</v>
      </c>
      <c r="K186" s="17">
        <f t="shared" si="26"/>
        <v>-2.0150210638415755</v>
      </c>
      <c r="L186">
        <f t="shared" si="27"/>
        <v>26.61223446030237</v>
      </c>
      <c r="M186">
        <f t="shared" si="28"/>
        <v>14.70161800584871</v>
      </c>
      <c r="N186">
        <f t="shared" si="29"/>
        <v>-1.9220000000000002</v>
      </c>
      <c r="O186" s="8">
        <f t="shared" si="30"/>
        <v>0.10544461317069853</v>
      </c>
      <c r="P186" s="8">
        <f t="shared" si="31"/>
        <v>-0.0009548942927963822</v>
      </c>
      <c r="Q186" s="8">
        <f t="shared" si="32"/>
        <v>-0.09302106384157538</v>
      </c>
      <c r="R186" s="11">
        <v>185</v>
      </c>
      <c r="S186" s="10">
        <v>35.37286676051082</v>
      </c>
      <c r="T186" s="10">
        <v>23.20081365605847</v>
      </c>
      <c r="U186" s="10">
        <v>-2.613</v>
      </c>
    </row>
    <row r="187" spans="1:21" ht="12.75">
      <c r="A187" s="9">
        <v>-4.563997332243978</v>
      </c>
      <c r="B187" s="9">
        <v>-22.772534936710578</v>
      </c>
      <c r="C187" s="9">
        <v>71</v>
      </c>
      <c r="D187" s="9">
        <v>15.56305033761084</v>
      </c>
      <c r="E187" s="9">
        <v>-4.261113326765823</v>
      </c>
      <c r="F187" s="9">
        <v>-2.3464941399539945</v>
      </c>
      <c r="G187">
        <f aca="true" t="shared" si="33" ref="G187:G203">D187-A187</f>
        <v>20.127047669854818</v>
      </c>
      <c r="H187">
        <f aca="true" t="shared" si="34" ref="H187:H203">E187-B187</f>
        <v>18.511421609944755</v>
      </c>
      <c r="I187" s="16">
        <f aca="true" t="shared" si="35" ref="I187:I203">SIN(alpha)*G187+COS(alpha)*H187</f>
        <v>15.125807636792072</v>
      </c>
      <c r="J187" s="16">
        <f aca="true" t="shared" si="36" ref="J187:J203">COS(alpha)*G187-SIN(alpha)*H187</f>
        <v>22.78114837448939</v>
      </c>
      <c r="K187" s="17">
        <f aca="true" t="shared" si="37" ref="K187:K203">F187+0.41284</f>
        <v>-1.9336541399539944</v>
      </c>
      <c r="L187">
        <f aca="true" t="shared" si="38" ref="L187:L203">VLOOKUP(C187,$R$2:$U$203,2,FALSE)</f>
        <v>22.768015466791297</v>
      </c>
      <c r="M187">
        <f aca="true" t="shared" si="39" ref="M187:M203">VLOOKUP(C187,$R$2:$U$203,3,FALSE)</f>
        <v>15.037655697080986</v>
      </c>
      <c r="N187">
        <f aca="true" t="shared" si="40" ref="N187:N203">VLOOKUP(C187,$R$2:$U$203,4,FALSE)</f>
        <v>-1.826</v>
      </c>
      <c r="O187" s="8">
        <f aca="true" t="shared" si="41" ref="O187:O203">I187-M187</f>
        <v>0.0881519397110857</v>
      </c>
      <c r="P187" s="8">
        <f aca="true" t="shared" si="42" ref="P187:P203">J187-L187</f>
        <v>0.013132907698093277</v>
      </c>
      <c r="Q187" s="8">
        <f t="shared" si="32"/>
        <v>-0.10765413995399431</v>
      </c>
      <c r="R187" s="11">
        <v>186</v>
      </c>
      <c r="S187" s="10">
        <v>34.377565702295854</v>
      </c>
      <c r="T187" s="10">
        <v>20.95522558085051</v>
      </c>
      <c r="U187" s="10">
        <v>-2.554</v>
      </c>
    </row>
    <row r="188" spans="1:21" ht="12.75">
      <c r="A188" s="9">
        <v>-4.563997332243978</v>
      </c>
      <c r="B188" s="9">
        <v>-22.772534936710578</v>
      </c>
      <c r="C188" s="9">
        <v>72</v>
      </c>
      <c r="D188" s="9">
        <v>14.384297938578666</v>
      </c>
      <c r="E188" s="9">
        <v>-5.662212737108068</v>
      </c>
      <c r="F188" s="9">
        <v>-1.899254846738294</v>
      </c>
      <c r="G188">
        <f t="shared" si="33"/>
        <v>18.948295270822644</v>
      </c>
      <c r="H188">
        <f t="shared" si="34"/>
        <v>17.11032219960251</v>
      </c>
      <c r="I188" s="16">
        <f t="shared" si="35"/>
        <v>13.926911023242294</v>
      </c>
      <c r="J188" s="16">
        <f t="shared" si="36"/>
        <v>21.39724675735602</v>
      </c>
      <c r="K188" s="17">
        <f t="shared" si="37"/>
        <v>-1.486414846738294</v>
      </c>
      <c r="L188">
        <f t="shared" si="38"/>
        <v>21.371454364424615</v>
      </c>
      <c r="M188">
        <f t="shared" si="39"/>
        <v>13.842278732539523</v>
      </c>
      <c r="N188">
        <f t="shared" si="40"/>
        <v>-1.399</v>
      </c>
      <c r="O188" s="8">
        <f t="shared" si="41"/>
        <v>0.08463229070277123</v>
      </c>
      <c r="P188" s="8">
        <f t="shared" si="42"/>
        <v>0.025792392931403896</v>
      </c>
      <c r="Q188" s="8">
        <f t="shared" si="32"/>
        <v>-0.08741484673829403</v>
      </c>
      <c r="R188" s="11">
        <v>187</v>
      </c>
      <c r="S188" s="10">
        <v>33.419327442842125</v>
      </c>
      <c r="T188" s="10">
        <v>22.376489609143317</v>
      </c>
      <c r="U188" s="10">
        <v>-2.583</v>
      </c>
    </row>
    <row r="189" spans="1:21" ht="12.75">
      <c r="A189" s="9">
        <v>-4.563997332243978</v>
      </c>
      <c r="B189" s="9">
        <v>-22.772534936710578</v>
      </c>
      <c r="C189" s="9">
        <v>76</v>
      </c>
      <c r="D189" s="9">
        <v>17.648952189230165</v>
      </c>
      <c r="E189" s="9">
        <v>-5.806081771549437</v>
      </c>
      <c r="F189" s="9">
        <v>-2.300436049974884</v>
      </c>
      <c r="G189">
        <f t="shared" si="33"/>
        <v>22.212949521474144</v>
      </c>
      <c r="H189">
        <f t="shared" si="34"/>
        <v>16.96645316516114</v>
      </c>
      <c r="I189" s="16">
        <f t="shared" si="35"/>
        <v>13.272823519679363</v>
      </c>
      <c r="J189" s="16">
        <f t="shared" si="36"/>
        <v>24.59893931177951</v>
      </c>
      <c r="K189" s="17">
        <f t="shared" si="37"/>
        <v>-1.887596049974884</v>
      </c>
      <c r="L189">
        <f t="shared" si="38"/>
        <v>24.58410706899201</v>
      </c>
      <c r="M189">
        <f t="shared" si="39"/>
        <v>13.221692235880283</v>
      </c>
      <c r="N189">
        <f t="shared" si="40"/>
        <v>-1.814</v>
      </c>
      <c r="O189" s="8">
        <f t="shared" si="41"/>
        <v>0.05113128379908005</v>
      </c>
      <c r="P189" s="8">
        <f t="shared" si="42"/>
        <v>0.014832242787498728</v>
      </c>
      <c r="Q189" s="8">
        <f t="shared" si="32"/>
        <v>-0.073596049974884</v>
      </c>
      <c r="R189" s="11">
        <v>188</v>
      </c>
      <c r="S189" s="10">
        <v>33.79544706452136</v>
      </c>
      <c r="T189" s="10">
        <v>25.504478584537555</v>
      </c>
      <c r="U189" s="10">
        <v>-2.705</v>
      </c>
    </row>
    <row r="190" spans="1:21" ht="12.75">
      <c r="A190" s="9">
        <v>-4.563997332243978</v>
      </c>
      <c r="B190" s="9">
        <v>-22.772534936710578</v>
      </c>
      <c r="C190" s="9">
        <v>91</v>
      </c>
      <c r="D190" s="9">
        <v>21.4615354099613</v>
      </c>
      <c r="E190" s="9">
        <v>-8.807664374598758</v>
      </c>
      <c r="F190" s="9">
        <v>-2.2071093542714104</v>
      </c>
      <c r="G190">
        <f t="shared" si="33"/>
        <v>26.02553274220528</v>
      </c>
      <c r="H190">
        <f t="shared" si="34"/>
        <v>13.96487056211182</v>
      </c>
      <c r="I190" s="16">
        <f t="shared" si="35"/>
        <v>9.710453113169365</v>
      </c>
      <c r="J190" s="16">
        <f t="shared" si="36"/>
        <v>27.893602576022264</v>
      </c>
      <c r="K190" s="17">
        <f t="shared" si="37"/>
        <v>-1.7942693542714103</v>
      </c>
      <c r="L190">
        <f t="shared" si="38"/>
        <v>27.870476003168466</v>
      </c>
      <c r="M190">
        <f t="shared" si="39"/>
        <v>9.624657870117296</v>
      </c>
      <c r="N190">
        <f t="shared" si="40"/>
        <v>-1.8079999999999998</v>
      </c>
      <c r="O190" s="8">
        <f t="shared" si="41"/>
        <v>0.08579524305206832</v>
      </c>
      <c r="P190" s="8">
        <f t="shared" si="42"/>
        <v>0.02312657285379771</v>
      </c>
      <c r="Q190" s="8">
        <f t="shared" si="32"/>
        <v>0.013730645728589508</v>
      </c>
      <c r="R190" s="11">
        <v>189</v>
      </c>
      <c r="S190" s="10">
        <v>31.89653475029313</v>
      </c>
      <c r="T190" s="10">
        <v>26.987890200668563</v>
      </c>
      <c r="U190" s="10">
        <v>-2.645</v>
      </c>
    </row>
    <row r="191" spans="1:21" ht="12.75">
      <c r="A191" s="9">
        <v>-4.563997332243978</v>
      </c>
      <c r="B191" s="9">
        <v>-22.772534936710578</v>
      </c>
      <c r="C191" s="9">
        <v>92</v>
      </c>
      <c r="D191" s="9">
        <v>22.67467632104811</v>
      </c>
      <c r="E191" s="9">
        <v>-6.54100299765107</v>
      </c>
      <c r="F191" s="9">
        <v>-2.360104439403467</v>
      </c>
      <c r="G191">
        <f t="shared" si="33"/>
        <v>27.23867365329209</v>
      </c>
      <c r="H191">
        <f t="shared" si="34"/>
        <v>16.231531939059508</v>
      </c>
      <c r="I191" s="16">
        <f t="shared" si="35"/>
        <v>11.758807583249393</v>
      </c>
      <c r="J191" s="16">
        <f t="shared" si="36"/>
        <v>29.447214056670525</v>
      </c>
      <c r="K191" s="17">
        <f t="shared" si="37"/>
        <v>-1.947264439403467</v>
      </c>
      <c r="L191">
        <f t="shared" si="38"/>
        <v>29.417428329550564</v>
      </c>
      <c r="M191">
        <f t="shared" si="39"/>
        <v>11.622224014178864</v>
      </c>
      <c r="N191">
        <f t="shared" si="40"/>
        <v>-1.758</v>
      </c>
      <c r="O191" s="8">
        <f t="shared" si="41"/>
        <v>0.13658356907052926</v>
      </c>
      <c r="P191" s="8">
        <f t="shared" si="42"/>
        <v>0.02978572711996108</v>
      </c>
      <c r="Q191" s="8">
        <f t="shared" si="32"/>
        <v>-0.18926443940346704</v>
      </c>
      <c r="R191" s="11">
        <v>190</v>
      </c>
      <c r="S191" s="10">
        <v>35.23532268182251</v>
      </c>
      <c r="T191" s="10">
        <v>28.03663857290749</v>
      </c>
      <c r="U191" s="10">
        <v>-3.075</v>
      </c>
    </row>
    <row r="192" spans="1:21" ht="12.75">
      <c r="A192" s="9">
        <v>-4.563997332243978</v>
      </c>
      <c r="B192" s="9">
        <v>-22.772534936710578</v>
      </c>
      <c r="C192" s="9">
        <v>165</v>
      </c>
      <c r="D192" s="9">
        <v>25.647000833297003</v>
      </c>
      <c r="E192" s="9">
        <v>-5.134616115598868</v>
      </c>
      <c r="F192" s="9">
        <v>-2.2370761879949397</v>
      </c>
      <c r="G192">
        <f t="shared" si="33"/>
        <v>30.210998165540982</v>
      </c>
      <c r="H192">
        <f t="shared" si="34"/>
        <v>17.63791882111171</v>
      </c>
      <c r="I192" s="16">
        <f t="shared" si="35"/>
        <v>12.681638645315639</v>
      </c>
      <c r="J192" s="16">
        <f t="shared" si="36"/>
        <v>32.60332240383002</v>
      </c>
      <c r="K192" s="17">
        <f t="shared" si="37"/>
        <v>-1.8242361879949396</v>
      </c>
      <c r="L192">
        <f t="shared" si="38"/>
        <v>32.60922335222917</v>
      </c>
      <c r="M192">
        <f t="shared" si="39"/>
        <v>12.508174183885972</v>
      </c>
      <c r="N192">
        <f t="shared" si="40"/>
        <v>-1.6420000000000001</v>
      </c>
      <c r="O192" s="8">
        <f t="shared" si="41"/>
        <v>0.17346446142966698</v>
      </c>
      <c r="P192" s="8">
        <f t="shared" si="42"/>
        <v>-0.005900948399151673</v>
      </c>
      <c r="Q192" s="8">
        <f t="shared" si="32"/>
        <v>-0.18223618799493946</v>
      </c>
      <c r="R192" s="11">
        <v>191</v>
      </c>
      <c r="S192" s="10">
        <v>38.761168919093684</v>
      </c>
      <c r="T192" s="10">
        <v>27.6333417701422</v>
      </c>
      <c r="U192" s="10">
        <v>-3.041</v>
      </c>
    </row>
    <row r="193" spans="1:21" ht="12.75">
      <c r="A193" s="9">
        <v>-4.563997332243978</v>
      </c>
      <c r="B193" s="9">
        <v>-22.772534936710578</v>
      </c>
      <c r="C193" s="9">
        <v>167</v>
      </c>
      <c r="D193" s="9">
        <v>25.112021299326145</v>
      </c>
      <c r="E193" s="9">
        <v>-8.001822646254409</v>
      </c>
      <c r="F193" s="9">
        <v>-2.0441727482055336</v>
      </c>
      <c r="G193">
        <f t="shared" si="33"/>
        <v>29.676018631570123</v>
      </c>
      <c r="H193">
        <f t="shared" si="34"/>
        <v>14.770712290456169</v>
      </c>
      <c r="I193" s="16">
        <f t="shared" si="35"/>
        <v>9.933813805543615</v>
      </c>
      <c r="J193" s="16">
        <f t="shared" si="36"/>
        <v>31.6252963095292</v>
      </c>
      <c r="K193" s="17">
        <f t="shared" si="37"/>
        <v>-1.6313327482055335</v>
      </c>
      <c r="L193">
        <f t="shared" si="38"/>
        <v>31.589334052302565</v>
      </c>
      <c r="M193">
        <f t="shared" si="39"/>
        <v>9.771313283895765</v>
      </c>
      <c r="N193">
        <f t="shared" si="40"/>
        <v>-1.579</v>
      </c>
      <c r="O193" s="8">
        <f t="shared" si="41"/>
        <v>0.1625005216478499</v>
      </c>
      <c r="P193" s="8">
        <f t="shared" si="42"/>
        <v>0.03596225722663604</v>
      </c>
      <c r="Q193" s="8">
        <f t="shared" si="32"/>
        <v>-0.052332748205533575</v>
      </c>
      <c r="R193" s="11">
        <v>192</v>
      </c>
      <c r="S193" s="10">
        <v>37.93229655491608</v>
      </c>
      <c r="T193" s="10">
        <v>29.303901737309683</v>
      </c>
      <c r="U193" s="10">
        <v>-3.452</v>
      </c>
    </row>
    <row r="194" spans="1:21" ht="12.75">
      <c r="A194" s="9">
        <v>-4.563997332243978</v>
      </c>
      <c r="B194" s="9">
        <v>-22.772534936710578</v>
      </c>
      <c r="C194" s="9">
        <v>90</v>
      </c>
      <c r="D194" s="9">
        <v>23.341334500269113</v>
      </c>
      <c r="E194" s="9">
        <v>-9.664879379000503</v>
      </c>
      <c r="F194" s="9">
        <v>-2.275715919577613</v>
      </c>
      <c r="G194">
        <f t="shared" si="33"/>
        <v>27.90533183251309</v>
      </c>
      <c r="H194">
        <f t="shared" si="34"/>
        <v>13.107655557710075</v>
      </c>
      <c r="I194" s="16">
        <f t="shared" si="35"/>
        <v>8.569035095823498</v>
      </c>
      <c r="J194" s="16">
        <f t="shared" si="36"/>
        <v>29.615702193748195</v>
      </c>
      <c r="K194" s="17">
        <f t="shared" si="37"/>
        <v>-1.862875919577613</v>
      </c>
      <c r="L194">
        <f t="shared" si="38"/>
        <v>29.52742601965868</v>
      </c>
      <c r="M194">
        <f t="shared" si="39"/>
        <v>8.331572937542074</v>
      </c>
      <c r="N194">
        <f t="shared" si="40"/>
        <v>-1.681</v>
      </c>
      <c r="O194" s="8">
        <f t="shared" si="41"/>
        <v>0.23746215828142425</v>
      </c>
      <c r="P194" s="8">
        <f t="shared" si="42"/>
        <v>0.08827617408951483</v>
      </c>
      <c r="Q194" s="8">
        <f t="shared" si="32"/>
        <v>-0.18187591957761295</v>
      </c>
      <c r="R194" s="11">
        <v>193</v>
      </c>
      <c r="S194" s="10">
        <v>33.93179961015823</v>
      </c>
      <c r="T194" s="10">
        <v>29.406790973788105</v>
      </c>
      <c r="U194" s="10">
        <v>-3.435</v>
      </c>
    </row>
    <row r="195" spans="1:21" ht="12.75">
      <c r="A195" s="9">
        <v>-4.563997332243978</v>
      </c>
      <c r="B195" s="9">
        <v>-22.772534936710578</v>
      </c>
      <c r="C195" s="9">
        <v>87</v>
      </c>
      <c r="D195" s="9">
        <v>21.21372106097246</v>
      </c>
      <c r="E195" s="9">
        <v>-15.22026554246253</v>
      </c>
      <c r="F195" s="9">
        <v>-1.9888697093955852</v>
      </c>
      <c r="G195">
        <f t="shared" si="33"/>
        <v>25.77771839321644</v>
      </c>
      <c r="H195">
        <f t="shared" si="34"/>
        <v>7.552269394248048</v>
      </c>
      <c r="I195" s="16">
        <f t="shared" si="35"/>
        <v>3.416069864328639</v>
      </c>
      <c r="J195" s="16">
        <f t="shared" si="36"/>
        <v>26.643160571623078</v>
      </c>
      <c r="K195" s="17">
        <f t="shared" si="37"/>
        <v>-1.576029709395585</v>
      </c>
      <c r="L195">
        <f t="shared" si="38"/>
        <v>26.691303334565223</v>
      </c>
      <c r="M195">
        <f t="shared" si="39"/>
        <v>3.382015976045596</v>
      </c>
      <c r="N195">
        <f t="shared" si="40"/>
        <v>-1.593</v>
      </c>
      <c r="O195" s="8">
        <f t="shared" si="41"/>
        <v>0.03405388828304323</v>
      </c>
      <c r="P195" s="8">
        <f t="shared" si="42"/>
        <v>-0.04814276294214537</v>
      </c>
      <c r="Q195" s="8">
        <f aca="true" t="shared" si="43" ref="Q195:Q203">K195-N195</f>
        <v>0.016970290604414906</v>
      </c>
      <c r="R195" s="11">
        <v>194</v>
      </c>
      <c r="S195" s="10">
        <v>32.1963760155524</v>
      </c>
      <c r="T195" s="10">
        <v>30.796306697803264</v>
      </c>
      <c r="U195" s="10">
        <v>-3.475</v>
      </c>
    </row>
    <row r="196" spans="1:21" ht="12.75">
      <c r="A196" s="9">
        <v>-4.563997332243978</v>
      </c>
      <c r="B196" s="9">
        <v>-22.772534936710578</v>
      </c>
      <c r="C196" s="9">
        <v>85</v>
      </c>
      <c r="D196" s="9">
        <v>17.82022002974478</v>
      </c>
      <c r="E196" s="9">
        <v>-18.989624423677018</v>
      </c>
      <c r="F196" s="9">
        <v>-1.6162276841962708</v>
      </c>
      <c r="G196">
        <f t="shared" si="33"/>
        <v>22.38421736198876</v>
      </c>
      <c r="H196">
        <f t="shared" si="34"/>
        <v>3.78291051303356</v>
      </c>
      <c r="I196" s="16">
        <f t="shared" si="35"/>
        <v>0.22556099236768778</v>
      </c>
      <c r="J196" s="16">
        <f t="shared" si="36"/>
        <v>22.700500459177128</v>
      </c>
      <c r="K196" s="17">
        <f t="shared" si="37"/>
        <v>-1.203387684196271</v>
      </c>
      <c r="L196">
        <f t="shared" si="38"/>
        <v>22.757127541899216</v>
      </c>
      <c r="M196">
        <f t="shared" si="39"/>
        <v>0.2534939875659169</v>
      </c>
      <c r="N196">
        <f t="shared" si="40"/>
        <v>-1.095</v>
      </c>
      <c r="O196" s="8">
        <f t="shared" si="41"/>
        <v>-0.027932995198229116</v>
      </c>
      <c r="P196" s="8">
        <f t="shared" si="42"/>
        <v>-0.05662708272208761</v>
      </c>
      <c r="Q196" s="8">
        <f t="shared" si="43"/>
        <v>-0.10838768419627098</v>
      </c>
      <c r="R196" s="11">
        <v>195</v>
      </c>
      <c r="S196" s="10">
        <v>34.67936950539627</v>
      </c>
      <c r="T196" s="10">
        <v>32.06774066360447</v>
      </c>
      <c r="U196" s="10">
        <v>-3.693</v>
      </c>
    </row>
    <row r="197" spans="1:21" ht="12.75">
      <c r="A197" s="9">
        <v>-4.563997332243978</v>
      </c>
      <c r="B197" s="9">
        <v>-22.772534936710578</v>
      </c>
      <c r="C197" s="9">
        <v>79</v>
      </c>
      <c r="D197" s="9">
        <v>14.347842022415566</v>
      </c>
      <c r="E197" s="9">
        <v>-13.638740610391615</v>
      </c>
      <c r="F197" s="9">
        <v>-1.2733037357537387</v>
      </c>
      <c r="G197">
        <f t="shared" si="33"/>
        <v>18.911839354659545</v>
      </c>
      <c r="H197">
        <f t="shared" si="34"/>
        <v>9.133794326318963</v>
      </c>
      <c r="I197" s="16">
        <f t="shared" si="35"/>
        <v>6.054806395150818</v>
      </c>
      <c r="J197" s="16">
        <f t="shared" si="36"/>
        <v>20.110275634341438</v>
      </c>
      <c r="K197" s="17">
        <f t="shared" si="37"/>
        <v>-0.8604637357537387</v>
      </c>
      <c r="L197">
        <f t="shared" si="38"/>
        <v>20.089583824161707</v>
      </c>
      <c r="M197">
        <f t="shared" si="39"/>
        <v>6.010174933558941</v>
      </c>
      <c r="N197">
        <f t="shared" si="40"/>
        <v>-0.849</v>
      </c>
      <c r="O197" s="8">
        <f t="shared" si="41"/>
        <v>0.04463146159187659</v>
      </c>
      <c r="P197" s="8">
        <f t="shared" si="42"/>
        <v>0.020691810179730652</v>
      </c>
      <c r="Q197" s="8">
        <f t="shared" si="43"/>
        <v>-0.011463735753738713</v>
      </c>
      <c r="R197" s="11">
        <v>196</v>
      </c>
      <c r="S197" s="10">
        <v>31.41997373183039</v>
      </c>
      <c r="T197" s="10">
        <v>34.197605492944795</v>
      </c>
      <c r="U197" s="10">
        <v>-3.81</v>
      </c>
    </row>
    <row r="198" spans="1:21" ht="12.75">
      <c r="A198" s="9">
        <v>-4.563997332243978</v>
      </c>
      <c r="B198" s="9">
        <v>-22.772534936710578</v>
      </c>
      <c r="C198" s="9">
        <v>172</v>
      </c>
      <c r="D198" s="9">
        <v>29.86532224493218</v>
      </c>
      <c r="E198" s="9">
        <v>-13.875698064052134</v>
      </c>
      <c r="F198" s="9">
        <v>-2.0988249240412005</v>
      </c>
      <c r="G198">
        <f t="shared" si="33"/>
        <v>34.42931957717616</v>
      </c>
      <c r="H198">
        <f t="shared" si="34"/>
        <v>8.896836872658444</v>
      </c>
      <c r="I198" s="16">
        <f t="shared" si="35"/>
        <v>3.387160233309517</v>
      </c>
      <c r="J198" s="16">
        <f t="shared" si="36"/>
        <v>35.39857198306038</v>
      </c>
      <c r="K198" s="17">
        <f t="shared" si="37"/>
        <v>-1.6859849240412004</v>
      </c>
      <c r="L198">
        <f t="shared" si="38"/>
        <v>35.327719948108616</v>
      </c>
      <c r="M198">
        <f t="shared" si="39"/>
        <v>3.251762080473986</v>
      </c>
      <c r="N198">
        <f t="shared" si="40"/>
        <v>-1.6340000000000001</v>
      </c>
      <c r="O198" s="8">
        <f t="shared" si="41"/>
        <v>0.13539815283553125</v>
      </c>
      <c r="P198" s="8">
        <f t="shared" si="42"/>
        <v>0.07085203495176273</v>
      </c>
      <c r="Q198" s="8">
        <f t="shared" si="43"/>
        <v>-0.05198492404120025</v>
      </c>
      <c r="R198" s="11">
        <v>197</v>
      </c>
      <c r="S198" s="10">
        <v>29.527081296602162</v>
      </c>
      <c r="T198" s="10">
        <v>32.21193224977115</v>
      </c>
      <c r="U198" s="10">
        <v>-3.254</v>
      </c>
    </row>
    <row r="199" spans="1:21" ht="12.75">
      <c r="A199" s="9">
        <v>-4.563997332243978</v>
      </c>
      <c r="B199" s="9">
        <v>-22.772534936710578</v>
      </c>
      <c r="C199" s="9">
        <v>173</v>
      </c>
      <c r="D199" s="9">
        <v>31.938473735993107</v>
      </c>
      <c r="E199" s="9">
        <v>-15.496865890878922</v>
      </c>
      <c r="F199" s="9">
        <v>-2.2599860880489526</v>
      </c>
      <c r="G199">
        <f t="shared" si="33"/>
        <v>36.502471068237085</v>
      </c>
      <c r="H199">
        <f t="shared" si="34"/>
        <v>7.2756690458316555</v>
      </c>
      <c r="I199" s="16">
        <f t="shared" si="35"/>
        <v>1.4609193171146861</v>
      </c>
      <c r="J199" s="16">
        <f t="shared" si="36"/>
        <v>37.19181991918168</v>
      </c>
      <c r="K199" s="17">
        <f t="shared" si="37"/>
        <v>-1.8471460880489525</v>
      </c>
      <c r="L199">
        <f t="shared" si="38"/>
        <v>37.110805320295974</v>
      </c>
      <c r="M199">
        <f t="shared" si="39"/>
        <v>1.2519764530900237</v>
      </c>
      <c r="N199">
        <f t="shared" si="40"/>
        <v>-1.8</v>
      </c>
      <c r="O199" s="8">
        <f t="shared" si="41"/>
        <v>0.20894286402466244</v>
      </c>
      <c r="P199" s="8">
        <f t="shared" si="42"/>
        <v>0.08101459888570872</v>
      </c>
      <c r="Q199" s="8">
        <f t="shared" si="43"/>
        <v>-0.047146088048952484</v>
      </c>
      <c r="R199" s="11">
        <v>198</v>
      </c>
      <c r="S199" s="10">
        <v>32.17845335078456</v>
      </c>
      <c r="T199" s="10">
        <v>36.14748485014388</v>
      </c>
      <c r="U199" s="10">
        <v>-3.8870000000000005</v>
      </c>
    </row>
    <row r="200" spans="1:21" ht="12.75">
      <c r="A200" s="9">
        <v>-4.563997332243978</v>
      </c>
      <c r="B200" s="9">
        <v>-22.772534936710578</v>
      </c>
      <c r="C200" s="9">
        <v>174</v>
      </c>
      <c r="D200" s="9">
        <v>32.01410935947516</v>
      </c>
      <c r="E200" s="9">
        <v>-12.601235529304887</v>
      </c>
      <c r="F200" s="9">
        <v>-2.275129742042984</v>
      </c>
      <c r="G200">
        <f t="shared" si="33"/>
        <v>36.578106691719135</v>
      </c>
      <c r="H200">
        <f t="shared" si="34"/>
        <v>10.17129940740569</v>
      </c>
      <c r="I200" s="16">
        <f t="shared" si="35"/>
        <v>4.3088555914906115</v>
      </c>
      <c r="J200" s="16">
        <f t="shared" si="36"/>
        <v>37.7206440066651</v>
      </c>
      <c r="K200" s="17">
        <f t="shared" si="37"/>
        <v>-1.862289742042984</v>
      </c>
      <c r="L200">
        <f t="shared" si="38"/>
        <v>37.66472953153733</v>
      </c>
      <c r="M200">
        <f t="shared" si="39"/>
        <v>4.1609893386236445</v>
      </c>
      <c r="N200">
        <f t="shared" si="40"/>
        <v>-1.7920000000000003</v>
      </c>
      <c r="O200" s="8">
        <f t="shared" si="41"/>
        <v>0.14786625286696697</v>
      </c>
      <c r="P200" s="8">
        <f t="shared" si="42"/>
        <v>0.05591447512776426</v>
      </c>
      <c r="Q200" s="8">
        <f t="shared" si="43"/>
        <v>-0.07028974204298377</v>
      </c>
      <c r="R200" s="11">
        <v>199</v>
      </c>
      <c r="S200" s="10">
        <v>33.9204610923927</v>
      </c>
      <c r="T200" s="10">
        <v>35.01093688891335</v>
      </c>
      <c r="U200" s="10">
        <v>-3.995</v>
      </c>
    </row>
    <row r="201" spans="1:21" ht="12.75">
      <c r="A201" s="9">
        <v>-4.563997332243978</v>
      </c>
      <c r="B201" s="9">
        <v>-22.772534936710578</v>
      </c>
      <c r="C201" s="9">
        <v>175</v>
      </c>
      <c r="D201" s="9">
        <v>31.83179305136146</v>
      </c>
      <c r="E201" s="9">
        <v>-9.666390816863714</v>
      </c>
      <c r="F201" s="9">
        <v>-2.0020865653522515</v>
      </c>
      <c r="G201">
        <f t="shared" si="33"/>
        <v>36.39579038360544</v>
      </c>
      <c r="H201">
        <f t="shared" si="34"/>
        <v>13.106144119846864</v>
      </c>
      <c r="I201" s="16">
        <f t="shared" si="35"/>
        <v>7.235975800203745</v>
      </c>
      <c r="J201" s="16">
        <f t="shared" si="36"/>
        <v>38.00085822131401</v>
      </c>
      <c r="K201" s="17">
        <f t="shared" si="37"/>
        <v>-1.5892465653522514</v>
      </c>
      <c r="L201">
        <f t="shared" si="38"/>
        <v>37.95662483676314</v>
      </c>
      <c r="M201">
        <f t="shared" si="39"/>
        <v>7.065435779993691</v>
      </c>
      <c r="N201">
        <f t="shared" si="40"/>
        <v>-1.559</v>
      </c>
      <c r="O201" s="8">
        <f t="shared" si="41"/>
        <v>0.170540020210054</v>
      </c>
      <c r="P201" s="8">
        <f t="shared" si="42"/>
        <v>0.044233384550871335</v>
      </c>
      <c r="Q201" s="8">
        <f t="shared" si="43"/>
        <v>-0.030246565352251453</v>
      </c>
      <c r="R201" s="11">
        <v>200</v>
      </c>
      <c r="S201" s="10">
        <v>37.98389954463736</v>
      </c>
      <c r="T201" s="10">
        <v>32.88667302940353</v>
      </c>
      <c r="U201" s="10">
        <v>-3.845</v>
      </c>
    </row>
    <row r="202" spans="1:21" ht="12.75">
      <c r="A202" s="9">
        <v>-4.563997332243978</v>
      </c>
      <c r="B202" s="9">
        <v>-22.772534936710578</v>
      </c>
      <c r="C202" s="9">
        <v>176</v>
      </c>
      <c r="D202" s="9">
        <v>30.061817161999695</v>
      </c>
      <c r="E202" s="9">
        <v>-8.159347281946944</v>
      </c>
      <c r="F202" s="9">
        <v>-2.0219714582424384</v>
      </c>
      <c r="G202">
        <f t="shared" si="33"/>
        <v>34.62581449424367</v>
      </c>
      <c r="H202">
        <f t="shared" si="34"/>
        <v>14.613187654763633</v>
      </c>
      <c r="I202" s="16">
        <f t="shared" si="35"/>
        <v>9.00195734625701</v>
      </c>
      <c r="J202" s="16">
        <f t="shared" si="36"/>
        <v>36.489136010041136</v>
      </c>
      <c r="K202" s="17">
        <f t="shared" si="37"/>
        <v>-1.6091314582424383</v>
      </c>
      <c r="L202">
        <f t="shared" si="38"/>
        <v>36.44157797058375</v>
      </c>
      <c r="M202">
        <f t="shared" si="39"/>
        <v>8.888752261924349</v>
      </c>
      <c r="N202">
        <f t="shared" si="40"/>
        <v>-1.472</v>
      </c>
      <c r="O202" s="8">
        <f t="shared" si="41"/>
        <v>0.11320508433266063</v>
      </c>
      <c r="P202" s="8">
        <f t="shared" si="42"/>
        <v>0.04755803945738535</v>
      </c>
      <c r="Q202" s="8">
        <f t="shared" si="43"/>
        <v>-0.13713145824243833</v>
      </c>
      <c r="R202" s="11">
        <v>201</v>
      </c>
      <c r="S202" s="10">
        <v>37.48831158306781</v>
      </c>
      <c r="T202" s="10">
        <v>37.71545678645327</v>
      </c>
      <c r="U202" s="10">
        <v>-4.252</v>
      </c>
    </row>
    <row r="203" spans="1:21" ht="12.75">
      <c r="A203" s="9">
        <v>-4.563997332243978</v>
      </c>
      <c r="B203" s="9">
        <v>-22.772534936710578</v>
      </c>
      <c r="C203" s="9">
        <v>169</v>
      </c>
      <c r="D203" s="9">
        <v>26.62008237766306</v>
      </c>
      <c r="E203" s="9">
        <v>-11.521968140902903</v>
      </c>
      <c r="F203" s="9">
        <v>-2.21326612634788</v>
      </c>
      <c r="G203">
        <f t="shared" si="33"/>
        <v>31.18407970990704</v>
      </c>
      <c r="H203">
        <f t="shared" si="34"/>
        <v>11.250566795807675</v>
      </c>
      <c r="I203" s="16">
        <f t="shared" si="35"/>
        <v>6.22071784698012</v>
      </c>
      <c r="J203" s="16">
        <f t="shared" si="36"/>
        <v>32.56262811950272</v>
      </c>
      <c r="K203" s="17">
        <f t="shared" si="37"/>
        <v>-1.80042612634788</v>
      </c>
      <c r="L203">
        <f t="shared" si="38"/>
        <v>32.48339410003014</v>
      </c>
      <c r="M203">
        <f t="shared" si="39"/>
        <v>6.124367077676461</v>
      </c>
      <c r="N203">
        <f t="shared" si="40"/>
        <v>-1.74</v>
      </c>
      <c r="O203" s="8">
        <f t="shared" si="41"/>
        <v>0.09635076930365916</v>
      </c>
      <c r="P203" s="8">
        <f t="shared" si="42"/>
        <v>0.07923401947257958</v>
      </c>
      <c r="Q203" s="8">
        <f t="shared" si="43"/>
        <v>-0.06042612634788003</v>
      </c>
      <c r="R203" s="11">
        <v>202</v>
      </c>
      <c r="S203" s="10">
        <v>39.696742338197296</v>
      </c>
      <c r="T203" s="10">
        <v>37.60537227438088</v>
      </c>
      <c r="U203" s="10">
        <v>-4.574</v>
      </c>
    </row>
    <row r="204" ht="12.75">
      <c r="E204" s="9"/>
    </row>
    <row r="205" spans="3:21" ht="12.75">
      <c r="C205" s="9"/>
      <c r="D205" s="9"/>
      <c r="E205" s="9"/>
      <c r="F205" s="9"/>
      <c r="G205" s="9"/>
      <c r="N205" t="s">
        <v>85</v>
      </c>
      <c r="O205" s="8">
        <f>AVERAGE(O2:O203)</f>
        <v>0.12923970028464749</v>
      </c>
      <c r="P205" s="8">
        <f>AVERAGE(P2:P203)</f>
        <v>-0.07738523505075624</v>
      </c>
      <c r="Q205" s="8">
        <f>AVERAGE(Q2:Q203)</f>
        <v>-0.10787293053002331</v>
      </c>
      <c r="R205" s="11">
        <v>-1</v>
      </c>
      <c r="S205" s="10">
        <v>0</v>
      </c>
      <c r="T205" s="10">
        <v>0</v>
      </c>
      <c r="U205" s="10">
        <v>0</v>
      </c>
    </row>
    <row r="206" spans="3:21" ht="12.75">
      <c r="C206" s="9"/>
      <c r="D206" s="9"/>
      <c r="E206" s="9"/>
      <c r="F206" s="9"/>
      <c r="G206" s="9"/>
      <c r="N206" t="s">
        <v>86</v>
      </c>
      <c r="O206" s="8">
        <f>STDEV(O2:O203)</f>
        <v>0.13136967946424682</v>
      </c>
      <c r="P206" s="8">
        <f>STDEV(P2:P203)</f>
        <v>0.12418887254424156</v>
      </c>
      <c r="Q206" s="8">
        <f>STDEV(Q2:Q203)</f>
        <v>0.07449352178798518</v>
      </c>
      <c r="R206" s="11">
        <v>-2</v>
      </c>
      <c r="S206" s="10">
        <v>40.39300457703041</v>
      </c>
      <c r="T206" s="10">
        <v>-9.992007221626409E-15</v>
      </c>
      <c r="U206" s="10">
        <v>-2.036</v>
      </c>
    </row>
    <row r="207" spans="3:21" ht="12.75">
      <c r="C207" s="9"/>
      <c r="D207" s="9"/>
      <c r="E207" s="9"/>
      <c r="F207" s="9"/>
      <c r="G207" s="9"/>
      <c r="N207" t="s">
        <v>87</v>
      </c>
      <c r="O207" s="8">
        <f>MIN(O2:O203)</f>
        <v>-0.21251415714141686</v>
      </c>
      <c r="P207" s="8">
        <f>MIN(P2:P203)</f>
        <v>-0.64548393291496</v>
      </c>
      <c r="Q207" s="8">
        <f>MIN(Q2:Q203)</f>
        <v>-0.3081218466401485</v>
      </c>
      <c r="R207" s="11">
        <v>-3</v>
      </c>
      <c r="S207" s="10">
        <v>39.99386109739019</v>
      </c>
      <c r="T207" s="10">
        <v>39.63677706982065</v>
      </c>
      <c r="U207" s="10">
        <v>-4.673</v>
      </c>
    </row>
    <row r="208" spans="3:21" ht="12.75">
      <c r="C208" s="9"/>
      <c r="D208" s="9"/>
      <c r="E208" s="9"/>
      <c r="F208" s="9"/>
      <c r="G208" s="9"/>
      <c r="N208" t="s">
        <v>88</v>
      </c>
      <c r="O208" s="8">
        <f>MAX(O2:O203)</f>
        <v>0.40405150632630793</v>
      </c>
      <c r="P208" s="8">
        <f>MAX(P2:P203)</f>
        <v>0.22077081018246325</v>
      </c>
      <c r="Q208" s="8">
        <f>MAX(Q2:Q203)</f>
        <v>0.1123676759826523</v>
      </c>
      <c r="R208" s="11">
        <v>-4</v>
      </c>
      <c r="S208" s="10">
        <v>-0.1440220637438723</v>
      </c>
      <c r="T208" s="10">
        <v>39.968986210500205</v>
      </c>
      <c r="U208" s="10">
        <v>-1.7970000000000002</v>
      </c>
    </row>
    <row r="209" spans="3:7" ht="12.75">
      <c r="C209" s="9"/>
      <c r="D209" s="9"/>
      <c r="E209" s="9"/>
      <c r="F209" s="9"/>
      <c r="G209" s="9"/>
    </row>
    <row r="210" spans="3:7" ht="12.75">
      <c r="C210" s="9"/>
      <c r="D210" s="9"/>
      <c r="E210" s="9"/>
      <c r="F210" s="9"/>
      <c r="G210" s="9"/>
    </row>
    <row r="211" spans="3:7" ht="12.75">
      <c r="C211" s="9"/>
      <c r="D211" s="9"/>
      <c r="E211" s="9"/>
      <c r="F211" s="9"/>
      <c r="G211" s="9"/>
    </row>
    <row r="212" spans="3:7" ht="12.75">
      <c r="C212" s="9"/>
      <c r="D212" s="9"/>
      <c r="E212" s="9"/>
      <c r="F212" s="9"/>
      <c r="G212" s="9"/>
    </row>
    <row r="213" spans="3:7" ht="12.75">
      <c r="C213" s="9"/>
      <c r="D213" s="9"/>
      <c r="E213" s="9"/>
      <c r="F213" s="9"/>
      <c r="G213" s="9"/>
    </row>
    <row r="214" spans="3:7" ht="12.75">
      <c r="C214" s="9"/>
      <c r="D214" s="9"/>
      <c r="E214" s="9"/>
      <c r="F214" s="9"/>
      <c r="G214" s="9"/>
    </row>
    <row r="215" spans="3:7" ht="12.75">
      <c r="C215" s="9"/>
      <c r="D215" s="9"/>
      <c r="E215" s="9"/>
      <c r="F215" s="9"/>
      <c r="G215" s="9"/>
    </row>
    <row r="216" spans="3:7" ht="12.75">
      <c r="C216" s="9"/>
      <c r="D216" s="9"/>
      <c r="E216" s="9"/>
      <c r="F216" s="9"/>
      <c r="G216" s="9"/>
    </row>
    <row r="217" spans="3:7" ht="12.75">
      <c r="C217" s="9"/>
      <c r="D217" s="9"/>
      <c r="E217" s="9"/>
      <c r="F217" s="9"/>
      <c r="G217" s="9"/>
    </row>
    <row r="218" spans="3:7" ht="12.75">
      <c r="C218" s="9"/>
      <c r="D218" s="9"/>
      <c r="E218" s="9"/>
      <c r="F218" s="9"/>
      <c r="G218" s="9"/>
    </row>
    <row r="219" spans="3:7" ht="12.75">
      <c r="C219" s="9"/>
      <c r="D219" s="9"/>
      <c r="E219" s="9"/>
      <c r="F219" s="9"/>
      <c r="G219" s="9"/>
    </row>
    <row r="220" spans="3:7" ht="12.75">
      <c r="C220" s="9"/>
      <c r="D220" s="9"/>
      <c r="E220" s="9"/>
      <c r="F220" s="9"/>
      <c r="G220" s="9"/>
    </row>
    <row r="221" spans="3:7" ht="12.75">
      <c r="C221" s="9"/>
      <c r="D221" s="9"/>
      <c r="E221" s="9"/>
      <c r="F221" s="9"/>
      <c r="G221" s="9"/>
    </row>
    <row r="222" spans="3:7" ht="12.75">
      <c r="C222" s="9"/>
      <c r="D222" s="9"/>
      <c r="E222" s="9"/>
      <c r="F222" s="9"/>
      <c r="G222" s="9"/>
    </row>
    <row r="223" spans="3:7" ht="12.75">
      <c r="C223" s="9"/>
      <c r="D223" s="9"/>
      <c r="E223" s="9"/>
      <c r="F223" s="9"/>
      <c r="G223" s="9"/>
    </row>
    <row r="224" spans="3:7" ht="12.75">
      <c r="C224" s="9"/>
      <c r="D224" s="9"/>
      <c r="E224" s="9"/>
      <c r="F224" s="9"/>
      <c r="G224" s="9"/>
    </row>
    <row r="225" spans="3:7" ht="12.75">
      <c r="C225" s="9"/>
      <c r="D225" s="9"/>
      <c r="E225" s="9"/>
      <c r="F225" s="9"/>
      <c r="G225" s="9"/>
    </row>
    <row r="226" spans="3:7" ht="12.75">
      <c r="C226" s="9"/>
      <c r="D226" s="9"/>
      <c r="E226" s="9"/>
      <c r="F226" s="9"/>
      <c r="G226" s="9"/>
    </row>
    <row r="227" spans="3:7" ht="12.75">
      <c r="C227" s="9"/>
      <c r="D227" s="9"/>
      <c r="E227" s="9"/>
      <c r="F227" s="9"/>
      <c r="G227" s="9"/>
    </row>
    <row r="228" spans="3:7" ht="12.75">
      <c r="C228" s="9"/>
      <c r="D228" s="9"/>
      <c r="E228" s="9"/>
      <c r="F228" s="9"/>
      <c r="G228" s="9"/>
    </row>
    <row r="229" spans="3:7" ht="12.75">
      <c r="C229" s="9"/>
      <c r="D229" s="9"/>
      <c r="E229" s="9"/>
      <c r="F229" s="9"/>
      <c r="G229" s="9"/>
    </row>
    <row r="230" spans="3:7" ht="12.75">
      <c r="C230" s="9"/>
      <c r="D230" s="9"/>
      <c r="E230" s="9"/>
      <c r="F230" s="9"/>
      <c r="G230" s="9"/>
    </row>
    <row r="231" spans="3:7" ht="12.75">
      <c r="C231" s="9"/>
      <c r="D231" s="9"/>
      <c r="E231" s="9"/>
      <c r="F231" s="9"/>
      <c r="G231" s="9"/>
    </row>
    <row r="232" spans="3:7" ht="12.75">
      <c r="C232" s="9"/>
      <c r="D232" s="9"/>
      <c r="E232" s="9"/>
      <c r="F232" s="9"/>
      <c r="G232" s="9"/>
    </row>
    <row r="233" spans="3:7" ht="12.75">
      <c r="C233" s="9"/>
      <c r="D233" s="9"/>
      <c r="E233" s="9"/>
      <c r="F233" s="9"/>
      <c r="G233" s="9"/>
    </row>
    <row r="234" spans="3:7" ht="12.75">
      <c r="C234" s="9"/>
      <c r="D234" s="9"/>
      <c r="E234" s="9"/>
      <c r="F234" s="9"/>
      <c r="G234" s="9"/>
    </row>
    <row r="235" spans="3:7" ht="12.75">
      <c r="C235" s="9"/>
      <c r="D235" s="9"/>
      <c r="E235" s="9"/>
      <c r="F235" s="9"/>
      <c r="G235" s="9"/>
    </row>
    <row r="236" spans="3:7" ht="12.75">
      <c r="C236" s="9"/>
      <c r="D236" s="9"/>
      <c r="E236" s="9"/>
      <c r="F236" s="9"/>
      <c r="G236" s="9"/>
    </row>
    <row r="237" spans="3:7" ht="12.75">
      <c r="C237" s="9"/>
      <c r="D237" s="9"/>
      <c r="E237" s="9"/>
      <c r="F237" s="9"/>
      <c r="G237" s="9"/>
    </row>
    <row r="238" spans="3:7" ht="12.75">
      <c r="C238" s="9"/>
      <c r="D238" s="9"/>
      <c r="E238" s="9"/>
      <c r="F238" s="9"/>
      <c r="G238" s="9"/>
    </row>
    <row r="239" spans="3:7" ht="12.75">
      <c r="C239" s="9"/>
      <c r="D239" s="9"/>
      <c r="E239" s="9"/>
      <c r="F239" s="9"/>
      <c r="G239" s="9"/>
    </row>
    <row r="240" spans="3:7" ht="12.75">
      <c r="C240" s="9"/>
      <c r="D240" s="9"/>
      <c r="E240" s="9"/>
      <c r="F240" s="9"/>
      <c r="G240" s="9"/>
    </row>
    <row r="241" spans="3:7" ht="12.75">
      <c r="C241" s="9"/>
      <c r="D241" s="9"/>
      <c r="E241" s="9"/>
      <c r="F241" s="9"/>
      <c r="G241" s="9"/>
    </row>
    <row r="242" spans="3:7" ht="12.75">
      <c r="C242" s="9"/>
      <c r="D242" s="9"/>
      <c r="E242" s="9"/>
      <c r="F242" s="9"/>
      <c r="G242" s="9"/>
    </row>
    <row r="243" spans="3:7" ht="12.75">
      <c r="C243" s="9"/>
      <c r="D243" s="9"/>
      <c r="E243" s="9"/>
      <c r="F243" s="9"/>
      <c r="G243" s="9"/>
    </row>
    <row r="244" spans="3:7" ht="12.75">
      <c r="C244" s="9"/>
      <c r="D244" s="9"/>
      <c r="E244" s="9"/>
      <c r="F244" s="9"/>
      <c r="G244" s="9"/>
    </row>
    <row r="245" spans="3:7" ht="12.75">
      <c r="C245" s="9"/>
      <c r="D245" s="9"/>
      <c r="E245" s="9"/>
      <c r="F245" s="9"/>
      <c r="G245" s="9"/>
    </row>
    <row r="246" spans="3:7" ht="12.75">
      <c r="C246" s="9"/>
      <c r="D246" s="9"/>
      <c r="E246" s="9"/>
      <c r="F246" s="9"/>
      <c r="G246" s="9"/>
    </row>
    <row r="247" spans="3:7" ht="12.75">
      <c r="C247" s="9"/>
      <c r="D247" s="9"/>
      <c r="E247" s="9"/>
      <c r="F247" s="9"/>
      <c r="G247" s="9"/>
    </row>
    <row r="248" spans="3:7" ht="12.75">
      <c r="C248" s="9"/>
      <c r="D248" s="9"/>
      <c r="E248" s="9"/>
      <c r="F248" s="9"/>
      <c r="G248" s="9"/>
    </row>
    <row r="249" spans="3:7" ht="12.75">
      <c r="C249" s="9"/>
      <c r="D249" s="9"/>
      <c r="E249" s="9"/>
      <c r="F249" s="9"/>
      <c r="G249" s="9"/>
    </row>
    <row r="250" spans="3:7" ht="12.75">
      <c r="C250" s="9"/>
      <c r="D250" s="9"/>
      <c r="E250" s="9"/>
      <c r="F250" s="9"/>
      <c r="G250" s="9"/>
    </row>
    <row r="251" spans="3:7" ht="12.75">
      <c r="C251" s="9"/>
      <c r="D251" s="9"/>
      <c r="E251" s="9"/>
      <c r="F251" s="9"/>
      <c r="G251" s="9"/>
    </row>
    <row r="252" spans="3:7" ht="12.75">
      <c r="C252" s="9"/>
      <c r="D252" s="9"/>
      <c r="E252" s="9"/>
      <c r="F252" s="9"/>
      <c r="G252" s="9"/>
    </row>
    <row r="253" spans="3:7" ht="12.75">
      <c r="C253" s="9"/>
      <c r="D253" s="9"/>
      <c r="E253" s="9"/>
      <c r="F253" s="9"/>
      <c r="G253" s="9"/>
    </row>
    <row r="254" spans="2:7" ht="12.75">
      <c r="B254" s="9"/>
      <c r="C254" s="9"/>
      <c r="D254" s="9"/>
      <c r="E254" s="9"/>
      <c r="F254" s="9"/>
      <c r="G254" s="9"/>
    </row>
    <row r="255" spans="2:7" ht="12.75">
      <c r="B255" s="9"/>
      <c r="C255" s="9"/>
      <c r="D255" s="9"/>
      <c r="E255" s="9"/>
      <c r="F255" s="9"/>
      <c r="G255" s="9"/>
    </row>
    <row r="256" spans="2:7" ht="12.75">
      <c r="B256" s="9"/>
      <c r="C256" s="9"/>
      <c r="D256" s="9"/>
      <c r="E256" s="9"/>
      <c r="F256" s="9"/>
      <c r="G256" s="9"/>
    </row>
    <row r="257" spans="2:7" ht="12.75">
      <c r="B257" s="9"/>
      <c r="C257" s="9"/>
      <c r="D257" s="9"/>
      <c r="E257" s="9"/>
      <c r="F257" s="9"/>
      <c r="G257" s="9"/>
    </row>
    <row r="258" spans="2:7" ht="12.75">
      <c r="B258" s="9"/>
      <c r="C258" s="9"/>
      <c r="D258" s="9"/>
      <c r="E258" s="9"/>
      <c r="F258" s="9"/>
      <c r="G258" s="9"/>
    </row>
    <row r="259" spans="2:7" ht="12.75">
      <c r="B259" s="9"/>
      <c r="C259" s="9"/>
      <c r="D259" s="9"/>
      <c r="E259" s="9"/>
      <c r="F259" s="9"/>
      <c r="G259" s="9"/>
    </row>
    <row r="260" spans="2:7" ht="12.75">
      <c r="B260" s="9"/>
      <c r="C260" s="9"/>
      <c r="D260" s="9"/>
      <c r="E260" s="9"/>
      <c r="F260" s="9"/>
      <c r="G260" s="9"/>
    </row>
    <row r="261" spans="2:7" ht="12.75">
      <c r="B261" s="9"/>
      <c r="C261" s="9"/>
      <c r="D261" s="9"/>
      <c r="E261" s="9"/>
      <c r="F261" s="9"/>
      <c r="G261" s="9"/>
    </row>
    <row r="262" spans="2:7" ht="12.75">
      <c r="B262" s="9"/>
      <c r="C262" s="9"/>
      <c r="D262" s="9"/>
      <c r="E262" s="9"/>
      <c r="F262" s="9"/>
      <c r="G262" s="9"/>
    </row>
    <row r="263" spans="2:7" ht="12.75">
      <c r="B263" s="9"/>
      <c r="C263" s="9"/>
      <c r="D263" s="9"/>
      <c r="E263" s="9"/>
      <c r="F263" s="9"/>
      <c r="G263" s="9"/>
    </row>
    <row r="264" spans="2:7" ht="12.75">
      <c r="B264" s="9"/>
      <c r="C264" s="9"/>
      <c r="D264" s="9"/>
      <c r="E264" s="9"/>
      <c r="F264" s="9"/>
      <c r="G264" s="9"/>
    </row>
    <row r="265" spans="2:7" ht="12.75">
      <c r="B265" s="9"/>
      <c r="C265" s="9"/>
      <c r="D265" s="9"/>
      <c r="E265" s="9"/>
      <c r="F265" s="9"/>
      <c r="G265" s="9"/>
    </row>
    <row r="266" spans="2:7" ht="12.75">
      <c r="B266" s="9"/>
      <c r="C266" s="9"/>
      <c r="D266" s="9"/>
      <c r="E266" s="9"/>
      <c r="F266" s="9"/>
      <c r="G266" s="9"/>
    </row>
    <row r="267" spans="2:7" ht="12.75">
      <c r="B267" s="9"/>
      <c r="C267" s="9"/>
      <c r="D267" s="9"/>
      <c r="E267" s="9"/>
      <c r="F267" s="9"/>
      <c r="G267" s="9"/>
    </row>
    <row r="268" spans="2:7" ht="12.75">
      <c r="B268" s="9"/>
      <c r="C268" s="9"/>
      <c r="D268" s="9"/>
      <c r="E268" s="9"/>
      <c r="F268" s="9"/>
      <c r="G268" s="9"/>
    </row>
    <row r="269" spans="2:7" ht="12.75">
      <c r="B269" s="9"/>
      <c r="C269" s="9"/>
      <c r="D269" s="9"/>
      <c r="E269" s="9"/>
      <c r="F269" s="9"/>
      <c r="G269" s="9"/>
    </row>
    <row r="270" spans="2:7" ht="12.75">
      <c r="B270" s="9"/>
      <c r="C270" s="9"/>
      <c r="D270" s="9"/>
      <c r="E270" s="9"/>
      <c r="F270" s="9"/>
      <c r="G270" s="9"/>
    </row>
    <row r="271" spans="2:7" ht="12.75">
      <c r="B271" s="9"/>
      <c r="C271" s="9"/>
      <c r="D271" s="9"/>
      <c r="E271" s="9"/>
      <c r="F271" s="9"/>
      <c r="G271" s="9"/>
    </row>
    <row r="272" spans="2:7" ht="12.75">
      <c r="B272" s="9"/>
      <c r="C272" s="9"/>
      <c r="D272" s="9"/>
      <c r="E272" s="9"/>
      <c r="F272" s="9"/>
      <c r="G272" s="9"/>
    </row>
    <row r="273" spans="2:7" ht="12.75">
      <c r="B273" s="9"/>
      <c r="C273" s="9"/>
      <c r="D273" s="9"/>
      <c r="E273" s="9"/>
      <c r="F273" s="9"/>
      <c r="G273" s="9"/>
    </row>
    <row r="274" spans="2:7" ht="12.75">
      <c r="B274" s="9"/>
      <c r="C274" s="9"/>
      <c r="D274" s="9"/>
      <c r="E274" s="9"/>
      <c r="F274" s="9"/>
      <c r="G274" s="9"/>
    </row>
    <row r="275" spans="2:7" ht="12.75">
      <c r="B275" s="9"/>
      <c r="C275" s="9"/>
      <c r="D275" s="9"/>
      <c r="E275" s="9"/>
      <c r="F275" s="9"/>
      <c r="G275" s="9"/>
    </row>
    <row r="276" spans="2:7" ht="12.75">
      <c r="B276" s="9"/>
      <c r="C276" s="9"/>
      <c r="D276" s="9"/>
      <c r="E276" s="9"/>
      <c r="F276" s="9"/>
      <c r="G276" s="9"/>
    </row>
    <row r="277" spans="2:7" ht="12.75">
      <c r="B277" s="9"/>
      <c r="C277" s="9"/>
      <c r="D277" s="9"/>
      <c r="E277" s="9"/>
      <c r="F277" s="9"/>
      <c r="G277" s="9"/>
    </row>
    <row r="278" spans="2:7" ht="12.75">
      <c r="B278" s="9"/>
      <c r="C278" s="9"/>
      <c r="D278" s="9"/>
      <c r="E278" s="9"/>
      <c r="F278" s="9"/>
      <c r="G278" s="9"/>
    </row>
    <row r="279" spans="2:7" ht="12.75">
      <c r="B279" s="9"/>
      <c r="C279" s="9"/>
      <c r="D279" s="9"/>
      <c r="E279" s="9"/>
      <c r="F279" s="9"/>
      <c r="G279" s="9"/>
    </row>
    <row r="280" spans="2:7" ht="12.75">
      <c r="B280" s="9"/>
      <c r="C280" s="9"/>
      <c r="D280" s="9"/>
      <c r="E280" s="9"/>
      <c r="F280" s="9"/>
      <c r="G280" s="9"/>
    </row>
    <row r="281" spans="2:7" ht="12.75">
      <c r="B281" s="9"/>
      <c r="C281" s="9"/>
      <c r="D281" s="9"/>
      <c r="E281" s="9"/>
      <c r="F281" s="9"/>
      <c r="G281" s="9"/>
    </row>
    <row r="282" spans="2:7" ht="12.75">
      <c r="B282" s="9"/>
      <c r="C282" s="9"/>
      <c r="D282" s="9"/>
      <c r="E282" s="9"/>
      <c r="F282" s="9"/>
      <c r="G282" s="9"/>
    </row>
    <row r="283" spans="2:7" ht="12.75">
      <c r="B283" s="9"/>
      <c r="C283" s="9"/>
      <c r="D283" s="9"/>
      <c r="E283" s="9"/>
      <c r="F283" s="9"/>
      <c r="G283" s="9"/>
    </row>
    <row r="284" spans="2:7" ht="12.75">
      <c r="B284" s="9"/>
      <c r="C284" s="9"/>
      <c r="D284" s="9"/>
      <c r="E284" s="9"/>
      <c r="F284" s="9"/>
      <c r="G284" s="9"/>
    </row>
    <row r="285" spans="2:7" ht="12.75">
      <c r="B285" s="9"/>
      <c r="C285" s="9"/>
      <c r="D285" s="9"/>
      <c r="E285" s="9"/>
      <c r="F285" s="9"/>
      <c r="G285" s="9"/>
    </row>
    <row r="286" ht="12.75">
      <c r="E286" s="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MMTDK</cp:lastModifiedBy>
  <dcterms:created xsi:type="dcterms:W3CDTF">2003-06-25T17:06:53Z</dcterms:created>
  <dcterms:modified xsi:type="dcterms:W3CDTF">2007-10-02T07:27:01Z</dcterms:modified>
  <cp:category/>
  <cp:version/>
  <cp:contentType/>
  <cp:contentStatus/>
</cp:coreProperties>
</file>