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15072002" sheetId="1" r:id="rId1"/>
    <sheet name="Sampling" sheetId="2" r:id="rId2"/>
    <sheet name="Crown width + error check" sheetId="3" r:id="rId3"/>
    <sheet name="2003 takymetripaikat" sheetId="4" r:id="rId4"/>
  </sheets>
  <definedNames>
    <definedName name="_xlnm.Print_Titles" localSheetId="0">'15072002'!$1:$1</definedName>
    <definedName name="_xlnm.Print_Titles" localSheetId="2">'Crown width + error check'!$2:$2</definedName>
  </definedNames>
  <calcPr fullCalcOnLoad="1"/>
</workbook>
</file>

<file path=xl/sharedStrings.xml><?xml version="1.0" encoding="utf-8"?>
<sst xmlns="http://schemas.openxmlformats.org/spreadsheetml/2006/main" count="353" uniqueCount="77">
  <si>
    <t>Lab</t>
  </si>
  <si>
    <t>NO</t>
  </si>
  <si>
    <t>Str</t>
  </si>
  <si>
    <t>PL</t>
  </si>
  <si>
    <t>Stat</t>
  </si>
  <si>
    <t>X</t>
  </si>
  <si>
    <t>Y</t>
  </si>
  <si>
    <t>Z</t>
  </si>
  <si>
    <t>d</t>
  </si>
  <si>
    <t>h</t>
  </si>
  <si>
    <t>Et.</t>
  </si>
  <si>
    <t>Ast</t>
  </si>
  <si>
    <t>Lat</t>
  </si>
  <si>
    <t>Lara</t>
  </si>
  <si>
    <t>Tyvi</t>
  </si>
  <si>
    <t>Huom</t>
  </si>
  <si>
    <t>ed. Pit?</t>
  </si>
  <si>
    <t>vino etelään 1 m</t>
  </si>
  <si>
    <t>vino pohj. 1 m</t>
  </si>
  <si>
    <t>kääpä, harsu</t>
  </si>
  <si>
    <t>l. vaiht</t>
  </si>
  <si>
    <t>kituva</t>
  </si>
  <si>
    <t>l. yhd</t>
  </si>
  <si>
    <t>l. yhd.</t>
  </si>
  <si>
    <t>kuoleva, lehdetön</t>
  </si>
  <si>
    <t>kuoleva, kelt. Lehdet</t>
  </si>
  <si>
    <t>l. yhd. 145</t>
  </si>
  <si>
    <t>l. yhd. 144</t>
  </si>
  <si>
    <t>pituus ok</t>
  </si>
  <si>
    <t>kuoll. Poikki</t>
  </si>
  <si>
    <t>huom. Reunav. Vaippa-alue</t>
  </si>
  <si>
    <t>^2</t>
  </si>
  <si>
    <t>(SUM)</t>
  </si>
  <si>
    <t>Int division</t>
  </si>
  <si>
    <t>PPS</t>
  </si>
  <si>
    <t>Dc(max)</t>
  </si>
  <si>
    <t>Dc(perp.)</t>
  </si>
  <si>
    <t>H/V</t>
  </si>
  <si>
    <t>Ast.</t>
  </si>
  <si>
    <t>Latval.</t>
  </si>
  <si>
    <t>Laral.</t>
  </si>
  <si>
    <t>Lisä</t>
  </si>
  <si>
    <t>ei ollut otoksessa mutta oli mitannut</t>
  </si>
  <si>
    <t>d 1,3</t>
  </si>
  <si>
    <t>V</t>
  </si>
  <si>
    <t>Mitatut</t>
  </si>
  <si>
    <t>Erot</t>
  </si>
  <si>
    <t>Pituus</t>
  </si>
  <si>
    <t>D(h)</t>
  </si>
  <si>
    <t>D(hc)</t>
  </si>
  <si>
    <t>D(d)</t>
  </si>
  <si>
    <t>Dcrown</t>
  </si>
  <si>
    <t>average</t>
  </si>
  <si>
    <t>min</t>
  </si>
  <si>
    <t>max</t>
  </si>
  <si>
    <t>stdev</t>
  </si>
  <si>
    <t>Lisätarkistukset</t>
  </si>
  <si>
    <t>ok hc</t>
  </si>
  <si>
    <t>h vaihdetaan 20.7 -&gt; 21.8</t>
  </si>
  <si>
    <t>d ok</t>
  </si>
  <si>
    <t>lisätark h=21.8</t>
  </si>
  <si>
    <t>LU</t>
  </si>
  <si>
    <t>Strip</t>
  </si>
  <si>
    <t>ST</t>
  </si>
  <si>
    <t>d13</t>
  </si>
  <si>
    <t>d6</t>
  </si>
  <si>
    <t>hc</t>
  </si>
  <si>
    <t>Dcm</t>
  </si>
  <si>
    <t>Dcp</t>
  </si>
  <si>
    <t>Dummy</t>
  </si>
  <si>
    <t>d ok. tarkistettu</t>
  </si>
  <si>
    <t>kääpä. harsu</t>
  </si>
  <si>
    <t>kuoleva. kelt. Lehdet</t>
  </si>
  <si>
    <t>kuoleva. lehdetön</t>
  </si>
  <si>
    <t>x(2003)</t>
  </si>
  <si>
    <t>y(2003)</t>
  </si>
  <si>
    <t>z(2003)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</si>
</sst>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173" fontId="2" fillId="0" borderId="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workbookViewId="0" topLeftCell="A1">
      <selection activeCell="J4" sqref="J4"/>
    </sheetView>
  </sheetViews>
  <sheetFormatPr defaultColWidth="9.140625" defaultRowHeight="12.75"/>
  <cols>
    <col min="1" max="1" width="3.8515625" style="0" customWidth="1"/>
    <col min="2" max="2" width="4.00390625" style="3" customWidth="1"/>
    <col min="3" max="3" width="3.57421875" style="1" customWidth="1"/>
    <col min="4" max="4" width="3.421875" style="1" customWidth="1"/>
    <col min="5" max="5" width="5.28125" style="1" customWidth="1"/>
    <col min="6" max="11" width="5.8515625" style="4" customWidth="1"/>
    <col min="12" max="12" width="5.7109375" style="1" customWidth="1"/>
    <col min="13" max="13" width="5.421875" style="1" customWidth="1"/>
    <col min="14" max="14" width="4.00390625" style="3" customWidth="1"/>
    <col min="15" max="15" width="5.7109375" style="0" customWidth="1"/>
    <col min="16" max="16" width="5.8515625" style="0" customWidth="1"/>
    <col min="17" max="17" width="4.57421875" style="0" customWidth="1"/>
    <col min="18" max="21" width="6.00390625" style="0" customWidth="1"/>
    <col min="27" max="30" width="9.140625" style="28" customWidth="1"/>
  </cols>
  <sheetData>
    <row r="1" spans="1:29" ht="17.25" customHeight="1">
      <c r="A1" s="22" t="s">
        <v>62</v>
      </c>
      <c r="B1" s="23" t="s">
        <v>1</v>
      </c>
      <c r="C1" s="22" t="s">
        <v>3</v>
      </c>
      <c r="D1" s="22" t="s">
        <v>63</v>
      </c>
      <c r="E1" s="22" t="s">
        <v>5</v>
      </c>
      <c r="F1" s="22" t="s">
        <v>6</v>
      </c>
      <c r="G1" s="22" t="s">
        <v>7</v>
      </c>
      <c r="H1" s="22" t="s">
        <v>75</v>
      </c>
      <c r="I1" s="22" t="s">
        <v>74</v>
      </c>
      <c r="J1" s="22" t="s">
        <v>76</v>
      </c>
      <c r="K1" s="22" t="s">
        <v>64</v>
      </c>
      <c r="L1" s="22" t="s">
        <v>65</v>
      </c>
      <c r="M1" s="22" t="s">
        <v>9</v>
      </c>
      <c r="N1" s="22" t="s">
        <v>64</v>
      </c>
      <c r="O1" s="22" t="s">
        <v>9</v>
      </c>
      <c r="P1" s="22" t="s">
        <v>66</v>
      </c>
      <c r="Q1" s="24" t="s">
        <v>64</v>
      </c>
      <c r="R1" s="24" t="s">
        <v>10</v>
      </c>
      <c r="S1" s="24" t="s">
        <v>11</v>
      </c>
      <c r="T1" s="24" t="s">
        <v>12</v>
      </c>
      <c r="U1" s="24" t="s">
        <v>13</v>
      </c>
      <c r="V1" s="24" t="s">
        <v>14</v>
      </c>
      <c r="W1" s="24" t="s">
        <v>15</v>
      </c>
      <c r="X1" s="23" t="s">
        <v>61</v>
      </c>
      <c r="Y1" s="25" t="s">
        <v>9</v>
      </c>
      <c r="Z1" s="25" t="s">
        <v>66</v>
      </c>
      <c r="AA1" s="26" t="s">
        <v>67</v>
      </c>
      <c r="AB1" s="26" t="s">
        <v>68</v>
      </c>
      <c r="AC1" s="27" t="s">
        <v>69</v>
      </c>
    </row>
    <row r="2" spans="1:30" ht="17.25" customHeight="1">
      <c r="A2" s="2">
        <f aca="true" t="shared" si="0" ref="A2:A65">IF(E2&lt;=10,1,IF(AND(E2&gt;10,E2&lt;=20),2,IF(AND(E2&gt;20,E2&lt;=30),3,IF(AND(E2&gt;30,E2&lt;=40),4,IF(E2&gt;40,5,"")))))</f>
        <v>1</v>
      </c>
      <c r="B2" s="9">
        <v>6</v>
      </c>
      <c r="C2" s="7">
        <v>3</v>
      </c>
      <c r="D2" s="7">
        <v>1</v>
      </c>
      <c r="E2" s="8">
        <v>4.738440880152798</v>
      </c>
      <c r="F2" s="8">
        <v>2.7361157843367607</v>
      </c>
      <c r="G2" s="8">
        <v>0.5584</v>
      </c>
      <c r="H2" s="8">
        <v>2.6262792794488212</v>
      </c>
      <c r="I2" s="8">
        <v>4.741479655904502</v>
      </c>
      <c r="J2" s="8">
        <v>0.4962646900476059</v>
      </c>
      <c r="K2" s="7">
        <v>126</v>
      </c>
      <c r="L2" s="7"/>
      <c r="M2" s="7">
        <v>15.3</v>
      </c>
      <c r="N2" s="2">
        <v>154</v>
      </c>
      <c r="O2" s="2">
        <v>17.6</v>
      </c>
      <c r="P2" s="2"/>
      <c r="Q2" s="2">
        <v>163</v>
      </c>
      <c r="R2" s="2">
        <v>15.9</v>
      </c>
      <c r="S2" s="2" t="s">
        <v>44</v>
      </c>
      <c r="T2" s="2">
        <v>18.3</v>
      </c>
      <c r="U2" s="2">
        <v>7</v>
      </c>
      <c r="V2" s="2"/>
      <c r="W2" s="2"/>
      <c r="X2" s="2">
        <v>11</v>
      </c>
      <c r="Y2">
        <f>T2</f>
        <v>18.3</v>
      </c>
      <c r="Z2">
        <f>U2</f>
        <v>7</v>
      </c>
      <c r="AA2" s="29" t="e">
        <v>#N/A</v>
      </c>
      <c r="AB2" s="29" t="e">
        <v>#N/A</v>
      </c>
      <c r="AC2" s="30">
        <v>-99</v>
      </c>
      <c r="AD2" s="29"/>
    </row>
    <row r="3" spans="1:30" ht="17.25" customHeight="1">
      <c r="A3" s="2">
        <f t="shared" si="0"/>
        <v>1</v>
      </c>
      <c r="B3" s="9">
        <v>8</v>
      </c>
      <c r="C3" s="7">
        <v>3</v>
      </c>
      <c r="D3" s="7">
        <v>1</v>
      </c>
      <c r="E3" s="8">
        <v>9.698007584777669</v>
      </c>
      <c r="F3" s="8">
        <v>3.7399958082322518</v>
      </c>
      <c r="G3" s="8">
        <v>0.3974</v>
      </c>
      <c r="H3" s="8">
        <v>3.6534934516354824</v>
      </c>
      <c r="I3" s="8">
        <v>9.656012913861607</v>
      </c>
      <c r="J3" s="8">
        <v>0.37187468246612526</v>
      </c>
      <c r="K3" s="7">
        <v>127</v>
      </c>
      <c r="L3" s="7">
        <v>96</v>
      </c>
      <c r="M3" s="7">
        <v>16.6</v>
      </c>
      <c r="N3" s="2">
        <v>126</v>
      </c>
      <c r="O3" s="2">
        <v>17.6</v>
      </c>
      <c r="P3" s="2"/>
      <c r="Q3" s="2">
        <v>141</v>
      </c>
      <c r="R3" s="2">
        <v>13.4</v>
      </c>
      <c r="S3" s="2" t="s">
        <v>44</v>
      </c>
      <c r="T3" s="2">
        <v>18</v>
      </c>
      <c r="U3" s="2">
        <v>8.7</v>
      </c>
      <c r="V3" s="2"/>
      <c r="W3" s="2"/>
      <c r="X3" s="2">
        <v>11</v>
      </c>
      <c r="Y3">
        <f aca="true" t="shared" si="1" ref="Y3:Y66">T3</f>
        <v>18</v>
      </c>
      <c r="Z3">
        <f aca="true" t="shared" si="2" ref="Z3:Z66">U3</f>
        <v>8.7</v>
      </c>
      <c r="AA3" s="29" t="e">
        <v>#N/A</v>
      </c>
      <c r="AB3" s="29" t="e">
        <v>#N/A</v>
      </c>
      <c r="AC3" s="30">
        <v>-99</v>
      </c>
      <c r="AD3" s="29"/>
    </row>
    <row r="4" spans="1:30" ht="17.25" customHeight="1">
      <c r="A4" s="2">
        <f t="shared" si="0"/>
        <v>1</v>
      </c>
      <c r="B4" s="9">
        <v>1</v>
      </c>
      <c r="C4" s="7">
        <v>3</v>
      </c>
      <c r="D4" s="7">
        <v>1</v>
      </c>
      <c r="E4" s="8">
        <v>0.9807739873484927</v>
      </c>
      <c r="F4" s="8">
        <v>4.0866951128926345</v>
      </c>
      <c r="G4" s="8">
        <v>0.047000000000000014</v>
      </c>
      <c r="H4" s="8">
        <v>3.9638553228261375</v>
      </c>
      <c r="I4" s="8">
        <v>0.8771859299807102</v>
      </c>
      <c r="J4" s="8">
        <v>-0.041036691150667104</v>
      </c>
      <c r="K4" s="7">
        <v>110</v>
      </c>
      <c r="L4" s="7"/>
      <c r="M4" s="7">
        <v>15.1</v>
      </c>
      <c r="N4" s="2">
        <v>125</v>
      </c>
      <c r="O4" s="2">
        <v>17.4</v>
      </c>
      <c r="P4" s="2"/>
      <c r="Q4" s="2">
        <v>132</v>
      </c>
      <c r="R4" s="2">
        <v>13.4</v>
      </c>
      <c r="S4" s="2" t="s">
        <v>44</v>
      </c>
      <c r="T4" s="2">
        <v>18.5</v>
      </c>
      <c r="U4" s="2">
        <v>9.7</v>
      </c>
      <c r="V4" s="2"/>
      <c r="W4" s="2"/>
      <c r="X4" s="2">
        <v>11</v>
      </c>
      <c r="Y4">
        <f t="shared" si="1"/>
        <v>18.5</v>
      </c>
      <c r="Z4">
        <f t="shared" si="2"/>
        <v>9.7</v>
      </c>
      <c r="AA4" s="29" t="e">
        <v>#N/A</v>
      </c>
      <c r="AB4" s="29" t="e">
        <v>#N/A</v>
      </c>
      <c r="AC4" s="30">
        <v>-99</v>
      </c>
      <c r="AD4" s="29"/>
    </row>
    <row r="5" spans="1:30" ht="17.25" customHeight="1">
      <c r="A5" s="2">
        <f t="shared" si="0"/>
        <v>1</v>
      </c>
      <c r="B5" s="9">
        <v>5</v>
      </c>
      <c r="C5" s="7">
        <v>3</v>
      </c>
      <c r="D5" s="7">
        <v>1</v>
      </c>
      <c r="E5" s="8">
        <v>3.0638791309517015</v>
      </c>
      <c r="F5" s="8">
        <v>4.831309080458281</v>
      </c>
      <c r="G5" s="8">
        <v>0.4934</v>
      </c>
      <c r="H5" s="8">
        <v>4.635063726204234</v>
      </c>
      <c r="I5" s="8">
        <v>2.896443303400389</v>
      </c>
      <c r="J5" s="8">
        <v>0.4277205583706135</v>
      </c>
      <c r="K5" s="7">
        <v>172</v>
      </c>
      <c r="L5" s="7"/>
      <c r="M5" s="7">
        <v>15.7</v>
      </c>
      <c r="N5" s="2">
        <v>167</v>
      </c>
      <c r="O5" s="2">
        <v>17.1</v>
      </c>
      <c r="P5" s="2"/>
      <c r="Q5" s="2">
        <v>176</v>
      </c>
      <c r="R5" s="2">
        <v>13.9</v>
      </c>
      <c r="S5" s="2" t="s">
        <v>44</v>
      </c>
      <c r="T5" s="2">
        <v>18.2</v>
      </c>
      <c r="U5" s="2">
        <v>6.8</v>
      </c>
      <c r="V5" s="2"/>
      <c r="W5" s="2" t="s">
        <v>70</v>
      </c>
      <c r="X5" s="2">
        <v>11</v>
      </c>
      <c r="Y5">
        <f t="shared" si="1"/>
        <v>18.2</v>
      </c>
      <c r="Z5">
        <f t="shared" si="2"/>
        <v>6.8</v>
      </c>
      <c r="AA5" s="29" t="e">
        <v>#N/A</v>
      </c>
      <c r="AB5" s="29" t="e">
        <v>#N/A</v>
      </c>
      <c r="AC5" s="30">
        <v>-99</v>
      </c>
      <c r="AD5" s="29"/>
    </row>
    <row r="6" spans="1:30" ht="17.25" customHeight="1">
      <c r="A6" s="2">
        <f t="shared" si="0"/>
        <v>1</v>
      </c>
      <c r="B6" s="9">
        <v>9</v>
      </c>
      <c r="C6" s="7">
        <v>3</v>
      </c>
      <c r="D6" s="7">
        <v>1</v>
      </c>
      <c r="E6" s="8">
        <v>8.439353321932593</v>
      </c>
      <c r="F6" s="8">
        <v>5.99991603837798</v>
      </c>
      <c r="G6" s="8">
        <v>0.8804000000000001</v>
      </c>
      <c r="H6" s="8">
        <v>5.91793428021122</v>
      </c>
      <c r="I6" s="8">
        <v>8.312545894805478</v>
      </c>
      <c r="J6" s="8">
        <v>0.8202131113580933</v>
      </c>
      <c r="K6" s="7">
        <v>110</v>
      </c>
      <c r="L6" s="7"/>
      <c r="M6" s="7">
        <v>15.3</v>
      </c>
      <c r="N6" s="2">
        <v>129</v>
      </c>
      <c r="O6" s="2">
        <v>16.5</v>
      </c>
      <c r="P6" s="2"/>
      <c r="Q6" s="2">
        <v>128</v>
      </c>
      <c r="R6" s="2">
        <v>13.8</v>
      </c>
      <c r="S6" s="2" t="s">
        <v>44</v>
      </c>
      <c r="T6" s="2">
        <v>17.9</v>
      </c>
      <c r="U6" s="2">
        <v>7.6</v>
      </c>
      <c r="V6" s="2"/>
      <c r="W6" s="2"/>
      <c r="X6" s="2">
        <v>11</v>
      </c>
      <c r="Y6">
        <f t="shared" si="1"/>
        <v>17.9</v>
      </c>
      <c r="Z6">
        <f t="shared" si="2"/>
        <v>7.6</v>
      </c>
      <c r="AA6" s="29" t="e">
        <v>#N/A</v>
      </c>
      <c r="AB6" s="29" t="e">
        <v>#N/A</v>
      </c>
      <c r="AC6" s="30">
        <v>-99</v>
      </c>
      <c r="AD6" s="29"/>
    </row>
    <row r="7" spans="1:30" ht="17.25" customHeight="1">
      <c r="A7" s="2">
        <f t="shared" si="0"/>
        <v>1</v>
      </c>
      <c r="B7" s="9">
        <v>10</v>
      </c>
      <c r="C7" s="7">
        <v>3</v>
      </c>
      <c r="D7" s="7">
        <v>1</v>
      </c>
      <c r="E7" s="8">
        <v>7.597548980907269</v>
      </c>
      <c r="F7" s="8">
        <v>6.403527796669186</v>
      </c>
      <c r="G7" s="8">
        <v>0.7054</v>
      </c>
      <c r="H7" s="8">
        <v>6.313751437443027</v>
      </c>
      <c r="I7" s="8">
        <v>7.4845476903562576</v>
      </c>
      <c r="J7" s="8">
        <v>0.655932877669306</v>
      </c>
      <c r="K7" s="7">
        <v>150</v>
      </c>
      <c r="L7" s="7"/>
      <c r="M7" s="7">
        <v>16.5</v>
      </c>
      <c r="N7" s="2">
        <v>155</v>
      </c>
      <c r="O7" s="2">
        <v>18.6</v>
      </c>
      <c r="P7" s="2"/>
      <c r="Q7" s="2">
        <v>166</v>
      </c>
      <c r="R7" s="2">
        <v>17.8</v>
      </c>
      <c r="S7" s="2" t="s">
        <v>44</v>
      </c>
      <c r="T7" s="2">
        <v>19.9</v>
      </c>
      <c r="U7" s="2">
        <v>10.8</v>
      </c>
      <c r="V7" s="2"/>
      <c r="W7" s="2"/>
      <c r="X7" s="2">
        <v>11</v>
      </c>
      <c r="Y7">
        <f t="shared" si="1"/>
        <v>19.9</v>
      </c>
      <c r="Z7">
        <f t="shared" si="2"/>
        <v>10.8</v>
      </c>
      <c r="AA7" s="29" t="e">
        <v>#N/A</v>
      </c>
      <c r="AB7" s="29" t="e">
        <v>#N/A</v>
      </c>
      <c r="AC7" s="30">
        <v>-99</v>
      </c>
      <c r="AD7" s="29"/>
    </row>
    <row r="8" spans="1:30" ht="17.25" customHeight="1">
      <c r="A8" s="2">
        <f t="shared" si="0"/>
        <v>1</v>
      </c>
      <c r="B8" s="9">
        <v>2</v>
      </c>
      <c r="C8" s="7">
        <v>3</v>
      </c>
      <c r="D8" s="7">
        <v>1</v>
      </c>
      <c r="E8" s="8">
        <v>1.6425362028584638</v>
      </c>
      <c r="F8" s="8">
        <v>7.514125749699648</v>
      </c>
      <c r="G8" s="8">
        <v>0.013000000000000012</v>
      </c>
      <c r="H8" s="8">
        <v>7.301611592558231</v>
      </c>
      <c r="I8" s="8">
        <v>1.5642104224107265</v>
      </c>
      <c r="J8" s="8">
        <v>-0.013541777156817036</v>
      </c>
      <c r="K8" s="7">
        <v>114</v>
      </c>
      <c r="L8" s="7"/>
      <c r="M8" s="7">
        <v>15.9</v>
      </c>
      <c r="N8" s="2">
        <v>116</v>
      </c>
      <c r="O8" s="2">
        <v>18.2</v>
      </c>
      <c r="P8" s="2"/>
      <c r="Q8" s="2">
        <v>125</v>
      </c>
      <c r="R8" s="2">
        <v>14.4</v>
      </c>
      <c r="S8" s="2" t="s">
        <v>44</v>
      </c>
      <c r="T8" s="2">
        <v>18</v>
      </c>
      <c r="U8" s="2">
        <v>9.2</v>
      </c>
      <c r="V8" s="2"/>
      <c r="W8" s="2"/>
      <c r="X8" s="2">
        <v>11</v>
      </c>
      <c r="Y8">
        <f t="shared" si="1"/>
        <v>18</v>
      </c>
      <c r="Z8">
        <f t="shared" si="2"/>
        <v>9.2</v>
      </c>
      <c r="AA8" s="29">
        <v>2.02</v>
      </c>
      <c r="AB8" s="29">
        <v>1.71</v>
      </c>
      <c r="AC8" s="30">
        <v>-99</v>
      </c>
      <c r="AD8" s="29"/>
    </row>
    <row r="9" spans="1:30" ht="17.25" customHeight="1">
      <c r="A9" s="2">
        <f t="shared" si="0"/>
        <v>1</v>
      </c>
      <c r="B9" s="9">
        <v>25</v>
      </c>
      <c r="C9" s="7">
        <v>3</v>
      </c>
      <c r="D9" s="7">
        <v>1</v>
      </c>
      <c r="E9" s="8">
        <v>9.983190797084449</v>
      </c>
      <c r="F9" s="8">
        <v>7.976498910487506</v>
      </c>
      <c r="G9" s="8">
        <v>0.4044</v>
      </c>
      <c r="H9" s="8">
        <v>7.906907869044037</v>
      </c>
      <c r="I9" s="8">
        <v>9.920623595443406</v>
      </c>
      <c r="J9" s="8">
        <v>0.4114572159429108</v>
      </c>
      <c r="K9" s="7">
        <v>117</v>
      </c>
      <c r="L9" s="7"/>
      <c r="M9" s="7">
        <v>15.7</v>
      </c>
      <c r="N9" s="2">
        <v>125</v>
      </c>
      <c r="O9" s="2">
        <v>16.7</v>
      </c>
      <c r="P9" s="2">
        <v>11.6</v>
      </c>
      <c r="Q9" s="2">
        <v>136</v>
      </c>
      <c r="R9" s="2">
        <v>14.9</v>
      </c>
      <c r="S9" s="2" t="s">
        <v>44</v>
      </c>
      <c r="T9" s="2">
        <v>19.4</v>
      </c>
      <c r="U9" s="2">
        <v>10.1</v>
      </c>
      <c r="V9" s="2"/>
      <c r="W9" s="2"/>
      <c r="X9" s="2">
        <v>11</v>
      </c>
      <c r="Y9">
        <f t="shared" si="1"/>
        <v>19.4</v>
      </c>
      <c r="Z9">
        <f t="shared" si="2"/>
        <v>10.1</v>
      </c>
      <c r="AA9" s="29" t="e">
        <v>#N/A</v>
      </c>
      <c r="AB9" s="29" t="e">
        <v>#N/A</v>
      </c>
      <c r="AC9" s="30">
        <v>-99</v>
      </c>
      <c r="AD9" s="29"/>
    </row>
    <row r="10" spans="1:30" ht="17.25" customHeight="1">
      <c r="A10" s="2">
        <f t="shared" si="0"/>
        <v>1</v>
      </c>
      <c r="B10" s="9">
        <v>4</v>
      </c>
      <c r="C10" s="7">
        <v>3</v>
      </c>
      <c r="D10" s="7">
        <v>1</v>
      </c>
      <c r="E10" s="8">
        <v>3.250990178499224</v>
      </c>
      <c r="F10" s="8">
        <v>8.689343094808812</v>
      </c>
      <c r="G10" s="8">
        <v>0.229</v>
      </c>
      <c r="H10" s="8">
        <v>8.604397725715874</v>
      </c>
      <c r="I10" s="8">
        <v>3.0783990912952888</v>
      </c>
      <c r="J10" s="8">
        <v>0.23695929986027198</v>
      </c>
      <c r="K10" s="7">
        <v>114</v>
      </c>
      <c r="L10" s="7"/>
      <c r="M10" s="7">
        <v>14.5</v>
      </c>
      <c r="N10" s="2">
        <v>122</v>
      </c>
      <c r="O10" s="2">
        <v>18</v>
      </c>
      <c r="P10" s="2"/>
      <c r="Q10" s="2">
        <v>129</v>
      </c>
      <c r="R10" s="2">
        <v>13.6</v>
      </c>
      <c r="S10" s="2" t="s">
        <v>44</v>
      </c>
      <c r="T10" s="2">
        <v>18.3</v>
      </c>
      <c r="U10" s="2">
        <v>10.1</v>
      </c>
      <c r="V10" s="2"/>
      <c r="W10" s="2"/>
      <c r="X10" s="2">
        <v>11</v>
      </c>
      <c r="Y10">
        <f t="shared" si="1"/>
        <v>18.3</v>
      </c>
      <c r="Z10">
        <f t="shared" si="2"/>
        <v>10.1</v>
      </c>
      <c r="AA10" s="29" t="e">
        <v>#N/A</v>
      </c>
      <c r="AB10" s="29" t="e">
        <v>#N/A</v>
      </c>
      <c r="AC10" s="30">
        <v>-99</v>
      </c>
      <c r="AD10" s="29"/>
    </row>
    <row r="11" spans="1:30" ht="17.25" customHeight="1">
      <c r="A11" s="2">
        <f t="shared" si="0"/>
        <v>1</v>
      </c>
      <c r="B11" s="9">
        <v>11</v>
      </c>
      <c r="C11" s="7">
        <v>3</v>
      </c>
      <c r="D11" s="7">
        <v>1</v>
      </c>
      <c r="E11" s="8">
        <v>6.0623912760193805</v>
      </c>
      <c r="F11" s="8">
        <v>8.75496221444982</v>
      </c>
      <c r="G11" s="8">
        <v>0.5764</v>
      </c>
      <c r="H11" s="8">
        <v>8.66312949246275</v>
      </c>
      <c r="I11" s="8">
        <v>5.977944316116508</v>
      </c>
      <c r="J11" s="8">
        <v>0.5255775653352488</v>
      </c>
      <c r="K11" s="7">
        <v>113</v>
      </c>
      <c r="L11" s="7"/>
      <c r="M11" s="7">
        <v>14.7</v>
      </c>
      <c r="N11" s="2">
        <v>118</v>
      </c>
      <c r="O11" s="2">
        <v>17</v>
      </c>
      <c r="P11" s="2"/>
      <c r="Q11" s="2">
        <v>124</v>
      </c>
      <c r="R11" s="2">
        <v>12.5</v>
      </c>
      <c r="S11" s="2" t="s">
        <v>44</v>
      </c>
      <c r="T11" s="2">
        <v>17.8</v>
      </c>
      <c r="U11" s="2">
        <v>10.7</v>
      </c>
      <c r="V11" s="2"/>
      <c r="W11" s="2"/>
      <c r="X11" s="2">
        <v>11</v>
      </c>
      <c r="Y11">
        <f t="shared" si="1"/>
        <v>17.8</v>
      </c>
      <c r="Z11">
        <f t="shared" si="2"/>
        <v>10.7</v>
      </c>
      <c r="AA11" s="29" t="e">
        <v>#N/A</v>
      </c>
      <c r="AB11" s="29" t="e">
        <v>#N/A</v>
      </c>
      <c r="AC11" s="30">
        <v>-99</v>
      </c>
      <c r="AD11" s="29"/>
    </row>
    <row r="12" spans="1:30" ht="17.25" customHeight="1">
      <c r="A12" s="2">
        <f t="shared" si="0"/>
        <v>1</v>
      </c>
      <c r="B12" s="9">
        <v>23</v>
      </c>
      <c r="C12" s="7">
        <v>3</v>
      </c>
      <c r="D12" s="7">
        <v>1</v>
      </c>
      <c r="E12" s="8">
        <v>8.51091646090354</v>
      </c>
      <c r="F12" s="8">
        <v>9.392575278139706</v>
      </c>
      <c r="G12" s="8">
        <v>0.5284</v>
      </c>
      <c r="H12" s="8">
        <v>9.301393598429234</v>
      </c>
      <c r="I12" s="8">
        <v>8.388823670097164</v>
      </c>
      <c r="J12" s="8">
        <v>0.4164396002732109</v>
      </c>
      <c r="K12" s="7">
        <v>112</v>
      </c>
      <c r="L12" s="7">
        <v>80</v>
      </c>
      <c r="M12" s="7">
        <v>15.2</v>
      </c>
      <c r="N12" s="2">
        <v>114</v>
      </c>
      <c r="O12" s="2">
        <v>16.5</v>
      </c>
      <c r="P12" s="2">
        <v>11</v>
      </c>
      <c r="Q12" s="2">
        <v>122</v>
      </c>
      <c r="R12" s="2">
        <v>12.8</v>
      </c>
      <c r="S12" s="2" t="s">
        <v>44</v>
      </c>
      <c r="T12" s="2">
        <v>17.4</v>
      </c>
      <c r="U12" s="2">
        <v>11.7</v>
      </c>
      <c r="V12" s="2"/>
      <c r="W12" s="2"/>
      <c r="X12" s="2">
        <v>11</v>
      </c>
      <c r="Y12">
        <f t="shared" si="1"/>
        <v>17.4</v>
      </c>
      <c r="Z12">
        <f t="shared" si="2"/>
        <v>11.7</v>
      </c>
      <c r="AA12" s="29" t="e">
        <v>#N/A</v>
      </c>
      <c r="AB12" s="29" t="e">
        <v>#N/A</v>
      </c>
      <c r="AC12" s="30">
        <v>-99</v>
      </c>
      <c r="AD12" s="29"/>
    </row>
    <row r="13" spans="1:30" ht="17.25" customHeight="1">
      <c r="A13" s="2">
        <f t="shared" si="0"/>
        <v>1</v>
      </c>
      <c r="B13" s="9">
        <v>3</v>
      </c>
      <c r="C13" s="7">
        <v>3</v>
      </c>
      <c r="D13" s="7">
        <v>1</v>
      </c>
      <c r="E13" s="8">
        <v>1.9021954708388478</v>
      </c>
      <c r="F13" s="8">
        <v>10.192745182271564</v>
      </c>
      <c r="G13" s="8">
        <v>0.2824</v>
      </c>
      <c r="H13" s="8">
        <v>10.111219536809152</v>
      </c>
      <c r="I13" s="8">
        <v>1.7326503504282504</v>
      </c>
      <c r="J13" s="8">
        <v>0.18427707993404452</v>
      </c>
      <c r="K13" s="7">
        <v>130</v>
      </c>
      <c r="L13" s="7"/>
      <c r="M13" s="7">
        <v>15.9</v>
      </c>
      <c r="N13" s="2">
        <v>143</v>
      </c>
      <c r="O13" s="2">
        <v>17.5</v>
      </c>
      <c r="P13" s="2"/>
      <c r="Q13" s="2">
        <v>146</v>
      </c>
      <c r="R13" s="2">
        <v>15.7</v>
      </c>
      <c r="S13" s="2" t="s">
        <v>44</v>
      </c>
      <c r="T13" s="2">
        <v>18</v>
      </c>
      <c r="U13" s="2">
        <v>11.9</v>
      </c>
      <c r="V13" s="2"/>
      <c r="W13" s="2"/>
      <c r="X13" s="2">
        <v>11</v>
      </c>
      <c r="Y13">
        <f t="shared" si="1"/>
        <v>18</v>
      </c>
      <c r="Z13">
        <f t="shared" si="2"/>
        <v>11.9</v>
      </c>
      <c r="AA13" s="29" t="e">
        <v>#N/A</v>
      </c>
      <c r="AB13" s="29" t="e">
        <v>#N/A</v>
      </c>
      <c r="AC13" s="30">
        <v>-99</v>
      </c>
      <c r="AD13" s="29"/>
    </row>
    <row r="14" spans="1:30" ht="17.25" customHeight="1">
      <c r="A14" s="2">
        <f t="shared" si="0"/>
        <v>1</v>
      </c>
      <c r="B14" s="9">
        <v>12</v>
      </c>
      <c r="C14" s="7">
        <v>3</v>
      </c>
      <c r="D14" s="7">
        <v>1</v>
      </c>
      <c r="E14" s="8">
        <v>4.943282517625471</v>
      </c>
      <c r="F14" s="8">
        <v>10.383109501056914</v>
      </c>
      <c r="G14" s="8">
        <v>0.6104</v>
      </c>
      <c r="H14" s="8">
        <v>10.220054944215539</v>
      </c>
      <c r="I14" s="8">
        <v>4.772705847466104</v>
      </c>
      <c r="J14" s="8">
        <v>0.5580773308122774</v>
      </c>
      <c r="K14" s="7">
        <v>151</v>
      </c>
      <c r="L14" s="7"/>
      <c r="M14" s="7">
        <v>17.3</v>
      </c>
      <c r="N14" s="2">
        <v>165</v>
      </c>
      <c r="O14" s="2">
        <v>18.8</v>
      </c>
      <c r="P14" s="2"/>
      <c r="Q14" s="2">
        <v>175</v>
      </c>
      <c r="R14" s="2">
        <v>15.8</v>
      </c>
      <c r="S14" s="2" t="s">
        <v>44</v>
      </c>
      <c r="T14" s="2">
        <v>19.8</v>
      </c>
      <c r="U14" s="2">
        <v>11.5</v>
      </c>
      <c r="V14" s="2"/>
      <c r="W14" s="2"/>
      <c r="X14" s="2">
        <v>11</v>
      </c>
      <c r="Y14">
        <f t="shared" si="1"/>
        <v>19.8</v>
      </c>
      <c r="Z14">
        <f t="shared" si="2"/>
        <v>11.5</v>
      </c>
      <c r="AA14" s="29" t="e">
        <v>#N/A</v>
      </c>
      <c r="AB14" s="29" t="e">
        <v>#N/A</v>
      </c>
      <c r="AC14" s="30">
        <v>-99</v>
      </c>
      <c r="AD14" s="29"/>
    </row>
    <row r="15" spans="1:30" ht="17.25" customHeight="1">
      <c r="A15" s="2">
        <f t="shared" si="0"/>
        <v>1</v>
      </c>
      <c r="B15" s="9">
        <v>21</v>
      </c>
      <c r="C15" s="7">
        <v>3</v>
      </c>
      <c r="D15" s="7">
        <v>1</v>
      </c>
      <c r="E15" s="8">
        <v>7.1840309181905795</v>
      </c>
      <c r="F15" s="8">
        <v>11.2448627171025</v>
      </c>
      <c r="G15" s="8">
        <v>0.6574</v>
      </c>
      <c r="H15" s="8">
        <v>11.179966901864361</v>
      </c>
      <c r="I15" s="8">
        <v>7.061133096813088</v>
      </c>
      <c r="J15" s="8">
        <v>0.6885392014364308</v>
      </c>
      <c r="K15" s="7">
        <v>118</v>
      </c>
      <c r="L15" s="7"/>
      <c r="M15" s="7">
        <v>15.8</v>
      </c>
      <c r="N15" s="2">
        <v>121</v>
      </c>
      <c r="O15" s="2">
        <v>17.2</v>
      </c>
      <c r="P15" s="2">
        <v>10</v>
      </c>
      <c r="Q15" s="2">
        <v>132</v>
      </c>
      <c r="R15" s="2">
        <v>13.3</v>
      </c>
      <c r="S15" s="2" t="s">
        <v>44</v>
      </c>
      <c r="T15" s="2">
        <v>18.7</v>
      </c>
      <c r="U15" s="2">
        <v>11.1</v>
      </c>
      <c r="V15" s="2"/>
      <c r="W15" s="2"/>
      <c r="X15" s="2">
        <v>11</v>
      </c>
      <c r="Y15">
        <f t="shared" si="1"/>
        <v>18.7</v>
      </c>
      <c r="Z15">
        <f t="shared" si="2"/>
        <v>11.1</v>
      </c>
      <c r="AA15" s="29" t="e">
        <v>#N/A</v>
      </c>
      <c r="AB15" s="29" t="e">
        <v>#N/A</v>
      </c>
      <c r="AC15" s="30">
        <v>-99</v>
      </c>
      <c r="AD15" s="29"/>
    </row>
    <row r="16" spans="1:30" ht="17.25" customHeight="1">
      <c r="A16" s="2">
        <f t="shared" si="0"/>
        <v>1</v>
      </c>
      <c r="B16" s="9">
        <v>19</v>
      </c>
      <c r="C16" s="7">
        <v>3</v>
      </c>
      <c r="D16" s="7">
        <v>1</v>
      </c>
      <c r="E16" s="8">
        <v>6.0718765719019725</v>
      </c>
      <c r="F16" s="8">
        <v>13.412980036352396</v>
      </c>
      <c r="G16" s="8">
        <v>0.8984000000000001</v>
      </c>
      <c r="H16" s="8">
        <v>13.330477819470783</v>
      </c>
      <c r="I16" s="8">
        <v>5.8885539789139605</v>
      </c>
      <c r="J16" s="8">
        <v>0.8053665911882842</v>
      </c>
      <c r="K16" s="7">
        <v>101</v>
      </c>
      <c r="L16" s="7"/>
      <c r="M16" s="7">
        <v>14.8</v>
      </c>
      <c r="N16" s="2">
        <v>107</v>
      </c>
      <c r="O16" s="2">
        <v>15.5</v>
      </c>
      <c r="P16" s="2">
        <v>10.1</v>
      </c>
      <c r="Q16" s="2">
        <v>115</v>
      </c>
      <c r="R16" s="2">
        <v>14.2</v>
      </c>
      <c r="S16" s="2" t="s">
        <v>44</v>
      </c>
      <c r="T16" s="2">
        <v>16.6</v>
      </c>
      <c r="U16" s="2">
        <v>9.8</v>
      </c>
      <c r="V16" s="2"/>
      <c r="W16" s="2"/>
      <c r="X16" s="2">
        <v>11</v>
      </c>
      <c r="Y16">
        <f t="shared" si="1"/>
        <v>16.6</v>
      </c>
      <c r="Z16">
        <f t="shared" si="2"/>
        <v>9.8</v>
      </c>
      <c r="AA16" s="29">
        <v>1.86</v>
      </c>
      <c r="AB16" s="29">
        <v>1.48</v>
      </c>
      <c r="AC16" s="30">
        <v>-99</v>
      </c>
      <c r="AD16" s="29"/>
    </row>
    <row r="17" spans="1:30" ht="17.25" customHeight="1">
      <c r="A17" s="2">
        <f t="shared" si="0"/>
        <v>1</v>
      </c>
      <c r="B17" s="9">
        <v>20</v>
      </c>
      <c r="C17" s="7">
        <v>3</v>
      </c>
      <c r="D17" s="7">
        <v>1</v>
      </c>
      <c r="E17" s="8">
        <v>8.478994992978539</v>
      </c>
      <c r="F17" s="8">
        <v>13.610813064216437</v>
      </c>
      <c r="G17" s="8">
        <v>0.8553999999999999</v>
      </c>
      <c r="H17" s="8">
        <v>13.531712342998093</v>
      </c>
      <c r="I17" s="8">
        <v>8.408613176567368</v>
      </c>
      <c r="J17" s="8">
        <v>0.7823830839259982</v>
      </c>
      <c r="K17" s="7">
        <v>125</v>
      </c>
      <c r="L17" s="7"/>
      <c r="M17" s="7">
        <v>14.6</v>
      </c>
      <c r="N17" s="2">
        <v>126</v>
      </c>
      <c r="O17" s="2">
        <v>16.2</v>
      </c>
      <c r="P17" s="2">
        <v>9.2</v>
      </c>
      <c r="Q17" s="2">
        <v>134</v>
      </c>
      <c r="R17" s="2">
        <v>13.4</v>
      </c>
      <c r="S17" s="2" t="s">
        <v>44</v>
      </c>
      <c r="T17" s="2">
        <v>17.3</v>
      </c>
      <c r="U17" s="2">
        <v>10.6</v>
      </c>
      <c r="V17" s="2"/>
      <c r="W17" s="2"/>
      <c r="X17" s="2">
        <v>11</v>
      </c>
      <c r="Y17">
        <f t="shared" si="1"/>
        <v>17.3</v>
      </c>
      <c r="Z17">
        <f t="shared" si="2"/>
        <v>10.6</v>
      </c>
      <c r="AA17" s="29" t="e">
        <v>#N/A</v>
      </c>
      <c r="AB17" s="29" t="e">
        <v>#N/A</v>
      </c>
      <c r="AC17" s="30">
        <v>-99</v>
      </c>
      <c r="AD17" s="29"/>
    </row>
    <row r="18" spans="1:30" ht="17.25" customHeight="1">
      <c r="A18" s="2">
        <f t="shared" si="0"/>
        <v>1</v>
      </c>
      <c r="B18" s="9">
        <v>13</v>
      </c>
      <c r="C18" s="7">
        <v>3</v>
      </c>
      <c r="D18" s="7">
        <v>1</v>
      </c>
      <c r="E18" s="8">
        <v>1.4974740451567325</v>
      </c>
      <c r="F18" s="8">
        <v>14.083017739251838</v>
      </c>
      <c r="G18" s="8">
        <v>0.6434</v>
      </c>
      <c r="H18" s="8">
        <v>14.003882293291875</v>
      </c>
      <c r="I18" s="8">
        <v>1.2687967586105584</v>
      </c>
      <c r="J18" s="8">
        <v>0.5778533788853627</v>
      </c>
      <c r="K18" s="7">
        <v>102</v>
      </c>
      <c r="L18" s="7"/>
      <c r="M18" s="7">
        <v>13.5</v>
      </c>
      <c r="N18" s="2">
        <v>108</v>
      </c>
      <c r="O18" s="2">
        <v>15.6</v>
      </c>
      <c r="P18" s="2"/>
      <c r="Q18" s="2">
        <v>116</v>
      </c>
      <c r="R18" s="2">
        <v>14</v>
      </c>
      <c r="S18" s="2" t="s">
        <v>44</v>
      </c>
      <c r="T18" s="2">
        <v>16.6</v>
      </c>
      <c r="U18" s="2">
        <v>9.6</v>
      </c>
      <c r="V18" s="2"/>
      <c r="W18" s="2"/>
      <c r="X18" s="2">
        <v>11</v>
      </c>
      <c r="Y18">
        <f t="shared" si="1"/>
        <v>16.6</v>
      </c>
      <c r="Z18">
        <f t="shared" si="2"/>
        <v>9.6</v>
      </c>
      <c r="AA18" s="29" t="e">
        <v>#N/A</v>
      </c>
      <c r="AB18" s="29" t="e">
        <v>#N/A</v>
      </c>
      <c r="AC18" s="30">
        <v>-99</v>
      </c>
      <c r="AD18" s="29"/>
    </row>
    <row r="19" spans="1:30" ht="17.25" customHeight="1">
      <c r="A19" s="2">
        <f t="shared" si="0"/>
        <v>1</v>
      </c>
      <c r="B19" s="9">
        <v>18</v>
      </c>
      <c r="C19" s="7">
        <v>3</v>
      </c>
      <c r="D19" s="7">
        <v>1</v>
      </c>
      <c r="E19" s="8">
        <v>5.039086824349429</v>
      </c>
      <c r="F19" s="8">
        <v>14.73365044843497</v>
      </c>
      <c r="G19" s="8">
        <v>0.8513999999999999</v>
      </c>
      <c r="H19" s="8">
        <v>14.670430226048117</v>
      </c>
      <c r="I19" s="8">
        <v>4.810233563038427</v>
      </c>
      <c r="J19" s="8">
        <v>0.7749864025859575</v>
      </c>
      <c r="K19" s="7">
        <v>96</v>
      </c>
      <c r="L19" s="7"/>
      <c r="M19" s="7">
        <v>15.5</v>
      </c>
      <c r="N19" s="2">
        <v>99</v>
      </c>
      <c r="O19" s="2">
        <v>16.7</v>
      </c>
      <c r="P19" s="2">
        <v>10.2</v>
      </c>
      <c r="Q19" s="2">
        <v>106</v>
      </c>
      <c r="R19" s="2">
        <v>12.6</v>
      </c>
      <c r="S19" s="2" t="s">
        <v>44</v>
      </c>
      <c r="T19" s="2">
        <v>18.1</v>
      </c>
      <c r="U19" s="2">
        <v>11.5</v>
      </c>
      <c r="V19" s="2"/>
      <c r="W19" s="2"/>
      <c r="X19" s="2">
        <v>11</v>
      </c>
      <c r="Y19">
        <f t="shared" si="1"/>
        <v>18.1</v>
      </c>
      <c r="Z19">
        <f t="shared" si="2"/>
        <v>11.5</v>
      </c>
      <c r="AA19" s="29" t="e">
        <v>#N/A</v>
      </c>
      <c r="AB19" s="29" t="e">
        <v>#N/A</v>
      </c>
      <c r="AC19" s="30">
        <v>-99</v>
      </c>
      <c r="AD19" s="29"/>
    </row>
    <row r="20" spans="1:30" ht="17.25" customHeight="1">
      <c r="A20" s="2">
        <f t="shared" si="0"/>
        <v>1</v>
      </c>
      <c r="B20" s="9">
        <v>42</v>
      </c>
      <c r="C20" s="7">
        <v>3</v>
      </c>
      <c r="D20" s="7">
        <v>1</v>
      </c>
      <c r="E20" s="8">
        <v>9.534501807746278</v>
      </c>
      <c r="F20" s="8">
        <v>15.711069563784731</v>
      </c>
      <c r="G20" s="8">
        <v>0.7254</v>
      </c>
      <c r="H20" s="8">
        <v>15.734389871864328</v>
      </c>
      <c r="I20" s="8">
        <v>9.397358021161306</v>
      </c>
      <c r="J20" s="8">
        <v>0.6995598902791941</v>
      </c>
      <c r="K20" s="7">
        <v>97</v>
      </c>
      <c r="L20" s="7"/>
      <c r="M20" s="7">
        <v>14.7</v>
      </c>
      <c r="N20" s="2">
        <v>106</v>
      </c>
      <c r="O20" s="2">
        <v>16.2</v>
      </c>
      <c r="P20" s="2">
        <v>10.7</v>
      </c>
      <c r="Q20" s="2">
        <v>110</v>
      </c>
      <c r="R20" s="2">
        <v>13.6</v>
      </c>
      <c r="S20" s="2" t="s">
        <v>44</v>
      </c>
      <c r="T20" s="2">
        <v>16.2</v>
      </c>
      <c r="U20" s="2">
        <v>10.9</v>
      </c>
      <c r="V20" s="2"/>
      <c r="W20" s="2"/>
      <c r="X20" s="2">
        <v>11</v>
      </c>
      <c r="Y20">
        <f t="shared" si="1"/>
        <v>16.2</v>
      </c>
      <c r="Z20">
        <f t="shared" si="2"/>
        <v>10.9</v>
      </c>
      <c r="AA20" s="29" t="e">
        <v>#N/A</v>
      </c>
      <c r="AB20" s="29" t="e">
        <v>#N/A</v>
      </c>
      <c r="AC20" s="30">
        <v>-99</v>
      </c>
      <c r="AD20" s="29"/>
    </row>
    <row r="21" spans="1:30" ht="17.25" customHeight="1">
      <c r="A21" s="2">
        <f t="shared" si="0"/>
        <v>1</v>
      </c>
      <c r="B21" s="9">
        <v>17</v>
      </c>
      <c r="C21" s="7">
        <v>3</v>
      </c>
      <c r="D21" s="7">
        <v>1</v>
      </c>
      <c r="E21" s="8">
        <v>7.0012892955434385</v>
      </c>
      <c r="F21" s="8">
        <v>15.861931646558967</v>
      </c>
      <c r="G21" s="8">
        <v>0.8213999999999999</v>
      </c>
      <c r="H21" s="8">
        <v>15.776797010167407</v>
      </c>
      <c r="I21" s="8">
        <v>6.755058316590317</v>
      </c>
      <c r="J21" s="8">
        <v>0.8863093754171092</v>
      </c>
      <c r="K21" s="7">
        <v>114</v>
      </c>
      <c r="L21" s="7"/>
      <c r="M21" s="7">
        <v>14.2</v>
      </c>
      <c r="N21" s="2">
        <v>121</v>
      </c>
      <c r="O21" s="2">
        <v>16.3</v>
      </c>
      <c r="P21" s="2"/>
      <c r="Q21" s="2">
        <v>127</v>
      </c>
      <c r="R21" s="2">
        <v>12.7</v>
      </c>
      <c r="S21" s="2" t="s">
        <v>44</v>
      </c>
      <c r="T21" s="2">
        <v>17.3</v>
      </c>
      <c r="U21" s="2">
        <v>10.3</v>
      </c>
      <c r="V21" s="2"/>
      <c r="W21" s="2"/>
      <c r="X21" s="2">
        <v>11</v>
      </c>
      <c r="Y21">
        <f t="shared" si="1"/>
        <v>17.3</v>
      </c>
      <c r="Z21">
        <f t="shared" si="2"/>
        <v>10.3</v>
      </c>
      <c r="AA21" s="29" t="e">
        <v>#N/A</v>
      </c>
      <c r="AB21" s="29" t="e">
        <v>#N/A</v>
      </c>
      <c r="AC21" s="30">
        <v>-99</v>
      </c>
      <c r="AD21" s="29"/>
    </row>
    <row r="22" spans="1:30" ht="17.25" customHeight="1">
      <c r="A22" s="2">
        <f t="shared" si="0"/>
        <v>1</v>
      </c>
      <c r="B22" s="9">
        <v>15</v>
      </c>
      <c r="C22" s="7">
        <v>3</v>
      </c>
      <c r="D22" s="7">
        <v>1</v>
      </c>
      <c r="E22" s="8">
        <v>2.847292539000708</v>
      </c>
      <c r="F22" s="8">
        <v>16.056662092644</v>
      </c>
      <c r="G22" s="8">
        <v>0.8824000000000001</v>
      </c>
      <c r="H22" s="8">
        <v>16.00505508801254</v>
      </c>
      <c r="I22" s="8">
        <v>2.6108119362352973</v>
      </c>
      <c r="J22" s="8">
        <v>0.7842142669484471</v>
      </c>
      <c r="K22" s="7">
        <v>127</v>
      </c>
      <c r="L22" s="7"/>
      <c r="M22" s="7">
        <v>15.6</v>
      </c>
      <c r="N22" s="2">
        <v>132</v>
      </c>
      <c r="O22" s="2">
        <v>16.5</v>
      </c>
      <c r="P22" s="2"/>
      <c r="Q22" s="2">
        <v>141</v>
      </c>
      <c r="R22" s="2">
        <v>15</v>
      </c>
      <c r="S22" s="2" t="s">
        <v>44</v>
      </c>
      <c r="T22" s="2">
        <v>17.7</v>
      </c>
      <c r="U22" s="2">
        <v>10.2</v>
      </c>
      <c r="V22" s="2"/>
      <c r="W22" s="2"/>
      <c r="X22" s="2">
        <v>11</v>
      </c>
      <c r="Y22">
        <f t="shared" si="1"/>
        <v>17.7</v>
      </c>
      <c r="Z22">
        <f t="shared" si="2"/>
        <v>10.2</v>
      </c>
      <c r="AA22" s="29" t="e">
        <v>#N/A</v>
      </c>
      <c r="AB22" s="29" t="e">
        <v>#N/A</v>
      </c>
      <c r="AC22" s="30">
        <v>-99</v>
      </c>
      <c r="AD22" s="29"/>
    </row>
    <row r="23" spans="1:30" ht="17.25" customHeight="1">
      <c r="A23" s="2">
        <f t="shared" si="0"/>
        <v>1</v>
      </c>
      <c r="B23" s="9">
        <v>16</v>
      </c>
      <c r="C23" s="7">
        <v>3</v>
      </c>
      <c r="D23" s="7">
        <v>1</v>
      </c>
      <c r="E23" s="8">
        <v>4.800128571526395</v>
      </c>
      <c r="F23" s="8">
        <v>17.117993534781345</v>
      </c>
      <c r="G23" s="8">
        <v>0.8044</v>
      </c>
      <c r="H23" s="8">
        <v>17.13007801015927</v>
      </c>
      <c r="I23" s="8">
        <v>4.5446321156178575</v>
      </c>
      <c r="J23" s="8">
        <v>0.9167676759826523</v>
      </c>
      <c r="K23" s="7">
        <v>136</v>
      </c>
      <c r="L23" s="7"/>
      <c r="M23" s="7">
        <v>14.7</v>
      </c>
      <c r="N23" s="2">
        <v>147</v>
      </c>
      <c r="O23" s="2">
        <v>16.9</v>
      </c>
      <c r="P23" s="2"/>
      <c r="Q23" s="2">
        <v>153</v>
      </c>
      <c r="R23" s="2">
        <v>15.6</v>
      </c>
      <c r="S23" s="2" t="s">
        <v>44</v>
      </c>
      <c r="T23" s="2">
        <v>17.6</v>
      </c>
      <c r="U23" s="2">
        <v>9.9</v>
      </c>
      <c r="V23" s="2"/>
      <c r="W23" s="2"/>
      <c r="X23" s="2">
        <v>11</v>
      </c>
      <c r="Y23">
        <f t="shared" si="1"/>
        <v>17.6</v>
      </c>
      <c r="Z23">
        <f t="shared" si="2"/>
        <v>9.9</v>
      </c>
      <c r="AA23" s="29" t="e">
        <v>#N/A</v>
      </c>
      <c r="AB23" s="29" t="e">
        <v>#N/A</v>
      </c>
      <c r="AC23" s="30">
        <v>-99</v>
      </c>
      <c r="AD23" s="29"/>
    </row>
    <row r="24" spans="1:30" ht="17.25" customHeight="1">
      <c r="A24" s="2">
        <f t="shared" si="0"/>
        <v>1</v>
      </c>
      <c r="B24" s="9">
        <v>14</v>
      </c>
      <c r="C24" s="7">
        <v>3</v>
      </c>
      <c r="D24" s="7">
        <v>1</v>
      </c>
      <c r="E24" s="8">
        <v>0.5919806810706457</v>
      </c>
      <c r="F24" s="8">
        <v>17.468022579365964</v>
      </c>
      <c r="G24" s="8">
        <v>0.7934000000000001</v>
      </c>
      <c r="H24" s="8">
        <v>17.44328096852124</v>
      </c>
      <c r="I24" s="8">
        <v>0.3173518150094732</v>
      </c>
      <c r="J24" s="8">
        <v>0.6962349245959778</v>
      </c>
      <c r="K24" s="7">
        <v>149</v>
      </c>
      <c r="L24" s="7"/>
      <c r="M24" s="7">
        <v>14.6</v>
      </c>
      <c r="N24" s="2">
        <v>154</v>
      </c>
      <c r="O24" s="2">
        <v>16</v>
      </c>
      <c r="P24" s="2"/>
      <c r="Q24" s="2">
        <v>157</v>
      </c>
      <c r="R24" s="2">
        <v>14</v>
      </c>
      <c r="S24" s="2" t="s">
        <v>44</v>
      </c>
      <c r="T24" s="2">
        <v>18.3</v>
      </c>
      <c r="U24" s="2">
        <v>9.7</v>
      </c>
      <c r="V24" s="2"/>
      <c r="W24" s="2"/>
      <c r="X24" s="2">
        <v>11</v>
      </c>
      <c r="Y24">
        <f t="shared" si="1"/>
        <v>18.3</v>
      </c>
      <c r="Z24">
        <f t="shared" si="2"/>
        <v>9.7</v>
      </c>
      <c r="AA24" s="29" t="e">
        <v>#N/A</v>
      </c>
      <c r="AB24" s="29" t="e">
        <v>#N/A</v>
      </c>
      <c r="AC24" s="30">
        <v>-99</v>
      </c>
      <c r="AD24" s="29"/>
    </row>
    <row r="25" spans="1:30" ht="17.25" customHeight="1">
      <c r="A25" s="2">
        <f t="shared" si="0"/>
        <v>1</v>
      </c>
      <c r="B25" s="9">
        <v>44</v>
      </c>
      <c r="C25" s="7">
        <v>3</v>
      </c>
      <c r="D25" s="7">
        <v>1</v>
      </c>
      <c r="E25" s="8">
        <v>7.634226232711471</v>
      </c>
      <c r="F25" s="8">
        <v>18.407506794451546</v>
      </c>
      <c r="G25" s="8">
        <v>0.8304</v>
      </c>
      <c r="H25" s="8">
        <v>18.461904803736036</v>
      </c>
      <c r="I25" s="8">
        <v>7.361852522122968</v>
      </c>
      <c r="J25" s="8">
        <v>0.7934600760748631</v>
      </c>
      <c r="K25" s="7">
        <v>115</v>
      </c>
      <c r="L25" s="7"/>
      <c r="M25" s="7">
        <v>14.1</v>
      </c>
      <c r="N25" s="2">
        <v>127</v>
      </c>
      <c r="O25" s="2">
        <v>15.7</v>
      </c>
      <c r="P25" s="2">
        <v>9.6</v>
      </c>
      <c r="Q25" s="2">
        <v>136</v>
      </c>
      <c r="R25" s="2">
        <v>14.5</v>
      </c>
      <c r="S25" s="2" t="s">
        <v>44</v>
      </c>
      <c r="T25" s="2">
        <v>17.8</v>
      </c>
      <c r="U25" s="2">
        <v>10.5</v>
      </c>
      <c r="V25" s="2"/>
      <c r="W25" s="2"/>
      <c r="X25" s="2">
        <v>11</v>
      </c>
      <c r="Y25">
        <f t="shared" si="1"/>
        <v>17.8</v>
      </c>
      <c r="Z25">
        <f t="shared" si="2"/>
        <v>10.5</v>
      </c>
      <c r="AA25" s="29">
        <v>2.07</v>
      </c>
      <c r="AB25" s="29">
        <v>1.82</v>
      </c>
      <c r="AC25" s="30">
        <v>-99</v>
      </c>
      <c r="AD25" s="29"/>
    </row>
    <row r="26" spans="1:30" ht="17.25" customHeight="1">
      <c r="A26" s="2">
        <f t="shared" si="0"/>
        <v>1</v>
      </c>
      <c r="B26" s="9">
        <v>45</v>
      </c>
      <c r="C26" s="7">
        <v>3</v>
      </c>
      <c r="D26" s="7">
        <v>1</v>
      </c>
      <c r="E26" s="8">
        <v>6.192870156092519</v>
      </c>
      <c r="F26" s="8">
        <v>20.7224274540841</v>
      </c>
      <c r="G26" s="8">
        <v>0.6654</v>
      </c>
      <c r="H26" s="8">
        <v>20.785079792879515</v>
      </c>
      <c r="I26" s="8">
        <v>5.964680875807442</v>
      </c>
      <c r="J26" s="8">
        <v>0.5512571587985424</v>
      </c>
      <c r="K26" s="7">
        <v>121</v>
      </c>
      <c r="L26" s="7"/>
      <c r="M26" s="7">
        <v>13.5</v>
      </c>
      <c r="N26" s="2">
        <v>132</v>
      </c>
      <c r="O26" s="2">
        <v>15.8</v>
      </c>
      <c r="P26" s="2">
        <v>9.4</v>
      </c>
      <c r="Q26" s="2">
        <v>143</v>
      </c>
      <c r="R26" s="2">
        <v>16.2</v>
      </c>
      <c r="S26" s="2" t="s">
        <v>44</v>
      </c>
      <c r="T26" s="2">
        <v>17.9</v>
      </c>
      <c r="U26" s="2">
        <v>8.1</v>
      </c>
      <c r="V26" s="2"/>
      <c r="W26" s="2"/>
      <c r="X26" s="2">
        <v>11</v>
      </c>
      <c r="Y26">
        <f t="shared" si="1"/>
        <v>17.9</v>
      </c>
      <c r="Z26">
        <f t="shared" si="2"/>
        <v>8.1</v>
      </c>
      <c r="AA26" s="29" t="e">
        <v>#N/A</v>
      </c>
      <c r="AB26" s="29" t="e">
        <v>#N/A</v>
      </c>
      <c r="AC26" s="30">
        <v>-99</v>
      </c>
      <c r="AD26" s="29"/>
    </row>
    <row r="27" spans="1:30" ht="17.25" customHeight="1">
      <c r="A27" s="2">
        <f t="shared" si="0"/>
        <v>1</v>
      </c>
      <c r="B27" s="9">
        <v>47</v>
      </c>
      <c r="C27" s="7">
        <v>3</v>
      </c>
      <c r="D27" s="7">
        <v>1</v>
      </c>
      <c r="E27" s="8">
        <v>3.155362555834175</v>
      </c>
      <c r="F27" s="8">
        <v>21.369056078854758</v>
      </c>
      <c r="G27" s="8">
        <v>0.8984000000000001</v>
      </c>
      <c r="H27" s="8">
        <v>21.56130313591027</v>
      </c>
      <c r="I27" s="8">
        <v>2.9225737145553947</v>
      </c>
      <c r="J27" s="8">
        <v>0.8588452399744494</v>
      </c>
      <c r="K27" s="7">
        <v>120</v>
      </c>
      <c r="L27" s="7"/>
      <c r="M27" s="7">
        <v>15</v>
      </c>
      <c r="N27" s="2">
        <v>132</v>
      </c>
      <c r="O27" s="2">
        <v>17.2</v>
      </c>
      <c r="P27" s="2">
        <v>8.7</v>
      </c>
      <c r="Q27" s="2">
        <v>142</v>
      </c>
      <c r="R27" s="2">
        <v>15.4</v>
      </c>
      <c r="S27" s="2" t="s">
        <v>44</v>
      </c>
      <c r="T27" s="2">
        <v>19.1</v>
      </c>
      <c r="U27" s="2">
        <v>9.2</v>
      </c>
      <c r="V27" s="2"/>
      <c r="W27" s="2"/>
      <c r="X27" s="2">
        <v>11</v>
      </c>
      <c r="Y27">
        <f t="shared" si="1"/>
        <v>19.1</v>
      </c>
      <c r="Z27">
        <f t="shared" si="2"/>
        <v>9.2</v>
      </c>
      <c r="AA27" s="29" t="e">
        <v>#N/A</v>
      </c>
      <c r="AB27" s="29" t="e">
        <v>#N/A</v>
      </c>
      <c r="AC27" s="30">
        <v>-99</v>
      </c>
      <c r="AD27" s="29"/>
    </row>
    <row r="28" spans="1:30" ht="17.25" customHeight="1">
      <c r="A28" s="2">
        <f t="shared" si="0"/>
        <v>1</v>
      </c>
      <c r="B28" s="9">
        <v>46</v>
      </c>
      <c r="C28" s="7">
        <v>3</v>
      </c>
      <c r="D28" s="7">
        <v>1</v>
      </c>
      <c r="E28" s="8">
        <v>3.75142304829111</v>
      </c>
      <c r="F28" s="8">
        <v>21.92680323423253</v>
      </c>
      <c r="G28" s="8">
        <v>0.9503999999999999</v>
      </c>
      <c r="H28" s="8">
        <v>22.153174823479656</v>
      </c>
      <c r="I28" s="8">
        <v>3.641229543402814</v>
      </c>
      <c r="J28" s="8">
        <v>0.7649215047490411</v>
      </c>
      <c r="K28" s="7">
        <v>106</v>
      </c>
      <c r="L28" s="7"/>
      <c r="M28" s="7">
        <v>14</v>
      </c>
      <c r="N28" s="2">
        <v>114</v>
      </c>
      <c r="O28" s="2">
        <v>15.4</v>
      </c>
      <c r="P28" s="2">
        <v>8.3</v>
      </c>
      <c r="Q28" s="2">
        <v>122</v>
      </c>
      <c r="R28" s="2">
        <v>15.6</v>
      </c>
      <c r="S28" s="2" t="s">
        <v>44</v>
      </c>
      <c r="T28" s="2">
        <v>16.9</v>
      </c>
      <c r="U28" s="2">
        <v>9</v>
      </c>
      <c r="V28" s="2"/>
      <c r="W28" s="2"/>
      <c r="X28" s="2">
        <v>11</v>
      </c>
      <c r="Y28">
        <f t="shared" si="1"/>
        <v>16.9</v>
      </c>
      <c r="Z28">
        <f t="shared" si="2"/>
        <v>9</v>
      </c>
      <c r="AA28" s="29" t="e">
        <v>#N/A</v>
      </c>
      <c r="AB28" s="29" t="e">
        <v>#N/A</v>
      </c>
      <c r="AC28" s="30">
        <v>-99</v>
      </c>
      <c r="AD28" s="29"/>
    </row>
    <row r="29" spans="1:30" ht="17.25" customHeight="1">
      <c r="A29" s="2">
        <f t="shared" si="0"/>
        <v>1</v>
      </c>
      <c r="B29" s="9">
        <v>48</v>
      </c>
      <c r="C29" s="7">
        <v>3</v>
      </c>
      <c r="D29" s="7">
        <v>1</v>
      </c>
      <c r="E29" s="8">
        <v>3.047947910020299</v>
      </c>
      <c r="F29" s="8">
        <v>23.066469176443167</v>
      </c>
      <c r="G29" s="8">
        <v>0.9114</v>
      </c>
      <c r="H29" s="8">
        <v>23.171836652595896</v>
      </c>
      <c r="I29" s="8">
        <v>2.7675767055003613</v>
      </c>
      <c r="J29" s="8">
        <v>0.9080117047558485</v>
      </c>
      <c r="K29" s="7">
        <v>145</v>
      </c>
      <c r="L29" s="7"/>
      <c r="M29" s="7">
        <v>14.5</v>
      </c>
      <c r="N29" s="2">
        <v>138</v>
      </c>
      <c r="O29" s="2">
        <v>16.6</v>
      </c>
      <c r="P29" s="2">
        <v>9.6</v>
      </c>
      <c r="Q29" s="2">
        <v>157</v>
      </c>
      <c r="R29" s="2">
        <v>15</v>
      </c>
      <c r="S29" s="2" t="s">
        <v>44</v>
      </c>
      <c r="T29" s="2">
        <v>17.6</v>
      </c>
      <c r="U29" s="2">
        <v>9.8</v>
      </c>
      <c r="V29" s="2"/>
      <c r="W29" s="2"/>
      <c r="X29" s="2">
        <v>11</v>
      </c>
      <c r="Y29">
        <f t="shared" si="1"/>
        <v>17.6</v>
      </c>
      <c r="Z29">
        <f t="shared" si="2"/>
        <v>9.8</v>
      </c>
      <c r="AA29" s="29" t="e">
        <v>#N/A</v>
      </c>
      <c r="AB29" s="29" t="e">
        <v>#N/A</v>
      </c>
      <c r="AC29" s="30">
        <v>-99</v>
      </c>
      <c r="AD29" s="29"/>
    </row>
    <row r="30" spans="1:30" ht="17.25" customHeight="1">
      <c r="A30" s="2">
        <f t="shared" si="0"/>
        <v>1</v>
      </c>
      <c r="B30" s="9">
        <v>49</v>
      </c>
      <c r="C30" s="7">
        <v>3</v>
      </c>
      <c r="D30" s="7">
        <v>1</v>
      </c>
      <c r="E30" s="8">
        <v>1.1731858983064563</v>
      </c>
      <c r="F30" s="8">
        <v>23.1699280061034</v>
      </c>
      <c r="G30" s="8">
        <v>0.9954000000000001</v>
      </c>
      <c r="H30" s="8">
        <v>23.248167402194394</v>
      </c>
      <c r="I30" s="8">
        <v>0.8730136531714736</v>
      </c>
      <c r="J30" s="8">
        <v>0.9098624952247079</v>
      </c>
      <c r="K30" s="7">
        <v>105</v>
      </c>
      <c r="L30" s="7"/>
      <c r="M30" s="7">
        <v>13.3</v>
      </c>
      <c r="N30" s="2">
        <v>111</v>
      </c>
      <c r="O30" s="2">
        <v>15.5</v>
      </c>
      <c r="P30" s="2">
        <v>8.5</v>
      </c>
      <c r="Q30" s="2">
        <v>116</v>
      </c>
      <c r="R30" s="2">
        <v>14.4</v>
      </c>
      <c r="S30" s="2" t="s">
        <v>44</v>
      </c>
      <c r="T30" s="2">
        <v>16.3</v>
      </c>
      <c r="U30" s="2">
        <v>8.6</v>
      </c>
      <c r="V30" s="2"/>
      <c r="W30" s="2"/>
      <c r="X30" s="2">
        <v>11</v>
      </c>
      <c r="Y30">
        <f t="shared" si="1"/>
        <v>16.3</v>
      </c>
      <c r="Z30">
        <f t="shared" si="2"/>
        <v>8.6</v>
      </c>
      <c r="AA30" s="29" t="e">
        <v>#N/A</v>
      </c>
      <c r="AB30" s="29" t="e">
        <v>#N/A</v>
      </c>
      <c r="AC30" s="30">
        <v>-99</v>
      </c>
      <c r="AD30" s="29"/>
    </row>
    <row r="31" spans="1:30" ht="17.25" customHeight="1">
      <c r="A31" s="2">
        <f t="shared" si="0"/>
        <v>1</v>
      </c>
      <c r="B31" s="9">
        <v>57</v>
      </c>
      <c r="C31" s="7">
        <v>3</v>
      </c>
      <c r="D31" s="7">
        <v>1</v>
      </c>
      <c r="E31" s="8">
        <v>9.04321787361466</v>
      </c>
      <c r="F31" s="8">
        <v>24.25088531683609</v>
      </c>
      <c r="G31" s="8">
        <v>0.131</v>
      </c>
      <c r="H31" s="8">
        <v>24.45870677814389</v>
      </c>
      <c r="I31" s="8">
        <v>8.846962747376477</v>
      </c>
      <c r="J31" s="8">
        <v>-0.06504414843771333</v>
      </c>
      <c r="K31" s="7">
        <v>117</v>
      </c>
      <c r="L31" s="7"/>
      <c r="M31" s="7">
        <v>15.9</v>
      </c>
      <c r="N31" s="2">
        <v>129</v>
      </c>
      <c r="O31" s="2">
        <v>18.1</v>
      </c>
      <c r="P31" s="2">
        <v>11</v>
      </c>
      <c r="Q31" s="2">
        <v>139</v>
      </c>
      <c r="R31" s="2">
        <v>15</v>
      </c>
      <c r="S31" s="2" t="s">
        <v>44</v>
      </c>
      <c r="T31" s="2">
        <v>19.2</v>
      </c>
      <c r="U31" s="2">
        <v>10.9</v>
      </c>
      <c r="V31" s="2"/>
      <c r="W31" s="2"/>
      <c r="X31" s="2">
        <v>11</v>
      </c>
      <c r="Y31">
        <f t="shared" si="1"/>
        <v>19.2</v>
      </c>
      <c r="Z31">
        <f t="shared" si="2"/>
        <v>10.9</v>
      </c>
      <c r="AA31" s="29" t="e">
        <v>#N/A</v>
      </c>
      <c r="AB31" s="29" t="e">
        <v>#N/A</v>
      </c>
      <c r="AC31" s="30">
        <v>-99</v>
      </c>
      <c r="AD31" s="29"/>
    </row>
    <row r="32" spans="1:30" ht="17.25" customHeight="1">
      <c r="A32" s="2">
        <f t="shared" si="0"/>
        <v>1</v>
      </c>
      <c r="B32" s="9">
        <v>51</v>
      </c>
      <c r="C32" s="7">
        <v>3</v>
      </c>
      <c r="D32" s="7">
        <v>1</v>
      </c>
      <c r="E32" s="8">
        <v>2.9324498783969486</v>
      </c>
      <c r="F32" s="8">
        <v>24.858327913813707</v>
      </c>
      <c r="G32" s="8">
        <v>0.45640000000000003</v>
      </c>
      <c r="H32" s="8">
        <v>25.02099770901348</v>
      </c>
      <c r="I32" s="8">
        <v>2.8718790345011107</v>
      </c>
      <c r="J32" s="8">
        <v>0.38693957000332524</v>
      </c>
      <c r="K32" s="7">
        <v>142</v>
      </c>
      <c r="L32" s="7"/>
      <c r="M32" s="7">
        <v>15.5</v>
      </c>
      <c r="N32" s="2">
        <v>154</v>
      </c>
      <c r="O32" s="2">
        <v>17.8</v>
      </c>
      <c r="P32" s="2">
        <v>8</v>
      </c>
      <c r="Q32" s="2">
        <v>163</v>
      </c>
      <c r="R32" s="2">
        <v>17.5</v>
      </c>
      <c r="S32" s="2" t="s">
        <v>44</v>
      </c>
      <c r="T32" s="2">
        <v>18.3</v>
      </c>
      <c r="U32" s="2">
        <v>9.3</v>
      </c>
      <c r="V32" s="2"/>
      <c r="W32" s="2"/>
      <c r="X32" s="2">
        <v>11</v>
      </c>
      <c r="Y32">
        <f t="shared" si="1"/>
        <v>18.3</v>
      </c>
      <c r="Z32">
        <f t="shared" si="2"/>
        <v>9.3</v>
      </c>
      <c r="AA32" s="29">
        <v>3.2</v>
      </c>
      <c r="AB32" s="29">
        <v>1.52</v>
      </c>
      <c r="AC32" s="30">
        <v>-99</v>
      </c>
      <c r="AD32" s="29"/>
    </row>
    <row r="33" spans="1:30" ht="17.25" customHeight="1">
      <c r="A33" s="2">
        <f t="shared" si="0"/>
        <v>1</v>
      </c>
      <c r="B33" s="9">
        <v>56</v>
      </c>
      <c r="C33" s="7">
        <v>3</v>
      </c>
      <c r="D33" s="7">
        <v>1</v>
      </c>
      <c r="E33" s="8">
        <v>7.190213572900602</v>
      </c>
      <c r="F33" s="8">
        <v>25.169037298555455</v>
      </c>
      <c r="G33" s="8">
        <v>0.27440000000000003</v>
      </c>
      <c r="H33" s="8">
        <v>25.357289743026108</v>
      </c>
      <c r="I33" s="8">
        <v>6.953226177019955</v>
      </c>
      <c r="J33" s="8">
        <v>0.1789989691705457</v>
      </c>
      <c r="K33" s="7">
        <v>114</v>
      </c>
      <c r="L33" s="7"/>
      <c r="M33" s="7">
        <v>14.5</v>
      </c>
      <c r="N33" s="2">
        <v>121</v>
      </c>
      <c r="O33" s="2">
        <v>16.6</v>
      </c>
      <c r="P33" s="2">
        <v>7.5</v>
      </c>
      <c r="Q33" s="2">
        <v>132</v>
      </c>
      <c r="R33" s="2">
        <v>13.9</v>
      </c>
      <c r="S33" s="2" t="s">
        <v>44</v>
      </c>
      <c r="T33" s="2">
        <v>18</v>
      </c>
      <c r="U33" s="2">
        <v>9.6</v>
      </c>
      <c r="V33" s="2"/>
      <c r="W33" s="2"/>
      <c r="X33" s="2">
        <v>11</v>
      </c>
      <c r="Y33">
        <f t="shared" si="1"/>
        <v>18</v>
      </c>
      <c r="Z33">
        <f t="shared" si="2"/>
        <v>9.6</v>
      </c>
      <c r="AA33" s="29" t="e">
        <v>#N/A</v>
      </c>
      <c r="AB33" s="29" t="e">
        <v>#N/A</v>
      </c>
      <c r="AC33" s="30">
        <v>-99</v>
      </c>
      <c r="AD33" s="29"/>
    </row>
    <row r="34" spans="1:30" ht="17.25" customHeight="1">
      <c r="A34" s="2">
        <f t="shared" si="0"/>
        <v>1</v>
      </c>
      <c r="B34" s="9">
        <v>50</v>
      </c>
      <c r="C34" s="7">
        <v>3</v>
      </c>
      <c r="D34" s="7">
        <v>1</v>
      </c>
      <c r="E34" s="8">
        <v>0.7292205635217874</v>
      </c>
      <c r="F34" s="8">
        <v>26.467406403532195</v>
      </c>
      <c r="G34" s="8">
        <v>0.5394</v>
      </c>
      <c r="H34" s="8">
        <v>26.59013855988898</v>
      </c>
      <c r="I34" s="8">
        <v>0.323615796414193</v>
      </c>
      <c r="J34" s="8">
        <v>0.43142994049833416</v>
      </c>
      <c r="K34" s="7">
        <v>112</v>
      </c>
      <c r="L34" s="7"/>
      <c r="M34" s="7">
        <v>13.9</v>
      </c>
      <c r="N34" s="2">
        <v>120</v>
      </c>
      <c r="O34" s="2">
        <v>15.6</v>
      </c>
      <c r="P34" s="2">
        <v>7.3</v>
      </c>
      <c r="Q34" s="2">
        <v>126</v>
      </c>
      <c r="R34" s="2">
        <v>14.4</v>
      </c>
      <c r="S34" s="2" t="s">
        <v>44</v>
      </c>
      <c r="T34" s="2">
        <v>17.1</v>
      </c>
      <c r="U34" s="2">
        <v>8.9</v>
      </c>
      <c r="V34" s="2"/>
      <c r="W34" s="2"/>
      <c r="X34" s="2">
        <v>11</v>
      </c>
      <c r="Y34">
        <f t="shared" si="1"/>
        <v>17.1</v>
      </c>
      <c r="Z34">
        <f t="shared" si="2"/>
        <v>8.9</v>
      </c>
      <c r="AA34" s="29" t="e">
        <v>#N/A</v>
      </c>
      <c r="AB34" s="29" t="e">
        <v>#N/A</v>
      </c>
      <c r="AC34" s="30">
        <v>-99</v>
      </c>
      <c r="AD34" s="29"/>
    </row>
    <row r="35" spans="1:30" ht="17.25" customHeight="1">
      <c r="A35" s="2">
        <f t="shared" si="0"/>
        <v>1</v>
      </c>
      <c r="B35" s="9">
        <v>52</v>
      </c>
      <c r="C35" s="7">
        <v>3</v>
      </c>
      <c r="D35" s="7">
        <v>1</v>
      </c>
      <c r="E35" s="8">
        <v>3.857043227940388</v>
      </c>
      <c r="F35" s="8">
        <v>27.340306386319064</v>
      </c>
      <c r="G35" s="8">
        <v>0.251</v>
      </c>
      <c r="H35" s="8">
        <v>27.493057583450817</v>
      </c>
      <c r="I35" s="8">
        <v>3.5878185955082493</v>
      </c>
      <c r="J35" s="8">
        <v>0.26813912724157285</v>
      </c>
      <c r="K35" s="7">
        <v>120</v>
      </c>
      <c r="L35" s="7">
        <v>93</v>
      </c>
      <c r="M35" s="7">
        <v>14.7</v>
      </c>
      <c r="N35" s="2">
        <v>134</v>
      </c>
      <c r="O35" s="2">
        <v>17.2</v>
      </c>
      <c r="P35" s="2">
        <v>10.1</v>
      </c>
      <c r="Q35" s="2">
        <v>140</v>
      </c>
      <c r="R35" s="2">
        <v>14.8</v>
      </c>
      <c r="S35" s="2" t="s">
        <v>44</v>
      </c>
      <c r="T35" s="2">
        <v>18.1</v>
      </c>
      <c r="U35" s="2">
        <v>10.5</v>
      </c>
      <c r="V35" s="2"/>
      <c r="W35" s="2"/>
      <c r="X35" s="2">
        <v>11</v>
      </c>
      <c r="Y35">
        <f t="shared" si="1"/>
        <v>18.1</v>
      </c>
      <c r="Z35">
        <f t="shared" si="2"/>
        <v>10.5</v>
      </c>
      <c r="AA35" s="29" t="e">
        <v>#N/A</v>
      </c>
      <c r="AB35" s="29" t="e">
        <v>#N/A</v>
      </c>
      <c r="AC35" s="30">
        <v>-99</v>
      </c>
      <c r="AD35" s="29"/>
    </row>
    <row r="36" spans="1:30" ht="17.25" customHeight="1">
      <c r="A36" s="2">
        <f t="shared" si="0"/>
        <v>1</v>
      </c>
      <c r="B36" s="9">
        <v>55</v>
      </c>
      <c r="C36" s="7">
        <v>3</v>
      </c>
      <c r="D36" s="7">
        <v>1</v>
      </c>
      <c r="E36" s="8">
        <v>8.32991860059192</v>
      </c>
      <c r="F36" s="8">
        <v>27.670839139200538</v>
      </c>
      <c r="G36" s="8">
        <v>0.019000000000000017</v>
      </c>
      <c r="H36" s="8">
        <v>27.873641595713053</v>
      </c>
      <c r="I36" s="8">
        <v>8.18884574704651</v>
      </c>
      <c r="J36" s="8">
        <v>-0.11868851611610387</v>
      </c>
      <c r="K36" s="7">
        <v>133</v>
      </c>
      <c r="L36" s="7"/>
      <c r="M36" s="7">
        <v>14.8</v>
      </c>
      <c r="N36" s="2">
        <v>153</v>
      </c>
      <c r="O36" s="2">
        <v>17.2</v>
      </c>
      <c r="P36" s="2">
        <v>8.4</v>
      </c>
      <c r="Q36" s="2">
        <v>158</v>
      </c>
      <c r="R36" s="2">
        <v>13.5</v>
      </c>
      <c r="S36" s="2" t="s">
        <v>44</v>
      </c>
      <c r="T36" s="2">
        <v>18.2</v>
      </c>
      <c r="U36" s="2">
        <v>9</v>
      </c>
      <c r="V36" s="2"/>
      <c r="W36" s="2"/>
      <c r="X36" s="2">
        <v>11</v>
      </c>
      <c r="Y36">
        <f t="shared" si="1"/>
        <v>18.2</v>
      </c>
      <c r="Z36">
        <f t="shared" si="2"/>
        <v>9</v>
      </c>
      <c r="AA36" s="29" t="e">
        <v>#N/A</v>
      </c>
      <c r="AB36" s="29" t="e">
        <v>#N/A</v>
      </c>
      <c r="AC36" s="30">
        <v>-99</v>
      </c>
      <c r="AD36" s="29"/>
    </row>
    <row r="37" spans="1:30" ht="17.25" customHeight="1">
      <c r="A37" s="2">
        <f t="shared" si="0"/>
        <v>1</v>
      </c>
      <c r="B37" s="9">
        <v>54</v>
      </c>
      <c r="C37" s="7">
        <v>3</v>
      </c>
      <c r="D37" s="7">
        <v>1</v>
      </c>
      <c r="E37" s="8">
        <v>6.0039504488336215</v>
      </c>
      <c r="F37" s="8">
        <v>28.048570733068566</v>
      </c>
      <c r="G37" s="8">
        <v>0.097</v>
      </c>
      <c r="H37" s="8">
        <v>28.229674116930195</v>
      </c>
      <c r="I37" s="8">
        <v>5.749453098980316</v>
      </c>
      <c r="J37" s="8">
        <v>0.04023972989978308</v>
      </c>
      <c r="K37" s="7">
        <v>158</v>
      </c>
      <c r="L37" s="7"/>
      <c r="M37" s="7">
        <v>16.2</v>
      </c>
      <c r="N37" s="2">
        <v>167</v>
      </c>
      <c r="O37" s="2">
        <v>17.7</v>
      </c>
      <c r="P37" s="2">
        <v>9.6</v>
      </c>
      <c r="Q37" s="2">
        <v>173</v>
      </c>
      <c r="R37" s="2">
        <v>14.1</v>
      </c>
      <c r="S37" s="2" t="s">
        <v>44</v>
      </c>
      <c r="T37" s="2">
        <v>19.2</v>
      </c>
      <c r="U37" s="2">
        <v>10.4</v>
      </c>
      <c r="V37" s="2"/>
      <c r="W37" s="2"/>
      <c r="X37" s="2">
        <v>11</v>
      </c>
      <c r="Y37">
        <f t="shared" si="1"/>
        <v>19.2</v>
      </c>
      <c r="Z37">
        <f t="shared" si="2"/>
        <v>10.4</v>
      </c>
      <c r="AA37" s="29" t="e">
        <v>#N/A</v>
      </c>
      <c r="AB37" s="29" t="e">
        <v>#N/A</v>
      </c>
      <c r="AC37" s="30">
        <v>-99</v>
      </c>
      <c r="AD37" s="29"/>
    </row>
    <row r="38" spans="1:30" ht="17.25" customHeight="1">
      <c r="A38" s="2">
        <f t="shared" si="0"/>
        <v>1</v>
      </c>
      <c r="B38" s="9">
        <v>53</v>
      </c>
      <c r="C38" s="7">
        <v>3</v>
      </c>
      <c r="D38" s="7">
        <v>1</v>
      </c>
      <c r="E38" s="8">
        <v>4.031230735744673</v>
      </c>
      <c r="F38" s="8">
        <v>29.56738669742707</v>
      </c>
      <c r="G38" s="8">
        <v>0.227</v>
      </c>
      <c r="H38" s="8">
        <v>29.715687194169114</v>
      </c>
      <c r="I38" s="8">
        <v>3.7387390550284416</v>
      </c>
      <c r="J38" s="8">
        <v>0.008795397032673735</v>
      </c>
      <c r="K38" s="7">
        <v>135</v>
      </c>
      <c r="L38" s="7"/>
      <c r="M38" s="7">
        <v>12.8</v>
      </c>
      <c r="N38" s="2">
        <v>144</v>
      </c>
      <c r="O38" s="2">
        <v>16</v>
      </c>
      <c r="P38" s="2">
        <v>7.9</v>
      </c>
      <c r="Q38" s="2">
        <v>155</v>
      </c>
      <c r="R38" s="2">
        <v>13.2</v>
      </c>
      <c r="S38" s="2" t="s">
        <v>44</v>
      </c>
      <c r="T38" s="2">
        <v>17</v>
      </c>
      <c r="U38" s="2">
        <v>8.2</v>
      </c>
      <c r="V38" s="2"/>
      <c r="W38" s="2" t="s">
        <v>16</v>
      </c>
      <c r="X38" s="2">
        <v>11</v>
      </c>
      <c r="Y38">
        <f t="shared" si="1"/>
        <v>17</v>
      </c>
      <c r="Z38">
        <f t="shared" si="2"/>
        <v>8.2</v>
      </c>
      <c r="AA38" s="29" t="e">
        <v>#N/A</v>
      </c>
      <c r="AB38" s="29" t="e">
        <v>#N/A</v>
      </c>
      <c r="AC38" s="30">
        <v>-99</v>
      </c>
      <c r="AD38" s="29"/>
    </row>
    <row r="39" spans="1:30" ht="17.25" customHeight="1">
      <c r="A39" s="2">
        <f t="shared" si="0"/>
        <v>1</v>
      </c>
      <c r="B39" s="9">
        <v>116</v>
      </c>
      <c r="C39" s="7">
        <v>3</v>
      </c>
      <c r="D39" s="7">
        <v>1</v>
      </c>
      <c r="E39" s="8">
        <v>9.83930781385857</v>
      </c>
      <c r="F39" s="8">
        <v>31.94164482465081</v>
      </c>
      <c r="G39" s="8">
        <v>-1.0090000000000001</v>
      </c>
      <c r="H39" s="8" t="e">
        <v>#N/A</v>
      </c>
      <c r="I39" s="8" t="e">
        <v>#N/A</v>
      </c>
      <c r="J39" s="8" t="e">
        <v>#N/A</v>
      </c>
      <c r="K39" s="7">
        <v>106</v>
      </c>
      <c r="L39" s="7"/>
      <c r="M39" s="7">
        <v>14.2</v>
      </c>
      <c r="N39" s="2">
        <v>118</v>
      </c>
      <c r="O39" s="2">
        <v>16.6</v>
      </c>
      <c r="P39" s="2">
        <v>9.4</v>
      </c>
      <c r="Q39" s="2">
        <v>123</v>
      </c>
      <c r="R39" s="2">
        <v>13.9</v>
      </c>
      <c r="S39" s="2" t="s">
        <v>44</v>
      </c>
      <c r="T39" s="2">
        <v>17.3</v>
      </c>
      <c r="U39" s="2">
        <v>9.7</v>
      </c>
      <c r="V39" s="2"/>
      <c r="W39" s="2"/>
      <c r="X39" s="2">
        <v>11</v>
      </c>
      <c r="Y39">
        <f t="shared" si="1"/>
        <v>17.3</v>
      </c>
      <c r="Z39">
        <f t="shared" si="2"/>
        <v>9.7</v>
      </c>
      <c r="AA39" s="29">
        <v>2.05</v>
      </c>
      <c r="AB39" s="29">
        <v>1.88</v>
      </c>
      <c r="AC39" s="30">
        <v>-99</v>
      </c>
      <c r="AD39" s="29"/>
    </row>
    <row r="40" spans="1:30" ht="17.25" customHeight="1">
      <c r="A40" s="2">
        <f t="shared" si="0"/>
        <v>1</v>
      </c>
      <c r="B40" s="9">
        <v>124</v>
      </c>
      <c r="C40" s="7">
        <v>3</v>
      </c>
      <c r="D40" s="7">
        <v>1</v>
      </c>
      <c r="E40" s="8">
        <v>0.46429025907780286</v>
      </c>
      <c r="F40" s="8">
        <v>32.87795185097949</v>
      </c>
      <c r="G40" s="8">
        <v>-0.47</v>
      </c>
      <c r="H40" s="8">
        <v>33.018766009980055</v>
      </c>
      <c r="I40" s="8">
        <v>0.15004573699249235</v>
      </c>
      <c r="J40" s="8">
        <v>-0.59410853877627</v>
      </c>
      <c r="K40" s="7">
        <v>136</v>
      </c>
      <c r="L40" s="7"/>
      <c r="M40" s="7">
        <v>15.2</v>
      </c>
      <c r="N40" s="2">
        <v>145</v>
      </c>
      <c r="O40" s="2">
        <v>17</v>
      </c>
      <c r="P40" s="2">
        <v>9</v>
      </c>
      <c r="Q40" s="2">
        <v>159</v>
      </c>
      <c r="R40" s="2">
        <v>13.4</v>
      </c>
      <c r="S40" s="2" t="s">
        <v>44</v>
      </c>
      <c r="T40" s="2">
        <v>18.2</v>
      </c>
      <c r="U40" s="2">
        <v>10.4</v>
      </c>
      <c r="V40" s="2"/>
      <c r="W40" s="2"/>
      <c r="X40" s="2">
        <v>11</v>
      </c>
      <c r="Y40">
        <f t="shared" si="1"/>
        <v>18.2</v>
      </c>
      <c r="Z40">
        <f t="shared" si="2"/>
        <v>10.4</v>
      </c>
      <c r="AA40" s="29" t="e">
        <v>#N/A</v>
      </c>
      <c r="AB40" s="29" t="e">
        <v>#N/A</v>
      </c>
      <c r="AC40" s="30">
        <v>-99</v>
      </c>
      <c r="AD40" s="29"/>
    </row>
    <row r="41" spans="1:30" ht="17.25" customHeight="1">
      <c r="A41" s="2">
        <f t="shared" si="0"/>
        <v>1</v>
      </c>
      <c r="B41" s="9">
        <v>118</v>
      </c>
      <c r="C41" s="7">
        <v>3</v>
      </c>
      <c r="D41" s="7">
        <v>1</v>
      </c>
      <c r="E41" s="8">
        <v>6.961510348252314</v>
      </c>
      <c r="F41" s="8">
        <v>32.90040430801992</v>
      </c>
      <c r="G41" s="8">
        <v>-0.813</v>
      </c>
      <c r="H41" s="8">
        <v>33.09168368346948</v>
      </c>
      <c r="I41" s="8">
        <v>6.717652540736082</v>
      </c>
      <c r="J41" s="8">
        <v>-0.8993519328116731</v>
      </c>
      <c r="K41" s="7">
        <v>141</v>
      </c>
      <c r="L41" s="7"/>
      <c r="M41" s="7">
        <v>17</v>
      </c>
      <c r="N41" s="2">
        <v>158</v>
      </c>
      <c r="O41" s="2">
        <v>18.6</v>
      </c>
      <c r="P41" s="2">
        <v>8.6</v>
      </c>
      <c r="Q41" s="2">
        <v>172</v>
      </c>
      <c r="R41" s="2">
        <v>15</v>
      </c>
      <c r="S41" s="2" t="s">
        <v>44</v>
      </c>
      <c r="T41" s="2">
        <v>19.7</v>
      </c>
      <c r="U41" s="2">
        <v>9.6</v>
      </c>
      <c r="V41" s="2"/>
      <c r="W41" s="2"/>
      <c r="X41" s="2">
        <v>11</v>
      </c>
      <c r="Y41">
        <f t="shared" si="1"/>
        <v>19.7</v>
      </c>
      <c r="Z41">
        <f t="shared" si="2"/>
        <v>9.6</v>
      </c>
      <c r="AA41" s="29" t="e">
        <v>#N/A</v>
      </c>
      <c r="AB41" s="29" t="e">
        <v>#N/A</v>
      </c>
      <c r="AC41" s="30">
        <v>-99</v>
      </c>
      <c r="AD41" s="29"/>
    </row>
    <row r="42" spans="1:30" ht="17.25" customHeight="1">
      <c r="A42" s="2">
        <f t="shared" si="0"/>
        <v>1</v>
      </c>
      <c r="B42" s="9">
        <v>117</v>
      </c>
      <c r="C42" s="7">
        <v>3</v>
      </c>
      <c r="D42" s="7">
        <v>1</v>
      </c>
      <c r="E42" s="8">
        <v>7.674598158916919</v>
      </c>
      <c r="F42" s="8">
        <v>32.914503041351686</v>
      </c>
      <c r="G42" s="8">
        <v>-0.921</v>
      </c>
      <c r="H42" s="8">
        <v>33.12158084859742</v>
      </c>
      <c r="I42" s="8">
        <v>7.4130659299837065</v>
      </c>
      <c r="J42" s="8">
        <v>-0.9791778458509383</v>
      </c>
      <c r="K42" s="7">
        <v>134</v>
      </c>
      <c r="L42" s="7"/>
      <c r="M42" s="7">
        <v>14.9</v>
      </c>
      <c r="N42" s="2">
        <v>152</v>
      </c>
      <c r="O42" s="2">
        <v>17.6</v>
      </c>
      <c r="P42" s="2">
        <v>7.5</v>
      </c>
      <c r="Q42" s="2">
        <v>156</v>
      </c>
      <c r="R42" s="2">
        <v>13.2</v>
      </c>
      <c r="S42" s="2" t="s">
        <v>44</v>
      </c>
      <c r="T42" s="2">
        <v>17.9</v>
      </c>
      <c r="U42" s="2">
        <v>10</v>
      </c>
      <c r="V42" s="2"/>
      <c r="W42" s="2"/>
      <c r="X42" s="2">
        <v>11</v>
      </c>
      <c r="Y42">
        <f t="shared" si="1"/>
        <v>17.9</v>
      </c>
      <c r="Z42">
        <f t="shared" si="2"/>
        <v>10</v>
      </c>
      <c r="AA42" s="29" t="e">
        <v>#N/A</v>
      </c>
      <c r="AB42" s="29" t="e">
        <v>#N/A</v>
      </c>
      <c r="AC42" s="30">
        <v>-99</v>
      </c>
      <c r="AD42" s="29"/>
    </row>
    <row r="43" spans="1:30" ht="17.25" customHeight="1">
      <c r="A43" s="2">
        <f t="shared" si="0"/>
        <v>1</v>
      </c>
      <c r="B43" s="9">
        <v>120</v>
      </c>
      <c r="C43" s="7">
        <v>3</v>
      </c>
      <c r="D43" s="7">
        <v>1</v>
      </c>
      <c r="E43" s="8">
        <v>5.2597881634389605</v>
      </c>
      <c r="F43" s="8">
        <v>36.245764917238915</v>
      </c>
      <c r="G43" s="8">
        <v>-1.956</v>
      </c>
      <c r="H43" s="8">
        <v>36.431565383734764</v>
      </c>
      <c r="I43" s="8">
        <v>4.961349803762289</v>
      </c>
      <c r="J43" s="8">
        <v>-1.986588574405559</v>
      </c>
      <c r="K43" s="7">
        <v>112</v>
      </c>
      <c r="L43" s="7"/>
      <c r="M43" s="7">
        <v>14</v>
      </c>
      <c r="N43" s="2">
        <v>123</v>
      </c>
      <c r="O43" s="2">
        <v>15.9</v>
      </c>
      <c r="P43" s="2">
        <v>4.5</v>
      </c>
      <c r="Q43" s="2">
        <v>120</v>
      </c>
      <c r="R43" s="2">
        <v>14.2</v>
      </c>
      <c r="S43" s="2" t="s">
        <v>44</v>
      </c>
      <c r="T43" s="2">
        <v>16.4</v>
      </c>
      <c r="U43" s="2">
        <v>4.4</v>
      </c>
      <c r="V43" s="2"/>
      <c r="W43" s="2"/>
      <c r="X43" s="2">
        <v>11</v>
      </c>
      <c r="Y43">
        <f t="shared" si="1"/>
        <v>16.4</v>
      </c>
      <c r="Z43">
        <f t="shared" si="2"/>
        <v>4.4</v>
      </c>
      <c r="AA43" s="29" t="e">
        <v>#N/A</v>
      </c>
      <c r="AB43" s="29" t="e">
        <v>#N/A</v>
      </c>
      <c r="AC43" s="30">
        <v>-99</v>
      </c>
      <c r="AD43" s="29"/>
    </row>
    <row r="44" spans="1:30" ht="17.25" customHeight="1">
      <c r="A44" s="2">
        <f t="shared" si="0"/>
        <v>1</v>
      </c>
      <c r="B44" s="9">
        <v>123</v>
      </c>
      <c r="C44" s="7">
        <v>3</v>
      </c>
      <c r="D44" s="7">
        <v>1</v>
      </c>
      <c r="E44" s="8">
        <v>1.0939611950809967</v>
      </c>
      <c r="F44" s="8">
        <v>36.47156055426827</v>
      </c>
      <c r="G44" s="8">
        <v>-1.262</v>
      </c>
      <c r="H44" s="8">
        <v>36.634908013568726</v>
      </c>
      <c r="I44" s="8">
        <v>1.0542326912917197</v>
      </c>
      <c r="J44" s="8">
        <v>-1.5291326371986473</v>
      </c>
      <c r="K44" s="7">
        <v>116</v>
      </c>
      <c r="L44" s="7"/>
      <c r="M44" s="7">
        <v>17.2</v>
      </c>
      <c r="N44" s="2">
        <v>130</v>
      </c>
      <c r="O44" s="2">
        <v>17.1</v>
      </c>
      <c r="P44" s="2">
        <v>8.4</v>
      </c>
      <c r="Q44" s="2">
        <v>143</v>
      </c>
      <c r="R44" s="2">
        <v>15.5</v>
      </c>
      <c r="S44" s="2" t="s">
        <v>44</v>
      </c>
      <c r="T44" s="2">
        <v>19.3</v>
      </c>
      <c r="U44" s="2">
        <v>10.3</v>
      </c>
      <c r="V44" s="2"/>
      <c r="W44" s="2"/>
      <c r="X44" s="2">
        <v>11</v>
      </c>
      <c r="Y44">
        <f t="shared" si="1"/>
        <v>19.3</v>
      </c>
      <c r="Z44">
        <f t="shared" si="2"/>
        <v>10.3</v>
      </c>
      <c r="AA44" s="29" t="e">
        <v>#N/A</v>
      </c>
      <c r="AB44" s="29" t="e">
        <v>#N/A</v>
      </c>
      <c r="AC44" s="30">
        <v>-99</v>
      </c>
      <c r="AD44" s="29"/>
    </row>
    <row r="45" spans="1:30" ht="17.25" customHeight="1">
      <c r="A45" s="2">
        <f t="shared" si="0"/>
        <v>1</v>
      </c>
      <c r="B45" s="9">
        <v>119</v>
      </c>
      <c r="C45" s="7">
        <v>3</v>
      </c>
      <c r="D45" s="7">
        <v>1</v>
      </c>
      <c r="E45" s="8">
        <v>6.143520289181817</v>
      </c>
      <c r="F45" s="8">
        <v>36.55993450508919</v>
      </c>
      <c r="G45" s="8">
        <v>-1.9170000000000003</v>
      </c>
      <c r="H45" s="8">
        <v>36.75661700508562</v>
      </c>
      <c r="I45" s="8">
        <v>5.901688718619053</v>
      </c>
      <c r="J45" s="8">
        <v>-2.0145840685634715</v>
      </c>
      <c r="K45" s="7">
        <v>150</v>
      </c>
      <c r="L45" s="7">
        <v>120</v>
      </c>
      <c r="M45" s="7">
        <v>16</v>
      </c>
      <c r="N45" s="2">
        <v>159</v>
      </c>
      <c r="O45" s="2">
        <v>18.2</v>
      </c>
      <c r="P45" s="2">
        <v>9.9</v>
      </c>
      <c r="Q45" s="2">
        <v>172</v>
      </c>
      <c r="R45" s="2">
        <v>15.5</v>
      </c>
      <c r="S45" s="2" t="s">
        <v>44</v>
      </c>
      <c r="T45" s="2">
        <v>19.6</v>
      </c>
      <c r="U45" s="2">
        <v>10.2</v>
      </c>
      <c r="V45" s="2"/>
      <c r="W45" s="2"/>
      <c r="X45" s="2">
        <v>11</v>
      </c>
      <c r="Y45">
        <f t="shared" si="1"/>
        <v>19.6</v>
      </c>
      <c r="Z45">
        <f t="shared" si="2"/>
        <v>10.2</v>
      </c>
      <c r="AA45" s="29">
        <v>3.5</v>
      </c>
      <c r="AB45" s="29">
        <v>2.15</v>
      </c>
      <c r="AC45" s="30">
        <v>-99</v>
      </c>
      <c r="AD45" s="29"/>
    </row>
    <row r="46" spans="1:30" ht="17.25" customHeight="1">
      <c r="A46" s="2">
        <f t="shared" si="0"/>
        <v>1</v>
      </c>
      <c r="B46" s="9">
        <v>125</v>
      </c>
      <c r="C46" s="7">
        <v>3</v>
      </c>
      <c r="D46" s="7">
        <v>1</v>
      </c>
      <c r="E46" s="8">
        <v>8.922789634840711</v>
      </c>
      <c r="F46" s="8">
        <v>38.06375095142857</v>
      </c>
      <c r="G46" s="8">
        <v>-2.358</v>
      </c>
      <c r="H46" s="8">
        <v>38.281827735951</v>
      </c>
      <c r="I46" s="8">
        <v>8.738522508642545</v>
      </c>
      <c r="J46" s="8">
        <v>-2.4136855625544085</v>
      </c>
      <c r="K46" s="7">
        <v>137</v>
      </c>
      <c r="L46" s="7"/>
      <c r="M46" s="7">
        <v>16.3</v>
      </c>
      <c r="N46" s="2">
        <v>152</v>
      </c>
      <c r="O46" s="2">
        <v>17.8</v>
      </c>
      <c r="P46" s="2">
        <v>8.6</v>
      </c>
      <c r="Q46" s="2">
        <v>168</v>
      </c>
      <c r="R46" s="2">
        <v>14.5</v>
      </c>
      <c r="S46" s="2" t="s">
        <v>44</v>
      </c>
      <c r="T46" s="2">
        <v>20</v>
      </c>
      <c r="U46" s="2">
        <v>8.7</v>
      </c>
      <c r="V46" s="2"/>
      <c r="W46" s="2"/>
      <c r="X46" s="2">
        <v>11</v>
      </c>
      <c r="Y46">
        <f t="shared" si="1"/>
        <v>20</v>
      </c>
      <c r="Z46">
        <f t="shared" si="2"/>
        <v>8.7</v>
      </c>
      <c r="AA46" s="29" t="e">
        <v>#N/A</v>
      </c>
      <c r="AB46" s="29" t="e">
        <v>#N/A</v>
      </c>
      <c r="AC46" s="30">
        <v>-99</v>
      </c>
      <c r="AD46" s="29"/>
    </row>
    <row r="47" spans="1:30" ht="17.25" customHeight="1">
      <c r="A47" s="2">
        <f t="shared" si="0"/>
        <v>2</v>
      </c>
      <c r="B47" s="9">
        <v>29</v>
      </c>
      <c r="C47" s="7">
        <v>3</v>
      </c>
      <c r="D47" s="7">
        <v>1</v>
      </c>
      <c r="E47" s="8">
        <v>14.92565385697592</v>
      </c>
      <c r="F47" s="8">
        <v>0.18834091892054905</v>
      </c>
      <c r="G47" s="8">
        <v>-0.21699999999999997</v>
      </c>
      <c r="H47" s="8">
        <v>0.16113946934243017</v>
      </c>
      <c r="I47" s="8">
        <v>14.986903908093312</v>
      </c>
      <c r="J47" s="8">
        <v>-0.22885734035755068</v>
      </c>
      <c r="K47" s="7">
        <v>127</v>
      </c>
      <c r="L47" s="7"/>
      <c r="M47" s="7">
        <v>16.3</v>
      </c>
      <c r="N47" s="2">
        <v>136</v>
      </c>
      <c r="O47" s="2">
        <v>18.3</v>
      </c>
      <c r="P47" s="2">
        <v>9.8</v>
      </c>
      <c r="Q47" s="2">
        <v>139</v>
      </c>
      <c r="R47" s="2">
        <v>13.5</v>
      </c>
      <c r="S47" s="2" t="s">
        <v>44</v>
      </c>
      <c r="T47" s="2">
        <v>19</v>
      </c>
      <c r="U47" s="2">
        <v>10.9</v>
      </c>
      <c r="V47" s="2"/>
      <c r="W47" s="2"/>
      <c r="X47" s="2">
        <v>11</v>
      </c>
      <c r="Y47">
        <f t="shared" si="1"/>
        <v>19</v>
      </c>
      <c r="Z47">
        <f t="shared" si="2"/>
        <v>10.9</v>
      </c>
      <c r="AA47" s="29" t="e">
        <v>#N/A</v>
      </c>
      <c r="AB47" s="29" t="e">
        <v>#N/A</v>
      </c>
      <c r="AC47" s="30">
        <v>-99</v>
      </c>
      <c r="AD47" s="29"/>
    </row>
    <row r="48" spans="1:30" ht="17.25" customHeight="1">
      <c r="A48" s="2">
        <f t="shared" si="0"/>
        <v>2</v>
      </c>
      <c r="B48" s="9">
        <v>7</v>
      </c>
      <c r="C48" s="7">
        <v>3</v>
      </c>
      <c r="D48" s="7">
        <v>1</v>
      </c>
      <c r="E48" s="8">
        <v>11.168827030424554</v>
      </c>
      <c r="F48" s="8">
        <v>1.3269124780699901</v>
      </c>
      <c r="G48" s="8">
        <v>0.187</v>
      </c>
      <c r="H48" s="8">
        <v>1.2535796294389185</v>
      </c>
      <c r="I48" s="8">
        <v>11.115313464751946</v>
      </c>
      <c r="J48" s="8">
        <v>0.1355106537340791</v>
      </c>
      <c r="K48" s="7">
        <v>103</v>
      </c>
      <c r="L48" s="7"/>
      <c r="M48" s="7">
        <v>13.2</v>
      </c>
      <c r="N48" s="2">
        <v>109</v>
      </c>
      <c r="O48" s="2">
        <v>14.3</v>
      </c>
      <c r="P48" s="2"/>
      <c r="Q48" s="2">
        <v>117</v>
      </c>
      <c r="R48" s="2">
        <v>13.1</v>
      </c>
      <c r="S48" s="2" t="s">
        <v>44</v>
      </c>
      <c r="T48" s="2">
        <v>15.9</v>
      </c>
      <c r="U48" s="2">
        <v>9</v>
      </c>
      <c r="V48" s="2"/>
      <c r="W48" s="2"/>
      <c r="X48" s="2">
        <v>11</v>
      </c>
      <c r="Y48">
        <f t="shared" si="1"/>
        <v>15.9</v>
      </c>
      <c r="Z48">
        <f t="shared" si="2"/>
        <v>9</v>
      </c>
      <c r="AA48" s="29" t="e">
        <v>#N/A</v>
      </c>
      <c r="AB48" s="29" t="e">
        <v>#N/A</v>
      </c>
      <c r="AC48" s="30">
        <v>-99</v>
      </c>
      <c r="AD48" s="29"/>
    </row>
    <row r="49" spans="1:30" ht="17.25" customHeight="1">
      <c r="A49" s="2">
        <f t="shared" si="0"/>
        <v>2</v>
      </c>
      <c r="B49" s="9">
        <v>30</v>
      </c>
      <c r="C49" s="7">
        <v>3</v>
      </c>
      <c r="D49" s="7">
        <v>1</v>
      </c>
      <c r="E49" s="8">
        <v>17.239172164874724</v>
      </c>
      <c r="F49" s="8">
        <v>1.92170903880076</v>
      </c>
      <c r="G49" s="8">
        <v>-0.47400000000000003</v>
      </c>
      <c r="H49" s="8">
        <v>1.8826342272250178</v>
      </c>
      <c r="I49" s="8">
        <v>17.216651782831935</v>
      </c>
      <c r="J49" s="8">
        <v>-0.5646277272013522</v>
      </c>
      <c r="K49" s="7">
        <v>109</v>
      </c>
      <c r="L49" s="7"/>
      <c r="M49" s="7">
        <v>15.8</v>
      </c>
      <c r="N49" s="2">
        <v>116</v>
      </c>
      <c r="O49" s="2">
        <v>18.2</v>
      </c>
      <c r="P49" s="2">
        <v>9.4</v>
      </c>
      <c r="Q49" s="2">
        <v>124</v>
      </c>
      <c r="R49" s="2">
        <v>16.1</v>
      </c>
      <c r="S49" s="2" t="s">
        <v>44</v>
      </c>
      <c r="T49" s="2">
        <v>18.6</v>
      </c>
      <c r="U49" s="2">
        <v>11.2</v>
      </c>
      <c r="V49" s="2"/>
      <c r="W49" s="2"/>
      <c r="X49" s="2">
        <v>11</v>
      </c>
      <c r="Y49">
        <f t="shared" si="1"/>
        <v>18.6</v>
      </c>
      <c r="Z49">
        <f t="shared" si="2"/>
        <v>11.2</v>
      </c>
      <c r="AA49" s="29" t="e">
        <v>#N/A</v>
      </c>
      <c r="AB49" s="29" t="e">
        <v>#N/A</v>
      </c>
      <c r="AC49" s="30">
        <v>-99</v>
      </c>
      <c r="AD49" s="29"/>
    </row>
    <row r="50" spans="1:30" ht="17.25" customHeight="1">
      <c r="A50" s="2">
        <f t="shared" si="0"/>
        <v>2</v>
      </c>
      <c r="B50" s="9">
        <v>31</v>
      </c>
      <c r="C50" s="7">
        <v>3</v>
      </c>
      <c r="D50" s="7">
        <v>1</v>
      </c>
      <c r="E50" s="8">
        <v>18.472732741062572</v>
      </c>
      <c r="F50" s="8">
        <v>3.48298329557793</v>
      </c>
      <c r="G50" s="8">
        <v>-0.5569999999999999</v>
      </c>
      <c r="H50" s="8">
        <v>3.488760337122642</v>
      </c>
      <c r="I50" s="8">
        <v>18.468505729106667</v>
      </c>
      <c r="J50" s="8">
        <v>-0.7532345890323239</v>
      </c>
      <c r="K50" s="7">
        <v>153</v>
      </c>
      <c r="L50" s="7"/>
      <c r="M50" s="7">
        <v>17.5</v>
      </c>
      <c r="N50" s="2">
        <v>164</v>
      </c>
      <c r="O50" s="2">
        <v>19.7</v>
      </c>
      <c r="P50" s="2">
        <v>10.2</v>
      </c>
      <c r="Q50" s="2">
        <v>177</v>
      </c>
      <c r="R50" s="2">
        <v>15.5</v>
      </c>
      <c r="S50" s="2" t="s">
        <v>44</v>
      </c>
      <c r="T50" s="2">
        <v>20.2</v>
      </c>
      <c r="U50" s="2">
        <v>10.6</v>
      </c>
      <c r="V50" s="2"/>
      <c r="W50" s="2"/>
      <c r="X50" s="2">
        <v>11</v>
      </c>
      <c r="Y50">
        <f t="shared" si="1"/>
        <v>20.2</v>
      </c>
      <c r="Z50">
        <f t="shared" si="2"/>
        <v>10.6</v>
      </c>
      <c r="AA50" s="29" t="e">
        <v>#N/A</v>
      </c>
      <c r="AB50" s="29" t="e">
        <v>#N/A</v>
      </c>
      <c r="AC50" s="30">
        <v>-99</v>
      </c>
      <c r="AD50" s="29"/>
    </row>
    <row r="51" spans="1:30" ht="17.25" customHeight="1">
      <c r="A51" s="2">
        <f t="shared" si="0"/>
        <v>2</v>
      </c>
      <c r="B51" s="9">
        <v>27</v>
      </c>
      <c r="C51" s="7">
        <v>3</v>
      </c>
      <c r="D51" s="7">
        <v>1</v>
      </c>
      <c r="E51" s="8">
        <v>12.246456388671222</v>
      </c>
      <c r="F51" s="8">
        <v>3.8150537454109092</v>
      </c>
      <c r="G51" s="8">
        <v>0.13</v>
      </c>
      <c r="H51" s="8">
        <v>3.765836325221597</v>
      </c>
      <c r="I51" s="8">
        <v>12.265153729067645</v>
      </c>
      <c r="J51" s="8">
        <v>0.038972910995831</v>
      </c>
      <c r="K51" s="7">
        <v>140</v>
      </c>
      <c r="L51" s="7"/>
      <c r="M51" s="7">
        <v>16.7</v>
      </c>
      <c r="N51" s="2">
        <v>148</v>
      </c>
      <c r="O51" s="2">
        <v>19.2</v>
      </c>
      <c r="P51" s="2">
        <v>10.9</v>
      </c>
      <c r="Q51" s="2">
        <v>157</v>
      </c>
      <c r="R51" s="2">
        <v>16.7</v>
      </c>
      <c r="S51" s="2" t="s">
        <v>44</v>
      </c>
      <c r="T51" s="2">
        <v>19.7</v>
      </c>
      <c r="U51" s="2">
        <v>10.2</v>
      </c>
      <c r="V51" s="2"/>
      <c r="W51" s="2"/>
      <c r="X51" s="2">
        <v>11</v>
      </c>
      <c r="Y51">
        <f t="shared" si="1"/>
        <v>19.7</v>
      </c>
      <c r="Z51">
        <f t="shared" si="2"/>
        <v>10.2</v>
      </c>
      <c r="AA51" s="29">
        <v>1.96</v>
      </c>
      <c r="AB51" s="29">
        <v>1.51</v>
      </c>
      <c r="AC51" s="30">
        <v>-99</v>
      </c>
      <c r="AD51" s="29"/>
    </row>
    <row r="52" spans="1:30" ht="17.25" customHeight="1">
      <c r="A52" s="2">
        <f t="shared" si="0"/>
        <v>2</v>
      </c>
      <c r="B52" s="9">
        <v>33</v>
      </c>
      <c r="C52" s="7">
        <v>3</v>
      </c>
      <c r="D52" s="7">
        <v>1</v>
      </c>
      <c r="E52" s="8">
        <v>14.953662077999502</v>
      </c>
      <c r="F52" s="8">
        <v>3.84524241329459</v>
      </c>
      <c r="G52" s="8">
        <v>-0.179</v>
      </c>
      <c r="H52" s="8">
        <v>3.9209367566619138</v>
      </c>
      <c r="I52" s="8">
        <v>15.174432888181965</v>
      </c>
      <c r="J52" s="8">
        <v>-0.2457221989063244</v>
      </c>
      <c r="K52" s="7">
        <v>131</v>
      </c>
      <c r="L52" s="7"/>
      <c r="M52" s="7">
        <v>14.5</v>
      </c>
      <c r="N52" s="2">
        <v>138</v>
      </c>
      <c r="O52" s="2">
        <v>16.3</v>
      </c>
      <c r="P52" s="2">
        <v>9</v>
      </c>
      <c r="Q52" s="2">
        <v>147</v>
      </c>
      <c r="R52" s="2">
        <v>16.2</v>
      </c>
      <c r="S52" s="2" t="s">
        <v>44</v>
      </c>
      <c r="T52" s="2">
        <v>16.9</v>
      </c>
      <c r="U52" s="2">
        <v>9.3</v>
      </c>
      <c r="V52" s="2"/>
      <c r="W52" s="2"/>
      <c r="X52" s="2">
        <v>11</v>
      </c>
      <c r="Y52">
        <f t="shared" si="1"/>
        <v>16.9</v>
      </c>
      <c r="Z52">
        <f t="shared" si="2"/>
        <v>9.3</v>
      </c>
      <c r="AA52" s="29" t="e">
        <v>#N/A</v>
      </c>
      <c r="AB52" s="29" t="e">
        <v>#N/A</v>
      </c>
      <c r="AC52" s="30">
        <v>-99</v>
      </c>
      <c r="AD52" s="29"/>
    </row>
    <row r="53" spans="1:30" ht="17.25" customHeight="1">
      <c r="A53" s="2">
        <f t="shared" si="0"/>
        <v>2</v>
      </c>
      <c r="B53" s="9">
        <v>26</v>
      </c>
      <c r="C53" s="7">
        <v>3</v>
      </c>
      <c r="D53" s="7">
        <v>1</v>
      </c>
      <c r="E53" s="8">
        <v>13.131939183886194</v>
      </c>
      <c r="F53" s="8">
        <v>6.825254107409805</v>
      </c>
      <c r="G53" s="8">
        <v>0.14800000000000002</v>
      </c>
      <c r="H53" s="8">
        <v>6.768800939145747</v>
      </c>
      <c r="I53" s="8">
        <v>13.095757733817361</v>
      </c>
      <c r="J53" s="8">
        <v>0.09675166609977748</v>
      </c>
      <c r="K53" s="7">
        <v>157</v>
      </c>
      <c r="L53" s="7"/>
      <c r="M53" s="7">
        <v>17.9</v>
      </c>
      <c r="N53" s="2">
        <v>161</v>
      </c>
      <c r="O53" s="2">
        <v>19</v>
      </c>
      <c r="P53" s="2">
        <v>14.1</v>
      </c>
      <c r="Q53" s="2">
        <v>171</v>
      </c>
      <c r="R53" s="2">
        <v>16.2</v>
      </c>
      <c r="S53" s="2" t="s">
        <v>44</v>
      </c>
      <c r="T53" s="2">
        <v>20.4</v>
      </c>
      <c r="U53" s="2">
        <v>11.9</v>
      </c>
      <c r="V53" s="2"/>
      <c r="W53" s="2"/>
      <c r="X53" s="2">
        <v>11</v>
      </c>
      <c r="Y53">
        <f t="shared" si="1"/>
        <v>20.4</v>
      </c>
      <c r="Z53">
        <f t="shared" si="2"/>
        <v>11.9</v>
      </c>
      <c r="AA53" s="29" t="e">
        <v>#N/A</v>
      </c>
      <c r="AB53" s="29" t="e">
        <v>#N/A</v>
      </c>
      <c r="AC53" s="30">
        <v>-99</v>
      </c>
      <c r="AD53" s="29"/>
    </row>
    <row r="54" spans="1:30" ht="17.25" customHeight="1">
      <c r="A54" s="2">
        <f t="shared" si="0"/>
        <v>2</v>
      </c>
      <c r="B54" s="9">
        <v>34</v>
      </c>
      <c r="C54" s="7">
        <v>3</v>
      </c>
      <c r="D54" s="7">
        <v>1</v>
      </c>
      <c r="E54" s="8">
        <v>15.889662972112232</v>
      </c>
      <c r="F54" s="8">
        <v>8.412189678834249</v>
      </c>
      <c r="G54" s="8">
        <v>-0.293</v>
      </c>
      <c r="H54" s="8">
        <v>8.359592188423507</v>
      </c>
      <c r="I54" s="8">
        <v>15.881243821684034</v>
      </c>
      <c r="J54" s="8">
        <v>-0.40932393660309263</v>
      </c>
      <c r="K54" s="7">
        <v>125</v>
      </c>
      <c r="L54" s="7"/>
      <c r="M54" s="7">
        <v>16.8</v>
      </c>
      <c r="N54" s="2">
        <v>133</v>
      </c>
      <c r="O54" s="2">
        <v>20.1</v>
      </c>
      <c r="P54" s="2">
        <v>11.3</v>
      </c>
      <c r="Q54" s="2">
        <v>143</v>
      </c>
      <c r="R54" s="2">
        <v>17.2</v>
      </c>
      <c r="S54" s="2" t="s">
        <v>44</v>
      </c>
      <c r="T54" s="2">
        <v>20.3</v>
      </c>
      <c r="U54" s="2">
        <v>11.4</v>
      </c>
      <c r="V54" s="2"/>
      <c r="W54" s="2"/>
      <c r="X54" s="2">
        <v>11</v>
      </c>
      <c r="Y54">
        <f t="shared" si="1"/>
        <v>20.3</v>
      </c>
      <c r="Z54">
        <f t="shared" si="2"/>
        <v>11.4</v>
      </c>
      <c r="AA54" s="29" t="e">
        <v>#N/A</v>
      </c>
      <c r="AB54" s="29" t="e">
        <v>#N/A</v>
      </c>
      <c r="AC54" s="30">
        <v>-99</v>
      </c>
      <c r="AD54" s="29"/>
    </row>
    <row r="55" spans="1:30" ht="17.25" customHeight="1">
      <c r="A55" s="2">
        <f t="shared" si="0"/>
        <v>2</v>
      </c>
      <c r="B55" s="9">
        <v>24</v>
      </c>
      <c r="C55" s="7">
        <v>3</v>
      </c>
      <c r="D55" s="7">
        <v>1</v>
      </c>
      <c r="E55" s="8">
        <v>11.793324417141474</v>
      </c>
      <c r="F55" s="8">
        <v>9.092611932335764</v>
      </c>
      <c r="G55" s="8">
        <v>0.251</v>
      </c>
      <c r="H55" s="8">
        <v>9.038111092134473</v>
      </c>
      <c r="I55" s="8">
        <v>11.741669925052399</v>
      </c>
      <c r="J55" s="8">
        <v>0.18731555270991973</v>
      </c>
      <c r="K55" s="7">
        <v>104</v>
      </c>
      <c r="L55" s="7"/>
      <c r="M55" s="7">
        <v>15</v>
      </c>
      <c r="N55" s="2">
        <v>109</v>
      </c>
      <c r="O55" s="2">
        <v>17.2</v>
      </c>
      <c r="P55" s="2">
        <v>9.6</v>
      </c>
      <c r="Q55" s="2">
        <v>116</v>
      </c>
      <c r="R55" s="2">
        <v>15.4</v>
      </c>
      <c r="S55" s="2" t="s">
        <v>44</v>
      </c>
      <c r="T55" s="2">
        <v>16.6</v>
      </c>
      <c r="U55" s="2">
        <v>9.2</v>
      </c>
      <c r="V55" s="2"/>
      <c r="W55" s="2"/>
      <c r="X55" s="2">
        <v>11</v>
      </c>
      <c r="Y55">
        <f t="shared" si="1"/>
        <v>16.6</v>
      </c>
      <c r="Z55">
        <f t="shared" si="2"/>
        <v>9.2</v>
      </c>
      <c r="AA55" s="29" t="e">
        <v>#N/A</v>
      </c>
      <c r="AB55" s="29" t="e">
        <v>#N/A</v>
      </c>
      <c r="AC55" s="30">
        <v>-99</v>
      </c>
      <c r="AD55" s="29"/>
    </row>
    <row r="56" spans="1:30" ht="17.25" customHeight="1">
      <c r="A56" s="2">
        <f t="shared" si="0"/>
        <v>2</v>
      </c>
      <c r="B56" s="9">
        <v>36</v>
      </c>
      <c r="C56" s="7">
        <v>3</v>
      </c>
      <c r="D56" s="7">
        <v>1</v>
      </c>
      <c r="E56" s="8">
        <v>13.85832040526938</v>
      </c>
      <c r="F56" s="8">
        <v>9.817324681647964</v>
      </c>
      <c r="G56" s="8">
        <v>0.02300000000000002</v>
      </c>
      <c r="H56" s="8">
        <v>9.783091317616138</v>
      </c>
      <c r="I56" s="8">
        <v>13.864155944186491</v>
      </c>
      <c r="J56" s="8">
        <v>-0.028877298347676827</v>
      </c>
      <c r="K56" s="7">
        <v>138</v>
      </c>
      <c r="L56" s="7">
        <v>106</v>
      </c>
      <c r="M56" s="7">
        <v>16</v>
      </c>
      <c r="N56" s="2">
        <v>148</v>
      </c>
      <c r="O56" s="2">
        <v>17.8</v>
      </c>
      <c r="P56" s="2">
        <v>10.7</v>
      </c>
      <c r="Q56" s="2">
        <v>149</v>
      </c>
      <c r="R56" s="2">
        <v>15.1</v>
      </c>
      <c r="S56" s="2" t="s">
        <v>44</v>
      </c>
      <c r="T56" s="2">
        <v>18.7</v>
      </c>
      <c r="U56" s="2">
        <v>10.3</v>
      </c>
      <c r="V56" s="2"/>
      <c r="W56" s="2"/>
      <c r="X56" s="2">
        <v>11</v>
      </c>
      <c r="Y56">
        <f t="shared" si="1"/>
        <v>18.7</v>
      </c>
      <c r="Z56">
        <f t="shared" si="2"/>
        <v>10.3</v>
      </c>
      <c r="AA56" s="29">
        <v>2.1</v>
      </c>
      <c r="AB56" s="29">
        <v>1.96</v>
      </c>
      <c r="AC56" s="30">
        <v>-99</v>
      </c>
      <c r="AD56" s="29"/>
    </row>
    <row r="57" spans="1:30" ht="17.25" customHeight="1">
      <c r="A57" s="2">
        <f t="shared" si="0"/>
        <v>2</v>
      </c>
      <c r="B57" s="9">
        <v>35</v>
      </c>
      <c r="C57" s="7">
        <v>3</v>
      </c>
      <c r="D57" s="7">
        <v>1</v>
      </c>
      <c r="E57" s="8">
        <v>17.38848048851029</v>
      </c>
      <c r="F57" s="8">
        <v>10.568021549026904</v>
      </c>
      <c r="G57" s="8">
        <v>-0.48300000000000004</v>
      </c>
      <c r="H57" s="8">
        <v>10.540068445612746</v>
      </c>
      <c r="I57" s="8">
        <v>17.341726640027268</v>
      </c>
      <c r="J57" s="8">
        <v>-0.572251144284141</v>
      </c>
      <c r="K57" s="7">
        <v>150</v>
      </c>
      <c r="L57" s="7"/>
      <c r="M57" s="7">
        <v>17.5</v>
      </c>
      <c r="N57" s="2">
        <v>162</v>
      </c>
      <c r="O57" s="2">
        <v>19.8</v>
      </c>
      <c r="P57" s="2">
        <v>11.6</v>
      </c>
      <c r="Q57" s="2">
        <v>172</v>
      </c>
      <c r="R57" s="2">
        <v>15</v>
      </c>
      <c r="S57" s="2" t="s">
        <v>44</v>
      </c>
      <c r="T57" s="2">
        <v>21.4</v>
      </c>
      <c r="U57" s="2">
        <v>12.2</v>
      </c>
      <c r="V57" s="2"/>
      <c r="W57" s="2"/>
      <c r="X57" s="2">
        <v>11</v>
      </c>
      <c r="Y57">
        <f t="shared" si="1"/>
        <v>21.4</v>
      </c>
      <c r="Z57">
        <f t="shared" si="2"/>
        <v>12.2</v>
      </c>
      <c r="AA57" s="29" t="e">
        <v>#N/A</v>
      </c>
      <c r="AB57" s="29" t="e">
        <v>#N/A</v>
      </c>
      <c r="AC57" s="30">
        <v>-99</v>
      </c>
      <c r="AD57" s="29"/>
    </row>
    <row r="58" spans="1:30" ht="17.25" customHeight="1">
      <c r="A58" s="2">
        <f t="shared" si="0"/>
        <v>2</v>
      </c>
      <c r="B58" s="9">
        <v>74</v>
      </c>
      <c r="C58" s="7">
        <v>3</v>
      </c>
      <c r="D58" s="7">
        <v>1</v>
      </c>
      <c r="E58" s="8">
        <v>19.587735838049603</v>
      </c>
      <c r="F58" s="8">
        <v>11.15699770094031</v>
      </c>
      <c r="G58" s="8">
        <v>-0.728</v>
      </c>
      <c r="H58" s="8">
        <v>11.18982075353219</v>
      </c>
      <c r="I58" s="8">
        <v>19.580117616992958</v>
      </c>
      <c r="J58" s="8">
        <v>-0.933666205663661</v>
      </c>
      <c r="K58" s="7">
        <v>141</v>
      </c>
      <c r="L58" s="7"/>
      <c r="M58" s="7">
        <v>17.5</v>
      </c>
      <c r="N58" s="2">
        <v>160</v>
      </c>
      <c r="O58" s="2">
        <v>19</v>
      </c>
      <c r="P58" s="2">
        <v>10.4</v>
      </c>
      <c r="Q58" s="2">
        <v>159</v>
      </c>
      <c r="R58" s="2">
        <v>16.2</v>
      </c>
      <c r="S58" s="2" t="s">
        <v>44</v>
      </c>
      <c r="T58" s="2">
        <v>20.8</v>
      </c>
      <c r="U58" s="2">
        <v>12.2</v>
      </c>
      <c r="V58" s="2"/>
      <c r="W58" s="2"/>
      <c r="X58" s="2">
        <v>11</v>
      </c>
      <c r="Y58">
        <f t="shared" si="1"/>
        <v>20.8</v>
      </c>
      <c r="Z58">
        <f t="shared" si="2"/>
        <v>12.2</v>
      </c>
      <c r="AA58" s="29" t="e">
        <v>#N/A</v>
      </c>
      <c r="AB58" s="29" t="e">
        <v>#N/A</v>
      </c>
      <c r="AC58" s="30">
        <v>-99</v>
      </c>
      <c r="AD58" s="29"/>
    </row>
    <row r="59" spans="1:30" ht="17.25" customHeight="1">
      <c r="A59" s="2">
        <f t="shared" si="0"/>
        <v>2</v>
      </c>
      <c r="B59" s="9">
        <v>22</v>
      </c>
      <c r="C59" s="7">
        <v>3</v>
      </c>
      <c r="D59" s="7">
        <v>1</v>
      </c>
      <c r="E59" s="8">
        <v>10.177303453028314</v>
      </c>
      <c r="F59" s="8">
        <v>11.286486414512622</v>
      </c>
      <c r="G59" s="8">
        <v>0.4124</v>
      </c>
      <c r="H59" s="8">
        <v>11.212479125124883</v>
      </c>
      <c r="I59" s="8">
        <v>10.099228636411363</v>
      </c>
      <c r="J59" s="8">
        <v>0.33664539783040726</v>
      </c>
      <c r="K59" s="7">
        <v>133</v>
      </c>
      <c r="L59" s="7"/>
      <c r="M59" s="7">
        <v>15.5</v>
      </c>
      <c r="N59" s="2">
        <v>146</v>
      </c>
      <c r="O59" s="2">
        <v>17.1</v>
      </c>
      <c r="P59" s="2">
        <v>11.1</v>
      </c>
      <c r="Q59" s="2">
        <v>150</v>
      </c>
      <c r="R59" s="2">
        <v>14.4</v>
      </c>
      <c r="S59" s="2" t="s">
        <v>44</v>
      </c>
      <c r="T59" s="2">
        <v>19.1</v>
      </c>
      <c r="U59" s="2">
        <v>10.8</v>
      </c>
      <c r="V59" s="2"/>
      <c r="W59" s="2"/>
      <c r="X59" s="2">
        <v>11</v>
      </c>
      <c r="Y59">
        <f t="shared" si="1"/>
        <v>19.1</v>
      </c>
      <c r="Z59">
        <f t="shared" si="2"/>
        <v>10.8</v>
      </c>
      <c r="AA59" s="29" t="e">
        <v>#N/A</v>
      </c>
      <c r="AB59" s="29" t="e">
        <v>#N/A</v>
      </c>
      <c r="AC59" s="30">
        <v>-99</v>
      </c>
      <c r="AD59" s="29"/>
    </row>
    <row r="60" spans="1:30" ht="17.25" customHeight="1">
      <c r="A60" s="2">
        <f t="shared" si="0"/>
        <v>2</v>
      </c>
      <c r="B60" s="9">
        <v>38</v>
      </c>
      <c r="C60" s="7">
        <v>3</v>
      </c>
      <c r="D60" s="7">
        <v>1</v>
      </c>
      <c r="E60" s="8">
        <v>12.538287034186096</v>
      </c>
      <c r="F60" s="8">
        <v>11.642574226018953</v>
      </c>
      <c r="G60" s="8">
        <v>0.183</v>
      </c>
      <c r="H60" s="8">
        <v>11.537374684253543</v>
      </c>
      <c r="I60" s="8">
        <v>12.375260253955155</v>
      </c>
      <c r="J60" s="8">
        <v>0.18106368436194997</v>
      </c>
      <c r="K60" s="7">
        <v>143</v>
      </c>
      <c r="L60" s="7"/>
      <c r="M60" s="7">
        <v>14.6</v>
      </c>
      <c r="N60" s="2">
        <v>151</v>
      </c>
      <c r="O60" s="2">
        <v>17.9</v>
      </c>
      <c r="P60" s="2">
        <v>10</v>
      </c>
      <c r="Q60" s="2">
        <v>158</v>
      </c>
      <c r="R60" s="2">
        <v>15.5</v>
      </c>
      <c r="S60" s="2" t="s">
        <v>44</v>
      </c>
      <c r="T60" s="2">
        <v>19.1</v>
      </c>
      <c r="U60" s="2">
        <v>12.1</v>
      </c>
      <c r="V60" s="2"/>
      <c r="W60" s="2"/>
      <c r="X60" s="2">
        <v>11</v>
      </c>
      <c r="Y60">
        <f t="shared" si="1"/>
        <v>19.1</v>
      </c>
      <c r="Z60">
        <f t="shared" si="2"/>
        <v>12.1</v>
      </c>
      <c r="AA60" s="29" t="e">
        <v>#N/A</v>
      </c>
      <c r="AB60" s="29" t="e">
        <v>#N/A</v>
      </c>
      <c r="AC60" s="30">
        <v>-99</v>
      </c>
      <c r="AD60" s="29"/>
    </row>
    <row r="61" spans="1:30" ht="17.25" customHeight="1">
      <c r="A61" s="2">
        <f t="shared" si="0"/>
        <v>2</v>
      </c>
      <c r="B61" s="9">
        <v>37</v>
      </c>
      <c r="C61" s="7">
        <v>3</v>
      </c>
      <c r="D61" s="7">
        <v>1</v>
      </c>
      <c r="E61" s="8">
        <v>14.947316172249632</v>
      </c>
      <c r="F61" s="8">
        <v>12.372404762486742</v>
      </c>
      <c r="G61" s="8">
        <v>-0.14599999999999996</v>
      </c>
      <c r="H61" s="8">
        <v>12.358436172343916</v>
      </c>
      <c r="I61" s="8">
        <v>14.930195082868334</v>
      </c>
      <c r="J61" s="8">
        <v>-0.1267208459194834</v>
      </c>
      <c r="K61" s="7">
        <v>130</v>
      </c>
      <c r="L61" s="7"/>
      <c r="M61" s="7">
        <v>16</v>
      </c>
      <c r="N61" s="2">
        <v>142</v>
      </c>
      <c r="O61" s="2">
        <v>18.1</v>
      </c>
      <c r="P61" s="2">
        <v>10.4</v>
      </c>
      <c r="Q61" s="2">
        <v>148</v>
      </c>
      <c r="R61" s="2">
        <v>14.9</v>
      </c>
      <c r="S61" s="2" t="s">
        <v>44</v>
      </c>
      <c r="T61" s="2">
        <v>19.6</v>
      </c>
      <c r="U61" s="2">
        <v>11.7</v>
      </c>
      <c r="V61" s="2"/>
      <c r="W61" s="2"/>
      <c r="X61" s="2">
        <v>11</v>
      </c>
      <c r="Y61">
        <f t="shared" si="1"/>
        <v>19.6</v>
      </c>
      <c r="Z61">
        <f t="shared" si="2"/>
        <v>11.7</v>
      </c>
      <c r="AA61" s="29" t="e">
        <v>#N/A</v>
      </c>
      <c r="AB61" s="29" t="e">
        <v>#N/A</v>
      </c>
      <c r="AC61" s="30">
        <v>-99</v>
      </c>
      <c r="AD61" s="29"/>
    </row>
    <row r="62" spans="1:30" ht="17.25" customHeight="1">
      <c r="A62" s="2">
        <f t="shared" si="0"/>
        <v>2</v>
      </c>
      <c r="B62" s="9">
        <v>73</v>
      </c>
      <c r="C62" s="7">
        <v>3</v>
      </c>
      <c r="D62" s="7">
        <v>1</v>
      </c>
      <c r="E62" s="8">
        <v>18.09864903131565</v>
      </c>
      <c r="F62" s="8">
        <v>12.790169303072458</v>
      </c>
      <c r="G62" s="8">
        <v>-0.651</v>
      </c>
      <c r="H62" s="8">
        <v>12.74415184606146</v>
      </c>
      <c r="I62" s="8">
        <v>18.03444396047385</v>
      </c>
      <c r="J62" s="8">
        <v>-0.8275949394821439</v>
      </c>
      <c r="K62" s="7">
        <v>135</v>
      </c>
      <c r="L62" s="7"/>
      <c r="M62" s="7">
        <v>17</v>
      </c>
      <c r="N62" s="2">
        <v>157</v>
      </c>
      <c r="O62" s="2">
        <v>20.1</v>
      </c>
      <c r="P62" s="2">
        <v>10.6</v>
      </c>
      <c r="Q62" s="2">
        <v>154</v>
      </c>
      <c r="R62" s="2">
        <v>15.2</v>
      </c>
      <c r="S62" s="2" t="s">
        <v>44</v>
      </c>
      <c r="T62" s="2">
        <v>21.1</v>
      </c>
      <c r="U62" s="2">
        <v>11.3</v>
      </c>
      <c r="V62" s="2"/>
      <c r="W62" s="2"/>
      <c r="X62" s="2">
        <v>11</v>
      </c>
      <c r="Y62">
        <f t="shared" si="1"/>
        <v>21.1</v>
      </c>
      <c r="Z62">
        <f t="shared" si="2"/>
        <v>11.3</v>
      </c>
      <c r="AA62" s="29">
        <v>2.28</v>
      </c>
      <c r="AB62" s="29">
        <v>1.9</v>
      </c>
      <c r="AC62" s="30">
        <v>-99</v>
      </c>
      <c r="AD62" s="29"/>
    </row>
    <row r="63" spans="1:30" ht="17.25" customHeight="1">
      <c r="A63" s="2">
        <f t="shared" si="0"/>
        <v>2</v>
      </c>
      <c r="B63" s="9">
        <v>39</v>
      </c>
      <c r="C63" s="7">
        <v>3</v>
      </c>
      <c r="D63" s="7">
        <v>1</v>
      </c>
      <c r="E63" s="8">
        <v>11.09133888531688</v>
      </c>
      <c r="F63" s="8">
        <v>13.666521126133663</v>
      </c>
      <c r="G63" s="8">
        <v>0.3624</v>
      </c>
      <c r="H63" s="8">
        <v>13.59103091802664</v>
      </c>
      <c r="I63" s="8">
        <v>11.063208579040952</v>
      </c>
      <c r="J63" s="8">
        <v>0.27469700309667183</v>
      </c>
      <c r="K63" s="7">
        <v>109</v>
      </c>
      <c r="L63" s="7"/>
      <c r="M63" s="7">
        <v>12.7</v>
      </c>
      <c r="N63" s="2">
        <v>109</v>
      </c>
      <c r="O63" s="2">
        <v>13.9</v>
      </c>
      <c r="P63" s="2">
        <v>8.6</v>
      </c>
      <c r="Q63" s="2">
        <v>114</v>
      </c>
      <c r="R63" s="2">
        <v>16.1</v>
      </c>
      <c r="S63" s="2" t="s">
        <v>44</v>
      </c>
      <c r="T63" s="2">
        <v>14.9</v>
      </c>
      <c r="U63" s="2">
        <v>9.3</v>
      </c>
      <c r="V63" s="2"/>
      <c r="W63" s="2"/>
      <c r="X63" s="2">
        <v>11</v>
      </c>
      <c r="Y63">
        <f t="shared" si="1"/>
        <v>14.9</v>
      </c>
      <c r="Z63">
        <f t="shared" si="2"/>
        <v>9.3</v>
      </c>
      <c r="AA63" s="29" t="e">
        <v>#N/A</v>
      </c>
      <c r="AB63" s="29" t="e">
        <v>#N/A</v>
      </c>
      <c r="AC63" s="30">
        <v>-99</v>
      </c>
      <c r="AD63" s="29"/>
    </row>
    <row r="64" spans="1:30" ht="17.25" customHeight="1">
      <c r="A64" s="2">
        <f t="shared" si="0"/>
        <v>2</v>
      </c>
      <c r="B64" s="9">
        <v>40</v>
      </c>
      <c r="C64" s="7">
        <v>3</v>
      </c>
      <c r="D64" s="7">
        <v>1</v>
      </c>
      <c r="E64" s="8">
        <v>13.150918673231635</v>
      </c>
      <c r="F64" s="8">
        <v>15.046273313018327</v>
      </c>
      <c r="G64" s="8">
        <v>0.14</v>
      </c>
      <c r="H64" s="8">
        <v>15.074063041789762</v>
      </c>
      <c r="I64" s="8">
        <v>13.157092577848257</v>
      </c>
      <c r="J64" s="8">
        <v>0.0437530443786005</v>
      </c>
      <c r="K64" s="7">
        <v>157</v>
      </c>
      <c r="L64" s="7"/>
      <c r="M64" s="7">
        <v>17.2</v>
      </c>
      <c r="N64" s="2">
        <v>167</v>
      </c>
      <c r="O64" s="2">
        <v>18.7</v>
      </c>
      <c r="P64" s="2">
        <v>10.6</v>
      </c>
      <c r="Q64" s="2">
        <v>170</v>
      </c>
      <c r="R64" s="2">
        <v>14.5</v>
      </c>
      <c r="S64" s="2" t="s">
        <v>44</v>
      </c>
      <c r="T64" s="2">
        <v>19.2</v>
      </c>
      <c r="U64" s="2">
        <v>11.2</v>
      </c>
      <c r="V64" s="2"/>
      <c r="W64" s="2"/>
      <c r="X64" s="2">
        <v>11</v>
      </c>
      <c r="Y64">
        <f t="shared" si="1"/>
        <v>19.2</v>
      </c>
      <c r="Z64">
        <f t="shared" si="2"/>
        <v>11.2</v>
      </c>
      <c r="AA64" s="29" t="e">
        <v>#N/A</v>
      </c>
      <c r="AB64" s="29" t="e">
        <v>#N/A</v>
      </c>
      <c r="AC64" s="30">
        <v>-99</v>
      </c>
      <c r="AD64" s="29"/>
    </row>
    <row r="65" spans="1:30" ht="17.25" customHeight="1">
      <c r="A65" s="2">
        <f t="shared" si="0"/>
        <v>2</v>
      </c>
      <c r="B65" s="9">
        <v>41</v>
      </c>
      <c r="C65" s="7">
        <v>3</v>
      </c>
      <c r="D65" s="7">
        <v>1</v>
      </c>
      <c r="E65" s="8">
        <v>11.47219034118377</v>
      </c>
      <c r="F65" s="8">
        <v>16.74548347870702</v>
      </c>
      <c r="G65" s="8">
        <v>0.133</v>
      </c>
      <c r="H65" s="8">
        <v>16.84942316613971</v>
      </c>
      <c r="I65" s="8">
        <v>11.424935527998622</v>
      </c>
      <c r="J65" s="8">
        <v>0.08805521334084154</v>
      </c>
      <c r="K65" s="7">
        <v>106</v>
      </c>
      <c r="L65" s="7"/>
      <c r="M65" s="7">
        <v>15.8</v>
      </c>
      <c r="N65" s="2">
        <v>113</v>
      </c>
      <c r="O65" s="2">
        <v>17.2</v>
      </c>
      <c r="P65" s="2">
        <v>11.8</v>
      </c>
      <c r="Q65" s="2">
        <v>126</v>
      </c>
      <c r="R65" s="2">
        <v>15</v>
      </c>
      <c r="S65" s="2" t="s">
        <v>44</v>
      </c>
      <c r="T65" s="2">
        <v>18</v>
      </c>
      <c r="U65" s="2">
        <v>12.2</v>
      </c>
      <c r="V65" s="2"/>
      <c r="W65" s="2"/>
      <c r="X65" s="2">
        <v>11</v>
      </c>
      <c r="Y65">
        <f t="shared" si="1"/>
        <v>18</v>
      </c>
      <c r="Z65">
        <f t="shared" si="2"/>
        <v>12.2</v>
      </c>
      <c r="AA65" s="29" t="e">
        <v>#N/A</v>
      </c>
      <c r="AB65" s="29" t="e">
        <v>#N/A</v>
      </c>
      <c r="AC65" s="30">
        <v>-99</v>
      </c>
      <c r="AD65" s="29"/>
    </row>
    <row r="66" spans="1:30" ht="17.25" customHeight="1">
      <c r="A66" s="2">
        <f aca="true" t="shared" si="3" ref="A66:A129">IF(E66&lt;=10,1,IF(AND(E66&gt;10,E66&lt;=20),2,IF(AND(E66&gt;20,E66&lt;=30),3,IF(AND(E66&gt;30,E66&lt;=40),4,IF(E66&gt;40,5,"")))))</f>
        <v>2</v>
      </c>
      <c r="B66" s="9">
        <v>68</v>
      </c>
      <c r="C66" s="7">
        <v>3</v>
      </c>
      <c r="D66" s="7">
        <v>1</v>
      </c>
      <c r="E66" s="8">
        <v>15.964501876314943</v>
      </c>
      <c r="F66" s="8">
        <v>16.972908348339615</v>
      </c>
      <c r="G66" s="8">
        <v>-0.47</v>
      </c>
      <c r="H66" s="8">
        <v>17.057480397800067</v>
      </c>
      <c r="I66" s="8">
        <v>15.9813563597528</v>
      </c>
      <c r="J66" s="8">
        <v>-0.5901498860135092</v>
      </c>
      <c r="K66" s="7">
        <v>169</v>
      </c>
      <c r="L66" s="7"/>
      <c r="M66" s="7">
        <v>16.1</v>
      </c>
      <c r="N66" s="2">
        <v>177</v>
      </c>
      <c r="O66" s="2">
        <v>18.2</v>
      </c>
      <c r="P66" s="2">
        <v>10.3</v>
      </c>
      <c r="Q66" s="2">
        <v>187</v>
      </c>
      <c r="R66" s="2">
        <v>16.7</v>
      </c>
      <c r="S66" s="2" t="s">
        <v>44</v>
      </c>
      <c r="T66" s="2">
        <v>20</v>
      </c>
      <c r="U66" s="2">
        <v>10.5</v>
      </c>
      <c r="V66" s="2"/>
      <c r="W66" s="2"/>
      <c r="X66" s="2">
        <v>11</v>
      </c>
      <c r="Y66">
        <f t="shared" si="1"/>
        <v>20</v>
      </c>
      <c r="Z66">
        <f t="shared" si="2"/>
        <v>10.5</v>
      </c>
      <c r="AA66" s="29" t="e">
        <v>#N/A</v>
      </c>
      <c r="AB66" s="29" t="e">
        <v>#N/A</v>
      </c>
      <c r="AC66" s="30">
        <v>-99</v>
      </c>
      <c r="AD66" s="29"/>
    </row>
    <row r="67" spans="1:30" ht="17.25" customHeight="1">
      <c r="A67" s="2">
        <f t="shared" si="3"/>
        <v>2</v>
      </c>
      <c r="B67" s="9">
        <v>67</v>
      </c>
      <c r="C67" s="7">
        <v>3</v>
      </c>
      <c r="D67" s="7">
        <v>1</v>
      </c>
      <c r="E67" s="8">
        <v>13.96572408185716</v>
      </c>
      <c r="F67" s="8">
        <v>17.9328585180789</v>
      </c>
      <c r="G67" s="8">
        <v>-0.14399999999999996</v>
      </c>
      <c r="H67" s="8">
        <v>17.980681711755995</v>
      </c>
      <c r="I67" s="8">
        <v>13.95447528905757</v>
      </c>
      <c r="J67" s="8">
        <v>-0.25684332895695217</v>
      </c>
      <c r="K67" s="7">
        <v>130</v>
      </c>
      <c r="L67" s="7"/>
      <c r="M67" s="7">
        <v>14.4</v>
      </c>
      <c r="N67" s="2">
        <v>140</v>
      </c>
      <c r="O67" s="2">
        <v>17.5</v>
      </c>
      <c r="P67" s="2">
        <v>10.4</v>
      </c>
      <c r="Q67" s="2">
        <v>142</v>
      </c>
      <c r="R67" s="2">
        <v>16.3</v>
      </c>
      <c r="S67" s="2" t="s">
        <v>44</v>
      </c>
      <c r="T67" s="2">
        <v>18.4</v>
      </c>
      <c r="U67" s="2">
        <v>10.7</v>
      </c>
      <c r="V67" s="2"/>
      <c r="W67" s="2"/>
      <c r="X67" s="2">
        <v>11</v>
      </c>
      <c r="Y67">
        <f aca="true" t="shared" si="4" ref="Y67:Y130">T67</f>
        <v>18.4</v>
      </c>
      <c r="Z67">
        <f aca="true" t="shared" si="5" ref="Z67:Z130">U67</f>
        <v>10.7</v>
      </c>
      <c r="AA67" s="29" t="e">
        <v>#N/A</v>
      </c>
      <c r="AB67" s="29" t="e">
        <v>#N/A</v>
      </c>
      <c r="AC67" s="30">
        <v>-99</v>
      </c>
      <c r="AD67" s="29"/>
    </row>
    <row r="68" spans="1:30" ht="17.25" customHeight="1">
      <c r="A68" s="2">
        <f t="shared" si="3"/>
        <v>2</v>
      </c>
      <c r="B68" s="9">
        <v>69</v>
      </c>
      <c r="C68" s="7">
        <v>3</v>
      </c>
      <c r="D68" s="7">
        <v>1</v>
      </c>
      <c r="E68" s="8">
        <v>19.492158174530225</v>
      </c>
      <c r="F68" s="8">
        <v>18.36262847903574</v>
      </c>
      <c r="G68" s="8">
        <v>-1.275</v>
      </c>
      <c r="H68" s="8">
        <v>18.555872669114983</v>
      </c>
      <c r="I68" s="8">
        <v>19.479093197630156</v>
      </c>
      <c r="J68" s="8">
        <v>-1.4077729389740998</v>
      </c>
      <c r="K68" s="7">
        <v>101</v>
      </c>
      <c r="L68" s="7"/>
      <c r="M68" s="7">
        <v>15.3</v>
      </c>
      <c r="N68" s="2">
        <v>107</v>
      </c>
      <c r="O68" s="2">
        <v>17.8</v>
      </c>
      <c r="P68" s="2">
        <v>11.8</v>
      </c>
      <c r="Q68" s="2">
        <v>110</v>
      </c>
      <c r="R68" s="2">
        <v>16.8</v>
      </c>
      <c r="S68" s="2" t="s">
        <v>44</v>
      </c>
      <c r="T68" s="2">
        <v>18.8</v>
      </c>
      <c r="U68" s="2">
        <v>12.3</v>
      </c>
      <c r="V68" s="2"/>
      <c r="W68" s="2"/>
      <c r="X68" s="2">
        <v>11</v>
      </c>
      <c r="Y68">
        <f t="shared" si="4"/>
        <v>18.8</v>
      </c>
      <c r="Z68">
        <f t="shared" si="5"/>
        <v>12.3</v>
      </c>
      <c r="AA68" s="29" t="e">
        <v>#N/A</v>
      </c>
      <c r="AB68" s="29" t="e">
        <v>#N/A</v>
      </c>
      <c r="AC68" s="30">
        <v>-99</v>
      </c>
      <c r="AD68" s="29"/>
    </row>
    <row r="69" spans="1:30" ht="17.25" customHeight="1">
      <c r="A69" s="2">
        <f t="shared" si="3"/>
        <v>2</v>
      </c>
      <c r="B69" s="9">
        <v>43</v>
      </c>
      <c r="C69" s="7">
        <v>3</v>
      </c>
      <c r="D69" s="7">
        <v>1</v>
      </c>
      <c r="E69" s="8">
        <v>10.316787927109846</v>
      </c>
      <c r="F69" s="8">
        <v>18.502831270566144</v>
      </c>
      <c r="G69" s="8">
        <v>0.35040000000000004</v>
      </c>
      <c r="H69" s="8">
        <v>18.56764564711609</v>
      </c>
      <c r="I69" s="8">
        <v>10.291334759708544</v>
      </c>
      <c r="J69" s="8">
        <v>0.08213717783818275</v>
      </c>
      <c r="K69" s="7">
        <v>109</v>
      </c>
      <c r="L69" s="7"/>
      <c r="M69" s="7">
        <v>15.1</v>
      </c>
      <c r="N69" s="2">
        <v>119</v>
      </c>
      <c r="O69" s="2">
        <v>17.6</v>
      </c>
      <c r="P69" s="2">
        <v>10.2</v>
      </c>
      <c r="Q69" s="2">
        <v>126</v>
      </c>
      <c r="R69" s="2">
        <v>13.5</v>
      </c>
      <c r="S69" s="2" t="s">
        <v>44</v>
      </c>
      <c r="T69" s="2">
        <v>18.7</v>
      </c>
      <c r="U69" s="2">
        <v>11.5</v>
      </c>
      <c r="V69" s="2"/>
      <c r="W69" s="2"/>
      <c r="X69" s="2">
        <v>11</v>
      </c>
      <c r="Y69">
        <f t="shared" si="4"/>
        <v>18.7</v>
      </c>
      <c r="Z69">
        <f t="shared" si="5"/>
        <v>11.5</v>
      </c>
      <c r="AA69" s="29">
        <v>2.45</v>
      </c>
      <c r="AB69" s="29">
        <v>1.33</v>
      </c>
      <c r="AC69" s="30">
        <v>-99</v>
      </c>
      <c r="AD69" s="29"/>
    </row>
    <row r="70" spans="1:30" ht="17.25" customHeight="1">
      <c r="A70" s="2">
        <f t="shared" si="3"/>
        <v>2</v>
      </c>
      <c r="B70" s="9">
        <v>66</v>
      </c>
      <c r="C70" s="7">
        <v>3</v>
      </c>
      <c r="D70" s="7">
        <v>1</v>
      </c>
      <c r="E70" s="8">
        <v>17.19962551523262</v>
      </c>
      <c r="F70" s="8">
        <v>19.3681865360637</v>
      </c>
      <c r="G70" s="8">
        <v>-0.744</v>
      </c>
      <c r="H70" s="8">
        <v>19.463908952401706</v>
      </c>
      <c r="I70" s="8">
        <v>17.201367372108674</v>
      </c>
      <c r="J70" s="8">
        <v>-0.7999123425704845</v>
      </c>
      <c r="K70" s="7">
        <v>109</v>
      </c>
      <c r="L70" s="7">
        <v>77</v>
      </c>
      <c r="M70" s="7">
        <v>14.4</v>
      </c>
      <c r="N70" s="2">
        <v>124</v>
      </c>
      <c r="O70" s="2">
        <v>17</v>
      </c>
      <c r="P70" s="2">
        <v>10.5</v>
      </c>
      <c r="Q70" s="2">
        <v>127</v>
      </c>
      <c r="R70" s="2">
        <v>16.6</v>
      </c>
      <c r="S70" s="2" t="s">
        <v>44</v>
      </c>
      <c r="T70" s="2">
        <v>18.7</v>
      </c>
      <c r="U70" s="2">
        <v>11.4</v>
      </c>
      <c r="V70" s="2"/>
      <c r="W70" s="2"/>
      <c r="X70" s="2">
        <v>11</v>
      </c>
      <c r="Y70">
        <f t="shared" si="4"/>
        <v>18.7</v>
      </c>
      <c r="Z70">
        <f t="shared" si="5"/>
        <v>11.4</v>
      </c>
      <c r="AA70" s="29" t="e">
        <v>#N/A</v>
      </c>
      <c r="AB70" s="29" t="e">
        <v>#N/A</v>
      </c>
      <c r="AC70" s="30">
        <v>-99</v>
      </c>
      <c r="AD70" s="29"/>
    </row>
    <row r="71" spans="1:30" ht="17.25" customHeight="1">
      <c r="A71" s="2">
        <f t="shared" si="3"/>
        <v>2</v>
      </c>
      <c r="B71" s="9">
        <v>62</v>
      </c>
      <c r="C71" s="7">
        <v>3</v>
      </c>
      <c r="D71" s="7">
        <v>1</v>
      </c>
      <c r="E71" s="8">
        <v>11.834452424760517</v>
      </c>
      <c r="F71" s="8">
        <v>19.89954866237121</v>
      </c>
      <c r="G71" s="8">
        <v>0.227</v>
      </c>
      <c r="H71" s="8">
        <v>19.888149300635654</v>
      </c>
      <c r="I71" s="8">
        <v>11.848043192141803</v>
      </c>
      <c r="J71" s="8">
        <v>0.09240023377039885</v>
      </c>
      <c r="K71" s="7">
        <v>143</v>
      </c>
      <c r="L71" s="7"/>
      <c r="M71" s="7">
        <v>15.6</v>
      </c>
      <c r="N71" s="2">
        <v>154</v>
      </c>
      <c r="O71" s="2">
        <v>18.4</v>
      </c>
      <c r="P71" s="2">
        <v>8.3</v>
      </c>
      <c r="Q71" s="2">
        <v>153</v>
      </c>
      <c r="R71" s="2">
        <v>17.4</v>
      </c>
      <c r="S71" s="2" t="s">
        <v>44</v>
      </c>
      <c r="T71" s="2">
        <v>18.9</v>
      </c>
      <c r="U71" s="2">
        <v>10</v>
      </c>
      <c r="V71" s="2"/>
      <c r="W71" s="2"/>
      <c r="X71" s="2">
        <v>11</v>
      </c>
      <c r="Y71">
        <f t="shared" si="4"/>
        <v>18.9</v>
      </c>
      <c r="Z71">
        <f t="shared" si="5"/>
        <v>10</v>
      </c>
      <c r="AA71" s="29" t="e">
        <v>#N/A</v>
      </c>
      <c r="AB71" s="29" t="e">
        <v>#N/A</v>
      </c>
      <c r="AC71" s="30">
        <v>-99</v>
      </c>
      <c r="AD71" s="29"/>
    </row>
    <row r="72" spans="1:30" ht="17.25" customHeight="1">
      <c r="A72" s="2">
        <f t="shared" si="3"/>
        <v>2</v>
      </c>
      <c r="B72" s="9">
        <v>64</v>
      </c>
      <c r="C72" s="7">
        <v>3</v>
      </c>
      <c r="D72" s="7">
        <v>1</v>
      </c>
      <c r="E72" s="8">
        <v>15.218700980455598</v>
      </c>
      <c r="F72" s="8">
        <v>20.48404135973856</v>
      </c>
      <c r="G72" s="8">
        <v>-0.32</v>
      </c>
      <c r="H72" s="8">
        <v>20.586465602973004</v>
      </c>
      <c r="I72" s="8">
        <v>15.215199010904245</v>
      </c>
      <c r="J72" s="8">
        <v>-0.5250937239603665</v>
      </c>
      <c r="K72" s="7">
        <v>118</v>
      </c>
      <c r="L72" s="7"/>
      <c r="M72" s="7">
        <v>15.4</v>
      </c>
      <c r="N72" s="2">
        <v>129</v>
      </c>
      <c r="O72" s="2">
        <v>17.9</v>
      </c>
      <c r="P72" s="2">
        <v>10.5</v>
      </c>
      <c r="Q72" s="2">
        <v>135</v>
      </c>
      <c r="R72" s="2">
        <v>16.8</v>
      </c>
      <c r="S72" s="2" t="s">
        <v>44</v>
      </c>
      <c r="T72" s="2">
        <v>18.8</v>
      </c>
      <c r="U72" s="2">
        <v>11.6</v>
      </c>
      <c r="V72" s="2"/>
      <c r="W72" s="2"/>
      <c r="X72" s="2">
        <v>11</v>
      </c>
      <c r="Y72">
        <f t="shared" si="4"/>
        <v>18.8</v>
      </c>
      <c r="Z72">
        <f t="shared" si="5"/>
        <v>11.6</v>
      </c>
      <c r="AA72" s="29" t="e">
        <v>#N/A</v>
      </c>
      <c r="AB72" s="29" t="e">
        <v>#N/A</v>
      </c>
      <c r="AC72" s="30">
        <v>-99</v>
      </c>
      <c r="AD72" s="29"/>
    </row>
    <row r="73" spans="1:30" ht="17.25" customHeight="1">
      <c r="A73" s="2">
        <f t="shared" si="3"/>
        <v>2</v>
      </c>
      <c r="B73" s="9">
        <v>104</v>
      </c>
      <c r="C73" s="7">
        <v>3</v>
      </c>
      <c r="D73" s="7">
        <v>1</v>
      </c>
      <c r="E73" s="8">
        <v>19.257153126022448</v>
      </c>
      <c r="F73" s="8">
        <v>21.10395527954236</v>
      </c>
      <c r="G73" s="8">
        <v>-1.348</v>
      </c>
      <c r="H73" s="8">
        <v>21.226077734909758</v>
      </c>
      <c r="I73" s="8">
        <v>19.240055101574875</v>
      </c>
      <c r="J73" s="8">
        <v>-1.4464653813461292</v>
      </c>
      <c r="K73" s="7">
        <v>155</v>
      </c>
      <c r="L73" s="7">
        <v>126</v>
      </c>
      <c r="M73" s="7">
        <v>17.6</v>
      </c>
      <c r="N73" s="2">
        <v>162</v>
      </c>
      <c r="O73" s="2">
        <v>20.5</v>
      </c>
      <c r="P73" s="2">
        <v>13.5</v>
      </c>
      <c r="Q73" s="2">
        <v>170</v>
      </c>
      <c r="R73" s="2">
        <v>17.3</v>
      </c>
      <c r="S73" s="2" t="s">
        <v>44</v>
      </c>
      <c r="T73" s="2">
        <v>21.8</v>
      </c>
      <c r="U73" s="2">
        <v>13.4</v>
      </c>
      <c r="V73" s="2"/>
      <c r="W73" s="2"/>
      <c r="X73" s="2">
        <v>11</v>
      </c>
      <c r="Y73">
        <f t="shared" si="4"/>
        <v>21.8</v>
      </c>
      <c r="Z73">
        <f t="shared" si="5"/>
        <v>13.4</v>
      </c>
      <c r="AA73" s="29" t="e">
        <v>#N/A</v>
      </c>
      <c r="AB73" s="29" t="e">
        <v>#N/A</v>
      </c>
      <c r="AC73" s="30">
        <v>-99</v>
      </c>
      <c r="AD73" s="29"/>
    </row>
    <row r="74" spans="1:30" ht="17.25" customHeight="1">
      <c r="A74" s="2">
        <f t="shared" si="3"/>
        <v>2</v>
      </c>
      <c r="B74" s="9">
        <v>65</v>
      </c>
      <c r="C74" s="7">
        <v>3</v>
      </c>
      <c r="D74" s="7">
        <v>1</v>
      </c>
      <c r="E74" s="8">
        <v>17.031073592163455</v>
      </c>
      <c r="F74" s="8">
        <v>22.192150992148385</v>
      </c>
      <c r="G74" s="8">
        <v>-0.869</v>
      </c>
      <c r="H74" s="8">
        <v>22.36492248063935</v>
      </c>
      <c r="I74" s="8">
        <v>16.99703124054826</v>
      </c>
      <c r="J74" s="8">
        <v>-1.0697431706826497</v>
      </c>
      <c r="K74" s="7">
        <v>121</v>
      </c>
      <c r="L74" s="7"/>
      <c r="M74" s="7">
        <v>15.1</v>
      </c>
      <c r="N74" s="2">
        <v>123</v>
      </c>
      <c r="O74" s="2">
        <v>17.2</v>
      </c>
      <c r="P74" s="2">
        <v>10.6</v>
      </c>
      <c r="Q74" s="2">
        <v>135</v>
      </c>
      <c r="R74" s="2">
        <v>15.8</v>
      </c>
      <c r="S74" s="2" t="s">
        <v>44</v>
      </c>
      <c r="T74" s="2">
        <v>18</v>
      </c>
      <c r="U74" s="2">
        <v>12</v>
      </c>
      <c r="V74" s="2"/>
      <c r="W74" s="2"/>
      <c r="X74" s="2">
        <v>11</v>
      </c>
      <c r="Y74">
        <f t="shared" si="4"/>
        <v>18</v>
      </c>
      <c r="Z74">
        <f t="shared" si="5"/>
        <v>12</v>
      </c>
      <c r="AA74" s="29" t="e">
        <v>#N/A</v>
      </c>
      <c r="AB74" s="29" t="e">
        <v>#N/A</v>
      </c>
      <c r="AC74" s="30">
        <v>-99</v>
      </c>
      <c r="AD74" s="29"/>
    </row>
    <row r="75" spans="1:30" ht="17.25" customHeight="1">
      <c r="A75" s="2">
        <f t="shared" si="3"/>
        <v>2</v>
      </c>
      <c r="B75" s="9">
        <v>61</v>
      </c>
      <c r="C75" s="7">
        <v>3</v>
      </c>
      <c r="D75" s="7">
        <v>1</v>
      </c>
      <c r="E75" s="8">
        <v>11.360390769765704</v>
      </c>
      <c r="F75" s="8">
        <v>22.631183254929958</v>
      </c>
      <c r="G75" s="8">
        <v>0.115</v>
      </c>
      <c r="H75" s="8">
        <v>22.801223393005472</v>
      </c>
      <c r="I75" s="8">
        <v>11.33069872816576</v>
      </c>
      <c r="J75" s="8">
        <v>-0.09545521329826367</v>
      </c>
      <c r="K75" s="7">
        <v>119</v>
      </c>
      <c r="L75" s="7"/>
      <c r="M75" s="7">
        <v>15.5</v>
      </c>
      <c r="N75" s="2">
        <v>130</v>
      </c>
      <c r="O75" s="2">
        <v>17.9</v>
      </c>
      <c r="P75" s="2">
        <v>9.4</v>
      </c>
      <c r="Q75" s="2">
        <v>142</v>
      </c>
      <c r="R75" s="2">
        <v>15.2</v>
      </c>
      <c r="S75" s="2" t="s">
        <v>44</v>
      </c>
      <c r="T75" s="2">
        <v>19.1</v>
      </c>
      <c r="U75" s="2">
        <v>10.2</v>
      </c>
      <c r="V75" s="2"/>
      <c r="W75" s="2"/>
      <c r="X75" s="2">
        <v>11</v>
      </c>
      <c r="Y75">
        <f t="shared" si="4"/>
        <v>19.1</v>
      </c>
      <c r="Z75">
        <f t="shared" si="5"/>
        <v>10.2</v>
      </c>
      <c r="AA75" s="29" t="e">
        <v>#N/A</v>
      </c>
      <c r="AB75" s="29" t="e">
        <v>#N/A</v>
      </c>
      <c r="AC75" s="30">
        <v>-99</v>
      </c>
      <c r="AD75" s="29"/>
    </row>
    <row r="76" spans="1:30" ht="17.25" customHeight="1">
      <c r="A76" s="2">
        <f t="shared" si="3"/>
        <v>2</v>
      </c>
      <c r="B76" s="9">
        <v>105</v>
      </c>
      <c r="C76" s="7">
        <v>3</v>
      </c>
      <c r="D76" s="7">
        <v>1</v>
      </c>
      <c r="E76" s="8">
        <v>19.416013836365572</v>
      </c>
      <c r="F76" s="8">
        <v>23.454121289574264</v>
      </c>
      <c r="G76" s="8">
        <v>-1.3860000000000001</v>
      </c>
      <c r="H76" s="8">
        <v>23.660009685217478</v>
      </c>
      <c r="I76" s="8">
        <v>19.375741488053436</v>
      </c>
      <c r="J76" s="8">
        <v>-1.4833063971208915</v>
      </c>
      <c r="K76" s="7">
        <v>111</v>
      </c>
      <c r="L76" s="7"/>
      <c r="M76" s="7">
        <v>14.8</v>
      </c>
      <c r="N76" s="2">
        <v>112</v>
      </c>
      <c r="O76" s="2">
        <v>15.9</v>
      </c>
      <c r="P76" s="2">
        <v>11.6</v>
      </c>
      <c r="Q76" s="2">
        <v>117</v>
      </c>
      <c r="R76" s="2">
        <v>15.7</v>
      </c>
      <c r="S76" s="2" t="s">
        <v>44</v>
      </c>
      <c r="T76" s="2">
        <v>17.6</v>
      </c>
      <c r="U76" s="2">
        <v>12.2</v>
      </c>
      <c r="V76" s="2"/>
      <c r="W76" s="2"/>
      <c r="X76" s="2">
        <v>11</v>
      </c>
      <c r="Y76">
        <f t="shared" si="4"/>
        <v>17.6</v>
      </c>
      <c r="Z76">
        <f t="shared" si="5"/>
        <v>12.2</v>
      </c>
      <c r="AA76" s="29" t="e">
        <v>#N/A</v>
      </c>
      <c r="AB76" s="29" t="e">
        <v>#N/A</v>
      </c>
      <c r="AC76" s="30">
        <v>-99</v>
      </c>
      <c r="AD76" s="29"/>
    </row>
    <row r="77" spans="1:30" ht="17.25" customHeight="1">
      <c r="A77" s="2">
        <f t="shared" si="3"/>
        <v>2</v>
      </c>
      <c r="B77" s="9">
        <v>63</v>
      </c>
      <c r="C77" s="7">
        <v>3</v>
      </c>
      <c r="D77" s="7">
        <v>1</v>
      </c>
      <c r="E77" s="8">
        <v>14.971557617278382</v>
      </c>
      <c r="F77" s="8">
        <v>23.74844240097682</v>
      </c>
      <c r="G77" s="8">
        <v>-0.5369999999999999</v>
      </c>
      <c r="H77" s="8">
        <v>23.967141378320054</v>
      </c>
      <c r="I77" s="8">
        <v>14.846887458689297</v>
      </c>
      <c r="J77" s="8">
        <v>-0.6438833491905088</v>
      </c>
      <c r="K77" s="7">
        <v>106</v>
      </c>
      <c r="L77" s="7"/>
      <c r="M77" s="7">
        <v>14.8</v>
      </c>
      <c r="N77" s="2">
        <v>116</v>
      </c>
      <c r="O77" s="2">
        <v>16.8</v>
      </c>
      <c r="P77" s="2">
        <v>9.9</v>
      </c>
      <c r="Q77" s="2">
        <v>122</v>
      </c>
      <c r="R77" s="2">
        <v>14.6</v>
      </c>
      <c r="S77" s="2" t="s">
        <v>44</v>
      </c>
      <c r="T77" s="2">
        <v>18.2</v>
      </c>
      <c r="U77" s="2">
        <v>10.9</v>
      </c>
      <c r="V77" s="2"/>
      <c r="W77" s="2"/>
      <c r="X77" s="2">
        <v>11</v>
      </c>
      <c r="Y77">
        <f t="shared" si="4"/>
        <v>18.2</v>
      </c>
      <c r="Z77">
        <f t="shared" si="5"/>
        <v>10.9</v>
      </c>
      <c r="AA77" s="29">
        <v>1.93</v>
      </c>
      <c r="AB77" s="29">
        <v>1.73</v>
      </c>
      <c r="AC77" s="30">
        <v>-99</v>
      </c>
      <c r="AD77" s="29"/>
    </row>
    <row r="78" spans="1:30" ht="17.25" customHeight="1">
      <c r="A78" s="2">
        <f t="shared" si="3"/>
        <v>2</v>
      </c>
      <c r="B78" s="9">
        <v>108</v>
      </c>
      <c r="C78" s="7">
        <v>3</v>
      </c>
      <c r="D78" s="7">
        <v>1</v>
      </c>
      <c r="E78" s="8">
        <v>17.231349503418652</v>
      </c>
      <c r="F78" s="8">
        <v>24.61809154363989</v>
      </c>
      <c r="G78" s="8">
        <v>-1.078</v>
      </c>
      <c r="H78" s="8">
        <v>24.915785203891712</v>
      </c>
      <c r="I78" s="8">
        <v>17.226061032159144</v>
      </c>
      <c r="J78" s="8">
        <v>-1.1389175142105912</v>
      </c>
      <c r="K78" s="7">
        <v>128</v>
      </c>
      <c r="L78" s="7"/>
      <c r="M78" s="7">
        <v>14.9</v>
      </c>
      <c r="N78" s="2">
        <v>132</v>
      </c>
      <c r="O78" s="2">
        <v>16.8</v>
      </c>
      <c r="P78" s="2">
        <v>11</v>
      </c>
      <c r="Q78" s="2">
        <v>139</v>
      </c>
      <c r="R78" s="2">
        <v>17.3</v>
      </c>
      <c r="S78" s="2" t="s">
        <v>44</v>
      </c>
      <c r="T78" s="2">
        <v>18.3</v>
      </c>
      <c r="U78" s="2">
        <v>11</v>
      </c>
      <c r="V78" s="2"/>
      <c r="W78" s="2"/>
      <c r="X78" s="2">
        <v>11</v>
      </c>
      <c r="Y78">
        <f t="shared" si="4"/>
        <v>18.3</v>
      </c>
      <c r="Z78">
        <f t="shared" si="5"/>
        <v>11</v>
      </c>
      <c r="AA78" s="29" t="e">
        <v>#N/A</v>
      </c>
      <c r="AB78" s="29" t="e">
        <v>#N/A</v>
      </c>
      <c r="AC78" s="30">
        <v>-99</v>
      </c>
      <c r="AD78" s="29"/>
    </row>
    <row r="79" spans="1:30" ht="17.25" customHeight="1">
      <c r="A79" s="2">
        <f t="shared" si="3"/>
        <v>2</v>
      </c>
      <c r="B79" s="9">
        <v>60</v>
      </c>
      <c r="C79" s="7">
        <v>3</v>
      </c>
      <c r="D79" s="7">
        <v>1</v>
      </c>
      <c r="E79" s="8">
        <v>13.068151698231686</v>
      </c>
      <c r="F79" s="8">
        <v>24.958874516932934</v>
      </c>
      <c r="G79" s="8">
        <v>-0.15399999999999997</v>
      </c>
      <c r="H79" s="8">
        <v>25.20533179161561</v>
      </c>
      <c r="I79" s="8">
        <v>12.921632936115856</v>
      </c>
      <c r="J79" s="8">
        <v>-0.298888813289112</v>
      </c>
      <c r="K79" s="7">
        <v>152</v>
      </c>
      <c r="L79" s="7"/>
      <c r="M79" s="7">
        <v>14.8</v>
      </c>
      <c r="N79" s="2">
        <v>170</v>
      </c>
      <c r="O79" s="2">
        <v>17.3</v>
      </c>
      <c r="P79" s="2">
        <v>9.6</v>
      </c>
      <c r="Q79" s="2">
        <v>172</v>
      </c>
      <c r="R79" s="2">
        <v>15.7</v>
      </c>
      <c r="S79" s="2" t="s">
        <v>44</v>
      </c>
      <c r="T79" s="2">
        <v>18.9</v>
      </c>
      <c r="U79" s="2">
        <v>10</v>
      </c>
      <c r="V79" s="2"/>
      <c r="W79" s="2"/>
      <c r="X79" s="2">
        <v>11</v>
      </c>
      <c r="Y79">
        <f t="shared" si="4"/>
        <v>18.9</v>
      </c>
      <c r="Z79">
        <f t="shared" si="5"/>
        <v>10</v>
      </c>
      <c r="AA79" s="29" t="e">
        <v>#N/A</v>
      </c>
      <c r="AB79" s="29" t="e">
        <v>#N/A</v>
      </c>
      <c r="AC79" s="30">
        <v>-99</v>
      </c>
      <c r="AD79" s="29"/>
    </row>
    <row r="80" spans="1:30" ht="17.25" customHeight="1">
      <c r="A80" s="2">
        <f t="shared" si="3"/>
        <v>2</v>
      </c>
      <c r="B80" s="9">
        <v>59</v>
      </c>
      <c r="C80" s="7">
        <v>3</v>
      </c>
      <c r="D80" s="7">
        <v>1</v>
      </c>
      <c r="E80" s="8">
        <v>10.814288927850638</v>
      </c>
      <c r="F80" s="8">
        <v>25.7212173612558</v>
      </c>
      <c r="G80" s="8">
        <v>-0.182</v>
      </c>
      <c r="H80" s="8">
        <v>25.930082193028554</v>
      </c>
      <c r="I80" s="8">
        <v>10.732430453079917</v>
      </c>
      <c r="J80" s="8">
        <v>-0.2893174132575377</v>
      </c>
      <c r="K80" s="7">
        <v>141</v>
      </c>
      <c r="L80" s="7"/>
      <c r="M80" s="7">
        <v>15.4</v>
      </c>
      <c r="N80" s="2">
        <v>157</v>
      </c>
      <c r="O80" s="2">
        <v>18.4</v>
      </c>
      <c r="P80" s="2">
        <v>10.1</v>
      </c>
      <c r="Q80" s="2">
        <v>160</v>
      </c>
      <c r="R80" s="2">
        <v>15.1</v>
      </c>
      <c r="S80" s="2" t="s">
        <v>44</v>
      </c>
      <c r="T80" s="2">
        <v>19.4</v>
      </c>
      <c r="U80" s="2">
        <v>11.1</v>
      </c>
      <c r="V80" s="2"/>
      <c r="W80" s="2"/>
      <c r="X80" s="2">
        <v>11</v>
      </c>
      <c r="Y80">
        <f t="shared" si="4"/>
        <v>19.4</v>
      </c>
      <c r="Z80">
        <f t="shared" si="5"/>
        <v>11.1</v>
      </c>
      <c r="AA80" s="29" t="e">
        <v>#N/A</v>
      </c>
      <c r="AB80" s="29" t="e">
        <v>#N/A</v>
      </c>
      <c r="AC80" s="30">
        <v>-99</v>
      </c>
      <c r="AD80" s="29"/>
    </row>
    <row r="81" spans="1:30" ht="17.25" customHeight="1">
      <c r="A81" s="2">
        <f t="shared" si="3"/>
        <v>2</v>
      </c>
      <c r="B81" s="9">
        <v>111</v>
      </c>
      <c r="C81" s="7">
        <v>3</v>
      </c>
      <c r="D81" s="7">
        <v>1</v>
      </c>
      <c r="E81" s="8">
        <v>15.196050766400457</v>
      </c>
      <c r="F81" s="8">
        <v>26.031248311692234</v>
      </c>
      <c r="G81" s="8">
        <v>-0.8180000000000001</v>
      </c>
      <c r="H81" s="8">
        <v>26.225184574716753</v>
      </c>
      <c r="I81" s="8">
        <v>15.142924338352184</v>
      </c>
      <c r="J81" s="8">
        <v>-0.9482086375455242</v>
      </c>
      <c r="K81" s="7">
        <v>95</v>
      </c>
      <c r="L81" s="7"/>
      <c r="M81" s="7">
        <v>12.8</v>
      </c>
      <c r="N81" s="2">
        <v>93</v>
      </c>
      <c r="O81" s="2">
        <v>13.2</v>
      </c>
      <c r="P81" s="2">
        <v>9.1</v>
      </c>
      <c r="Q81" s="2">
        <v>98</v>
      </c>
      <c r="R81" s="2">
        <v>15.6</v>
      </c>
      <c r="S81" s="2" t="s">
        <v>44</v>
      </c>
      <c r="T81" s="2">
        <v>15.6</v>
      </c>
      <c r="U81" s="2">
        <v>11.2</v>
      </c>
      <c r="V81" s="2"/>
      <c r="W81" s="2"/>
      <c r="X81" s="2">
        <v>11</v>
      </c>
      <c r="Y81">
        <f t="shared" si="4"/>
        <v>15.6</v>
      </c>
      <c r="Z81">
        <f t="shared" si="5"/>
        <v>11.2</v>
      </c>
      <c r="AA81" s="29" t="e">
        <v>#N/A</v>
      </c>
      <c r="AB81" s="29" t="e">
        <v>#N/A</v>
      </c>
      <c r="AC81" s="30">
        <v>-99</v>
      </c>
      <c r="AD81" s="29"/>
    </row>
    <row r="82" spans="1:30" ht="17.25" customHeight="1">
      <c r="A82" s="2">
        <f t="shared" si="3"/>
        <v>2</v>
      </c>
      <c r="B82" s="9">
        <v>109</v>
      </c>
      <c r="C82" s="7">
        <v>3</v>
      </c>
      <c r="D82" s="7">
        <v>1</v>
      </c>
      <c r="E82" s="8">
        <v>18.32639613496219</v>
      </c>
      <c r="F82" s="8">
        <v>26.63413045069132</v>
      </c>
      <c r="G82" s="8">
        <v>-1.596</v>
      </c>
      <c r="H82" s="8">
        <v>26.814096688249688</v>
      </c>
      <c r="I82" s="8">
        <v>18.25321294286777</v>
      </c>
      <c r="J82" s="8">
        <v>-1.7665627338949257</v>
      </c>
      <c r="K82" s="7">
        <v>132</v>
      </c>
      <c r="L82" s="7"/>
      <c r="M82" s="7">
        <v>17.2</v>
      </c>
      <c r="N82" s="2">
        <v>140</v>
      </c>
      <c r="O82" s="2">
        <v>18.9</v>
      </c>
      <c r="P82" s="2">
        <v>11.8</v>
      </c>
      <c r="Q82" s="2">
        <v>146</v>
      </c>
      <c r="R82" s="2">
        <v>16</v>
      </c>
      <c r="S82" s="2" t="s">
        <v>44</v>
      </c>
      <c r="T82" s="2">
        <v>20.3</v>
      </c>
      <c r="U82" s="2">
        <v>13</v>
      </c>
      <c r="V82" s="2"/>
      <c r="W82" s="2"/>
      <c r="X82" s="2">
        <v>11</v>
      </c>
      <c r="Y82">
        <f t="shared" si="4"/>
        <v>20.3</v>
      </c>
      <c r="Z82">
        <f t="shared" si="5"/>
        <v>13</v>
      </c>
      <c r="AA82" s="29" t="e">
        <v>#N/A</v>
      </c>
      <c r="AB82" s="29" t="e">
        <v>#N/A</v>
      </c>
      <c r="AC82" s="30">
        <v>-99</v>
      </c>
      <c r="AD82" s="29"/>
    </row>
    <row r="83" spans="1:30" ht="17.25" customHeight="1">
      <c r="A83" s="2">
        <f t="shared" si="3"/>
        <v>2</v>
      </c>
      <c r="B83" s="9">
        <v>58</v>
      </c>
      <c r="C83" s="7">
        <v>3</v>
      </c>
      <c r="D83" s="7">
        <v>1</v>
      </c>
      <c r="E83" s="8">
        <v>10.77317451664528</v>
      </c>
      <c r="F83" s="8">
        <v>28.07647756029778</v>
      </c>
      <c r="G83" s="8">
        <v>-0.37899999999999995</v>
      </c>
      <c r="H83" s="8">
        <v>28.377315457311827</v>
      </c>
      <c r="I83" s="8">
        <v>10.685946835742222</v>
      </c>
      <c r="J83" s="8">
        <v>-0.4969156463537342</v>
      </c>
      <c r="K83" s="7">
        <v>119</v>
      </c>
      <c r="L83" s="7"/>
      <c r="M83" s="7">
        <v>13.1</v>
      </c>
      <c r="N83" s="2">
        <v>126</v>
      </c>
      <c r="O83" s="2">
        <v>15.5</v>
      </c>
      <c r="P83" s="2">
        <v>9</v>
      </c>
      <c r="Q83" s="2">
        <v>137</v>
      </c>
      <c r="R83" s="2">
        <v>13.9</v>
      </c>
      <c r="S83" s="2" t="s">
        <v>44</v>
      </c>
      <c r="T83" s="2">
        <v>16.6</v>
      </c>
      <c r="U83" s="2">
        <v>9</v>
      </c>
      <c r="V83" s="2"/>
      <c r="W83" s="2"/>
      <c r="X83" s="2">
        <v>11</v>
      </c>
      <c r="Y83">
        <f t="shared" si="4"/>
        <v>16.6</v>
      </c>
      <c r="Z83">
        <f t="shared" si="5"/>
        <v>9</v>
      </c>
      <c r="AA83" s="29" t="e">
        <v>#N/A</v>
      </c>
      <c r="AB83" s="29" t="e">
        <v>#N/A</v>
      </c>
      <c r="AC83" s="30">
        <v>-99</v>
      </c>
      <c r="AD83" s="29"/>
    </row>
    <row r="84" spans="1:30" ht="17.25" customHeight="1">
      <c r="A84" s="2">
        <f t="shared" si="3"/>
        <v>2</v>
      </c>
      <c r="B84" s="9">
        <v>110</v>
      </c>
      <c r="C84" s="7">
        <v>3</v>
      </c>
      <c r="D84" s="7">
        <v>1</v>
      </c>
      <c r="E84" s="8">
        <v>16.61405004622058</v>
      </c>
      <c r="F84" s="8">
        <v>28.220522858757914</v>
      </c>
      <c r="G84" s="8">
        <v>-1.363</v>
      </c>
      <c r="H84" s="8">
        <v>28.441320237436088</v>
      </c>
      <c r="I84" s="8">
        <v>16.55978976978194</v>
      </c>
      <c r="J84" s="8">
        <v>-1.3592313377185654</v>
      </c>
      <c r="K84" s="7">
        <v>119</v>
      </c>
      <c r="L84" s="7"/>
      <c r="M84" s="7">
        <v>13.6</v>
      </c>
      <c r="N84" s="2">
        <v>124</v>
      </c>
      <c r="O84" s="2">
        <v>15.4</v>
      </c>
      <c r="P84" s="2">
        <v>9.8</v>
      </c>
      <c r="Q84" s="2">
        <v>124</v>
      </c>
      <c r="R84" s="2">
        <v>17.3</v>
      </c>
      <c r="S84" s="2" t="s">
        <v>44</v>
      </c>
      <c r="T84" s="2">
        <v>17</v>
      </c>
      <c r="U84" s="2">
        <v>10.3</v>
      </c>
      <c r="V84" s="2"/>
      <c r="W84" s="2"/>
      <c r="X84" s="2">
        <v>11</v>
      </c>
      <c r="Y84">
        <f t="shared" si="4"/>
        <v>17</v>
      </c>
      <c r="Z84">
        <f t="shared" si="5"/>
        <v>10.3</v>
      </c>
      <c r="AA84" s="29" t="e">
        <v>#N/A</v>
      </c>
      <c r="AB84" s="29" t="e">
        <v>#N/A</v>
      </c>
      <c r="AC84" s="30">
        <v>-99</v>
      </c>
      <c r="AD84" s="29"/>
    </row>
    <row r="85" spans="1:30" ht="17.25" customHeight="1">
      <c r="A85" s="2">
        <f t="shared" si="3"/>
        <v>2</v>
      </c>
      <c r="B85" s="9">
        <v>113</v>
      </c>
      <c r="C85" s="7">
        <v>3</v>
      </c>
      <c r="D85" s="7">
        <v>1</v>
      </c>
      <c r="E85" s="8">
        <v>12.111044936681584</v>
      </c>
      <c r="F85" s="8">
        <v>30.4251928983479</v>
      </c>
      <c r="G85" s="8">
        <v>-0.9790000000000001</v>
      </c>
      <c r="H85" s="8">
        <v>30.693035469455378</v>
      </c>
      <c r="I85" s="8">
        <v>11.779850033469973</v>
      </c>
      <c r="J85" s="8">
        <v>-1.014814214470941</v>
      </c>
      <c r="K85" s="7">
        <v>113</v>
      </c>
      <c r="L85" s="7"/>
      <c r="M85" s="7">
        <v>15.2</v>
      </c>
      <c r="N85" s="2">
        <v>128</v>
      </c>
      <c r="O85" s="2">
        <v>17.2</v>
      </c>
      <c r="P85" s="2">
        <v>8.8</v>
      </c>
      <c r="Q85" s="2">
        <v>132</v>
      </c>
      <c r="R85" s="2">
        <v>14.2</v>
      </c>
      <c r="S85" s="2" t="s">
        <v>44</v>
      </c>
      <c r="T85" s="2">
        <v>18.7</v>
      </c>
      <c r="U85" s="2">
        <v>10.9</v>
      </c>
      <c r="V85" s="2"/>
      <c r="W85" s="2"/>
      <c r="X85" s="2">
        <v>11</v>
      </c>
      <c r="Y85">
        <f t="shared" si="4"/>
        <v>18.7</v>
      </c>
      <c r="Z85">
        <f t="shared" si="5"/>
        <v>10.9</v>
      </c>
      <c r="AA85" s="29">
        <v>1.6</v>
      </c>
      <c r="AB85" s="29">
        <v>1.16</v>
      </c>
      <c r="AC85" s="30">
        <v>-99</v>
      </c>
      <c r="AD85" s="29"/>
    </row>
    <row r="86" spans="1:30" ht="17.25" customHeight="1">
      <c r="A86" s="2">
        <f t="shared" si="3"/>
        <v>2</v>
      </c>
      <c r="B86" s="9">
        <v>112</v>
      </c>
      <c r="C86" s="7">
        <v>3</v>
      </c>
      <c r="D86" s="7">
        <v>1</v>
      </c>
      <c r="E86" s="8">
        <v>14.204850249894008</v>
      </c>
      <c r="F86" s="8">
        <v>31.29775023764625</v>
      </c>
      <c r="G86" s="8">
        <v>-1.5390000000000001</v>
      </c>
      <c r="H86" s="8">
        <v>31.589648523869755</v>
      </c>
      <c r="I86" s="8">
        <v>14.05523597692089</v>
      </c>
      <c r="J86" s="8">
        <v>-1.573663038848927</v>
      </c>
      <c r="K86" s="7">
        <v>107</v>
      </c>
      <c r="L86" s="7"/>
      <c r="M86" s="7">
        <v>13</v>
      </c>
      <c r="N86" s="2">
        <v>121</v>
      </c>
      <c r="O86" s="2">
        <v>15.2</v>
      </c>
      <c r="P86" s="2">
        <v>9.8</v>
      </c>
      <c r="Q86" s="2">
        <v>122</v>
      </c>
      <c r="R86" s="2">
        <v>15.8</v>
      </c>
      <c r="S86" s="2" t="s">
        <v>44</v>
      </c>
      <c r="T86" s="2">
        <v>16.4</v>
      </c>
      <c r="U86" s="2">
        <v>10.1</v>
      </c>
      <c r="V86" s="2"/>
      <c r="W86" s="2"/>
      <c r="X86" s="2">
        <v>11</v>
      </c>
      <c r="Y86">
        <f t="shared" si="4"/>
        <v>16.4</v>
      </c>
      <c r="Z86">
        <f t="shared" si="5"/>
        <v>10.1</v>
      </c>
      <c r="AA86" s="29" t="e">
        <v>#N/A</v>
      </c>
      <c r="AB86" s="29" t="e">
        <v>#N/A</v>
      </c>
      <c r="AC86" s="30">
        <v>-99</v>
      </c>
      <c r="AD86" s="29"/>
    </row>
    <row r="87" spans="1:30" ht="17.25" customHeight="1">
      <c r="A87" s="2">
        <f t="shared" si="3"/>
        <v>2</v>
      </c>
      <c r="B87" s="9">
        <v>136</v>
      </c>
      <c r="C87" s="7">
        <v>3</v>
      </c>
      <c r="D87" s="7">
        <v>1</v>
      </c>
      <c r="E87" s="8">
        <v>17.440816055575343</v>
      </c>
      <c r="F87" s="8">
        <v>32.56206440131807</v>
      </c>
      <c r="G87" s="8">
        <v>-2.176</v>
      </c>
      <c r="H87" s="8">
        <v>32.817369758963714</v>
      </c>
      <c r="I87" s="8">
        <v>17.10875284169942</v>
      </c>
      <c r="J87" s="8">
        <v>-2.309391670377221</v>
      </c>
      <c r="K87" s="7">
        <v>138</v>
      </c>
      <c r="L87" s="7"/>
      <c r="M87" s="7">
        <v>15.5</v>
      </c>
      <c r="N87" s="2">
        <v>132</v>
      </c>
      <c r="O87" s="2">
        <v>17.5</v>
      </c>
      <c r="P87" s="2">
        <v>9.5</v>
      </c>
      <c r="Q87" s="2">
        <v>165</v>
      </c>
      <c r="R87" s="2">
        <v>16.3</v>
      </c>
      <c r="S87" s="2" t="s">
        <v>44</v>
      </c>
      <c r="T87" s="2">
        <v>18.9</v>
      </c>
      <c r="U87" s="2">
        <v>9.5</v>
      </c>
      <c r="V87" s="2"/>
      <c r="W87" s="2"/>
      <c r="X87" s="2">
        <v>11</v>
      </c>
      <c r="Y87">
        <f t="shared" si="4"/>
        <v>18.9</v>
      </c>
      <c r="Z87">
        <f t="shared" si="5"/>
        <v>9.5</v>
      </c>
      <c r="AA87" s="29" t="e">
        <v>#N/A</v>
      </c>
      <c r="AB87" s="29" t="e">
        <v>#N/A</v>
      </c>
      <c r="AC87" s="30">
        <v>-99</v>
      </c>
      <c r="AD87" s="29"/>
    </row>
    <row r="88" spans="1:30" ht="17.25" customHeight="1">
      <c r="A88" s="2">
        <f t="shared" si="3"/>
        <v>2</v>
      </c>
      <c r="B88" s="9">
        <v>114</v>
      </c>
      <c r="C88" s="7">
        <v>3</v>
      </c>
      <c r="D88" s="7">
        <v>1</v>
      </c>
      <c r="E88" s="8">
        <v>12.416118093012408</v>
      </c>
      <c r="F88" s="8">
        <v>32.99656225518607</v>
      </c>
      <c r="G88" s="8">
        <v>-1.61</v>
      </c>
      <c r="H88" s="8">
        <v>33.16043206655601</v>
      </c>
      <c r="I88" s="8">
        <v>12.328450045599547</v>
      </c>
      <c r="J88" s="8">
        <v>-1.5814337452281113</v>
      </c>
      <c r="K88" s="7">
        <v>117</v>
      </c>
      <c r="L88" s="7"/>
      <c r="M88" s="7">
        <v>15.1</v>
      </c>
      <c r="N88" s="2">
        <v>136</v>
      </c>
      <c r="O88" s="2">
        <v>17.1</v>
      </c>
      <c r="P88" s="2">
        <v>9.6</v>
      </c>
      <c r="Q88" s="2">
        <v>140</v>
      </c>
      <c r="R88" s="2">
        <v>16.6</v>
      </c>
      <c r="S88" s="2" t="s">
        <v>44</v>
      </c>
      <c r="T88" s="2">
        <v>18.1</v>
      </c>
      <c r="U88" s="2">
        <v>10</v>
      </c>
      <c r="V88" s="2"/>
      <c r="W88" s="2"/>
      <c r="X88" s="2">
        <v>11</v>
      </c>
      <c r="Y88">
        <f t="shared" si="4"/>
        <v>18.1</v>
      </c>
      <c r="Z88">
        <f t="shared" si="5"/>
        <v>10</v>
      </c>
      <c r="AA88" s="29" t="e">
        <v>#N/A</v>
      </c>
      <c r="AB88" s="29" t="e">
        <v>#N/A</v>
      </c>
      <c r="AC88" s="30">
        <v>-99</v>
      </c>
      <c r="AD88" s="29"/>
    </row>
    <row r="89" spans="1:30" ht="17.25" customHeight="1">
      <c r="A89" s="2">
        <f t="shared" si="3"/>
        <v>2</v>
      </c>
      <c r="B89" s="9">
        <v>128</v>
      </c>
      <c r="C89" s="7">
        <v>3</v>
      </c>
      <c r="D89" s="7">
        <v>1</v>
      </c>
      <c r="E89" s="8">
        <v>15.005784672543943</v>
      </c>
      <c r="F89" s="8">
        <v>33.842406216480015</v>
      </c>
      <c r="G89" s="8">
        <v>-2.066</v>
      </c>
      <c r="H89" s="8">
        <v>34.07384229724315</v>
      </c>
      <c r="I89" s="8">
        <v>14.899051010773162</v>
      </c>
      <c r="J89" s="8">
        <v>-2.1213421267270114</v>
      </c>
      <c r="K89" s="7">
        <v>97</v>
      </c>
      <c r="L89" s="7"/>
      <c r="M89" s="7">
        <v>15.3</v>
      </c>
      <c r="N89" s="2">
        <v>106</v>
      </c>
      <c r="O89" s="2">
        <v>17.3</v>
      </c>
      <c r="P89" s="2">
        <v>10.4</v>
      </c>
      <c r="Q89" s="2">
        <v>115</v>
      </c>
      <c r="R89" s="2">
        <v>14.6</v>
      </c>
      <c r="S89" s="2" t="s">
        <v>44</v>
      </c>
      <c r="T89" s="2">
        <v>18.3</v>
      </c>
      <c r="U89" s="2">
        <v>10.8</v>
      </c>
      <c r="V89" s="2"/>
      <c r="W89" s="2"/>
      <c r="X89" s="2">
        <v>11</v>
      </c>
      <c r="Y89">
        <f t="shared" si="4"/>
        <v>18.3</v>
      </c>
      <c r="Z89">
        <f t="shared" si="5"/>
        <v>10.8</v>
      </c>
      <c r="AA89" s="29" t="e">
        <v>#N/A</v>
      </c>
      <c r="AB89" s="29" t="e">
        <v>#N/A</v>
      </c>
      <c r="AC89" s="30">
        <v>-99</v>
      </c>
      <c r="AD89" s="29"/>
    </row>
    <row r="90" spans="1:30" ht="17.25" customHeight="1">
      <c r="A90" s="2">
        <f t="shared" si="3"/>
        <v>2</v>
      </c>
      <c r="B90" s="9">
        <v>115</v>
      </c>
      <c r="C90" s="7">
        <v>3</v>
      </c>
      <c r="D90" s="7">
        <v>1</v>
      </c>
      <c r="E90" s="8">
        <v>10.697937944574877</v>
      </c>
      <c r="F90" s="8">
        <v>34.064978830083334</v>
      </c>
      <c r="G90" s="8">
        <v>-1.345</v>
      </c>
      <c r="H90" s="8">
        <v>34.26791305547028</v>
      </c>
      <c r="I90" s="8">
        <v>10.437364942902246</v>
      </c>
      <c r="J90" s="8">
        <v>-1.46544303447841</v>
      </c>
      <c r="K90" s="7">
        <v>104</v>
      </c>
      <c r="L90" s="7"/>
      <c r="M90" s="7">
        <v>14.1</v>
      </c>
      <c r="N90" s="2">
        <v>114</v>
      </c>
      <c r="O90" s="2">
        <v>16.1</v>
      </c>
      <c r="P90" s="2">
        <v>10.1</v>
      </c>
      <c r="Q90" s="2">
        <v>127</v>
      </c>
      <c r="R90" s="2">
        <v>19.3</v>
      </c>
      <c r="S90" s="2" t="s">
        <v>44</v>
      </c>
      <c r="T90" s="2">
        <v>17</v>
      </c>
      <c r="U90" s="2">
        <v>10.2</v>
      </c>
      <c r="V90" s="2"/>
      <c r="W90" s="2"/>
      <c r="X90" s="2">
        <v>11</v>
      </c>
      <c r="Y90">
        <f t="shared" si="4"/>
        <v>17</v>
      </c>
      <c r="Z90">
        <f t="shared" si="5"/>
        <v>10.2</v>
      </c>
      <c r="AA90" s="29" t="e">
        <v>#N/A</v>
      </c>
      <c r="AB90" s="29" t="e">
        <v>#N/A</v>
      </c>
      <c r="AC90" s="30">
        <v>-99</v>
      </c>
      <c r="AD90" s="29"/>
    </row>
    <row r="91" spans="1:30" ht="17.25" customHeight="1">
      <c r="A91" s="2">
        <f t="shared" si="3"/>
        <v>2</v>
      </c>
      <c r="B91" s="9">
        <v>127</v>
      </c>
      <c r="C91" s="7">
        <v>3</v>
      </c>
      <c r="D91" s="7">
        <v>1</v>
      </c>
      <c r="E91" s="8">
        <v>12.829504459658065</v>
      </c>
      <c r="F91" s="8">
        <v>35.25933438509034</v>
      </c>
      <c r="G91" s="8">
        <v>-1.818</v>
      </c>
      <c r="H91" s="8">
        <v>35.49160387253635</v>
      </c>
      <c r="I91" s="8">
        <v>12.711336691176136</v>
      </c>
      <c r="J91" s="8">
        <v>-1.9343983071180926</v>
      </c>
      <c r="K91" s="7">
        <v>140</v>
      </c>
      <c r="L91" s="7"/>
      <c r="M91" s="7">
        <v>16.2</v>
      </c>
      <c r="N91" s="2">
        <v>159</v>
      </c>
      <c r="O91" s="2">
        <v>18.6</v>
      </c>
      <c r="P91" s="2">
        <v>10.7</v>
      </c>
      <c r="Q91" s="2">
        <v>159</v>
      </c>
      <c r="R91" s="2">
        <v>17.1</v>
      </c>
      <c r="S91" s="2" t="s">
        <v>44</v>
      </c>
      <c r="T91" s="2">
        <v>20</v>
      </c>
      <c r="U91" s="2">
        <v>11.2</v>
      </c>
      <c r="V91" s="2"/>
      <c r="W91" s="2"/>
      <c r="X91" s="2">
        <v>11</v>
      </c>
      <c r="Y91">
        <f t="shared" si="4"/>
        <v>20</v>
      </c>
      <c r="Z91">
        <f t="shared" si="5"/>
        <v>11.2</v>
      </c>
      <c r="AA91" s="29" t="e">
        <v>#N/A</v>
      </c>
      <c r="AB91" s="29" t="e">
        <v>#N/A</v>
      </c>
      <c r="AC91" s="30">
        <v>-99</v>
      </c>
      <c r="AD91" s="29"/>
    </row>
    <row r="92" spans="1:30" ht="17.25" customHeight="1">
      <c r="A92" s="2">
        <f t="shared" si="3"/>
        <v>2</v>
      </c>
      <c r="B92" s="9">
        <v>135</v>
      </c>
      <c r="C92" s="7">
        <v>3</v>
      </c>
      <c r="D92" s="7">
        <v>1</v>
      </c>
      <c r="E92" s="8">
        <v>17.301754857756105</v>
      </c>
      <c r="F92" s="8">
        <v>35.2928661120362</v>
      </c>
      <c r="G92" s="8">
        <v>-2.341</v>
      </c>
      <c r="H92" s="8">
        <v>35.4590263757727</v>
      </c>
      <c r="I92" s="8">
        <v>17.287906924380565</v>
      </c>
      <c r="J92" s="8">
        <v>-2.4723423704188514</v>
      </c>
      <c r="K92" s="7">
        <v>94</v>
      </c>
      <c r="L92" s="7">
        <v>69</v>
      </c>
      <c r="M92" s="7">
        <v>15</v>
      </c>
      <c r="N92" s="2">
        <v>145</v>
      </c>
      <c r="O92" s="2">
        <v>16</v>
      </c>
      <c r="P92" s="2">
        <v>10.5</v>
      </c>
      <c r="Q92" s="2">
        <v>108</v>
      </c>
      <c r="R92" s="2">
        <v>16.1</v>
      </c>
      <c r="S92" s="2" t="s">
        <v>44</v>
      </c>
      <c r="T92" s="2">
        <v>17.9</v>
      </c>
      <c r="U92" s="2">
        <v>10.9</v>
      </c>
      <c r="V92" s="2"/>
      <c r="W92" s="2"/>
      <c r="X92" s="2">
        <v>11</v>
      </c>
      <c r="Y92">
        <f t="shared" si="4"/>
        <v>17.9</v>
      </c>
      <c r="Z92">
        <f t="shared" si="5"/>
        <v>10.9</v>
      </c>
      <c r="AA92" s="29" t="e">
        <v>#N/A</v>
      </c>
      <c r="AB92" s="29" t="e">
        <v>#N/A</v>
      </c>
      <c r="AC92" s="30">
        <v>-99</v>
      </c>
      <c r="AD92" s="29"/>
    </row>
    <row r="93" spans="1:30" ht="17.25" customHeight="1">
      <c r="A93" s="2">
        <f t="shared" si="3"/>
        <v>2</v>
      </c>
      <c r="B93" s="9">
        <v>129</v>
      </c>
      <c r="C93" s="7">
        <v>3</v>
      </c>
      <c r="D93" s="7">
        <v>1</v>
      </c>
      <c r="E93" s="8">
        <v>15.653343869337988</v>
      </c>
      <c r="F93" s="8">
        <v>36.318900328455136</v>
      </c>
      <c r="G93" s="8">
        <v>-2.12</v>
      </c>
      <c r="H93" s="8">
        <v>36.61657655446275</v>
      </c>
      <c r="I93" s="8">
        <v>15.501611857184113</v>
      </c>
      <c r="J93" s="8">
        <v>-2.2132227256981682</v>
      </c>
      <c r="K93" s="7">
        <v>143</v>
      </c>
      <c r="L93" s="7"/>
      <c r="M93" s="7">
        <v>17.8</v>
      </c>
      <c r="N93" s="2">
        <v>157</v>
      </c>
      <c r="O93" s="2">
        <v>18.6</v>
      </c>
      <c r="P93" s="2">
        <v>8.9</v>
      </c>
      <c r="Q93" s="2">
        <v>163</v>
      </c>
      <c r="R93" s="2">
        <v>17.8</v>
      </c>
      <c r="S93" s="2" t="s">
        <v>44</v>
      </c>
      <c r="T93" s="2">
        <v>19.8</v>
      </c>
      <c r="U93" s="2">
        <v>10.8</v>
      </c>
      <c r="V93" s="2"/>
      <c r="W93" s="2"/>
      <c r="X93" s="2">
        <v>11</v>
      </c>
      <c r="Y93">
        <f t="shared" si="4"/>
        <v>19.8</v>
      </c>
      <c r="Z93">
        <f t="shared" si="5"/>
        <v>10.8</v>
      </c>
      <c r="AA93" s="29">
        <v>2.52</v>
      </c>
      <c r="AB93" s="29">
        <v>1.76</v>
      </c>
      <c r="AC93" s="30">
        <v>-99</v>
      </c>
      <c r="AD93" s="29"/>
    </row>
    <row r="94" spans="1:30" ht="17.25" customHeight="1">
      <c r="A94" s="2">
        <f t="shared" si="3"/>
        <v>2</v>
      </c>
      <c r="B94" s="9">
        <v>134</v>
      </c>
      <c r="C94" s="7">
        <v>3</v>
      </c>
      <c r="D94" s="7">
        <v>1</v>
      </c>
      <c r="E94" s="8">
        <v>18.34889535703088</v>
      </c>
      <c r="F94" s="8">
        <v>37.10686410122433</v>
      </c>
      <c r="G94" s="8">
        <v>-2.287</v>
      </c>
      <c r="H94" s="8">
        <v>37.07557823217671</v>
      </c>
      <c r="I94" s="8">
        <v>17.70341142411592</v>
      </c>
      <c r="J94" s="8">
        <v>-2.564717253860902</v>
      </c>
      <c r="K94" s="7">
        <v>118</v>
      </c>
      <c r="L94" s="7"/>
      <c r="M94" s="7">
        <v>14.9</v>
      </c>
      <c r="N94" s="2">
        <v>151</v>
      </c>
      <c r="O94" s="2">
        <v>16.6</v>
      </c>
      <c r="P94" s="2">
        <v>9.4</v>
      </c>
      <c r="Q94" s="2">
        <v>140</v>
      </c>
      <c r="R94" s="2">
        <v>16.7</v>
      </c>
      <c r="S94" s="2" t="s">
        <v>44</v>
      </c>
      <c r="T94" s="2">
        <v>18.4</v>
      </c>
      <c r="U94" s="2">
        <v>11.4</v>
      </c>
      <c r="V94" s="2"/>
      <c r="W94" s="2"/>
      <c r="X94" s="2">
        <v>11</v>
      </c>
      <c r="Y94">
        <f t="shared" si="4"/>
        <v>18.4</v>
      </c>
      <c r="Z94">
        <f t="shared" si="5"/>
        <v>11.4</v>
      </c>
      <c r="AA94" s="29" t="e">
        <v>#N/A</v>
      </c>
      <c r="AB94" s="29" t="e">
        <v>#N/A</v>
      </c>
      <c r="AC94" s="30">
        <v>-99</v>
      </c>
      <c r="AD94" s="29"/>
    </row>
    <row r="95" spans="1:30" ht="17.25" customHeight="1">
      <c r="A95" s="2">
        <f t="shared" si="3"/>
        <v>2</v>
      </c>
      <c r="B95" s="9">
        <v>126</v>
      </c>
      <c r="C95" s="7">
        <v>3</v>
      </c>
      <c r="D95" s="7">
        <v>1</v>
      </c>
      <c r="E95" s="8">
        <v>11.393263536075228</v>
      </c>
      <c r="F95" s="8">
        <v>39.24025199406266</v>
      </c>
      <c r="G95" s="8">
        <v>-2.445</v>
      </c>
      <c r="H95" s="8">
        <v>39.479208503454814</v>
      </c>
      <c r="I95" s="8">
        <v>11.131367530195522</v>
      </c>
      <c r="J95" s="8">
        <v>-2.4735629164974906</v>
      </c>
      <c r="K95" s="7">
        <v>118</v>
      </c>
      <c r="L95" s="7"/>
      <c r="M95" s="7">
        <v>14.4</v>
      </c>
      <c r="N95" s="2">
        <v>139</v>
      </c>
      <c r="O95" s="2">
        <v>16.4</v>
      </c>
      <c r="P95" s="2">
        <v>7.6</v>
      </c>
      <c r="Q95" s="2">
        <v>148</v>
      </c>
      <c r="R95" s="2">
        <v>15.3</v>
      </c>
      <c r="S95" s="2" t="s">
        <v>44</v>
      </c>
      <c r="T95" s="2">
        <v>18.2</v>
      </c>
      <c r="U95" s="2">
        <v>8.5</v>
      </c>
      <c r="V95" s="2"/>
      <c r="W95" s="2"/>
      <c r="X95" s="2">
        <v>11</v>
      </c>
      <c r="Y95">
        <f t="shared" si="4"/>
        <v>18.2</v>
      </c>
      <c r="Z95">
        <f t="shared" si="5"/>
        <v>8.5</v>
      </c>
      <c r="AA95" s="29" t="e">
        <v>#N/A</v>
      </c>
      <c r="AB95" s="29" t="e">
        <v>#N/A</v>
      </c>
      <c r="AC95" s="30">
        <v>-99</v>
      </c>
      <c r="AD95" s="29"/>
    </row>
    <row r="96" spans="1:30" ht="17.25" customHeight="1">
      <c r="A96" s="2">
        <f t="shared" si="3"/>
        <v>2</v>
      </c>
      <c r="B96" s="9">
        <v>130</v>
      </c>
      <c r="C96" s="7">
        <v>4</v>
      </c>
      <c r="D96" s="7">
        <v>1</v>
      </c>
      <c r="E96" s="8">
        <v>17.921709987665903</v>
      </c>
      <c r="F96" s="8">
        <v>39.66953969329612</v>
      </c>
      <c r="G96" s="8">
        <v>-2.905</v>
      </c>
      <c r="H96" s="8">
        <v>39.89962295350053</v>
      </c>
      <c r="I96" s="8">
        <v>17.72538663842767</v>
      </c>
      <c r="J96" s="8">
        <v>-2.9735363847718066</v>
      </c>
      <c r="K96" s="7">
        <v>105</v>
      </c>
      <c r="L96" s="7"/>
      <c r="M96" s="7">
        <v>15.2</v>
      </c>
      <c r="N96" s="2">
        <v>118</v>
      </c>
      <c r="O96" s="2">
        <v>16.5</v>
      </c>
      <c r="P96" s="2">
        <v>9.3</v>
      </c>
      <c r="Q96" s="2">
        <v>124</v>
      </c>
      <c r="R96" s="2">
        <v>13.9</v>
      </c>
      <c r="S96" s="2" t="s">
        <v>44</v>
      </c>
      <c r="T96" s="2">
        <v>19.6</v>
      </c>
      <c r="U96" s="2">
        <v>9.8</v>
      </c>
      <c r="V96" s="2"/>
      <c r="W96" s="2" t="s">
        <v>23</v>
      </c>
      <c r="X96" s="2">
        <v>11</v>
      </c>
      <c r="Y96">
        <f t="shared" si="4"/>
        <v>19.6</v>
      </c>
      <c r="Z96">
        <f t="shared" si="5"/>
        <v>9.8</v>
      </c>
      <c r="AA96" s="29" t="e">
        <v>#N/A</v>
      </c>
      <c r="AB96" s="29" t="e">
        <v>#N/A</v>
      </c>
      <c r="AC96" s="30">
        <v>-99</v>
      </c>
      <c r="AD96" s="29"/>
    </row>
    <row r="97" spans="1:30" ht="17.25" customHeight="1">
      <c r="A97" s="2">
        <f t="shared" si="3"/>
        <v>2</v>
      </c>
      <c r="B97" s="9">
        <v>131</v>
      </c>
      <c r="C97" s="7">
        <v>4</v>
      </c>
      <c r="D97" s="7">
        <v>1</v>
      </c>
      <c r="E97" s="8">
        <v>18.187974097321064</v>
      </c>
      <c r="F97" s="8">
        <v>39.717083608885204</v>
      </c>
      <c r="G97" s="8">
        <v>-2.865</v>
      </c>
      <c r="H97" s="8">
        <v>39.9931681363534</v>
      </c>
      <c r="I97" s="8">
        <v>18.024525772594437</v>
      </c>
      <c r="J97" s="8">
        <v>-3.014355385313989</v>
      </c>
      <c r="K97" s="7">
        <v>131</v>
      </c>
      <c r="L97" s="7"/>
      <c r="M97" s="7">
        <v>16.7</v>
      </c>
      <c r="N97" s="2">
        <v>145</v>
      </c>
      <c r="O97" s="2">
        <v>19.8</v>
      </c>
      <c r="P97" s="2">
        <v>10</v>
      </c>
      <c r="Q97" s="2">
        <v>152</v>
      </c>
      <c r="R97" s="2">
        <v>13.9</v>
      </c>
      <c r="S97" s="2" t="s">
        <v>44</v>
      </c>
      <c r="T97" s="2">
        <v>21.4</v>
      </c>
      <c r="U97" s="2">
        <v>9.8</v>
      </c>
      <c r="V97" s="2"/>
      <c r="W97" s="2" t="s">
        <v>22</v>
      </c>
      <c r="X97" s="2">
        <v>11</v>
      </c>
      <c r="Y97">
        <f t="shared" si="4"/>
        <v>21.4</v>
      </c>
      <c r="Z97">
        <f t="shared" si="5"/>
        <v>9.8</v>
      </c>
      <c r="AA97" s="29" t="e">
        <v>#N/A</v>
      </c>
      <c r="AB97" s="29" t="e">
        <v>#N/A</v>
      </c>
      <c r="AC97" s="30">
        <v>-99</v>
      </c>
      <c r="AD97" s="29"/>
    </row>
    <row r="98" spans="1:30" ht="17.25" customHeight="1">
      <c r="A98" s="2">
        <f t="shared" si="3"/>
        <v>3</v>
      </c>
      <c r="B98" s="9">
        <v>85</v>
      </c>
      <c r="C98" s="7">
        <v>3</v>
      </c>
      <c r="D98" s="7">
        <v>1</v>
      </c>
      <c r="E98" s="8">
        <v>22.757127541899216</v>
      </c>
      <c r="F98" s="8">
        <v>0.2534939875659169</v>
      </c>
      <c r="G98" s="8">
        <v>-1.095</v>
      </c>
      <c r="H98" s="8">
        <v>0.22556099236768778</v>
      </c>
      <c r="I98" s="8">
        <v>22.700500459177128</v>
      </c>
      <c r="J98" s="8">
        <v>-1.203387684196271</v>
      </c>
      <c r="K98" s="7">
        <v>112</v>
      </c>
      <c r="L98" s="7"/>
      <c r="M98" s="7">
        <v>15.3</v>
      </c>
      <c r="N98" s="2">
        <v>120</v>
      </c>
      <c r="O98" s="2">
        <v>17.8</v>
      </c>
      <c r="P98" s="2">
        <v>11.7</v>
      </c>
      <c r="Q98" s="2">
        <v>129</v>
      </c>
      <c r="R98" s="2">
        <v>17.1</v>
      </c>
      <c r="S98" s="2" t="s">
        <v>44</v>
      </c>
      <c r="T98" s="2">
        <v>18.4</v>
      </c>
      <c r="U98" s="2">
        <v>12</v>
      </c>
      <c r="V98" s="2"/>
      <c r="W98" s="2"/>
      <c r="X98" s="2">
        <v>11</v>
      </c>
      <c r="Y98">
        <f t="shared" si="4"/>
        <v>18.4</v>
      </c>
      <c r="Z98">
        <f t="shared" si="5"/>
        <v>12</v>
      </c>
      <c r="AA98" s="29" t="e">
        <v>#N/A</v>
      </c>
      <c r="AB98" s="29" t="e">
        <v>#N/A</v>
      </c>
      <c r="AC98" s="30">
        <v>-99</v>
      </c>
      <c r="AD98" s="29"/>
    </row>
    <row r="99" spans="1:30" ht="17.25" customHeight="1">
      <c r="A99" s="2">
        <f t="shared" si="3"/>
        <v>3</v>
      </c>
      <c r="B99" s="9">
        <v>84</v>
      </c>
      <c r="C99" s="7">
        <v>3</v>
      </c>
      <c r="D99" s="7">
        <v>1</v>
      </c>
      <c r="E99" s="8">
        <v>20.61425467303566</v>
      </c>
      <c r="F99" s="8">
        <v>1.3792350181268827</v>
      </c>
      <c r="G99" s="8">
        <v>-0.7230000000000001</v>
      </c>
      <c r="H99" s="8">
        <v>1.4258831085901713</v>
      </c>
      <c r="I99" s="8">
        <v>20.68106079677594</v>
      </c>
      <c r="J99" s="8">
        <v>-0.9214994043428492</v>
      </c>
      <c r="K99" s="7">
        <v>155</v>
      </c>
      <c r="L99" s="7"/>
      <c r="M99" s="7">
        <v>17.4</v>
      </c>
      <c r="N99" s="2">
        <v>165</v>
      </c>
      <c r="O99" s="2">
        <v>20.1</v>
      </c>
      <c r="P99" s="2">
        <v>11.3</v>
      </c>
      <c r="Q99" s="2">
        <v>175</v>
      </c>
      <c r="R99" s="2">
        <v>16.9</v>
      </c>
      <c r="S99" s="2" t="s">
        <v>44</v>
      </c>
      <c r="T99" s="2">
        <v>20.3</v>
      </c>
      <c r="U99" s="2">
        <v>12.4</v>
      </c>
      <c r="V99" s="2"/>
      <c r="W99" s="2"/>
      <c r="X99" s="2">
        <v>11</v>
      </c>
      <c r="Y99">
        <f t="shared" si="4"/>
        <v>20.3</v>
      </c>
      <c r="Z99">
        <f t="shared" si="5"/>
        <v>12.4</v>
      </c>
      <c r="AA99" s="29">
        <v>2.15</v>
      </c>
      <c r="AB99" s="29">
        <v>1.76</v>
      </c>
      <c r="AC99" s="30">
        <v>-99</v>
      </c>
      <c r="AD99" s="29"/>
    </row>
    <row r="100" spans="1:30" ht="17.25" customHeight="1">
      <c r="A100" s="2">
        <f t="shared" si="3"/>
        <v>3</v>
      </c>
      <c r="B100" s="9">
        <v>86</v>
      </c>
      <c r="C100" s="7">
        <v>3</v>
      </c>
      <c r="D100" s="7">
        <v>1</v>
      </c>
      <c r="E100" s="8">
        <v>25.909706131519993</v>
      </c>
      <c r="F100" s="8">
        <v>1.447263327205988</v>
      </c>
      <c r="G100" s="8">
        <v>-1.45</v>
      </c>
      <c r="H100" s="8">
        <v>1.4839123451539815</v>
      </c>
      <c r="I100" s="8">
        <v>25.946036994951143</v>
      </c>
      <c r="J100" s="8">
        <v>-1.650485522951965</v>
      </c>
      <c r="K100" s="7">
        <v>115</v>
      </c>
      <c r="L100" s="7"/>
      <c r="M100" s="7">
        <v>16</v>
      </c>
      <c r="N100" s="2">
        <v>123</v>
      </c>
      <c r="O100" s="2">
        <v>19.8</v>
      </c>
      <c r="P100" s="2">
        <v>12.8</v>
      </c>
      <c r="Q100" s="2">
        <v>130</v>
      </c>
      <c r="R100" s="2">
        <v>18.5</v>
      </c>
      <c r="S100" s="2" t="s">
        <v>44</v>
      </c>
      <c r="T100" s="2">
        <v>18.4</v>
      </c>
      <c r="U100" s="2">
        <v>12.1</v>
      </c>
      <c r="V100" s="2"/>
      <c r="W100" s="2"/>
      <c r="X100" s="2">
        <v>11</v>
      </c>
      <c r="Y100">
        <f t="shared" si="4"/>
        <v>18.4</v>
      </c>
      <c r="Z100">
        <f t="shared" si="5"/>
        <v>12.1</v>
      </c>
      <c r="AA100" s="29" t="e">
        <v>#N/A</v>
      </c>
      <c r="AB100" s="29" t="e">
        <v>#N/A</v>
      </c>
      <c r="AC100" s="30">
        <v>-99</v>
      </c>
      <c r="AD100" s="29"/>
    </row>
    <row r="101" spans="1:30" ht="17.25" customHeight="1">
      <c r="A101" s="2">
        <f t="shared" si="3"/>
        <v>3</v>
      </c>
      <c r="B101" s="9">
        <v>88</v>
      </c>
      <c r="C101" s="7">
        <v>3</v>
      </c>
      <c r="D101" s="7">
        <v>1</v>
      </c>
      <c r="E101" s="8">
        <v>29.056116915536585</v>
      </c>
      <c r="F101" s="8">
        <v>2.062057746686275</v>
      </c>
      <c r="G101" s="8">
        <v>-1.721</v>
      </c>
      <c r="H101" s="8">
        <v>2.1585653207121247</v>
      </c>
      <c r="I101" s="8">
        <v>29.1062371121092</v>
      </c>
      <c r="J101" s="8">
        <v>-1.8745195339599876</v>
      </c>
      <c r="K101" s="7">
        <v>114</v>
      </c>
      <c r="L101" s="7"/>
      <c r="M101" s="7">
        <v>14.8</v>
      </c>
      <c r="N101" s="2">
        <v>127</v>
      </c>
      <c r="O101" s="2">
        <v>17.8</v>
      </c>
      <c r="P101" s="2">
        <v>8.5</v>
      </c>
      <c r="Q101" s="2">
        <v>128</v>
      </c>
      <c r="R101" s="2">
        <v>18</v>
      </c>
      <c r="S101" s="2" t="s">
        <v>44</v>
      </c>
      <c r="T101" s="2">
        <v>18.1</v>
      </c>
      <c r="U101" s="2">
        <v>9.9</v>
      </c>
      <c r="V101" s="2"/>
      <c r="W101" s="2"/>
      <c r="X101" s="2">
        <v>11</v>
      </c>
      <c r="Y101">
        <f t="shared" si="4"/>
        <v>18.1</v>
      </c>
      <c r="Z101">
        <f t="shared" si="5"/>
        <v>9.9</v>
      </c>
      <c r="AA101" s="29" t="e">
        <v>#N/A</v>
      </c>
      <c r="AB101" s="29" t="e">
        <v>#N/A</v>
      </c>
      <c r="AC101" s="30">
        <v>-99</v>
      </c>
      <c r="AD101" s="29"/>
    </row>
    <row r="102" spans="1:30" ht="17.25" customHeight="1">
      <c r="A102" s="2">
        <f t="shared" si="3"/>
        <v>3</v>
      </c>
      <c r="B102" s="9">
        <v>83</v>
      </c>
      <c r="C102" s="7">
        <v>3</v>
      </c>
      <c r="D102" s="7">
        <v>1</v>
      </c>
      <c r="E102" s="8">
        <v>23.90558201033407</v>
      </c>
      <c r="F102" s="8">
        <v>2.892250007726178</v>
      </c>
      <c r="G102" s="8">
        <v>-1.1580000000000001</v>
      </c>
      <c r="H102" s="8">
        <v>2.9051787070370843</v>
      </c>
      <c r="I102" s="8">
        <v>23.95176940948611</v>
      </c>
      <c r="J102" s="8">
        <v>-1.3601518792376917</v>
      </c>
      <c r="K102" s="7">
        <v>119</v>
      </c>
      <c r="L102" s="7"/>
      <c r="M102" s="7">
        <v>16.5</v>
      </c>
      <c r="N102" s="2">
        <v>125</v>
      </c>
      <c r="O102" s="2">
        <v>18.2</v>
      </c>
      <c r="P102" s="2">
        <v>11.1</v>
      </c>
      <c r="Q102" s="2">
        <v>132</v>
      </c>
      <c r="R102" s="2">
        <v>16.6</v>
      </c>
      <c r="S102" s="2" t="s">
        <v>44</v>
      </c>
      <c r="T102" s="2">
        <v>17.9</v>
      </c>
      <c r="U102" s="2">
        <v>11.1</v>
      </c>
      <c r="V102" s="2"/>
      <c r="W102" s="2"/>
      <c r="X102" s="2">
        <v>11</v>
      </c>
      <c r="Y102">
        <f t="shared" si="4"/>
        <v>17.9</v>
      </c>
      <c r="Z102">
        <f t="shared" si="5"/>
        <v>11.1</v>
      </c>
      <c r="AA102" s="29" t="e">
        <v>#N/A</v>
      </c>
      <c r="AB102" s="29" t="e">
        <v>#N/A</v>
      </c>
      <c r="AC102" s="30">
        <v>-99</v>
      </c>
      <c r="AD102" s="29"/>
    </row>
    <row r="103" spans="1:30" ht="17.25" customHeight="1">
      <c r="A103" s="2">
        <f t="shared" si="3"/>
        <v>3</v>
      </c>
      <c r="B103" s="9">
        <v>87</v>
      </c>
      <c r="C103" s="7">
        <v>3</v>
      </c>
      <c r="D103" s="7">
        <v>1</v>
      </c>
      <c r="E103" s="8">
        <v>26.691303334565223</v>
      </c>
      <c r="F103" s="8">
        <v>3.382015976045596</v>
      </c>
      <c r="G103" s="8">
        <v>-1.593</v>
      </c>
      <c r="H103" s="8">
        <v>3.416069864328639</v>
      </c>
      <c r="I103" s="8">
        <v>26.643160571623078</v>
      </c>
      <c r="J103" s="8">
        <v>-1.576029709395585</v>
      </c>
      <c r="K103" s="7">
        <v>142</v>
      </c>
      <c r="L103" s="7"/>
      <c r="M103" s="7">
        <v>18</v>
      </c>
      <c r="N103" s="2">
        <v>153</v>
      </c>
      <c r="O103" s="2">
        <v>20.4</v>
      </c>
      <c r="P103" s="2">
        <v>11.6</v>
      </c>
      <c r="Q103" s="2">
        <v>167</v>
      </c>
      <c r="R103" s="2">
        <v>16.5</v>
      </c>
      <c r="S103" s="2" t="s">
        <v>44</v>
      </c>
      <c r="T103" s="2">
        <v>21.6</v>
      </c>
      <c r="U103" s="2">
        <v>12.4</v>
      </c>
      <c r="V103" s="2"/>
      <c r="W103" s="2"/>
      <c r="X103" s="2">
        <v>11</v>
      </c>
      <c r="Y103">
        <f t="shared" si="4"/>
        <v>21.6</v>
      </c>
      <c r="Z103">
        <f t="shared" si="5"/>
        <v>12.4</v>
      </c>
      <c r="AA103" s="29" t="e">
        <v>#N/A</v>
      </c>
      <c r="AB103" s="29" t="e">
        <v>#N/A</v>
      </c>
      <c r="AC103" s="30">
        <v>-99</v>
      </c>
      <c r="AD103" s="29"/>
    </row>
    <row r="104" spans="1:30" ht="17.25" customHeight="1">
      <c r="A104" s="2">
        <f t="shared" si="3"/>
        <v>3</v>
      </c>
      <c r="B104" s="9">
        <v>81</v>
      </c>
      <c r="C104" s="7">
        <v>3</v>
      </c>
      <c r="D104" s="7">
        <v>1</v>
      </c>
      <c r="E104" s="8">
        <v>21.951715541958517</v>
      </c>
      <c r="F104" s="8">
        <v>4.566965154775861</v>
      </c>
      <c r="G104" s="8">
        <v>-0.91</v>
      </c>
      <c r="H104" s="8">
        <v>4.548995653045408</v>
      </c>
      <c r="I104" s="8">
        <v>21.941348049116545</v>
      </c>
      <c r="J104" s="8">
        <v>-1.1109117741642165</v>
      </c>
      <c r="K104" s="7">
        <v>172</v>
      </c>
      <c r="L104" s="7"/>
      <c r="M104" s="7">
        <v>18.1</v>
      </c>
      <c r="N104" s="2">
        <v>195</v>
      </c>
      <c r="O104" s="2">
        <v>19.8</v>
      </c>
      <c r="P104" s="2">
        <v>10.8</v>
      </c>
      <c r="Q104" s="2">
        <v>201</v>
      </c>
      <c r="R104" s="2">
        <v>16.8</v>
      </c>
      <c r="S104" s="2" t="s">
        <v>44</v>
      </c>
      <c r="T104" s="2">
        <v>20.5</v>
      </c>
      <c r="U104" s="2">
        <v>12.2</v>
      </c>
      <c r="V104" s="2"/>
      <c r="W104" s="2"/>
      <c r="X104" s="2">
        <v>11</v>
      </c>
      <c r="Y104">
        <f t="shared" si="4"/>
        <v>20.5</v>
      </c>
      <c r="Z104">
        <f t="shared" si="5"/>
        <v>12.2</v>
      </c>
      <c r="AA104" s="29" t="e">
        <v>#N/A</v>
      </c>
      <c r="AB104" s="29" t="e">
        <v>#N/A</v>
      </c>
      <c r="AC104" s="30">
        <v>-99</v>
      </c>
      <c r="AD104" s="29"/>
    </row>
    <row r="105" spans="1:30" ht="17.25" customHeight="1">
      <c r="A105" s="2">
        <f t="shared" si="3"/>
        <v>3</v>
      </c>
      <c r="B105" s="9">
        <v>82</v>
      </c>
      <c r="C105" s="7">
        <v>3</v>
      </c>
      <c r="D105" s="7">
        <v>1</v>
      </c>
      <c r="E105" s="8">
        <v>25.017510525439892</v>
      </c>
      <c r="F105" s="8">
        <v>5.25220169733649</v>
      </c>
      <c r="G105" s="8">
        <v>-1.353</v>
      </c>
      <c r="H105" s="8">
        <v>5.327773491961709</v>
      </c>
      <c r="I105" s="8">
        <v>25.072139297502158</v>
      </c>
      <c r="J105" s="8">
        <v>-1.4868592054823342</v>
      </c>
      <c r="K105" s="7">
        <v>136</v>
      </c>
      <c r="L105" s="7"/>
      <c r="M105" s="7">
        <v>17.1</v>
      </c>
      <c r="N105" s="2">
        <v>147</v>
      </c>
      <c r="O105" s="2">
        <v>19.5</v>
      </c>
      <c r="P105" s="2">
        <v>11.2</v>
      </c>
      <c r="Q105" s="2">
        <v>153</v>
      </c>
      <c r="R105" s="2">
        <v>17.5</v>
      </c>
      <c r="S105" s="2" t="s">
        <v>44</v>
      </c>
      <c r="T105" s="2">
        <v>21.2</v>
      </c>
      <c r="U105" s="2">
        <v>12.9</v>
      </c>
      <c r="V105" s="2"/>
      <c r="W105" s="2"/>
      <c r="X105" s="2">
        <v>11</v>
      </c>
      <c r="Y105">
        <f t="shared" si="4"/>
        <v>21.2</v>
      </c>
      <c r="Z105">
        <f t="shared" si="5"/>
        <v>12.9</v>
      </c>
      <c r="AA105" s="29">
        <v>2.4</v>
      </c>
      <c r="AB105" s="29">
        <v>1.85</v>
      </c>
      <c r="AC105" s="30">
        <v>-99</v>
      </c>
      <c r="AD105" s="29"/>
    </row>
    <row r="106" spans="1:30" ht="17.25" customHeight="1">
      <c r="A106" s="2">
        <f t="shared" si="3"/>
        <v>3</v>
      </c>
      <c r="B106" s="9">
        <v>79</v>
      </c>
      <c r="C106" s="7">
        <v>3</v>
      </c>
      <c r="D106" s="7">
        <v>1</v>
      </c>
      <c r="E106" s="8">
        <v>20.089583824161707</v>
      </c>
      <c r="F106" s="8">
        <v>6.010174933558941</v>
      </c>
      <c r="G106" s="8">
        <v>-0.849</v>
      </c>
      <c r="H106" s="8">
        <v>6.054806395150818</v>
      </c>
      <c r="I106" s="8">
        <v>20.110275634341438</v>
      </c>
      <c r="J106" s="8">
        <v>-0.8604637357537387</v>
      </c>
      <c r="K106" s="7">
        <v>117</v>
      </c>
      <c r="L106" s="7">
        <v>91</v>
      </c>
      <c r="M106" s="7">
        <v>15</v>
      </c>
      <c r="N106" s="2">
        <v>126</v>
      </c>
      <c r="O106" s="2">
        <v>17.8</v>
      </c>
      <c r="P106" s="2">
        <v>12.1</v>
      </c>
      <c r="Q106" s="2">
        <v>132</v>
      </c>
      <c r="R106" s="2">
        <v>17.4</v>
      </c>
      <c r="S106" s="2" t="s">
        <v>44</v>
      </c>
      <c r="T106" s="2">
        <v>20.1</v>
      </c>
      <c r="U106" s="2">
        <v>13.4</v>
      </c>
      <c r="V106" s="2"/>
      <c r="W106" s="2"/>
      <c r="X106" s="2">
        <v>11</v>
      </c>
      <c r="Y106">
        <f t="shared" si="4"/>
        <v>20.1</v>
      </c>
      <c r="Z106">
        <f t="shared" si="5"/>
        <v>13.4</v>
      </c>
      <c r="AA106" s="29" t="e">
        <v>#N/A</v>
      </c>
      <c r="AB106" s="29" t="e">
        <v>#N/A</v>
      </c>
      <c r="AC106" s="30">
        <v>-99</v>
      </c>
      <c r="AD106" s="29"/>
    </row>
    <row r="107" spans="1:30" ht="17.25" customHeight="1">
      <c r="A107" s="2">
        <f t="shared" si="3"/>
        <v>3</v>
      </c>
      <c r="B107" s="9">
        <v>89</v>
      </c>
      <c r="C107" s="7">
        <v>3</v>
      </c>
      <c r="D107" s="7">
        <v>1</v>
      </c>
      <c r="E107" s="8">
        <v>28.184069986399983</v>
      </c>
      <c r="F107" s="8">
        <v>6.076889020025594</v>
      </c>
      <c r="G107" s="8">
        <v>-1.703</v>
      </c>
      <c r="H107" s="8">
        <v>6.2353093332022045</v>
      </c>
      <c r="I107" s="8">
        <v>28.255062456074953</v>
      </c>
      <c r="J107" s="8">
        <v>-1.8528462252191265</v>
      </c>
      <c r="K107" s="7">
        <v>111</v>
      </c>
      <c r="L107" s="7"/>
      <c r="M107" s="7">
        <v>15.5</v>
      </c>
      <c r="N107" s="2">
        <v>118</v>
      </c>
      <c r="O107" s="2">
        <v>17</v>
      </c>
      <c r="P107" s="2">
        <v>9.9</v>
      </c>
      <c r="Q107" s="2">
        <v>125</v>
      </c>
      <c r="R107" s="2">
        <v>20</v>
      </c>
      <c r="S107" s="2" t="s">
        <v>44</v>
      </c>
      <c r="T107" s="2">
        <v>18.1</v>
      </c>
      <c r="U107" s="2">
        <v>10.9</v>
      </c>
      <c r="V107" s="2"/>
      <c r="W107" s="2"/>
      <c r="X107" s="2">
        <v>11</v>
      </c>
      <c r="Y107">
        <f t="shared" si="4"/>
        <v>18.1</v>
      </c>
      <c r="Z107">
        <f t="shared" si="5"/>
        <v>10.9</v>
      </c>
      <c r="AA107" s="29" t="e">
        <v>#N/A</v>
      </c>
      <c r="AB107" s="29" t="e">
        <v>#N/A</v>
      </c>
      <c r="AC107" s="30">
        <v>-99</v>
      </c>
      <c r="AD107" s="29"/>
    </row>
    <row r="108" spans="1:30" ht="17.25" customHeight="1">
      <c r="A108" s="2">
        <f t="shared" si="3"/>
        <v>3</v>
      </c>
      <c r="B108" s="9">
        <v>80</v>
      </c>
      <c r="C108" s="7">
        <v>3</v>
      </c>
      <c r="D108" s="7">
        <v>1</v>
      </c>
      <c r="E108" s="8">
        <v>22.63852332688313</v>
      </c>
      <c r="F108" s="8">
        <v>6.723239735288962</v>
      </c>
      <c r="G108" s="8">
        <v>-1.175</v>
      </c>
      <c r="H108" s="8">
        <v>6.678402968674296</v>
      </c>
      <c r="I108" s="8">
        <v>22.597232072952323</v>
      </c>
      <c r="J108" s="8">
        <v>-1.2624782696216634</v>
      </c>
      <c r="K108" s="7">
        <v>144</v>
      </c>
      <c r="L108" s="7"/>
      <c r="M108" s="7">
        <v>16.1</v>
      </c>
      <c r="N108" s="2">
        <v>146</v>
      </c>
      <c r="O108" s="2">
        <v>19.1</v>
      </c>
      <c r="P108" s="2">
        <v>12.5</v>
      </c>
      <c r="Q108" s="2">
        <v>153</v>
      </c>
      <c r="R108" s="2">
        <v>18.1</v>
      </c>
      <c r="S108" s="2" t="s">
        <v>44</v>
      </c>
      <c r="T108" s="2">
        <v>19.6</v>
      </c>
      <c r="U108" s="2">
        <v>12.9</v>
      </c>
      <c r="V108" s="2"/>
      <c r="W108" s="2"/>
      <c r="X108" s="2">
        <v>11</v>
      </c>
      <c r="Y108">
        <f t="shared" si="4"/>
        <v>19.6</v>
      </c>
      <c r="Z108">
        <f t="shared" si="5"/>
        <v>12.9</v>
      </c>
      <c r="AA108" s="29" t="e">
        <v>#N/A</v>
      </c>
      <c r="AB108" s="29" t="e">
        <v>#N/A</v>
      </c>
      <c r="AC108" s="30">
        <v>-99</v>
      </c>
      <c r="AD108" s="29"/>
    </row>
    <row r="109" spans="1:30" ht="17.25" customHeight="1">
      <c r="A109" s="2">
        <f t="shared" si="3"/>
        <v>3</v>
      </c>
      <c r="B109" s="9">
        <v>90</v>
      </c>
      <c r="C109" s="7">
        <v>3</v>
      </c>
      <c r="D109" s="7">
        <v>1</v>
      </c>
      <c r="E109" s="8">
        <v>29.52742601965868</v>
      </c>
      <c r="F109" s="8">
        <v>8.331572937542074</v>
      </c>
      <c r="G109" s="8">
        <v>-1.681</v>
      </c>
      <c r="H109" s="8">
        <v>8.569035095823498</v>
      </c>
      <c r="I109" s="8">
        <v>29.615702193748195</v>
      </c>
      <c r="J109" s="8">
        <v>-1.862875919577613</v>
      </c>
      <c r="K109" s="7">
        <v>135</v>
      </c>
      <c r="L109" s="7"/>
      <c r="M109" s="7">
        <v>16.4</v>
      </c>
      <c r="N109" s="2">
        <v>147</v>
      </c>
      <c r="O109" s="2">
        <v>20.4</v>
      </c>
      <c r="P109" s="2">
        <v>11.9</v>
      </c>
      <c r="Q109" s="2">
        <v>159</v>
      </c>
      <c r="R109" s="2">
        <v>15.6</v>
      </c>
      <c r="S109" s="2" t="s">
        <v>44</v>
      </c>
      <c r="T109" s="2">
        <v>20.5</v>
      </c>
      <c r="U109" s="2">
        <v>12.2</v>
      </c>
      <c r="V109" s="2"/>
      <c r="W109" s="2"/>
      <c r="X109" s="2">
        <v>11</v>
      </c>
      <c r="Y109">
        <f t="shared" si="4"/>
        <v>20.5</v>
      </c>
      <c r="Z109">
        <f t="shared" si="5"/>
        <v>12.2</v>
      </c>
      <c r="AA109" s="29" t="e">
        <v>#N/A</v>
      </c>
      <c r="AB109" s="29" t="e">
        <v>#N/A</v>
      </c>
      <c r="AC109" s="30">
        <v>-99</v>
      </c>
      <c r="AD109" s="29"/>
    </row>
    <row r="110" spans="1:30" ht="17.25" customHeight="1">
      <c r="A110" s="2">
        <f t="shared" si="3"/>
        <v>3</v>
      </c>
      <c r="B110" s="9">
        <v>78</v>
      </c>
      <c r="C110" s="7">
        <v>3</v>
      </c>
      <c r="D110" s="7">
        <v>1</v>
      </c>
      <c r="E110" s="8">
        <v>21.290185237892075</v>
      </c>
      <c r="F110" s="8">
        <v>8.67564604489154</v>
      </c>
      <c r="G110" s="8">
        <v>-1.153</v>
      </c>
      <c r="H110" s="8">
        <v>8.746703852504027</v>
      </c>
      <c r="I110" s="8">
        <v>21.32452772286186</v>
      </c>
      <c r="J110" s="8">
        <v>-1.2670912313024858</v>
      </c>
      <c r="K110" s="7">
        <v>142</v>
      </c>
      <c r="L110" s="7"/>
      <c r="M110" s="7">
        <v>18.3</v>
      </c>
      <c r="N110" s="2">
        <v>161</v>
      </c>
      <c r="O110" s="2">
        <v>20.5</v>
      </c>
      <c r="P110" s="2">
        <v>11.8</v>
      </c>
      <c r="Q110" s="2">
        <v>163</v>
      </c>
      <c r="R110" s="2">
        <v>16.2</v>
      </c>
      <c r="S110" s="2" t="s">
        <v>44</v>
      </c>
      <c r="T110" s="2">
        <v>21</v>
      </c>
      <c r="U110" s="2">
        <v>12.1</v>
      </c>
      <c r="V110" s="2"/>
      <c r="W110" s="2"/>
      <c r="X110" s="2">
        <v>11</v>
      </c>
      <c r="Y110">
        <f t="shared" si="4"/>
        <v>21</v>
      </c>
      <c r="Z110">
        <f t="shared" si="5"/>
        <v>12.1</v>
      </c>
      <c r="AA110" s="29" t="e">
        <v>#N/A</v>
      </c>
      <c r="AB110" s="29" t="e">
        <v>#N/A</v>
      </c>
      <c r="AC110" s="30">
        <v>-99</v>
      </c>
      <c r="AD110" s="29"/>
    </row>
    <row r="111" spans="1:30" ht="17.25" customHeight="1">
      <c r="A111" s="2">
        <f t="shared" si="3"/>
        <v>3</v>
      </c>
      <c r="B111" s="9">
        <v>77</v>
      </c>
      <c r="C111" s="7">
        <v>3</v>
      </c>
      <c r="D111" s="7">
        <v>1</v>
      </c>
      <c r="E111" s="8">
        <v>24.455524941111545</v>
      </c>
      <c r="F111" s="8">
        <v>9.405338619351838</v>
      </c>
      <c r="G111" s="8">
        <v>-1.58</v>
      </c>
      <c r="H111" s="8">
        <v>9.470649856084203</v>
      </c>
      <c r="I111" s="8">
        <v>24.59529147037748</v>
      </c>
      <c r="J111" s="8">
        <v>-1.665105371868484</v>
      </c>
      <c r="K111" s="7">
        <v>147</v>
      </c>
      <c r="L111" s="7"/>
      <c r="M111" s="7">
        <v>15.3</v>
      </c>
      <c r="N111" s="2">
        <v>152</v>
      </c>
      <c r="O111" s="2">
        <v>18.6</v>
      </c>
      <c r="P111" s="2">
        <v>9.9</v>
      </c>
      <c r="Q111" s="2">
        <v>158</v>
      </c>
      <c r="R111" s="2">
        <v>16</v>
      </c>
      <c r="S111" s="2" t="s">
        <v>44</v>
      </c>
      <c r="T111" s="2">
        <v>20.1</v>
      </c>
      <c r="U111" s="2">
        <v>11.8</v>
      </c>
      <c r="V111" s="2"/>
      <c r="W111" s="2"/>
      <c r="X111" s="2">
        <v>11</v>
      </c>
      <c r="Y111">
        <f t="shared" si="4"/>
        <v>20.1</v>
      </c>
      <c r="Z111">
        <f t="shared" si="5"/>
        <v>11.8</v>
      </c>
      <c r="AA111" s="29" t="e">
        <v>#N/A</v>
      </c>
      <c r="AB111" s="29" t="e">
        <v>#N/A</v>
      </c>
      <c r="AC111" s="30">
        <v>-99</v>
      </c>
      <c r="AD111" s="29"/>
    </row>
    <row r="112" spans="1:30" ht="17.25" customHeight="1">
      <c r="A112" s="2">
        <f t="shared" si="3"/>
        <v>3</v>
      </c>
      <c r="B112" s="9">
        <v>91</v>
      </c>
      <c r="C112" s="7">
        <v>3</v>
      </c>
      <c r="D112" s="7">
        <v>1</v>
      </c>
      <c r="E112" s="8">
        <v>27.870476003168466</v>
      </c>
      <c r="F112" s="8">
        <v>9.624657870117296</v>
      </c>
      <c r="G112" s="8">
        <v>-1.8079999999999998</v>
      </c>
      <c r="H112" s="8">
        <v>9.710453113169365</v>
      </c>
      <c r="I112" s="8">
        <v>27.893602576022264</v>
      </c>
      <c r="J112" s="8">
        <v>-1.7942693542714103</v>
      </c>
      <c r="K112" s="7">
        <v>160</v>
      </c>
      <c r="L112" s="7"/>
      <c r="M112" s="7">
        <v>17.4</v>
      </c>
      <c r="N112" s="2">
        <v>166</v>
      </c>
      <c r="O112" s="2">
        <v>20.9</v>
      </c>
      <c r="P112" s="2">
        <v>11.4</v>
      </c>
      <c r="Q112" s="2">
        <v>179</v>
      </c>
      <c r="R112" s="2">
        <v>17.2</v>
      </c>
      <c r="S112" s="2" t="s">
        <v>44</v>
      </c>
      <c r="T112" s="2">
        <v>21.6</v>
      </c>
      <c r="U112" s="2">
        <v>12.6</v>
      </c>
      <c r="V112" s="2"/>
      <c r="W112" s="2"/>
      <c r="X112" s="2">
        <v>11</v>
      </c>
      <c r="Y112">
        <f t="shared" si="4"/>
        <v>21.6</v>
      </c>
      <c r="Z112">
        <f t="shared" si="5"/>
        <v>12.6</v>
      </c>
      <c r="AA112" s="29">
        <v>2.48</v>
      </c>
      <c r="AB112" s="29">
        <v>2.44</v>
      </c>
      <c r="AC112" s="30">
        <v>-99</v>
      </c>
      <c r="AD112" s="29"/>
    </row>
    <row r="113" spans="1:30" ht="17.25" customHeight="1">
      <c r="A113" s="2">
        <f t="shared" si="3"/>
        <v>3</v>
      </c>
      <c r="B113" s="9">
        <v>75</v>
      </c>
      <c r="C113" s="7">
        <v>3</v>
      </c>
      <c r="D113" s="7">
        <v>1</v>
      </c>
      <c r="E113" s="8">
        <v>22.682489583382157</v>
      </c>
      <c r="F113" s="8">
        <v>11.469070217753485</v>
      </c>
      <c r="G113" s="8">
        <v>-1.565</v>
      </c>
      <c r="H113" s="8">
        <v>11.563099903194152</v>
      </c>
      <c r="I113" s="8">
        <v>22.7107619063571</v>
      </c>
      <c r="J113" s="8">
        <v>-1.6592687047959762</v>
      </c>
      <c r="K113" s="7">
        <v>121</v>
      </c>
      <c r="L113" s="7"/>
      <c r="M113" s="7">
        <v>15.9</v>
      </c>
      <c r="N113" s="2">
        <v>134</v>
      </c>
      <c r="O113" s="2">
        <v>18.1</v>
      </c>
      <c r="P113" s="2">
        <v>10.8</v>
      </c>
      <c r="Q113" s="2">
        <v>134</v>
      </c>
      <c r="R113" s="2">
        <v>17.1</v>
      </c>
      <c r="S113" s="2" t="s">
        <v>44</v>
      </c>
      <c r="T113" s="2">
        <v>18.8</v>
      </c>
      <c r="U113" s="2">
        <v>11.7</v>
      </c>
      <c r="V113" s="2"/>
      <c r="W113" s="2"/>
      <c r="X113" s="2">
        <v>11</v>
      </c>
      <c r="Y113">
        <f t="shared" si="4"/>
        <v>18.8</v>
      </c>
      <c r="Z113">
        <f t="shared" si="5"/>
        <v>11.7</v>
      </c>
      <c r="AA113" s="29" t="e">
        <v>#N/A</v>
      </c>
      <c r="AB113" s="29" t="e">
        <v>#N/A</v>
      </c>
      <c r="AC113" s="30">
        <v>-99</v>
      </c>
      <c r="AD113" s="29"/>
    </row>
    <row r="114" spans="1:30" ht="17.25" customHeight="1">
      <c r="A114" s="2">
        <f t="shared" si="3"/>
        <v>3</v>
      </c>
      <c r="B114" s="9">
        <v>93</v>
      </c>
      <c r="C114" s="7">
        <v>3</v>
      </c>
      <c r="D114" s="7">
        <v>1</v>
      </c>
      <c r="E114" s="8">
        <v>26.846122122260855</v>
      </c>
      <c r="F114" s="8">
        <v>11.573291526469745</v>
      </c>
      <c r="G114" s="8">
        <v>-1.778</v>
      </c>
      <c r="H114" s="8">
        <v>11.663034922364137</v>
      </c>
      <c r="I114" s="8">
        <v>26.86059875120897</v>
      </c>
      <c r="J114" s="8">
        <v>-2.0126759236555314</v>
      </c>
      <c r="K114" s="7">
        <v>137</v>
      </c>
      <c r="L114" s="7"/>
      <c r="M114" s="7">
        <v>18.5</v>
      </c>
      <c r="N114" s="2">
        <v>145</v>
      </c>
      <c r="O114" s="2">
        <v>19.8</v>
      </c>
      <c r="P114" s="2">
        <v>10.6</v>
      </c>
      <c r="Q114" s="2">
        <v>152</v>
      </c>
      <c r="R114" s="2">
        <v>17.6</v>
      </c>
      <c r="S114" s="2" t="s">
        <v>44</v>
      </c>
      <c r="T114" s="2">
        <v>21.2</v>
      </c>
      <c r="U114" s="2">
        <v>12.9</v>
      </c>
      <c r="V114" s="2"/>
      <c r="W114" s="2"/>
      <c r="X114" s="2">
        <v>11</v>
      </c>
      <c r="Y114">
        <f t="shared" si="4"/>
        <v>21.2</v>
      </c>
      <c r="Z114">
        <f t="shared" si="5"/>
        <v>12.9</v>
      </c>
      <c r="AA114" s="29" t="e">
        <v>#N/A</v>
      </c>
      <c r="AB114" s="29" t="e">
        <v>#N/A</v>
      </c>
      <c r="AC114" s="30">
        <v>-99</v>
      </c>
      <c r="AD114" s="29"/>
    </row>
    <row r="115" spans="1:30" ht="17.25" customHeight="1">
      <c r="A115" s="2">
        <f t="shared" si="3"/>
        <v>3</v>
      </c>
      <c r="B115" s="9">
        <v>92</v>
      </c>
      <c r="C115" s="7">
        <v>3</v>
      </c>
      <c r="D115" s="7">
        <v>1</v>
      </c>
      <c r="E115" s="8">
        <v>29.417428329550564</v>
      </c>
      <c r="F115" s="8">
        <v>11.622224014178864</v>
      </c>
      <c r="G115" s="8">
        <v>-1.758</v>
      </c>
      <c r="H115" s="8">
        <v>11.758807583249393</v>
      </c>
      <c r="I115" s="8">
        <v>29.447214056670525</v>
      </c>
      <c r="J115" s="8">
        <v>-1.947264439403467</v>
      </c>
      <c r="K115" s="7">
        <v>131</v>
      </c>
      <c r="L115" s="7">
        <v>107</v>
      </c>
      <c r="M115" s="7">
        <v>17.7</v>
      </c>
      <c r="N115" s="2">
        <v>140</v>
      </c>
      <c r="O115" s="2">
        <v>18.8</v>
      </c>
      <c r="P115" s="2">
        <v>11.9</v>
      </c>
      <c r="Q115" s="2">
        <v>149</v>
      </c>
      <c r="R115" s="2">
        <v>17.5</v>
      </c>
      <c r="S115" s="2" t="s">
        <v>44</v>
      </c>
      <c r="T115" s="2">
        <v>21.1</v>
      </c>
      <c r="U115" s="2">
        <v>12.7</v>
      </c>
      <c r="V115" s="2"/>
      <c r="W115" s="2"/>
      <c r="X115" s="2">
        <v>11</v>
      </c>
      <c r="Y115">
        <f t="shared" si="4"/>
        <v>21.1</v>
      </c>
      <c r="Z115">
        <f t="shared" si="5"/>
        <v>12.7</v>
      </c>
      <c r="AA115" s="29" t="e">
        <v>#N/A</v>
      </c>
      <c r="AB115" s="29" t="e">
        <v>#N/A</v>
      </c>
      <c r="AC115" s="30">
        <v>-99</v>
      </c>
      <c r="AD115" s="29"/>
    </row>
    <row r="116" spans="1:30" ht="17.25" customHeight="1">
      <c r="A116" s="2">
        <f t="shared" si="3"/>
        <v>3</v>
      </c>
      <c r="B116" s="9">
        <v>76</v>
      </c>
      <c r="C116" s="7">
        <v>3</v>
      </c>
      <c r="D116" s="7">
        <v>1</v>
      </c>
      <c r="E116" s="8">
        <v>24.58410706899201</v>
      </c>
      <c r="F116" s="8">
        <v>13.221692235880283</v>
      </c>
      <c r="G116" s="8">
        <v>-1.814</v>
      </c>
      <c r="H116" s="8">
        <v>13.272823519679363</v>
      </c>
      <c r="I116" s="8">
        <v>24.59893931177951</v>
      </c>
      <c r="J116" s="8">
        <v>-1.887596049974884</v>
      </c>
      <c r="K116" s="7">
        <v>119</v>
      </c>
      <c r="L116" s="7"/>
      <c r="M116" s="7">
        <v>16.1</v>
      </c>
      <c r="N116" s="2">
        <v>133</v>
      </c>
      <c r="O116" s="2">
        <v>19.6</v>
      </c>
      <c r="P116" s="2">
        <v>12.5</v>
      </c>
      <c r="Q116" s="2">
        <v>131</v>
      </c>
      <c r="R116" s="2">
        <v>16.2</v>
      </c>
      <c r="S116" s="2" t="s">
        <v>44</v>
      </c>
      <c r="T116" s="2">
        <v>19.6</v>
      </c>
      <c r="U116" s="2">
        <v>12.8</v>
      </c>
      <c r="V116" s="2"/>
      <c r="W116" s="2"/>
      <c r="X116" s="2">
        <v>11</v>
      </c>
      <c r="Y116">
        <f t="shared" si="4"/>
        <v>19.6</v>
      </c>
      <c r="Z116">
        <f t="shared" si="5"/>
        <v>12.8</v>
      </c>
      <c r="AA116" s="29" t="e">
        <v>#N/A</v>
      </c>
      <c r="AB116" s="29" t="e">
        <v>#N/A</v>
      </c>
      <c r="AC116" s="30">
        <v>-99</v>
      </c>
      <c r="AD116" s="29"/>
    </row>
    <row r="117" spans="1:30" ht="17.25" customHeight="1">
      <c r="A117" s="2">
        <f t="shared" si="3"/>
        <v>3</v>
      </c>
      <c r="B117" s="9">
        <v>72</v>
      </c>
      <c r="C117" s="7">
        <v>3</v>
      </c>
      <c r="D117" s="7">
        <v>1</v>
      </c>
      <c r="E117" s="8">
        <v>21.371454364424615</v>
      </c>
      <c r="F117" s="8">
        <v>13.842278732539523</v>
      </c>
      <c r="G117" s="8">
        <v>-1.399</v>
      </c>
      <c r="H117" s="8">
        <v>13.926911023242294</v>
      </c>
      <c r="I117" s="8">
        <v>21.39724675735602</v>
      </c>
      <c r="J117" s="8">
        <v>-1.486414846738294</v>
      </c>
      <c r="K117" s="7">
        <v>134</v>
      </c>
      <c r="L117" s="7"/>
      <c r="M117" s="7">
        <v>16.2</v>
      </c>
      <c r="N117" s="2">
        <v>138</v>
      </c>
      <c r="O117" s="2">
        <v>19</v>
      </c>
      <c r="P117" s="2">
        <v>11.8</v>
      </c>
      <c r="Q117" s="2">
        <v>143</v>
      </c>
      <c r="R117" s="2">
        <v>15.3</v>
      </c>
      <c r="S117" s="2" t="s">
        <v>44</v>
      </c>
      <c r="T117" s="2">
        <v>19.2</v>
      </c>
      <c r="U117" s="2">
        <v>12.3</v>
      </c>
      <c r="V117" s="2"/>
      <c r="W117" s="2"/>
      <c r="X117" s="2">
        <v>11</v>
      </c>
      <c r="Y117">
        <f t="shared" si="4"/>
        <v>19.2</v>
      </c>
      <c r="Z117">
        <f t="shared" si="5"/>
        <v>12.3</v>
      </c>
      <c r="AA117" s="29" t="e">
        <v>#N/A</v>
      </c>
      <c r="AB117" s="29" t="e">
        <v>#N/A</v>
      </c>
      <c r="AC117" s="30">
        <v>-99</v>
      </c>
      <c r="AD117" s="29"/>
    </row>
    <row r="118" spans="1:30" ht="17.25" customHeight="1">
      <c r="A118" s="2">
        <f t="shared" si="3"/>
        <v>3</v>
      </c>
      <c r="B118" s="9">
        <v>95</v>
      </c>
      <c r="C118" s="7">
        <v>3</v>
      </c>
      <c r="D118" s="7">
        <v>1</v>
      </c>
      <c r="E118" s="8">
        <v>26.61223446030237</v>
      </c>
      <c r="F118" s="8">
        <v>14.70161800584871</v>
      </c>
      <c r="G118" s="8">
        <v>-1.9220000000000002</v>
      </c>
      <c r="H118" s="8">
        <v>14.807062619019408</v>
      </c>
      <c r="I118" s="8">
        <v>26.611279566009575</v>
      </c>
      <c r="J118" s="8">
        <v>-2.0150210638415755</v>
      </c>
      <c r="K118" s="7">
        <v>127</v>
      </c>
      <c r="L118" s="7"/>
      <c r="M118" s="7">
        <v>17.9</v>
      </c>
      <c r="N118" s="2">
        <v>133</v>
      </c>
      <c r="O118" s="2">
        <v>20.2</v>
      </c>
      <c r="P118" s="2">
        <v>14.5</v>
      </c>
      <c r="Q118" s="2">
        <v>142</v>
      </c>
      <c r="R118" s="2">
        <v>17.7</v>
      </c>
      <c r="S118" s="2" t="s">
        <v>44</v>
      </c>
      <c r="T118" s="2">
        <v>21.2</v>
      </c>
      <c r="U118" s="2">
        <v>14.6</v>
      </c>
      <c r="V118" s="2"/>
      <c r="W118" s="2"/>
      <c r="X118" s="2">
        <v>11</v>
      </c>
      <c r="Y118">
        <f t="shared" si="4"/>
        <v>21.2</v>
      </c>
      <c r="Z118">
        <f t="shared" si="5"/>
        <v>14.6</v>
      </c>
      <c r="AA118" s="29">
        <v>2.74</v>
      </c>
      <c r="AB118" s="29">
        <v>2.24</v>
      </c>
      <c r="AC118" s="30">
        <v>-99</v>
      </c>
      <c r="AD118" s="29"/>
    </row>
    <row r="119" spans="1:30" ht="17.25" customHeight="1">
      <c r="A119" s="2">
        <f t="shared" si="3"/>
        <v>3</v>
      </c>
      <c r="B119" s="9">
        <v>71</v>
      </c>
      <c r="C119" s="7">
        <v>3</v>
      </c>
      <c r="D119" s="7">
        <v>1</v>
      </c>
      <c r="E119" s="8">
        <v>22.768015466791297</v>
      </c>
      <c r="F119" s="8">
        <v>15.037655697080986</v>
      </c>
      <c r="G119" s="8">
        <v>-1.826</v>
      </c>
      <c r="H119" s="8">
        <v>15.125807636792072</v>
      </c>
      <c r="I119" s="8">
        <v>22.78114837448939</v>
      </c>
      <c r="J119" s="8">
        <v>-1.9336541399539944</v>
      </c>
      <c r="K119" s="7">
        <v>140</v>
      </c>
      <c r="L119" s="7"/>
      <c r="M119" s="7">
        <v>17.7</v>
      </c>
      <c r="N119" s="2">
        <v>152</v>
      </c>
      <c r="O119" s="2">
        <v>19.9</v>
      </c>
      <c r="P119" s="2">
        <v>13.2</v>
      </c>
      <c r="Q119" s="2">
        <v>155</v>
      </c>
      <c r="R119" s="2">
        <v>17.1</v>
      </c>
      <c r="S119" s="2" t="s">
        <v>44</v>
      </c>
      <c r="T119" s="2">
        <v>21.3</v>
      </c>
      <c r="U119" s="2">
        <v>14.2</v>
      </c>
      <c r="V119" s="2"/>
      <c r="W119" s="2"/>
      <c r="X119" s="2">
        <v>11</v>
      </c>
      <c r="Y119">
        <f t="shared" si="4"/>
        <v>21.3</v>
      </c>
      <c r="Z119">
        <f t="shared" si="5"/>
        <v>14.2</v>
      </c>
      <c r="AA119" s="29" t="e">
        <v>#N/A</v>
      </c>
      <c r="AB119" s="29" t="e">
        <v>#N/A</v>
      </c>
      <c r="AC119" s="30">
        <v>-99</v>
      </c>
      <c r="AD119" s="29"/>
    </row>
    <row r="120" spans="1:30" ht="17.25" customHeight="1">
      <c r="A120" s="2">
        <f t="shared" si="3"/>
        <v>3</v>
      </c>
      <c r="B120" s="9">
        <v>97</v>
      </c>
      <c r="C120" s="7">
        <v>3</v>
      </c>
      <c r="D120" s="7">
        <v>1</v>
      </c>
      <c r="E120" s="8">
        <v>28.323601471096847</v>
      </c>
      <c r="F120" s="8">
        <v>16.40898025340029</v>
      </c>
      <c r="G120" s="8">
        <v>-2.18</v>
      </c>
      <c r="H120" s="8">
        <v>16.6302573808118</v>
      </c>
      <c r="I120" s="8">
        <v>28.51497409579177</v>
      </c>
      <c r="J120" s="8">
        <v>-2.2874768449011254</v>
      </c>
      <c r="K120" s="7">
        <v>152</v>
      </c>
      <c r="L120" s="7"/>
      <c r="M120" s="7">
        <v>18.1</v>
      </c>
      <c r="N120" s="2">
        <v>164</v>
      </c>
      <c r="O120" s="2">
        <v>19.9</v>
      </c>
      <c r="P120" s="2">
        <v>12.7</v>
      </c>
      <c r="Q120" s="2">
        <v>169</v>
      </c>
      <c r="R120" s="2">
        <v>18</v>
      </c>
      <c r="S120" s="2" t="s">
        <v>44</v>
      </c>
      <c r="T120" s="2">
        <v>21.5</v>
      </c>
      <c r="U120" s="2">
        <v>12.2</v>
      </c>
      <c r="V120" s="2"/>
      <c r="W120" s="2"/>
      <c r="X120" s="2">
        <v>11</v>
      </c>
      <c r="Y120">
        <f t="shared" si="4"/>
        <v>21.5</v>
      </c>
      <c r="Z120">
        <f t="shared" si="5"/>
        <v>12.2</v>
      </c>
      <c r="AA120" s="29" t="e">
        <v>#N/A</v>
      </c>
      <c r="AB120" s="29" t="e">
        <v>#N/A</v>
      </c>
      <c r="AC120" s="30">
        <v>-99</v>
      </c>
      <c r="AD120" s="29"/>
    </row>
    <row r="121" spans="1:30" ht="17.25" customHeight="1">
      <c r="A121" s="2">
        <f t="shared" si="3"/>
        <v>3</v>
      </c>
      <c r="B121" s="9">
        <v>70</v>
      </c>
      <c r="C121" s="7">
        <v>3</v>
      </c>
      <c r="D121" s="7">
        <v>1</v>
      </c>
      <c r="E121" s="8">
        <v>21.420048169727135</v>
      </c>
      <c r="F121" s="8">
        <v>16.87505825668667</v>
      </c>
      <c r="G121" s="8">
        <v>-1.584</v>
      </c>
      <c r="H121" s="8">
        <v>16.885131548765493</v>
      </c>
      <c r="I121" s="8">
        <v>21.39718883601186</v>
      </c>
      <c r="J121" s="8">
        <v>-1.7058420721800083</v>
      </c>
      <c r="K121" s="7">
        <v>148</v>
      </c>
      <c r="L121" s="7"/>
      <c r="M121" s="7">
        <v>18.6</v>
      </c>
      <c r="N121" s="2">
        <v>159</v>
      </c>
      <c r="O121" s="2">
        <v>20.8</v>
      </c>
      <c r="P121" s="2">
        <v>11.2</v>
      </c>
      <c r="Q121" s="2">
        <v>169</v>
      </c>
      <c r="R121" s="2">
        <v>16.6</v>
      </c>
      <c r="S121" s="2" t="s">
        <v>44</v>
      </c>
      <c r="T121" s="2">
        <v>22.1</v>
      </c>
      <c r="U121" s="2">
        <v>13.2</v>
      </c>
      <c r="V121" s="2"/>
      <c r="W121" s="2"/>
      <c r="X121" s="2">
        <v>11</v>
      </c>
      <c r="Y121">
        <f t="shared" si="4"/>
        <v>22.1</v>
      </c>
      <c r="Z121">
        <f t="shared" si="5"/>
        <v>13.2</v>
      </c>
      <c r="AA121" s="29" t="e">
        <v>#N/A</v>
      </c>
      <c r="AB121" s="29" t="e">
        <v>#N/A</v>
      </c>
      <c r="AC121" s="30">
        <v>-99</v>
      </c>
      <c r="AD121" s="29"/>
    </row>
    <row r="122" spans="1:30" ht="17.25" customHeight="1">
      <c r="A122" s="2">
        <f t="shared" si="3"/>
        <v>3</v>
      </c>
      <c r="B122" s="9">
        <v>98</v>
      </c>
      <c r="C122" s="7">
        <v>3</v>
      </c>
      <c r="D122" s="7">
        <v>1</v>
      </c>
      <c r="E122" s="8">
        <v>25.78402240352896</v>
      </c>
      <c r="F122" s="8">
        <v>17.041184373579096</v>
      </c>
      <c r="G122" s="8">
        <v>-2.063</v>
      </c>
      <c r="H122" s="8">
        <v>17.150983008196363</v>
      </c>
      <c r="I122" s="8">
        <v>25.77250136696717</v>
      </c>
      <c r="J122" s="8">
        <v>-2.1078600563785708</v>
      </c>
      <c r="K122" s="7">
        <v>150</v>
      </c>
      <c r="L122" s="7"/>
      <c r="M122" s="7">
        <v>18.2</v>
      </c>
      <c r="N122" s="2">
        <v>156</v>
      </c>
      <c r="O122" s="2">
        <v>19.5</v>
      </c>
      <c r="P122" s="2">
        <v>11.2</v>
      </c>
      <c r="Q122" s="2">
        <v>163</v>
      </c>
      <c r="R122" s="2">
        <v>15.2</v>
      </c>
      <c r="S122" s="2" t="s">
        <v>44</v>
      </c>
      <c r="T122" s="2">
        <v>21</v>
      </c>
      <c r="U122" s="2">
        <v>13.4</v>
      </c>
      <c r="V122" s="2"/>
      <c r="W122" s="2"/>
      <c r="X122" s="2">
        <v>11</v>
      </c>
      <c r="Y122">
        <f t="shared" si="4"/>
        <v>21</v>
      </c>
      <c r="Z122">
        <f t="shared" si="5"/>
        <v>13.4</v>
      </c>
      <c r="AA122" s="29" t="e">
        <v>#N/A</v>
      </c>
      <c r="AB122" s="29" t="e">
        <v>#N/A</v>
      </c>
      <c r="AC122" s="30">
        <v>-99</v>
      </c>
      <c r="AD122" s="29"/>
    </row>
    <row r="123" spans="1:30" ht="17.25" customHeight="1">
      <c r="A123" s="2">
        <f t="shared" si="3"/>
        <v>3</v>
      </c>
      <c r="B123" s="9">
        <v>102</v>
      </c>
      <c r="C123" s="7">
        <v>3</v>
      </c>
      <c r="D123" s="7">
        <v>1</v>
      </c>
      <c r="E123" s="8">
        <v>21.51385092195307</v>
      </c>
      <c r="F123" s="8">
        <v>19.39758279446125</v>
      </c>
      <c r="G123" s="8">
        <v>-1.6480000000000001</v>
      </c>
      <c r="H123" s="8">
        <v>19.602633185288013</v>
      </c>
      <c r="I123" s="8">
        <v>21.48777683064337</v>
      </c>
      <c r="J123" s="8">
        <v>-1.7548606521088517</v>
      </c>
      <c r="K123" s="7">
        <v>157</v>
      </c>
      <c r="L123" s="7"/>
      <c r="M123" s="7">
        <v>17.7</v>
      </c>
      <c r="N123" s="2">
        <v>169</v>
      </c>
      <c r="O123" s="2">
        <v>19.8</v>
      </c>
      <c r="P123" s="2">
        <v>10.8</v>
      </c>
      <c r="Q123" s="2">
        <v>177</v>
      </c>
      <c r="R123" s="2">
        <v>18.6</v>
      </c>
      <c r="S123" s="2" t="s">
        <v>44</v>
      </c>
      <c r="T123" s="2">
        <v>21.8</v>
      </c>
      <c r="U123" s="2">
        <v>12.9</v>
      </c>
      <c r="V123" s="2"/>
      <c r="W123" s="2"/>
      <c r="X123" s="2">
        <v>11</v>
      </c>
      <c r="Y123">
        <f t="shared" si="4"/>
        <v>21.8</v>
      </c>
      <c r="Z123">
        <f t="shared" si="5"/>
        <v>12.9</v>
      </c>
      <c r="AA123" s="29">
        <v>3.1</v>
      </c>
      <c r="AB123" s="29">
        <v>1.94</v>
      </c>
      <c r="AC123" s="30">
        <v>-99</v>
      </c>
      <c r="AD123" s="29"/>
    </row>
    <row r="124" spans="1:30" ht="17.25" customHeight="1">
      <c r="A124" s="2">
        <f t="shared" si="3"/>
        <v>3</v>
      </c>
      <c r="B124" s="9">
        <v>100</v>
      </c>
      <c r="C124" s="7">
        <v>3</v>
      </c>
      <c r="D124" s="7">
        <v>1</v>
      </c>
      <c r="E124" s="8">
        <v>25.00188408203442</v>
      </c>
      <c r="F124" s="8">
        <v>20.673518009969026</v>
      </c>
      <c r="G124" s="8">
        <v>-2.399</v>
      </c>
      <c r="H124" s="8">
        <v>20.894385955751314</v>
      </c>
      <c r="I124" s="8">
        <v>24.982740808611528</v>
      </c>
      <c r="J124" s="8">
        <v>-2.4251122572767025</v>
      </c>
      <c r="K124" s="7">
        <v>117</v>
      </c>
      <c r="L124" s="7"/>
      <c r="M124" s="7">
        <v>16.7</v>
      </c>
      <c r="N124" s="2">
        <v>115</v>
      </c>
      <c r="O124" s="2">
        <v>18.6</v>
      </c>
      <c r="P124" s="2">
        <v>12.7</v>
      </c>
      <c r="Q124" s="2">
        <v>132</v>
      </c>
      <c r="R124" s="2">
        <v>13.9</v>
      </c>
      <c r="S124" s="2" t="s">
        <v>44</v>
      </c>
      <c r="T124" s="2">
        <v>19.1</v>
      </c>
      <c r="U124" s="2">
        <v>15</v>
      </c>
      <c r="V124" s="2"/>
      <c r="W124" s="2"/>
      <c r="X124" s="2">
        <v>11</v>
      </c>
      <c r="Y124">
        <f t="shared" si="4"/>
        <v>19.1</v>
      </c>
      <c r="Z124">
        <f t="shared" si="5"/>
        <v>15</v>
      </c>
      <c r="AA124" s="29" t="e">
        <v>#N/A</v>
      </c>
      <c r="AB124" s="29" t="e">
        <v>#N/A</v>
      </c>
      <c r="AC124" s="30">
        <v>-99</v>
      </c>
      <c r="AD124" s="29"/>
    </row>
    <row r="125" spans="1:30" ht="17.25" customHeight="1">
      <c r="A125" s="2">
        <f t="shared" si="3"/>
        <v>3</v>
      </c>
      <c r="B125" s="9">
        <v>160</v>
      </c>
      <c r="C125" s="7">
        <v>3</v>
      </c>
      <c r="D125" s="7">
        <v>1</v>
      </c>
      <c r="E125" s="8">
        <v>29.19968150204664</v>
      </c>
      <c r="F125" s="8">
        <v>20.99055557957043</v>
      </c>
      <c r="G125" s="8">
        <v>-2.423</v>
      </c>
      <c r="H125" s="8">
        <v>21.13693123523726</v>
      </c>
      <c r="I125" s="8">
        <v>29.1952970341091</v>
      </c>
      <c r="J125" s="8">
        <v>-2.6136822646276743</v>
      </c>
      <c r="K125" s="7">
        <v>135</v>
      </c>
      <c r="L125" s="7"/>
      <c r="M125" s="7">
        <v>16.9</v>
      </c>
      <c r="N125" s="2">
        <v>143</v>
      </c>
      <c r="O125" s="2">
        <v>19.1</v>
      </c>
      <c r="P125" s="2">
        <v>11.8</v>
      </c>
      <c r="Q125" s="2">
        <v>151</v>
      </c>
      <c r="R125" s="2">
        <v>15.5</v>
      </c>
      <c r="S125" s="2" t="s">
        <v>44</v>
      </c>
      <c r="T125" s="2">
        <v>20.4</v>
      </c>
      <c r="U125" s="2">
        <v>10.9</v>
      </c>
      <c r="V125" s="2"/>
      <c r="W125" s="2"/>
      <c r="X125" s="2">
        <v>11</v>
      </c>
      <c r="Y125">
        <f t="shared" si="4"/>
        <v>20.4</v>
      </c>
      <c r="Z125">
        <f t="shared" si="5"/>
        <v>10.9</v>
      </c>
      <c r="AA125" s="29" t="e">
        <v>#N/A</v>
      </c>
      <c r="AB125" s="29" t="e">
        <v>#N/A</v>
      </c>
      <c r="AC125" s="30">
        <v>-99</v>
      </c>
      <c r="AD125" s="29"/>
    </row>
    <row r="126" spans="1:30" ht="17.25" customHeight="1">
      <c r="A126" s="2">
        <f t="shared" si="3"/>
        <v>3</v>
      </c>
      <c r="B126" s="9">
        <v>101</v>
      </c>
      <c r="C126" s="7">
        <v>3</v>
      </c>
      <c r="D126" s="7">
        <v>1</v>
      </c>
      <c r="E126" s="8">
        <v>22.974918178969155</v>
      </c>
      <c r="F126" s="8">
        <v>21.23361641901051</v>
      </c>
      <c r="G126" s="8">
        <v>-2.168</v>
      </c>
      <c r="H126" s="8">
        <v>21.41733700769339</v>
      </c>
      <c r="I126" s="8">
        <v>22.959803446840873</v>
      </c>
      <c r="J126" s="8">
        <v>-2.3373744631876923</v>
      </c>
      <c r="K126" s="7">
        <v>120</v>
      </c>
      <c r="L126" s="7"/>
      <c r="M126" s="7">
        <v>16.1</v>
      </c>
      <c r="N126" s="2">
        <v>121</v>
      </c>
      <c r="O126" s="2">
        <v>17.7</v>
      </c>
      <c r="P126" s="2">
        <v>11.4</v>
      </c>
      <c r="Q126" s="2">
        <v>127</v>
      </c>
      <c r="R126" s="2">
        <v>16.1</v>
      </c>
      <c r="S126" s="2" t="s">
        <v>44</v>
      </c>
      <c r="T126" s="2">
        <v>18.6</v>
      </c>
      <c r="U126" s="2">
        <v>12.8</v>
      </c>
      <c r="V126" s="2"/>
      <c r="W126" s="2"/>
      <c r="X126" s="2">
        <v>11</v>
      </c>
      <c r="Y126">
        <f t="shared" si="4"/>
        <v>18.6</v>
      </c>
      <c r="Z126">
        <f t="shared" si="5"/>
        <v>12.8</v>
      </c>
      <c r="AA126" s="29" t="e">
        <v>#N/A</v>
      </c>
      <c r="AB126" s="29" t="e">
        <v>#N/A</v>
      </c>
      <c r="AC126" s="30">
        <v>-99</v>
      </c>
      <c r="AD126" s="29"/>
    </row>
    <row r="127" spans="1:30" ht="17.25" customHeight="1">
      <c r="A127" s="2">
        <f t="shared" si="3"/>
        <v>3</v>
      </c>
      <c r="B127" s="9">
        <v>103</v>
      </c>
      <c r="C127" s="7">
        <v>3</v>
      </c>
      <c r="D127" s="7">
        <v>1</v>
      </c>
      <c r="E127" s="8">
        <v>20.903883060983134</v>
      </c>
      <c r="F127" s="8">
        <v>21.963958489597054</v>
      </c>
      <c r="G127" s="8">
        <v>-1.815</v>
      </c>
      <c r="H127" s="8">
        <v>22.094206262438167</v>
      </c>
      <c r="I127" s="8">
        <v>20.887271808445615</v>
      </c>
      <c r="J127" s="8">
        <v>-1.9662292854820862</v>
      </c>
      <c r="K127" s="7">
        <v>158</v>
      </c>
      <c r="L127" s="7"/>
      <c r="M127" s="7">
        <v>17.5</v>
      </c>
      <c r="N127" s="2">
        <v>166</v>
      </c>
      <c r="O127" s="2">
        <v>20.1</v>
      </c>
      <c r="P127" s="2">
        <v>11.4</v>
      </c>
      <c r="Q127" s="2">
        <v>177</v>
      </c>
      <c r="R127" s="2">
        <v>15.5</v>
      </c>
      <c r="S127" s="2" t="s">
        <v>44</v>
      </c>
      <c r="T127" s="2">
        <v>21.2</v>
      </c>
      <c r="U127" s="2">
        <v>11.6</v>
      </c>
      <c r="V127" s="2"/>
      <c r="W127" s="2"/>
      <c r="X127" s="2">
        <v>11</v>
      </c>
      <c r="Y127">
        <f t="shared" si="4"/>
        <v>21.2</v>
      </c>
      <c r="Z127">
        <f t="shared" si="5"/>
        <v>11.6</v>
      </c>
      <c r="AA127" s="29" t="e">
        <v>#N/A</v>
      </c>
      <c r="AB127" s="29" t="e">
        <v>#N/A</v>
      </c>
      <c r="AC127" s="30">
        <v>-99</v>
      </c>
      <c r="AD127" s="29"/>
    </row>
    <row r="128" spans="1:30" ht="17.25" customHeight="1">
      <c r="A128" s="2">
        <f t="shared" si="3"/>
        <v>3</v>
      </c>
      <c r="B128" s="9">
        <v>158</v>
      </c>
      <c r="C128" s="7">
        <v>3</v>
      </c>
      <c r="D128" s="7">
        <v>1</v>
      </c>
      <c r="E128" s="8">
        <v>27.089497070545594</v>
      </c>
      <c r="F128" s="8">
        <v>22.973130588252477</v>
      </c>
      <c r="G128" s="8">
        <v>-2.549</v>
      </c>
      <c r="H128" s="8">
        <v>23.22267779245254</v>
      </c>
      <c r="I128" s="8">
        <v>27.117920713309843</v>
      </c>
      <c r="J128" s="8">
        <v>-2.7554599115247145</v>
      </c>
      <c r="K128" s="7">
        <v>117</v>
      </c>
      <c r="L128" s="7"/>
      <c r="M128" s="7">
        <v>16.5</v>
      </c>
      <c r="N128" s="2">
        <v>155</v>
      </c>
      <c r="O128" s="2">
        <v>18.3</v>
      </c>
      <c r="P128" s="2">
        <v>11.2</v>
      </c>
      <c r="Q128" s="2">
        <v>127</v>
      </c>
      <c r="R128" s="2">
        <v>16.9</v>
      </c>
      <c r="S128" s="2" t="s">
        <v>44</v>
      </c>
      <c r="T128" s="2">
        <v>18.7</v>
      </c>
      <c r="U128" s="2">
        <v>11.8</v>
      </c>
      <c r="V128" s="2"/>
      <c r="W128" s="2"/>
      <c r="X128" s="2">
        <v>11</v>
      </c>
      <c r="Y128">
        <f t="shared" si="4"/>
        <v>18.7</v>
      </c>
      <c r="Z128">
        <f t="shared" si="5"/>
        <v>11.8</v>
      </c>
      <c r="AA128" s="29" t="e">
        <v>#N/A</v>
      </c>
      <c r="AB128" s="29" t="e">
        <v>#N/A</v>
      </c>
      <c r="AC128" s="30">
        <v>-99</v>
      </c>
      <c r="AD128" s="29"/>
    </row>
    <row r="129" spans="1:30" ht="17.25" customHeight="1">
      <c r="A129" s="2">
        <f t="shared" si="3"/>
        <v>3</v>
      </c>
      <c r="B129" s="9">
        <v>106</v>
      </c>
      <c r="C129" s="7">
        <v>3</v>
      </c>
      <c r="D129" s="7">
        <v>1</v>
      </c>
      <c r="E129" s="8">
        <v>22.444780764725476</v>
      </c>
      <c r="F129" s="8">
        <v>23.9515576107987</v>
      </c>
      <c r="G129" s="8">
        <v>-2.2560000000000002</v>
      </c>
      <c r="H129" s="8">
        <v>24.251217077151594</v>
      </c>
      <c r="I129" s="8">
        <v>22.31474148735383</v>
      </c>
      <c r="J129" s="8">
        <v>-2.405736969952481</v>
      </c>
      <c r="K129" s="7">
        <v>175</v>
      </c>
      <c r="L129" s="7"/>
      <c r="M129" s="7">
        <v>17.9</v>
      </c>
      <c r="N129" s="2">
        <v>183</v>
      </c>
      <c r="O129" s="2">
        <v>20.3</v>
      </c>
      <c r="P129" s="2">
        <v>13.2</v>
      </c>
      <c r="Q129" s="2">
        <v>195</v>
      </c>
      <c r="R129" s="2">
        <v>15.9</v>
      </c>
      <c r="S129" s="2" t="s">
        <v>44</v>
      </c>
      <c r="T129" s="2">
        <v>22.2</v>
      </c>
      <c r="U129" s="2">
        <v>12.7</v>
      </c>
      <c r="V129" s="2"/>
      <c r="W129" s="2"/>
      <c r="X129" s="2">
        <v>11</v>
      </c>
      <c r="Y129">
        <f t="shared" si="4"/>
        <v>22.2</v>
      </c>
      <c r="Z129">
        <f t="shared" si="5"/>
        <v>12.7</v>
      </c>
      <c r="AA129" s="29">
        <v>2.77</v>
      </c>
      <c r="AB129" s="29">
        <v>2.4</v>
      </c>
      <c r="AC129" s="30">
        <v>-99</v>
      </c>
      <c r="AD129" s="29"/>
    </row>
    <row r="130" spans="1:30" ht="17.25" customHeight="1">
      <c r="A130" s="2">
        <f aca="true" t="shared" si="6" ref="A130:A193">IF(E130&lt;=10,1,IF(AND(E130&gt;10,E130&lt;=20),2,IF(AND(E130&gt;20,E130&lt;=30),3,IF(AND(E130&gt;30,E130&lt;=40),4,IF(E130&gt;40,5,"")))))</f>
        <v>3</v>
      </c>
      <c r="B130" s="9">
        <v>107</v>
      </c>
      <c r="C130" s="7">
        <v>3</v>
      </c>
      <c r="D130" s="7">
        <v>1</v>
      </c>
      <c r="E130" s="8">
        <v>20.43499173194419</v>
      </c>
      <c r="F130" s="8">
        <v>25.640578937991485</v>
      </c>
      <c r="G130" s="8">
        <v>-2.032</v>
      </c>
      <c r="H130" s="8">
        <v>25.98023714848235</v>
      </c>
      <c r="I130" s="8">
        <v>20.400685838993095</v>
      </c>
      <c r="J130" s="8">
        <v>-2.25139383876149</v>
      </c>
      <c r="K130" s="7">
        <v>117</v>
      </c>
      <c r="L130" s="7"/>
      <c r="M130" s="7">
        <v>17</v>
      </c>
      <c r="N130" s="2">
        <v>121</v>
      </c>
      <c r="O130" s="2">
        <v>17.2</v>
      </c>
      <c r="P130" s="2">
        <v>10.9</v>
      </c>
      <c r="Q130" s="2">
        <v>130</v>
      </c>
      <c r="R130" s="2">
        <v>16</v>
      </c>
      <c r="S130" s="2" t="s">
        <v>44</v>
      </c>
      <c r="T130" s="2">
        <v>17.9</v>
      </c>
      <c r="U130" s="2">
        <v>10.2</v>
      </c>
      <c r="V130" s="2"/>
      <c r="W130" s="2"/>
      <c r="X130" s="2">
        <v>11</v>
      </c>
      <c r="Y130">
        <f t="shared" si="4"/>
        <v>17.9</v>
      </c>
      <c r="Z130">
        <f t="shared" si="5"/>
        <v>10.2</v>
      </c>
      <c r="AA130" s="29" t="e">
        <v>#N/A</v>
      </c>
      <c r="AB130" s="29" t="e">
        <v>#N/A</v>
      </c>
      <c r="AC130" s="30">
        <v>-99</v>
      </c>
      <c r="AD130" s="29"/>
    </row>
    <row r="131" spans="1:30" ht="17.25" customHeight="1">
      <c r="A131" s="2">
        <f t="shared" si="6"/>
        <v>3</v>
      </c>
      <c r="B131" s="9">
        <v>156</v>
      </c>
      <c r="C131" s="7">
        <v>3</v>
      </c>
      <c r="D131" s="7">
        <v>1</v>
      </c>
      <c r="E131" s="8">
        <v>29.843491054525142</v>
      </c>
      <c r="F131" s="8">
        <v>25.70610371951529</v>
      </c>
      <c r="G131" s="8">
        <v>-2.524</v>
      </c>
      <c r="H131" s="8">
        <v>25.899981511407027</v>
      </c>
      <c r="I131" s="8">
        <v>29.817441668318253</v>
      </c>
      <c r="J131" s="8">
        <v>-2.5925000643206113</v>
      </c>
      <c r="K131" s="7">
        <v>148</v>
      </c>
      <c r="L131" s="7"/>
      <c r="M131" s="7">
        <v>16.3</v>
      </c>
      <c r="N131" s="2">
        <v>128</v>
      </c>
      <c r="O131" s="2">
        <v>19</v>
      </c>
      <c r="P131" s="2">
        <v>10.2</v>
      </c>
      <c r="Q131" s="2">
        <v>166</v>
      </c>
      <c r="R131" s="2">
        <v>15.5</v>
      </c>
      <c r="S131" s="2" t="s">
        <v>44</v>
      </c>
      <c r="T131" s="2">
        <v>21</v>
      </c>
      <c r="U131" s="2">
        <v>12.8</v>
      </c>
      <c r="V131" s="2"/>
      <c r="W131" s="2"/>
      <c r="X131" s="2">
        <v>11</v>
      </c>
      <c r="Y131">
        <f aca="true" t="shared" si="7" ref="Y131:Y194">T131</f>
        <v>21</v>
      </c>
      <c r="Z131">
        <f aca="true" t="shared" si="8" ref="Z131:Z194">U131</f>
        <v>12.8</v>
      </c>
      <c r="AA131" s="29" t="e">
        <v>#N/A</v>
      </c>
      <c r="AB131" s="29" t="e">
        <v>#N/A</v>
      </c>
      <c r="AC131" s="30">
        <v>-99</v>
      </c>
      <c r="AD131" s="29"/>
    </row>
    <row r="132" spans="1:30" ht="17.25" customHeight="1">
      <c r="A132" s="2">
        <f t="shared" si="6"/>
        <v>3</v>
      </c>
      <c r="B132" s="9">
        <v>152</v>
      </c>
      <c r="C132" s="7">
        <v>3</v>
      </c>
      <c r="D132" s="7">
        <v>1</v>
      </c>
      <c r="E132" s="8">
        <v>24.872663939718787</v>
      </c>
      <c r="F132" s="8">
        <v>25.751301006003803</v>
      </c>
      <c r="G132" s="8">
        <v>-2.447</v>
      </c>
      <c r="H132" s="8">
        <v>25.97993652821554</v>
      </c>
      <c r="I132" s="8">
        <v>24.8232604413887</v>
      </c>
      <c r="J132" s="8">
        <v>-2.7423614123429436</v>
      </c>
      <c r="K132" s="7">
        <v>118</v>
      </c>
      <c r="L132" s="7"/>
      <c r="M132" s="7">
        <v>16.5</v>
      </c>
      <c r="N132" s="2">
        <v>130</v>
      </c>
      <c r="O132" s="2">
        <v>17.2</v>
      </c>
      <c r="P132" s="2">
        <v>11</v>
      </c>
      <c r="Q132" s="2">
        <v>139</v>
      </c>
      <c r="R132" s="2">
        <v>15.3</v>
      </c>
      <c r="S132" s="2" t="s">
        <v>44</v>
      </c>
      <c r="T132" s="2">
        <v>19.1</v>
      </c>
      <c r="U132" s="2">
        <v>12.2</v>
      </c>
      <c r="V132" s="2"/>
      <c r="W132" s="2"/>
      <c r="X132" s="2">
        <v>11</v>
      </c>
      <c r="Y132">
        <f t="shared" si="7"/>
        <v>19.1</v>
      </c>
      <c r="Z132">
        <f t="shared" si="8"/>
        <v>12.2</v>
      </c>
      <c r="AA132" s="29" t="e">
        <v>#N/A</v>
      </c>
      <c r="AB132" s="29" t="e">
        <v>#N/A</v>
      </c>
      <c r="AC132" s="30">
        <v>-99</v>
      </c>
      <c r="AD132" s="29"/>
    </row>
    <row r="133" spans="1:30" ht="17.25" customHeight="1">
      <c r="A133" s="2">
        <f t="shared" si="6"/>
        <v>3</v>
      </c>
      <c r="B133" s="9">
        <v>151</v>
      </c>
      <c r="C133" s="7">
        <v>3</v>
      </c>
      <c r="D133" s="7">
        <v>1</v>
      </c>
      <c r="E133" s="8">
        <v>22.605995362851782</v>
      </c>
      <c r="F133" s="8">
        <v>26.914719917077413</v>
      </c>
      <c r="G133" s="8">
        <v>-2.41</v>
      </c>
      <c r="H133" s="8">
        <v>27.120906412795488</v>
      </c>
      <c r="I133" s="8">
        <v>22.516091474322046</v>
      </c>
      <c r="J133" s="8">
        <v>-2.683853483216116</v>
      </c>
      <c r="K133" s="7">
        <v>135</v>
      </c>
      <c r="L133" s="7"/>
      <c r="M133" s="7">
        <v>17.5</v>
      </c>
      <c r="N133" s="2">
        <v>113</v>
      </c>
      <c r="O133" s="2">
        <v>18.8</v>
      </c>
      <c r="P133" s="2">
        <v>9.8</v>
      </c>
      <c r="Q133" s="2">
        <v>157</v>
      </c>
      <c r="R133" s="2">
        <v>16.2</v>
      </c>
      <c r="S133" s="2" t="s">
        <v>44</v>
      </c>
      <c r="T133" s="2">
        <v>21.2</v>
      </c>
      <c r="U133" s="2">
        <v>10.6</v>
      </c>
      <c r="V133" s="2"/>
      <c r="W133" s="2"/>
      <c r="X133" s="2">
        <v>11</v>
      </c>
      <c r="Y133">
        <f t="shared" si="7"/>
        <v>21.2</v>
      </c>
      <c r="Z133">
        <f t="shared" si="8"/>
        <v>10.6</v>
      </c>
      <c r="AA133" s="29" t="e">
        <v>#N/A</v>
      </c>
      <c r="AB133" s="29" t="e">
        <v>#N/A</v>
      </c>
      <c r="AC133" s="30">
        <v>-99</v>
      </c>
      <c r="AD133" s="29"/>
    </row>
    <row r="134" spans="1:30" ht="17.25" customHeight="1">
      <c r="A134" s="2">
        <f t="shared" si="6"/>
        <v>3</v>
      </c>
      <c r="B134" s="9">
        <v>153</v>
      </c>
      <c r="C134" s="7">
        <v>3</v>
      </c>
      <c r="D134" s="7">
        <v>1</v>
      </c>
      <c r="E134" s="8">
        <v>27.245694408824015</v>
      </c>
      <c r="F134" s="8">
        <v>27.39534218331605</v>
      </c>
      <c r="G134" s="8">
        <v>-2.573</v>
      </c>
      <c r="H134" s="8">
        <v>27.640790905145042</v>
      </c>
      <c r="I134" s="8">
        <v>27.164202553951124</v>
      </c>
      <c r="J134" s="8">
        <v>-2.75211716903841</v>
      </c>
      <c r="K134" s="7">
        <v>107</v>
      </c>
      <c r="L134" s="7"/>
      <c r="M134" s="7">
        <v>15</v>
      </c>
      <c r="N134" s="2">
        <v>103</v>
      </c>
      <c r="O134" s="2">
        <v>15.6</v>
      </c>
      <c r="P134" s="2">
        <v>9.9</v>
      </c>
      <c r="Q134" s="2">
        <v>118</v>
      </c>
      <c r="R134" s="2">
        <v>16.8</v>
      </c>
      <c r="S134" s="2" t="s">
        <v>44</v>
      </c>
      <c r="T134" s="2">
        <v>16.9</v>
      </c>
      <c r="U134" s="2">
        <v>10.5</v>
      </c>
      <c r="V134" s="2"/>
      <c r="W134" s="2"/>
      <c r="X134" s="2">
        <v>11</v>
      </c>
      <c r="Y134">
        <f t="shared" si="7"/>
        <v>16.9</v>
      </c>
      <c r="Z134">
        <f t="shared" si="8"/>
        <v>10.5</v>
      </c>
      <c r="AA134" s="29" t="e">
        <v>#N/A</v>
      </c>
      <c r="AB134" s="29" t="e">
        <v>#N/A</v>
      </c>
      <c r="AC134" s="30">
        <v>-99</v>
      </c>
      <c r="AD134" s="29"/>
    </row>
    <row r="135" spans="1:30" ht="17.25" customHeight="1">
      <c r="A135" s="2">
        <f t="shared" si="6"/>
        <v>3</v>
      </c>
      <c r="B135" s="9">
        <v>155</v>
      </c>
      <c r="C135" s="7">
        <v>3</v>
      </c>
      <c r="D135" s="7">
        <v>1</v>
      </c>
      <c r="E135" s="8">
        <v>28.526839372955436</v>
      </c>
      <c r="F135" s="8">
        <v>27.418333070221454</v>
      </c>
      <c r="G135" s="8">
        <v>-2.679</v>
      </c>
      <c r="H135" s="8">
        <v>27.570659368926243</v>
      </c>
      <c r="I135" s="8">
        <v>28.520825638290596</v>
      </c>
      <c r="J135" s="8">
        <v>-2.8213673357098408</v>
      </c>
      <c r="K135" s="7">
        <v>96</v>
      </c>
      <c r="L135" s="7"/>
      <c r="M135" s="7">
        <v>15.2</v>
      </c>
      <c r="N135" s="2">
        <v>92</v>
      </c>
      <c r="O135" s="2">
        <v>17.1</v>
      </c>
      <c r="P135" s="2">
        <v>11.7</v>
      </c>
      <c r="Q135" s="2">
        <v>102</v>
      </c>
      <c r="R135" s="2">
        <v>15.8</v>
      </c>
      <c r="S135" s="2" t="s">
        <v>44</v>
      </c>
      <c r="T135" s="2">
        <v>17.6</v>
      </c>
      <c r="U135" s="2">
        <v>12.2</v>
      </c>
      <c r="V135" s="2"/>
      <c r="W135" s="2"/>
      <c r="X135" s="2">
        <v>11</v>
      </c>
      <c r="Y135">
        <f t="shared" si="7"/>
        <v>17.6</v>
      </c>
      <c r="Z135">
        <f t="shared" si="8"/>
        <v>12.2</v>
      </c>
      <c r="AA135" s="29" t="e">
        <v>#N/A</v>
      </c>
      <c r="AB135" s="29" t="e">
        <v>#N/A</v>
      </c>
      <c r="AC135" s="30">
        <v>-99</v>
      </c>
      <c r="AD135" s="29"/>
    </row>
    <row r="136" spans="1:30" ht="17.25" customHeight="1">
      <c r="A136" s="2">
        <f t="shared" si="6"/>
        <v>3</v>
      </c>
      <c r="B136" s="9">
        <v>150</v>
      </c>
      <c r="C136" s="7">
        <v>3</v>
      </c>
      <c r="D136" s="7">
        <v>1</v>
      </c>
      <c r="E136" s="8">
        <v>20.57023282275194</v>
      </c>
      <c r="F136" s="8">
        <v>28.425880689571933</v>
      </c>
      <c r="G136" s="8">
        <v>-2.334</v>
      </c>
      <c r="H136" s="8">
        <v>28.686728475999637</v>
      </c>
      <c r="I136" s="8">
        <v>20.492820743124106</v>
      </c>
      <c r="J136" s="8">
        <v>-2.5556472158476318</v>
      </c>
      <c r="K136" s="7">
        <v>88</v>
      </c>
      <c r="L136" s="7"/>
      <c r="M136" s="7">
        <v>14.1</v>
      </c>
      <c r="N136" s="2">
        <v>133</v>
      </c>
      <c r="O136" s="2">
        <v>15.2</v>
      </c>
      <c r="P136" s="2">
        <v>9.5</v>
      </c>
      <c r="Q136" s="2">
        <v>101</v>
      </c>
      <c r="R136" s="2">
        <v>12.1</v>
      </c>
      <c r="S136" s="2" t="s">
        <v>44</v>
      </c>
      <c r="T136" s="2">
        <v>16.2</v>
      </c>
      <c r="U136" s="2">
        <v>11.3</v>
      </c>
      <c r="V136" s="2"/>
      <c r="W136" s="2"/>
      <c r="X136" s="2">
        <v>11</v>
      </c>
      <c r="Y136">
        <f t="shared" si="7"/>
        <v>16.2</v>
      </c>
      <c r="Z136">
        <f t="shared" si="8"/>
        <v>11.3</v>
      </c>
      <c r="AA136" s="29" t="e">
        <v>#N/A</v>
      </c>
      <c r="AB136" s="29" t="e">
        <v>#N/A</v>
      </c>
      <c r="AC136" s="30">
        <v>-99</v>
      </c>
      <c r="AD136" s="29"/>
    </row>
    <row r="137" spans="1:30" ht="17.25" customHeight="1">
      <c r="A137" s="2">
        <f t="shared" si="6"/>
        <v>3</v>
      </c>
      <c r="B137" s="9">
        <v>154</v>
      </c>
      <c r="C137" s="7">
        <v>3</v>
      </c>
      <c r="D137" s="7">
        <v>1</v>
      </c>
      <c r="E137" s="8">
        <v>29.662828173008535</v>
      </c>
      <c r="F137" s="8">
        <v>29.058142341494772</v>
      </c>
      <c r="G137" s="8">
        <v>-2.81</v>
      </c>
      <c r="H137" s="8">
        <v>29.33489975782478</v>
      </c>
      <c r="I137" s="8">
        <v>29.6306133637884</v>
      </c>
      <c r="J137" s="8">
        <v>-3.0315943779432297</v>
      </c>
      <c r="K137" s="7">
        <v>123</v>
      </c>
      <c r="L137" s="7"/>
      <c r="M137" s="7">
        <v>18</v>
      </c>
      <c r="N137" s="2">
        <v>157</v>
      </c>
      <c r="O137" s="2">
        <v>19</v>
      </c>
      <c r="P137" s="2">
        <v>11.4</v>
      </c>
      <c r="Q137" s="2">
        <v>142</v>
      </c>
      <c r="R137" s="2">
        <v>16.7</v>
      </c>
      <c r="S137" s="2" t="s">
        <v>44</v>
      </c>
      <c r="T137" s="2">
        <v>22.1</v>
      </c>
      <c r="U137" s="2">
        <v>13.3</v>
      </c>
      <c r="V137" s="2"/>
      <c r="W137" s="2"/>
      <c r="X137" s="2">
        <v>11</v>
      </c>
      <c r="Y137">
        <f t="shared" si="7"/>
        <v>22.1</v>
      </c>
      <c r="Z137">
        <f t="shared" si="8"/>
        <v>13.3</v>
      </c>
      <c r="AA137" s="29">
        <v>2.19</v>
      </c>
      <c r="AB137" s="29">
        <v>1.64</v>
      </c>
      <c r="AC137" s="30">
        <v>-99</v>
      </c>
      <c r="AD137" s="29"/>
    </row>
    <row r="138" spans="1:30" ht="17.25" customHeight="1">
      <c r="A138" s="2">
        <f t="shared" si="6"/>
        <v>3</v>
      </c>
      <c r="B138" s="9">
        <v>149</v>
      </c>
      <c r="C138" s="7">
        <v>3</v>
      </c>
      <c r="D138" s="7">
        <v>1</v>
      </c>
      <c r="E138" s="8">
        <v>21.731246891674854</v>
      </c>
      <c r="F138" s="8">
        <v>30.61856131651309</v>
      </c>
      <c r="G138" s="8">
        <v>-2.508</v>
      </c>
      <c r="H138" s="8">
        <v>30.927419346835133</v>
      </c>
      <c r="I138" s="8">
        <v>21.493238358784804</v>
      </c>
      <c r="J138" s="8">
        <v>-2.612852997631399</v>
      </c>
      <c r="K138" s="7">
        <v>111</v>
      </c>
      <c r="L138" s="7"/>
      <c r="M138" s="7">
        <v>16.2</v>
      </c>
      <c r="N138" s="2">
        <v>147</v>
      </c>
      <c r="O138" s="2">
        <v>18.9</v>
      </c>
      <c r="P138" s="2">
        <v>9.9</v>
      </c>
      <c r="Q138" s="2">
        <v>136</v>
      </c>
      <c r="R138" s="2">
        <v>14.7</v>
      </c>
      <c r="S138" s="2" t="s">
        <v>44</v>
      </c>
      <c r="T138" s="2">
        <v>20</v>
      </c>
      <c r="U138" s="2">
        <v>10.7</v>
      </c>
      <c r="V138" s="2"/>
      <c r="W138" s="2"/>
      <c r="X138" s="2">
        <v>11</v>
      </c>
      <c r="Y138">
        <f t="shared" si="7"/>
        <v>20</v>
      </c>
      <c r="Z138">
        <f t="shared" si="8"/>
        <v>10.7</v>
      </c>
      <c r="AA138" s="29" t="e">
        <v>#N/A</v>
      </c>
      <c r="AB138" s="29" t="e">
        <v>#N/A</v>
      </c>
      <c r="AC138" s="30">
        <v>-99</v>
      </c>
      <c r="AD138" s="29"/>
    </row>
    <row r="139" spans="1:30" ht="17.25" customHeight="1">
      <c r="A139" s="2">
        <f t="shared" si="6"/>
        <v>3</v>
      </c>
      <c r="B139" s="9">
        <v>148</v>
      </c>
      <c r="C139" s="7">
        <v>3</v>
      </c>
      <c r="D139" s="7">
        <v>1</v>
      </c>
      <c r="E139" s="8">
        <v>22.64647940252953</v>
      </c>
      <c r="F139" s="8">
        <v>30.658554454357528</v>
      </c>
      <c r="G139" s="8">
        <v>-2.746</v>
      </c>
      <c r="H139" s="8">
        <v>31.033513439547345</v>
      </c>
      <c r="I139" s="8">
        <v>22.36628578017641</v>
      </c>
      <c r="J139" s="8">
        <v>-2.8129451414641693</v>
      </c>
      <c r="K139" s="7">
        <v>153</v>
      </c>
      <c r="L139" s="7"/>
      <c r="M139" s="7">
        <v>16</v>
      </c>
      <c r="N139" s="2">
        <v>103</v>
      </c>
      <c r="O139" s="2">
        <v>17.9</v>
      </c>
      <c r="P139" s="2">
        <v>10.1</v>
      </c>
      <c r="Q139" s="2">
        <v>172</v>
      </c>
      <c r="R139" s="2">
        <v>14.9</v>
      </c>
      <c r="S139" s="2" t="s">
        <v>44</v>
      </c>
      <c r="T139" s="2">
        <v>18.8</v>
      </c>
      <c r="U139" s="2">
        <v>11.3</v>
      </c>
      <c r="V139" s="2"/>
      <c r="W139" s="2"/>
      <c r="X139" s="2">
        <v>11</v>
      </c>
      <c r="Y139">
        <f t="shared" si="7"/>
        <v>18.8</v>
      </c>
      <c r="Z139">
        <f t="shared" si="8"/>
        <v>11.3</v>
      </c>
      <c r="AA139" s="29" t="e">
        <v>#N/A</v>
      </c>
      <c r="AB139" s="29" t="e">
        <v>#N/A</v>
      </c>
      <c r="AC139" s="30">
        <v>-99</v>
      </c>
      <c r="AD139" s="29"/>
    </row>
    <row r="140" spans="1:30" ht="17.25" customHeight="1">
      <c r="A140" s="2">
        <f t="shared" si="6"/>
        <v>3</v>
      </c>
      <c r="B140" s="9">
        <v>144</v>
      </c>
      <c r="C140" s="7">
        <v>3</v>
      </c>
      <c r="D140" s="7">
        <v>1</v>
      </c>
      <c r="E140" s="8">
        <v>25.891974444870296</v>
      </c>
      <c r="F140" s="8">
        <v>31.105704250445505</v>
      </c>
      <c r="G140" s="8">
        <v>-3.047</v>
      </c>
      <c r="H140" s="8">
        <v>31.336907764931514</v>
      </c>
      <c r="I140" s="8">
        <v>25.83628719273078</v>
      </c>
      <c r="J140" s="8">
        <v>-3.1436032131203318</v>
      </c>
      <c r="K140" s="7">
        <v>105</v>
      </c>
      <c r="L140" s="7"/>
      <c r="M140" s="7">
        <v>15.6</v>
      </c>
      <c r="N140" s="2">
        <v>169</v>
      </c>
      <c r="O140" s="2">
        <v>17.5</v>
      </c>
      <c r="P140" s="2">
        <v>11.8</v>
      </c>
      <c r="Q140" s="2">
        <v>110</v>
      </c>
      <c r="R140" s="2">
        <v>14.6</v>
      </c>
      <c r="S140" s="2" t="s">
        <v>44</v>
      </c>
      <c r="T140" s="2">
        <v>18.3</v>
      </c>
      <c r="U140" s="2">
        <v>11.8</v>
      </c>
      <c r="V140" s="2"/>
      <c r="W140" s="2" t="s">
        <v>26</v>
      </c>
      <c r="X140" s="2">
        <v>11</v>
      </c>
      <c r="Y140">
        <f t="shared" si="7"/>
        <v>18.3</v>
      </c>
      <c r="Z140">
        <f t="shared" si="8"/>
        <v>11.8</v>
      </c>
      <c r="AA140" s="29" t="e">
        <v>#N/A</v>
      </c>
      <c r="AB140" s="29" t="e">
        <v>#N/A</v>
      </c>
      <c r="AC140" s="30">
        <v>-99</v>
      </c>
      <c r="AD140" s="29"/>
    </row>
    <row r="141" spans="1:30" ht="17.25" customHeight="1">
      <c r="A141" s="2">
        <f t="shared" si="6"/>
        <v>3</v>
      </c>
      <c r="B141" s="9">
        <v>145</v>
      </c>
      <c r="C141" s="7">
        <v>3</v>
      </c>
      <c r="D141" s="7">
        <v>1</v>
      </c>
      <c r="E141" s="8">
        <v>26.41524585489111</v>
      </c>
      <c r="F141" s="8">
        <v>31.263543667115822</v>
      </c>
      <c r="G141" s="8">
        <v>-3.032</v>
      </c>
      <c r="H141" s="8">
        <v>31.412409000554437</v>
      </c>
      <c r="I141" s="8">
        <v>26.279865032709772</v>
      </c>
      <c r="J141" s="8">
        <v>-3.252664060906617</v>
      </c>
      <c r="K141" s="7">
        <v>120</v>
      </c>
      <c r="L141" s="7"/>
      <c r="M141" s="7">
        <v>15.8</v>
      </c>
      <c r="N141" s="2">
        <v>179</v>
      </c>
      <c r="O141" s="2">
        <v>18.1</v>
      </c>
      <c r="P141" s="2">
        <v>11</v>
      </c>
      <c r="Q141" s="2">
        <v>133</v>
      </c>
      <c r="R141" s="2">
        <v>15.9</v>
      </c>
      <c r="S141" s="2" t="s">
        <v>44</v>
      </c>
      <c r="T141" s="2">
        <v>19.8</v>
      </c>
      <c r="U141" s="2">
        <v>12.1</v>
      </c>
      <c r="V141" s="2"/>
      <c r="W141" s="2" t="s">
        <v>27</v>
      </c>
      <c r="X141" s="2">
        <v>11</v>
      </c>
      <c r="Y141">
        <f t="shared" si="7"/>
        <v>19.8</v>
      </c>
      <c r="Z141">
        <f t="shared" si="8"/>
        <v>12.1</v>
      </c>
      <c r="AA141" s="29" t="e">
        <v>#N/A</v>
      </c>
      <c r="AB141" s="29" t="e">
        <v>#N/A</v>
      </c>
      <c r="AC141" s="30">
        <v>-99</v>
      </c>
      <c r="AD141" s="29"/>
    </row>
    <row r="142" spans="1:30" ht="17.25" customHeight="1">
      <c r="A142" s="2">
        <f t="shared" si="6"/>
        <v>3</v>
      </c>
      <c r="B142" s="9">
        <v>197</v>
      </c>
      <c r="C142" s="7">
        <v>4</v>
      </c>
      <c r="D142" s="7">
        <v>1</v>
      </c>
      <c r="E142" s="8">
        <v>29.527081296602162</v>
      </c>
      <c r="F142" s="8">
        <v>32.21193224977115</v>
      </c>
      <c r="G142" s="8">
        <v>-3.254</v>
      </c>
      <c r="H142" s="8">
        <v>32.52388786296938</v>
      </c>
      <c r="I142" s="8">
        <v>29.391011185041997</v>
      </c>
      <c r="J142" s="8">
        <v>-3.3910146057402004</v>
      </c>
      <c r="K142" s="7">
        <v>143</v>
      </c>
      <c r="L142" s="7">
        <v>123</v>
      </c>
      <c r="M142" s="7">
        <v>16.9</v>
      </c>
      <c r="N142" s="2">
        <v>158</v>
      </c>
      <c r="O142" s="2">
        <v>18.7</v>
      </c>
      <c r="P142" s="2">
        <v>11.2</v>
      </c>
      <c r="Q142" s="2">
        <v>164</v>
      </c>
      <c r="R142" s="2">
        <v>17.2</v>
      </c>
      <c r="S142" s="2" t="s">
        <v>44</v>
      </c>
      <c r="T142" s="2">
        <v>19.9</v>
      </c>
      <c r="U142" s="2">
        <v>10.4</v>
      </c>
      <c r="V142" s="2"/>
      <c r="W142" s="2"/>
      <c r="X142" s="2">
        <v>11</v>
      </c>
      <c r="Y142">
        <f t="shared" si="7"/>
        <v>19.9</v>
      </c>
      <c r="Z142">
        <f t="shared" si="8"/>
        <v>10.4</v>
      </c>
      <c r="AA142" s="29" t="e">
        <v>#N/A</v>
      </c>
      <c r="AB142" s="29" t="e">
        <v>#N/A</v>
      </c>
      <c r="AC142" s="30">
        <v>-99</v>
      </c>
      <c r="AD142" s="29"/>
    </row>
    <row r="143" spans="1:30" ht="17.25" customHeight="1">
      <c r="A143" s="2">
        <f t="shared" si="6"/>
        <v>3</v>
      </c>
      <c r="B143" s="9">
        <v>147</v>
      </c>
      <c r="C143" s="7">
        <v>3</v>
      </c>
      <c r="D143" s="7">
        <v>1</v>
      </c>
      <c r="E143" s="8">
        <v>23.755644018262945</v>
      </c>
      <c r="F143" s="8">
        <v>33.97553559015028</v>
      </c>
      <c r="G143" s="8">
        <v>-2.771</v>
      </c>
      <c r="H143" s="8">
        <v>34.28910428463796</v>
      </c>
      <c r="I143" s="8">
        <v>23.61529275984101</v>
      </c>
      <c r="J143" s="8">
        <v>-2.9504105393002726</v>
      </c>
      <c r="K143" s="7">
        <v>161</v>
      </c>
      <c r="L143" s="7">
        <v>137</v>
      </c>
      <c r="M143" s="7">
        <v>16.3</v>
      </c>
      <c r="N143" s="2">
        <v>121</v>
      </c>
      <c r="O143" s="2">
        <v>18.9</v>
      </c>
      <c r="P143" s="2">
        <v>8.7</v>
      </c>
      <c r="Q143" s="2">
        <v>182</v>
      </c>
      <c r="R143" s="2">
        <v>14.8</v>
      </c>
      <c r="S143" s="2" t="s">
        <v>44</v>
      </c>
      <c r="T143" s="2">
        <v>18.8</v>
      </c>
      <c r="U143" s="2">
        <v>11.7</v>
      </c>
      <c r="V143" s="2"/>
      <c r="W143" s="2"/>
      <c r="X143" s="2">
        <v>11</v>
      </c>
      <c r="Y143">
        <f t="shared" si="7"/>
        <v>18.8</v>
      </c>
      <c r="Z143">
        <f t="shared" si="8"/>
        <v>11.7</v>
      </c>
      <c r="AA143" s="29">
        <v>2.76</v>
      </c>
      <c r="AB143" s="29">
        <v>1.55</v>
      </c>
      <c r="AC143" s="30">
        <v>-99</v>
      </c>
      <c r="AD143" s="29"/>
    </row>
    <row r="144" spans="1:30" ht="17.25" customHeight="1">
      <c r="A144" s="2">
        <f t="shared" si="6"/>
        <v>3</v>
      </c>
      <c r="B144" s="9">
        <v>137</v>
      </c>
      <c r="C144" s="7">
        <v>3</v>
      </c>
      <c r="D144" s="7">
        <v>1</v>
      </c>
      <c r="E144" s="8">
        <v>20.18759893943866</v>
      </c>
      <c r="F144" s="8">
        <v>33.97705725957407</v>
      </c>
      <c r="G144" s="8">
        <v>-2.742</v>
      </c>
      <c r="H144" s="8">
        <v>34.17230314500757</v>
      </c>
      <c r="I144" s="8">
        <v>20.090235539013417</v>
      </c>
      <c r="J144" s="8">
        <v>-2.9003944311780145</v>
      </c>
      <c r="K144" s="7">
        <v>130</v>
      </c>
      <c r="L144" s="7"/>
      <c r="M144" s="7">
        <v>15.5</v>
      </c>
      <c r="N144" s="2">
        <v>175</v>
      </c>
      <c r="O144" s="2">
        <v>17.8</v>
      </c>
      <c r="P144" s="2">
        <v>9.7</v>
      </c>
      <c r="Q144" s="2">
        <v>149</v>
      </c>
      <c r="R144" s="2">
        <v>15.5</v>
      </c>
      <c r="S144" s="2" t="s">
        <v>44</v>
      </c>
      <c r="T144" s="2">
        <v>19.9</v>
      </c>
      <c r="U144" s="2">
        <v>10.7</v>
      </c>
      <c r="V144" s="2"/>
      <c r="W144" s="2"/>
      <c r="X144" s="2">
        <v>11</v>
      </c>
      <c r="Y144">
        <f t="shared" si="7"/>
        <v>19.9</v>
      </c>
      <c r="Z144">
        <f t="shared" si="8"/>
        <v>10.7</v>
      </c>
      <c r="AA144" s="29" t="e">
        <v>#N/A</v>
      </c>
      <c r="AB144" s="29" t="e">
        <v>#N/A</v>
      </c>
      <c r="AC144" s="30">
        <v>-99</v>
      </c>
      <c r="AD144" s="29"/>
    </row>
    <row r="145" spans="1:30" ht="17.25" customHeight="1">
      <c r="A145" s="2">
        <f t="shared" si="6"/>
        <v>3</v>
      </c>
      <c r="B145" s="9">
        <v>146</v>
      </c>
      <c r="C145" s="7">
        <v>3</v>
      </c>
      <c r="D145" s="7">
        <v>1</v>
      </c>
      <c r="E145" s="8">
        <v>24.1249995974338</v>
      </c>
      <c r="F145" s="8">
        <v>34.03951571312111</v>
      </c>
      <c r="G145" s="8">
        <v>-2.943</v>
      </c>
      <c r="H145" s="8">
        <v>34.39256507706697</v>
      </c>
      <c r="I145" s="8">
        <v>23.96498130379978</v>
      </c>
      <c r="J145" s="8">
        <v>-3.0037890388110737</v>
      </c>
      <c r="K145" s="7">
        <v>153</v>
      </c>
      <c r="L145" s="7"/>
      <c r="M145" s="7">
        <v>16.5</v>
      </c>
      <c r="N145" s="2">
        <v>163</v>
      </c>
      <c r="O145" s="2">
        <v>19.1</v>
      </c>
      <c r="P145" s="2">
        <v>10.4</v>
      </c>
      <c r="Q145" s="2">
        <v>172</v>
      </c>
      <c r="R145" s="2">
        <v>14.8</v>
      </c>
      <c r="S145" s="2" t="s">
        <v>44</v>
      </c>
      <c r="T145" s="2">
        <v>20</v>
      </c>
      <c r="U145" s="2">
        <v>12.3</v>
      </c>
      <c r="V145" s="2"/>
      <c r="W145" s="2"/>
      <c r="X145" s="2">
        <v>11</v>
      </c>
      <c r="Y145">
        <f t="shared" si="7"/>
        <v>20</v>
      </c>
      <c r="Z145">
        <f t="shared" si="8"/>
        <v>12.3</v>
      </c>
      <c r="AA145" s="29" t="e">
        <v>#N/A</v>
      </c>
      <c r="AB145" s="29" t="e">
        <v>#N/A</v>
      </c>
      <c r="AC145" s="30">
        <v>-99</v>
      </c>
      <c r="AD145" s="29"/>
    </row>
    <row r="146" spans="1:30" ht="17.25" customHeight="1">
      <c r="A146" s="2">
        <f t="shared" si="6"/>
        <v>3</v>
      </c>
      <c r="B146" s="9">
        <v>143</v>
      </c>
      <c r="C146" s="7">
        <v>3</v>
      </c>
      <c r="D146" s="7">
        <v>1</v>
      </c>
      <c r="E146" s="8">
        <v>27.89020164646595</v>
      </c>
      <c r="F146" s="8">
        <v>34.248918506713004</v>
      </c>
      <c r="G146" s="8">
        <v>-2.971</v>
      </c>
      <c r="H146" s="8">
        <v>34.526585071157186</v>
      </c>
      <c r="I146" s="8">
        <v>27.74510649488203</v>
      </c>
      <c r="J146" s="8">
        <v>-3.2153584825523325</v>
      </c>
      <c r="K146" s="7">
        <v>178</v>
      </c>
      <c r="L146" s="7"/>
      <c r="M146" s="7">
        <v>18</v>
      </c>
      <c r="N146" s="2">
        <v>127</v>
      </c>
      <c r="O146" s="2">
        <v>19.6</v>
      </c>
      <c r="P146" s="2">
        <v>11.3</v>
      </c>
      <c r="Q146" s="2">
        <v>200</v>
      </c>
      <c r="R146" s="2">
        <v>16.3</v>
      </c>
      <c r="S146" s="2" t="s">
        <v>44</v>
      </c>
      <c r="T146" s="2">
        <v>20.6</v>
      </c>
      <c r="U146" s="2">
        <v>11.3</v>
      </c>
      <c r="V146" s="2"/>
      <c r="W146" s="2"/>
      <c r="X146" s="2">
        <v>11</v>
      </c>
      <c r="Y146">
        <f t="shared" si="7"/>
        <v>20.6</v>
      </c>
      <c r="Z146">
        <f t="shared" si="8"/>
        <v>11.3</v>
      </c>
      <c r="AA146" s="29" t="e">
        <v>#N/A</v>
      </c>
      <c r="AB146" s="29" t="e">
        <v>#N/A</v>
      </c>
      <c r="AC146" s="30">
        <v>-99</v>
      </c>
      <c r="AD146" s="29"/>
    </row>
    <row r="147" spans="1:30" ht="17.25" customHeight="1">
      <c r="A147" s="2">
        <f t="shared" si="6"/>
        <v>3</v>
      </c>
      <c r="B147" s="9">
        <v>142</v>
      </c>
      <c r="C147" s="7">
        <v>3</v>
      </c>
      <c r="D147" s="7">
        <v>1</v>
      </c>
      <c r="E147" s="8">
        <v>27.816313431631414</v>
      </c>
      <c r="F147" s="8">
        <v>34.45232581166678</v>
      </c>
      <c r="G147" s="8">
        <v>-2.923</v>
      </c>
      <c r="H147" s="8">
        <v>34.711154800783724</v>
      </c>
      <c r="I147" s="8">
        <v>27.701930885755473</v>
      </c>
      <c r="J147" s="8">
        <v>-3.181287050196734</v>
      </c>
      <c r="K147" s="7">
        <v>98</v>
      </c>
      <c r="L147" s="7"/>
      <c r="M147" s="7">
        <v>12.5</v>
      </c>
      <c r="N147" s="2">
        <v>118</v>
      </c>
      <c r="O147" s="2">
        <v>11.9</v>
      </c>
      <c r="P147" s="2">
        <v>8.2</v>
      </c>
      <c r="Q147" s="2">
        <v>99</v>
      </c>
      <c r="R147" s="2">
        <v>16.3</v>
      </c>
      <c r="S147" s="2" t="s">
        <v>44</v>
      </c>
      <c r="T147" s="2">
        <v>12.3</v>
      </c>
      <c r="U147" s="2">
        <v>8.5</v>
      </c>
      <c r="V147" s="2"/>
      <c r="W147" s="2" t="s">
        <v>28</v>
      </c>
      <c r="X147" s="2">
        <v>11</v>
      </c>
      <c r="Y147">
        <f t="shared" si="7"/>
        <v>12.3</v>
      </c>
      <c r="Z147">
        <f t="shared" si="8"/>
        <v>8.5</v>
      </c>
      <c r="AA147" s="29" t="e">
        <v>#N/A</v>
      </c>
      <c r="AB147" s="29" t="e">
        <v>#N/A</v>
      </c>
      <c r="AC147" s="30">
        <v>-99</v>
      </c>
      <c r="AD147" s="29"/>
    </row>
    <row r="148" spans="1:30" ht="17.25" customHeight="1">
      <c r="A148" s="2">
        <f t="shared" si="6"/>
        <v>3</v>
      </c>
      <c r="B148" s="9">
        <v>138</v>
      </c>
      <c r="C148" s="7">
        <v>3</v>
      </c>
      <c r="D148" s="7">
        <v>1</v>
      </c>
      <c r="E148" s="8">
        <v>22.390234597064236</v>
      </c>
      <c r="F148" s="8">
        <v>36.6460460493138</v>
      </c>
      <c r="G148" s="8">
        <v>-3.244</v>
      </c>
      <c r="H148" s="8">
        <v>36.895434330016265</v>
      </c>
      <c r="I148" s="8">
        <v>22.2315966397672</v>
      </c>
      <c r="J148" s="8">
        <v>-3.346523256195681</v>
      </c>
      <c r="K148" s="7">
        <v>121</v>
      </c>
      <c r="L148" s="7"/>
      <c r="M148" s="7">
        <v>15.5</v>
      </c>
      <c r="N148" s="2">
        <v>144</v>
      </c>
      <c r="O148" s="2">
        <v>17.5</v>
      </c>
      <c r="P148" s="2">
        <v>10.4</v>
      </c>
      <c r="Q148" s="2">
        <v>140</v>
      </c>
      <c r="R148" s="2">
        <v>15.2</v>
      </c>
      <c r="S148" s="2" t="s">
        <v>44</v>
      </c>
      <c r="T148" s="2">
        <v>18.2</v>
      </c>
      <c r="U148" s="2">
        <v>10.4</v>
      </c>
      <c r="V148" s="2"/>
      <c r="W148" s="2"/>
      <c r="X148" s="2">
        <v>11</v>
      </c>
      <c r="Y148">
        <f t="shared" si="7"/>
        <v>18.2</v>
      </c>
      <c r="Z148">
        <f t="shared" si="8"/>
        <v>10.4</v>
      </c>
      <c r="AA148" s="29" t="e">
        <v>#N/A</v>
      </c>
      <c r="AB148" s="29" t="e">
        <v>#N/A</v>
      </c>
      <c r="AC148" s="30">
        <v>-99</v>
      </c>
      <c r="AD148" s="29"/>
    </row>
    <row r="149" spans="1:30" ht="17.25" customHeight="1">
      <c r="A149" s="2">
        <f t="shared" si="6"/>
        <v>3</v>
      </c>
      <c r="B149" s="9">
        <v>140</v>
      </c>
      <c r="C149" s="7">
        <v>3</v>
      </c>
      <c r="D149" s="7">
        <v>1</v>
      </c>
      <c r="E149" s="8">
        <v>25.74763424633712</v>
      </c>
      <c r="F149" s="8">
        <v>36.89268058676203</v>
      </c>
      <c r="G149" s="8">
        <v>-3.65</v>
      </c>
      <c r="H149" s="8">
        <v>37.15216014429555</v>
      </c>
      <c r="I149" s="8">
        <v>25.58486744690963</v>
      </c>
      <c r="J149" s="8">
        <v>-3.808238004568368</v>
      </c>
      <c r="K149" s="7">
        <v>131</v>
      </c>
      <c r="L149" s="7"/>
      <c r="M149" s="7">
        <v>17.8</v>
      </c>
      <c r="N149" s="2">
        <v>84</v>
      </c>
      <c r="O149" s="2">
        <v>18.8</v>
      </c>
      <c r="P149" s="2">
        <v>11.6</v>
      </c>
      <c r="Q149" s="2">
        <v>150</v>
      </c>
      <c r="R149" s="2">
        <v>14.2</v>
      </c>
      <c r="S149" s="2" t="s">
        <v>44</v>
      </c>
      <c r="T149" s="2">
        <v>21.3</v>
      </c>
      <c r="U149" s="2">
        <v>13</v>
      </c>
      <c r="V149" s="2"/>
      <c r="W149" s="2"/>
      <c r="X149" s="2">
        <v>11</v>
      </c>
      <c r="Y149">
        <f t="shared" si="7"/>
        <v>21.3</v>
      </c>
      <c r="Z149">
        <f t="shared" si="8"/>
        <v>13</v>
      </c>
      <c r="AA149" s="29">
        <v>2.87</v>
      </c>
      <c r="AB149" s="29">
        <v>2.24</v>
      </c>
      <c r="AC149" s="30">
        <v>-99</v>
      </c>
      <c r="AD149" s="29"/>
    </row>
    <row r="150" spans="1:30" ht="17.25" customHeight="1">
      <c r="A150" s="2">
        <f t="shared" si="6"/>
        <v>3</v>
      </c>
      <c r="B150" s="9">
        <v>141</v>
      </c>
      <c r="C150" s="7">
        <v>3</v>
      </c>
      <c r="D150" s="7">
        <v>1</v>
      </c>
      <c r="E150" s="8">
        <v>28.49111625666068</v>
      </c>
      <c r="F150" s="8">
        <v>38.25269068195655</v>
      </c>
      <c r="G150" s="8">
        <v>-3.912</v>
      </c>
      <c r="H150" s="8">
        <v>38.41627930011423</v>
      </c>
      <c r="I150" s="8">
        <v>28.475715559009224</v>
      </c>
      <c r="J150" s="8">
        <v>-4.094250865924093</v>
      </c>
      <c r="K150" s="7">
        <v>137</v>
      </c>
      <c r="L150" s="7"/>
      <c r="M150" s="7">
        <v>17</v>
      </c>
      <c r="N150" s="2">
        <v>191</v>
      </c>
      <c r="O150" s="2">
        <v>18.3</v>
      </c>
      <c r="P150" s="2">
        <v>10.2</v>
      </c>
      <c r="Q150" s="2">
        <v>154</v>
      </c>
      <c r="R150" s="2">
        <v>15</v>
      </c>
      <c r="S150" s="2" t="s">
        <v>44</v>
      </c>
      <c r="T150" s="2">
        <v>20.8</v>
      </c>
      <c r="U150" s="2">
        <v>11.7</v>
      </c>
      <c r="V150" s="2"/>
      <c r="W150" s="2"/>
      <c r="X150" s="2">
        <v>11</v>
      </c>
      <c r="Y150">
        <f t="shared" si="7"/>
        <v>20.8</v>
      </c>
      <c r="Z150">
        <f t="shared" si="8"/>
        <v>11.7</v>
      </c>
      <c r="AA150" s="29" t="e">
        <v>#N/A</v>
      </c>
      <c r="AB150" s="29" t="e">
        <v>#N/A</v>
      </c>
      <c r="AC150" s="30">
        <v>-99</v>
      </c>
      <c r="AD150" s="29"/>
    </row>
    <row r="151" spans="1:30" ht="17.25" customHeight="1">
      <c r="A151" s="2">
        <f t="shared" si="6"/>
        <v>3</v>
      </c>
      <c r="B151" s="9">
        <v>139</v>
      </c>
      <c r="C151" s="7">
        <v>3</v>
      </c>
      <c r="D151" s="7">
        <v>1</v>
      </c>
      <c r="E151" s="8">
        <v>26.674655575701003</v>
      </c>
      <c r="F151" s="8">
        <v>39.63564968153951</v>
      </c>
      <c r="G151" s="8">
        <v>-3.941</v>
      </c>
      <c r="H151" s="8">
        <v>39.92628442769843</v>
      </c>
      <c r="I151" s="8">
        <v>26.469907855269675</v>
      </c>
      <c r="J151" s="8">
        <v>-4.0021006628990206</v>
      </c>
      <c r="K151" s="7">
        <v>165</v>
      </c>
      <c r="L151" s="7"/>
      <c r="M151" s="7">
        <v>17.4</v>
      </c>
      <c r="N151" s="2">
        <v>147</v>
      </c>
      <c r="O151" s="2">
        <v>19.5</v>
      </c>
      <c r="P151" s="2">
        <v>10.7</v>
      </c>
      <c r="Q151" s="2">
        <v>180</v>
      </c>
      <c r="R151" s="2">
        <v>14.8</v>
      </c>
      <c r="S151" s="2" t="s">
        <v>44</v>
      </c>
      <c r="T151" s="2">
        <v>21.2</v>
      </c>
      <c r="U151" s="2">
        <v>12.7</v>
      </c>
      <c r="V151" s="2"/>
      <c r="W151" s="2"/>
      <c r="X151" s="2">
        <v>11</v>
      </c>
      <c r="Y151">
        <f t="shared" si="7"/>
        <v>21.2</v>
      </c>
      <c r="Z151">
        <f t="shared" si="8"/>
        <v>12.7</v>
      </c>
      <c r="AA151" s="29" t="e">
        <v>#N/A</v>
      </c>
      <c r="AB151" s="29" t="e">
        <v>#N/A</v>
      </c>
      <c r="AC151" s="30">
        <v>-99</v>
      </c>
      <c r="AD151" s="29"/>
    </row>
    <row r="152" spans="1:30" ht="17.25" customHeight="1">
      <c r="A152" s="2">
        <f t="shared" si="6"/>
        <v>3</v>
      </c>
      <c r="B152" s="9">
        <v>132</v>
      </c>
      <c r="C152" s="7">
        <v>3</v>
      </c>
      <c r="D152" s="7">
        <v>1</v>
      </c>
      <c r="E152" s="8">
        <v>21.527727141508148</v>
      </c>
      <c r="F152" s="8">
        <v>39.66281019142206</v>
      </c>
      <c r="G152" s="8">
        <v>-3.517</v>
      </c>
      <c r="H152" s="8">
        <v>39.9619133316262</v>
      </c>
      <c r="I152" s="8">
        <v>21.292752269228377</v>
      </c>
      <c r="J152" s="8">
        <v>-3.630884371482302</v>
      </c>
      <c r="K152" s="7">
        <v>129</v>
      </c>
      <c r="L152" s="7"/>
      <c r="M152" s="7">
        <v>16.5</v>
      </c>
      <c r="N152" s="2">
        <v>123</v>
      </c>
      <c r="O152" s="2">
        <v>19.1</v>
      </c>
      <c r="P152" s="2">
        <v>10.2</v>
      </c>
      <c r="Q152" s="2">
        <v>152</v>
      </c>
      <c r="R152" s="2">
        <v>17.6</v>
      </c>
      <c r="S152" s="2" t="s">
        <v>44</v>
      </c>
      <c r="T152" s="2">
        <v>20.7</v>
      </c>
      <c r="U152" s="2">
        <v>11.1</v>
      </c>
      <c r="V152" s="2"/>
      <c r="W152" s="2"/>
      <c r="X152" s="2">
        <v>11</v>
      </c>
      <c r="Y152">
        <f t="shared" si="7"/>
        <v>20.7</v>
      </c>
      <c r="Z152">
        <f t="shared" si="8"/>
        <v>11.1</v>
      </c>
      <c r="AA152" s="29" t="e">
        <v>#N/A</v>
      </c>
      <c r="AB152" s="29" t="e">
        <v>#N/A</v>
      </c>
      <c r="AC152" s="30">
        <v>-99</v>
      </c>
      <c r="AD152" s="29"/>
    </row>
    <row r="153" spans="1:30" ht="17.25" customHeight="1">
      <c r="A153" s="2">
        <f t="shared" si="6"/>
        <v>4</v>
      </c>
      <c r="B153" s="9">
        <v>173</v>
      </c>
      <c r="C153" s="7">
        <v>3</v>
      </c>
      <c r="D153" s="7">
        <v>1</v>
      </c>
      <c r="E153" s="8">
        <v>37.110805320295974</v>
      </c>
      <c r="F153" s="8">
        <v>1.2519764530900237</v>
      </c>
      <c r="G153" s="8">
        <v>-1.8</v>
      </c>
      <c r="H153" s="8">
        <v>1.4609193171146861</v>
      </c>
      <c r="I153" s="8">
        <v>37.19181991918168</v>
      </c>
      <c r="J153" s="8">
        <v>-1.8471460880489525</v>
      </c>
      <c r="K153" s="7">
        <v>182</v>
      </c>
      <c r="L153" s="7"/>
      <c r="M153" s="7">
        <v>18.3</v>
      </c>
      <c r="N153" s="2">
        <v>202</v>
      </c>
      <c r="O153" s="2">
        <v>21.1</v>
      </c>
      <c r="P153" s="2">
        <v>10.1</v>
      </c>
      <c r="Q153" s="2">
        <v>215</v>
      </c>
      <c r="R153" s="2">
        <v>14.8</v>
      </c>
      <c r="S153" s="2" t="s">
        <v>44</v>
      </c>
      <c r="T153" s="2">
        <v>20.6</v>
      </c>
      <c r="U153" s="2">
        <v>10.1</v>
      </c>
      <c r="V153" s="2"/>
      <c r="W153" s="2"/>
      <c r="X153" s="2">
        <v>11</v>
      </c>
      <c r="Y153">
        <f t="shared" si="7"/>
        <v>20.6</v>
      </c>
      <c r="Z153">
        <f t="shared" si="8"/>
        <v>10.1</v>
      </c>
      <c r="AA153" s="29" t="e">
        <v>#N/A</v>
      </c>
      <c r="AB153" s="29" t="e">
        <v>#N/A</v>
      </c>
      <c r="AC153" s="30">
        <v>-99</v>
      </c>
      <c r="AD153" s="29"/>
    </row>
    <row r="154" spans="1:30" ht="17.25" customHeight="1">
      <c r="A154" s="2">
        <f t="shared" si="6"/>
        <v>4</v>
      </c>
      <c r="B154" s="9">
        <v>171</v>
      </c>
      <c r="C154" s="7">
        <v>3</v>
      </c>
      <c r="D154" s="7">
        <v>1</v>
      </c>
      <c r="E154" s="8">
        <v>33.98227581566336</v>
      </c>
      <c r="F154" s="8">
        <v>4.0881358524615035</v>
      </c>
      <c r="G154" s="8">
        <v>-1.635</v>
      </c>
      <c r="H154" s="8">
        <v>4.329929033386859</v>
      </c>
      <c r="I154" s="8">
        <v>34.1046799979352</v>
      </c>
      <c r="J154" s="8">
        <v>-1.7964537215611713</v>
      </c>
      <c r="K154" s="7">
        <v>180</v>
      </c>
      <c r="L154" s="7"/>
      <c r="M154" s="7">
        <v>18.3</v>
      </c>
      <c r="N154" s="2">
        <v>203</v>
      </c>
      <c r="O154" s="2">
        <v>21.5</v>
      </c>
      <c r="P154" s="2">
        <v>11.2</v>
      </c>
      <c r="Q154" s="2">
        <v>207</v>
      </c>
      <c r="R154" s="2">
        <v>17.6</v>
      </c>
      <c r="S154" s="2" t="s">
        <v>44</v>
      </c>
      <c r="T154" s="2">
        <v>21.9</v>
      </c>
      <c r="U154" s="2">
        <v>12.4</v>
      </c>
      <c r="V154" s="2"/>
      <c r="W154" s="2"/>
      <c r="X154" s="2">
        <v>11</v>
      </c>
      <c r="Y154">
        <f t="shared" si="7"/>
        <v>21.9</v>
      </c>
      <c r="Z154">
        <f t="shared" si="8"/>
        <v>12.4</v>
      </c>
      <c r="AA154" s="29">
        <v>3.36</v>
      </c>
      <c r="AB154" s="29">
        <v>2.93</v>
      </c>
      <c r="AC154" s="30">
        <v>-99</v>
      </c>
      <c r="AD154" s="29"/>
    </row>
    <row r="155" spans="1:30" ht="17.25" customHeight="1">
      <c r="A155" s="2">
        <f t="shared" si="6"/>
        <v>4</v>
      </c>
      <c r="B155" s="9">
        <v>174</v>
      </c>
      <c r="C155" s="7">
        <v>3</v>
      </c>
      <c r="D155" s="7">
        <v>1</v>
      </c>
      <c r="E155" s="8">
        <v>37.66472953153733</v>
      </c>
      <c r="F155" s="8">
        <v>4.1609893386236445</v>
      </c>
      <c r="G155" s="8">
        <v>-1.7920000000000003</v>
      </c>
      <c r="H155" s="8">
        <v>4.3088555914906115</v>
      </c>
      <c r="I155" s="8">
        <v>37.7206440066651</v>
      </c>
      <c r="J155" s="8">
        <v>-1.862289742042984</v>
      </c>
      <c r="K155" s="7">
        <v>118</v>
      </c>
      <c r="L155" s="7"/>
      <c r="M155" s="7">
        <v>16.9</v>
      </c>
      <c r="N155" s="2">
        <v>152</v>
      </c>
      <c r="O155" s="2">
        <v>18.9</v>
      </c>
      <c r="P155" s="2">
        <v>6.8</v>
      </c>
      <c r="Q155" s="2">
        <v>129</v>
      </c>
      <c r="R155" s="2">
        <v>13.9</v>
      </c>
      <c r="S155" s="2" t="s">
        <v>44</v>
      </c>
      <c r="T155" s="2">
        <v>19.1</v>
      </c>
      <c r="U155" s="2">
        <v>14</v>
      </c>
      <c r="V155" s="2"/>
      <c r="W155" s="2"/>
      <c r="X155" s="2">
        <v>11</v>
      </c>
      <c r="Y155">
        <f t="shared" si="7"/>
        <v>19.1</v>
      </c>
      <c r="Z155">
        <f t="shared" si="8"/>
        <v>14</v>
      </c>
      <c r="AA155" s="29" t="e">
        <v>#N/A</v>
      </c>
      <c r="AB155" s="29" t="e">
        <v>#N/A</v>
      </c>
      <c r="AC155" s="30">
        <v>-99</v>
      </c>
      <c r="AD155" s="29"/>
    </row>
    <row r="156" spans="1:30" ht="17.25" customHeight="1">
      <c r="A156" s="2">
        <f t="shared" si="6"/>
        <v>4</v>
      </c>
      <c r="B156" s="9">
        <v>169</v>
      </c>
      <c r="C156" s="7">
        <v>3</v>
      </c>
      <c r="D156" s="7">
        <v>1</v>
      </c>
      <c r="E156" s="8">
        <v>32.48339410003014</v>
      </c>
      <c r="F156" s="8">
        <v>6.124367077676461</v>
      </c>
      <c r="G156" s="8">
        <v>-1.74</v>
      </c>
      <c r="H156" s="8">
        <v>6.22071784698012</v>
      </c>
      <c r="I156" s="8">
        <v>32.56262811950272</v>
      </c>
      <c r="J156" s="8">
        <v>-1.80042612634788</v>
      </c>
      <c r="K156" s="7">
        <v>150</v>
      </c>
      <c r="L156" s="7"/>
      <c r="M156" s="7">
        <v>18</v>
      </c>
      <c r="N156" s="2">
        <v>199</v>
      </c>
      <c r="O156" s="2">
        <v>19.7</v>
      </c>
      <c r="P156" s="2">
        <v>12.5</v>
      </c>
      <c r="Q156" s="2">
        <v>164</v>
      </c>
      <c r="R156" s="2">
        <v>15.7</v>
      </c>
      <c r="S156" s="2" t="s">
        <v>44</v>
      </c>
      <c r="T156" s="2">
        <v>21.3</v>
      </c>
      <c r="U156" s="2">
        <v>11.9</v>
      </c>
      <c r="V156" s="2"/>
      <c r="W156" s="2"/>
      <c r="X156" s="2">
        <v>11</v>
      </c>
      <c r="Y156">
        <f t="shared" si="7"/>
        <v>21.3</v>
      </c>
      <c r="Z156">
        <f t="shared" si="8"/>
        <v>11.9</v>
      </c>
      <c r="AA156" s="29" t="e">
        <v>#N/A</v>
      </c>
      <c r="AB156" s="29" t="e">
        <v>#N/A</v>
      </c>
      <c r="AC156" s="30">
        <v>-99</v>
      </c>
      <c r="AD156" s="29"/>
    </row>
    <row r="157" spans="1:30" ht="17.25" customHeight="1">
      <c r="A157" s="2">
        <f t="shared" si="6"/>
        <v>4</v>
      </c>
      <c r="B157" s="9">
        <v>170</v>
      </c>
      <c r="C157" s="7">
        <v>3</v>
      </c>
      <c r="D157" s="7">
        <v>1</v>
      </c>
      <c r="E157" s="8">
        <v>35.41814476889744</v>
      </c>
      <c r="F157" s="8">
        <v>6.436315008560644</v>
      </c>
      <c r="G157" s="8">
        <v>-1.556</v>
      </c>
      <c r="H157" s="8">
        <v>6.596186187900598</v>
      </c>
      <c r="I157" s="8">
        <v>35.47788616092457</v>
      </c>
      <c r="J157" s="8">
        <v>-1.774041952285967</v>
      </c>
      <c r="K157" s="7">
        <v>125</v>
      </c>
      <c r="L157" s="7"/>
      <c r="M157" s="7">
        <v>15.2</v>
      </c>
      <c r="N157" s="2">
        <v>105</v>
      </c>
      <c r="O157" s="2">
        <v>17.6</v>
      </c>
      <c r="P157" s="2">
        <v>10.5</v>
      </c>
      <c r="Q157" s="2">
        <v>140</v>
      </c>
      <c r="R157" s="2">
        <v>16.1</v>
      </c>
      <c r="S157" s="2" t="s">
        <v>44</v>
      </c>
      <c r="T157" s="2">
        <v>18.1</v>
      </c>
      <c r="U157" s="2">
        <v>11.5</v>
      </c>
      <c r="V157" s="2"/>
      <c r="W157" s="2"/>
      <c r="X157" s="2">
        <v>11</v>
      </c>
      <c r="Y157">
        <f t="shared" si="7"/>
        <v>18.1</v>
      </c>
      <c r="Z157">
        <f t="shared" si="8"/>
        <v>11.5</v>
      </c>
      <c r="AA157" s="29" t="e">
        <v>#N/A</v>
      </c>
      <c r="AB157" s="29" t="e">
        <v>#N/A</v>
      </c>
      <c r="AC157" s="30">
        <v>-99</v>
      </c>
      <c r="AD157" s="29"/>
    </row>
    <row r="158" spans="1:30" ht="17.25" customHeight="1">
      <c r="A158" s="2">
        <f t="shared" si="6"/>
        <v>4</v>
      </c>
      <c r="B158" s="9">
        <v>175</v>
      </c>
      <c r="C158" s="7">
        <v>3</v>
      </c>
      <c r="D158" s="7">
        <v>1</v>
      </c>
      <c r="E158" s="8">
        <v>37.95662483676314</v>
      </c>
      <c r="F158" s="8">
        <v>7.065435779993691</v>
      </c>
      <c r="G158" s="8">
        <v>-1.559</v>
      </c>
      <c r="H158" s="8">
        <v>7.235975800203745</v>
      </c>
      <c r="I158" s="8">
        <v>38.00085822131401</v>
      </c>
      <c r="J158" s="8">
        <v>-1.5892465653522514</v>
      </c>
      <c r="K158" s="7">
        <v>177</v>
      </c>
      <c r="L158" s="7">
        <v>142</v>
      </c>
      <c r="M158" s="7">
        <v>18.2</v>
      </c>
      <c r="N158" s="2">
        <v>147</v>
      </c>
      <c r="O158" s="2">
        <v>19.3</v>
      </c>
      <c r="P158" s="2">
        <v>9</v>
      </c>
      <c r="Q158" s="2">
        <v>209</v>
      </c>
      <c r="R158" s="2">
        <v>14.6</v>
      </c>
      <c r="S158" s="2" t="s">
        <v>44</v>
      </c>
      <c r="T158" s="2">
        <v>20.4</v>
      </c>
      <c r="U158" s="2">
        <v>9.3</v>
      </c>
      <c r="V158" s="2"/>
      <c r="W158" s="2"/>
      <c r="X158" s="2">
        <v>11</v>
      </c>
      <c r="Y158">
        <f t="shared" si="7"/>
        <v>20.4</v>
      </c>
      <c r="Z158">
        <f t="shared" si="8"/>
        <v>9.3</v>
      </c>
      <c r="AA158" s="29" t="e">
        <v>#N/A</v>
      </c>
      <c r="AB158" s="29" t="e">
        <v>#N/A</v>
      </c>
      <c r="AC158" s="30">
        <v>-99</v>
      </c>
      <c r="AD158" s="29"/>
    </row>
    <row r="159" spans="1:30" ht="17.25" customHeight="1">
      <c r="A159" s="2">
        <f t="shared" si="6"/>
        <v>4</v>
      </c>
      <c r="B159" s="9">
        <v>168</v>
      </c>
      <c r="C159" s="7">
        <v>3</v>
      </c>
      <c r="D159" s="7">
        <v>1</v>
      </c>
      <c r="E159" s="8">
        <v>33.85556789547783</v>
      </c>
      <c r="F159" s="8">
        <v>8.16289009081285</v>
      </c>
      <c r="G159" s="8">
        <v>-1.66</v>
      </c>
      <c r="H159" s="8">
        <v>8.258361506380727</v>
      </c>
      <c r="I159" s="8">
        <v>33.89323140709696</v>
      </c>
      <c r="J159" s="8">
        <v>-1.8385006712079788</v>
      </c>
      <c r="K159" s="7">
        <v>136</v>
      </c>
      <c r="L159" s="7"/>
      <c r="M159" s="7">
        <v>16.7</v>
      </c>
      <c r="N159" s="2">
        <v>133</v>
      </c>
      <c r="O159" s="2">
        <v>18.7</v>
      </c>
      <c r="P159" s="2">
        <v>11.2</v>
      </c>
      <c r="Q159" s="2">
        <v>152</v>
      </c>
      <c r="R159" s="2">
        <v>15.8</v>
      </c>
      <c r="S159" s="2" t="s">
        <v>44</v>
      </c>
      <c r="T159" s="2">
        <v>19.9</v>
      </c>
      <c r="U159" s="2">
        <v>11.9</v>
      </c>
      <c r="V159" s="2"/>
      <c r="W159" s="2"/>
      <c r="X159" s="2">
        <v>11</v>
      </c>
      <c r="Y159">
        <f t="shared" si="7"/>
        <v>19.9</v>
      </c>
      <c r="Z159">
        <f t="shared" si="8"/>
        <v>11.9</v>
      </c>
      <c r="AA159" s="29">
        <v>3.04</v>
      </c>
      <c r="AB159" s="29">
        <v>2.82</v>
      </c>
      <c r="AC159" s="30">
        <v>-99</v>
      </c>
      <c r="AD159" s="29"/>
    </row>
    <row r="160" spans="1:30" ht="17.25" customHeight="1">
      <c r="A160" s="2">
        <f t="shared" si="6"/>
        <v>4</v>
      </c>
      <c r="B160" s="9">
        <v>176</v>
      </c>
      <c r="C160" s="7">
        <v>3</v>
      </c>
      <c r="D160" s="7">
        <v>1</v>
      </c>
      <c r="E160" s="8">
        <v>36.44157797058375</v>
      </c>
      <c r="F160" s="8">
        <v>8.888752261924349</v>
      </c>
      <c r="G160" s="8">
        <v>-1.472</v>
      </c>
      <c r="H160" s="8">
        <v>9.00195734625701</v>
      </c>
      <c r="I160" s="8">
        <v>36.489136010041136</v>
      </c>
      <c r="J160" s="8">
        <v>-1.6091314582424383</v>
      </c>
      <c r="K160" s="7">
        <v>147</v>
      </c>
      <c r="L160" s="7"/>
      <c r="M160" s="7">
        <v>16.6</v>
      </c>
      <c r="N160" s="2">
        <v>170</v>
      </c>
      <c r="O160" s="2">
        <v>18</v>
      </c>
      <c r="P160" s="2">
        <v>11.1</v>
      </c>
      <c r="Q160" s="2">
        <v>156</v>
      </c>
      <c r="R160" s="2">
        <v>17.2</v>
      </c>
      <c r="S160" s="2" t="s">
        <v>44</v>
      </c>
      <c r="T160" s="2">
        <v>19.4</v>
      </c>
      <c r="U160" s="2">
        <v>13.2</v>
      </c>
      <c r="V160" s="2"/>
      <c r="W160" s="2"/>
      <c r="X160" s="2">
        <v>11</v>
      </c>
      <c r="Y160">
        <f t="shared" si="7"/>
        <v>19.4</v>
      </c>
      <c r="Z160">
        <f t="shared" si="8"/>
        <v>13.2</v>
      </c>
      <c r="AA160" s="29" t="e">
        <v>#N/A</v>
      </c>
      <c r="AB160" s="29" t="e">
        <v>#N/A</v>
      </c>
      <c r="AC160" s="30">
        <v>-99</v>
      </c>
      <c r="AD160" s="29"/>
    </row>
    <row r="161" spans="1:30" ht="17.25" customHeight="1">
      <c r="A161" s="2">
        <f t="shared" si="6"/>
        <v>4</v>
      </c>
      <c r="B161" s="9">
        <v>167</v>
      </c>
      <c r="C161" s="7">
        <v>3</v>
      </c>
      <c r="D161" s="7">
        <v>1</v>
      </c>
      <c r="E161" s="8">
        <v>31.589334052302565</v>
      </c>
      <c r="F161" s="8">
        <v>9.771313283895765</v>
      </c>
      <c r="G161" s="8">
        <v>-1.579</v>
      </c>
      <c r="H161" s="8">
        <v>9.933813805543615</v>
      </c>
      <c r="I161" s="8">
        <v>31.6252963095292</v>
      </c>
      <c r="J161" s="8">
        <v>-1.6313327482055335</v>
      </c>
      <c r="K161" s="7">
        <v>128</v>
      </c>
      <c r="L161" s="7"/>
      <c r="M161" s="7">
        <v>16.5</v>
      </c>
      <c r="N161" s="2">
        <v>155</v>
      </c>
      <c r="O161" s="2">
        <v>17.7</v>
      </c>
      <c r="P161" s="2">
        <v>10.2</v>
      </c>
      <c r="Q161" s="2">
        <v>135</v>
      </c>
      <c r="R161" s="2">
        <v>15.3</v>
      </c>
      <c r="S161" s="2" t="s">
        <v>44</v>
      </c>
      <c r="T161" s="2">
        <v>19.2</v>
      </c>
      <c r="U161" s="2">
        <v>10.3</v>
      </c>
      <c r="V161" s="2"/>
      <c r="W161" s="2"/>
      <c r="X161" s="2">
        <v>11</v>
      </c>
      <c r="Y161">
        <f t="shared" si="7"/>
        <v>19.2</v>
      </c>
      <c r="Z161">
        <f t="shared" si="8"/>
        <v>10.3</v>
      </c>
      <c r="AA161" s="29" t="e">
        <v>#N/A</v>
      </c>
      <c r="AB161" s="29" t="e">
        <v>#N/A</v>
      </c>
      <c r="AC161" s="30">
        <v>-99</v>
      </c>
      <c r="AD161" s="29"/>
    </row>
    <row r="162" spans="1:30" ht="17.25" customHeight="1">
      <c r="A162" s="2">
        <f t="shared" si="6"/>
        <v>4</v>
      </c>
      <c r="B162" s="9">
        <v>177</v>
      </c>
      <c r="C162" s="7">
        <v>3</v>
      </c>
      <c r="D162" s="7">
        <v>1</v>
      </c>
      <c r="E162" s="8">
        <v>39.04634360022028</v>
      </c>
      <c r="F162" s="8">
        <v>10.666527561185813</v>
      </c>
      <c r="G162" s="8">
        <v>-1.884</v>
      </c>
      <c r="H162" s="8">
        <v>10.981167405351567</v>
      </c>
      <c r="I162" s="8">
        <v>39.09423549264024</v>
      </c>
      <c r="J162" s="8">
        <v>-1.9858159583555004</v>
      </c>
      <c r="K162" s="7">
        <v>137</v>
      </c>
      <c r="L162" s="7"/>
      <c r="M162" s="7">
        <v>18.5</v>
      </c>
      <c r="N162" s="2">
        <v>136</v>
      </c>
      <c r="O162" s="2">
        <v>20.5</v>
      </c>
      <c r="P162" s="2">
        <v>12.4</v>
      </c>
      <c r="Q162" s="2">
        <v>160</v>
      </c>
      <c r="R162" s="2">
        <v>16.3</v>
      </c>
      <c r="S162" s="2" t="s">
        <v>44</v>
      </c>
      <c r="T162" s="2">
        <v>21.5</v>
      </c>
      <c r="U162" s="2">
        <v>13</v>
      </c>
      <c r="V162" s="2"/>
      <c r="W162" s="2"/>
      <c r="X162" s="2">
        <v>11</v>
      </c>
      <c r="Y162">
        <f t="shared" si="7"/>
        <v>21.5</v>
      </c>
      <c r="Z162">
        <f t="shared" si="8"/>
        <v>13</v>
      </c>
      <c r="AA162" s="29" t="e">
        <v>#N/A</v>
      </c>
      <c r="AB162" s="29" t="e">
        <v>#N/A</v>
      </c>
      <c r="AC162" s="30">
        <v>-99</v>
      </c>
      <c r="AD162" s="29"/>
    </row>
    <row r="163" spans="1:30" ht="17.25" customHeight="1">
      <c r="A163" s="2">
        <f t="shared" si="6"/>
        <v>4</v>
      </c>
      <c r="B163" s="9">
        <v>166</v>
      </c>
      <c r="C163" s="7">
        <v>3</v>
      </c>
      <c r="D163" s="7">
        <v>1</v>
      </c>
      <c r="E163" s="8">
        <v>34.31847580232448</v>
      </c>
      <c r="F163" s="8">
        <v>10.88639817227302</v>
      </c>
      <c r="G163" s="8">
        <v>-1.569</v>
      </c>
      <c r="H163" s="8">
        <v>11.001316206394389</v>
      </c>
      <c r="I163" s="8">
        <v>34.33961545131854</v>
      </c>
      <c r="J163" s="8">
        <v>-1.7726836697435786</v>
      </c>
      <c r="K163" s="7">
        <v>142</v>
      </c>
      <c r="L163" s="7"/>
      <c r="M163" s="7">
        <v>17</v>
      </c>
      <c r="N163" s="2">
        <v>150</v>
      </c>
      <c r="O163" s="2">
        <v>19.7</v>
      </c>
      <c r="P163" s="2">
        <v>10.4</v>
      </c>
      <c r="Q163" s="2">
        <v>155</v>
      </c>
      <c r="R163" s="2">
        <v>19</v>
      </c>
      <c r="S163" s="2" t="s">
        <v>44</v>
      </c>
      <c r="T163" s="2">
        <v>19.9</v>
      </c>
      <c r="U163" s="2">
        <v>12.3</v>
      </c>
      <c r="V163" s="2"/>
      <c r="W163" s="2"/>
      <c r="X163" s="2">
        <v>11</v>
      </c>
      <c r="Y163">
        <f t="shared" si="7"/>
        <v>19.9</v>
      </c>
      <c r="Z163">
        <f t="shared" si="8"/>
        <v>12.3</v>
      </c>
      <c r="AA163" s="29" t="e">
        <v>#N/A</v>
      </c>
      <c r="AB163" s="29" t="e">
        <v>#N/A</v>
      </c>
      <c r="AC163" s="30">
        <v>-99</v>
      </c>
      <c r="AD163" s="29"/>
    </row>
    <row r="164" spans="1:30" ht="17.25" customHeight="1">
      <c r="A164" s="2">
        <f t="shared" si="6"/>
        <v>4</v>
      </c>
      <c r="B164" s="9">
        <v>165</v>
      </c>
      <c r="C164" s="7">
        <v>3</v>
      </c>
      <c r="D164" s="7">
        <v>1</v>
      </c>
      <c r="E164" s="8">
        <v>32.60922335222917</v>
      </c>
      <c r="F164" s="8">
        <v>12.508174183885972</v>
      </c>
      <c r="G164" s="8">
        <v>-1.6420000000000001</v>
      </c>
      <c r="H164" s="8">
        <v>12.681638645315639</v>
      </c>
      <c r="I164" s="8">
        <v>32.60332240383002</v>
      </c>
      <c r="J164" s="8">
        <v>-1.8242361879949396</v>
      </c>
      <c r="K164" s="7">
        <v>146</v>
      </c>
      <c r="L164" s="7"/>
      <c r="M164" s="7">
        <v>18.5</v>
      </c>
      <c r="N164" s="2">
        <v>111</v>
      </c>
      <c r="O164" s="2">
        <v>20</v>
      </c>
      <c r="P164" s="2">
        <v>12.3</v>
      </c>
      <c r="Q164" s="2">
        <v>158</v>
      </c>
      <c r="R164" s="2">
        <v>16.2</v>
      </c>
      <c r="S164" s="2" t="s">
        <v>44</v>
      </c>
      <c r="T164" s="2">
        <v>20.9</v>
      </c>
      <c r="U164" s="2">
        <v>12.3</v>
      </c>
      <c r="V164" s="2"/>
      <c r="W164" s="2"/>
      <c r="X164" s="2">
        <v>11</v>
      </c>
      <c r="Y164">
        <f t="shared" si="7"/>
        <v>20.9</v>
      </c>
      <c r="Z164">
        <f t="shared" si="8"/>
        <v>12.3</v>
      </c>
      <c r="AA164" s="29" t="e">
        <v>#N/A</v>
      </c>
      <c r="AB164" s="29" t="e">
        <v>#N/A</v>
      </c>
      <c r="AC164" s="30">
        <v>-99</v>
      </c>
      <c r="AD164" s="29"/>
    </row>
    <row r="165" spans="1:30" ht="17.25" customHeight="1">
      <c r="A165" s="2">
        <f t="shared" si="6"/>
        <v>4</v>
      </c>
      <c r="B165" s="9">
        <v>178</v>
      </c>
      <c r="C165" s="7">
        <v>3</v>
      </c>
      <c r="D165" s="7">
        <v>1</v>
      </c>
      <c r="E165" s="8">
        <v>36.671097480139416</v>
      </c>
      <c r="F165" s="8">
        <v>12.638552629241698</v>
      </c>
      <c r="G165" s="8">
        <v>-1.744</v>
      </c>
      <c r="H165" s="8">
        <v>12.79021452723641</v>
      </c>
      <c r="I165" s="8">
        <v>36.81110773373145</v>
      </c>
      <c r="J165" s="8">
        <v>-1.9019895456145193</v>
      </c>
      <c r="K165" s="7">
        <v>161</v>
      </c>
      <c r="L165" s="7"/>
      <c r="M165" s="7">
        <v>18.3</v>
      </c>
      <c r="N165" s="2">
        <v>167</v>
      </c>
      <c r="O165" s="2">
        <v>20.6</v>
      </c>
      <c r="P165" s="2">
        <v>10.4</v>
      </c>
      <c r="Q165" s="2">
        <v>181</v>
      </c>
      <c r="R165" s="2">
        <v>15.2</v>
      </c>
      <c r="S165" s="2" t="s">
        <v>44</v>
      </c>
      <c r="T165" s="2">
        <v>21.8</v>
      </c>
      <c r="U165" s="2">
        <v>12.5</v>
      </c>
      <c r="V165" s="2"/>
      <c r="W165" s="2"/>
      <c r="X165" s="2">
        <v>11</v>
      </c>
      <c r="Y165">
        <f t="shared" si="7"/>
        <v>21.8</v>
      </c>
      <c r="Z165">
        <f t="shared" si="8"/>
        <v>12.5</v>
      </c>
      <c r="AA165" s="29">
        <v>3.48</v>
      </c>
      <c r="AB165" s="29">
        <v>2.68</v>
      </c>
      <c r="AC165" s="30">
        <v>-99</v>
      </c>
      <c r="AD165" s="29"/>
    </row>
    <row r="166" spans="1:30" ht="17.25" customHeight="1">
      <c r="A166" s="2">
        <f t="shared" si="6"/>
        <v>4</v>
      </c>
      <c r="B166" s="9">
        <v>179</v>
      </c>
      <c r="C166" s="7">
        <v>3</v>
      </c>
      <c r="D166" s="7">
        <v>1</v>
      </c>
      <c r="E166" s="8">
        <v>38.41003645077353</v>
      </c>
      <c r="F166" s="8">
        <v>13.902057380483257</v>
      </c>
      <c r="G166" s="8">
        <v>-1.705</v>
      </c>
      <c r="H166" s="8">
        <v>14.25663713318678</v>
      </c>
      <c r="I166" s="8">
        <v>38.453892388150074</v>
      </c>
      <c r="J166" s="8">
        <v>-1.8333985905592707</v>
      </c>
      <c r="K166" s="7">
        <v>126</v>
      </c>
      <c r="L166" s="7"/>
      <c r="M166" s="7">
        <v>16.5</v>
      </c>
      <c r="N166" s="2">
        <v>128</v>
      </c>
      <c r="O166" s="2">
        <v>17.4</v>
      </c>
      <c r="P166" s="2">
        <v>11.9</v>
      </c>
      <c r="Q166" s="2">
        <v>140</v>
      </c>
      <c r="R166" s="2">
        <v>16.7</v>
      </c>
      <c r="S166" s="2" t="s">
        <v>44</v>
      </c>
      <c r="T166" s="2">
        <v>18.7</v>
      </c>
      <c r="U166" s="2">
        <v>12.4</v>
      </c>
      <c r="V166" s="2"/>
      <c r="W166" s="2"/>
      <c r="X166" s="2">
        <v>11</v>
      </c>
      <c r="Y166">
        <f t="shared" si="7"/>
        <v>18.7</v>
      </c>
      <c r="Z166">
        <f t="shared" si="8"/>
        <v>12.4</v>
      </c>
      <c r="AA166" s="29" t="e">
        <v>#N/A</v>
      </c>
      <c r="AB166" s="29" t="e">
        <v>#N/A</v>
      </c>
      <c r="AC166" s="30">
        <v>-99</v>
      </c>
      <c r="AD166" s="29"/>
    </row>
    <row r="167" spans="1:30" ht="17.25" customHeight="1">
      <c r="A167" s="2">
        <f t="shared" si="6"/>
        <v>4</v>
      </c>
      <c r="B167" s="9">
        <v>164</v>
      </c>
      <c r="C167" s="7">
        <v>3</v>
      </c>
      <c r="D167" s="7">
        <v>1</v>
      </c>
      <c r="E167" s="8">
        <v>34.55720855570533</v>
      </c>
      <c r="F167" s="8">
        <v>14.675148714663374</v>
      </c>
      <c r="G167" s="8">
        <v>-1.783</v>
      </c>
      <c r="H167" s="8">
        <v>14.750205450597047</v>
      </c>
      <c r="I167" s="8">
        <v>34.55080950962518</v>
      </c>
      <c r="J167" s="8">
        <v>-1.88898579024865</v>
      </c>
      <c r="K167" s="7">
        <v>106</v>
      </c>
      <c r="L167" s="7"/>
      <c r="M167" s="7">
        <v>15.7</v>
      </c>
      <c r="N167" s="2">
        <v>153</v>
      </c>
      <c r="O167" s="2">
        <v>17.5</v>
      </c>
      <c r="P167" s="2">
        <v>10.5</v>
      </c>
      <c r="Q167" s="2">
        <v>117</v>
      </c>
      <c r="R167" s="2">
        <v>17.3</v>
      </c>
      <c r="S167" s="2" t="s">
        <v>44</v>
      </c>
      <c r="T167" s="2">
        <v>18.9</v>
      </c>
      <c r="U167" s="2">
        <v>12.4</v>
      </c>
      <c r="V167" s="2"/>
      <c r="W167" s="2"/>
      <c r="X167" s="2">
        <v>11</v>
      </c>
      <c r="Y167">
        <f t="shared" si="7"/>
        <v>18.9</v>
      </c>
      <c r="Z167">
        <f t="shared" si="8"/>
        <v>12.4</v>
      </c>
      <c r="AA167" s="29" t="e">
        <v>#N/A</v>
      </c>
      <c r="AB167" s="29" t="e">
        <v>#N/A</v>
      </c>
      <c r="AC167" s="30">
        <v>-99</v>
      </c>
      <c r="AD167" s="29"/>
    </row>
    <row r="168" spans="1:30" ht="17.25" customHeight="1">
      <c r="A168" s="2">
        <f t="shared" si="6"/>
        <v>4</v>
      </c>
      <c r="B168" s="9">
        <v>96</v>
      </c>
      <c r="C168" s="7">
        <v>3</v>
      </c>
      <c r="D168" s="7">
        <v>1</v>
      </c>
      <c r="E168" s="8">
        <v>30.039109075089353</v>
      </c>
      <c r="F168" s="8">
        <v>15.034873725272334</v>
      </c>
      <c r="G168" s="8">
        <v>-1.9689999999999999</v>
      </c>
      <c r="H168" s="8">
        <v>15.251096456538288</v>
      </c>
      <c r="I168" s="8">
        <v>30.057370989151345</v>
      </c>
      <c r="J168" s="8">
        <v>-2.0535877897851935</v>
      </c>
      <c r="K168" s="7">
        <v>152</v>
      </c>
      <c r="L168" s="7"/>
      <c r="M168" s="7">
        <v>18.4</v>
      </c>
      <c r="N168" s="2">
        <v>165</v>
      </c>
      <c r="O168" s="2">
        <v>20.1</v>
      </c>
      <c r="P168" s="2">
        <v>13</v>
      </c>
      <c r="Q168" s="2">
        <v>167</v>
      </c>
      <c r="R168" s="2">
        <v>18.8</v>
      </c>
      <c r="S168" s="2" t="s">
        <v>44</v>
      </c>
      <c r="T168" s="2">
        <v>21.2</v>
      </c>
      <c r="U168" s="2">
        <v>11.2</v>
      </c>
      <c r="V168" s="2"/>
      <c r="W168" s="2"/>
      <c r="X168" s="2">
        <v>11</v>
      </c>
      <c r="Y168">
        <f t="shared" si="7"/>
        <v>21.2</v>
      </c>
      <c r="Z168">
        <f t="shared" si="8"/>
        <v>11.2</v>
      </c>
      <c r="AA168" s="29" t="e">
        <v>#N/A</v>
      </c>
      <c r="AB168" s="29" t="e">
        <v>#N/A</v>
      </c>
      <c r="AC168" s="30">
        <v>-99</v>
      </c>
      <c r="AD168" s="29"/>
    </row>
    <row r="169" spans="1:30" ht="17.25" customHeight="1">
      <c r="A169" s="2">
        <f t="shared" si="6"/>
        <v>4</v>
      </c>
      <c r="B169" s="9">
        <v>180</v>
      </c>
      <c r="C169" s="7">
        <v>3</v>
      </c>
      <c r="D169" s="7">
        <v>1</v>
      </c>
      <c r="E169" s="8">
        <v>39.12186945109336</v>
      </c>
      <c r="F169" s="8">
        <v>16.0445948363182</v>
      </c>
      <c r="G169" s="8">
        <v>-1.66</v>
      </c>
      <c r="H169" s="8">
        <v>16.184850838310943</v>
      </c>
      <c r="I169" s="8">
        <v>39.21082072157896</v>
      </c>
      <c r="J169" s="8">
        <v>-1.898863804795794</v>
      </c>
      <c r="K169" s="7">
        <v>162</v>
      </c>
      <c r="L169" s="7"/>
      <c r="M169" s="7">
        <v>16.7</v>
      </c>
      <c r="N169" s="2">
        <v>142</v>
      </c>
      <c r="O169" s="2">
        <v>19.1</v>
      </c>
      <c r="P169" s="2">
        <v>10.1</v>
      </c>
      <c r="Q169" s="2">
        <v>183</v>
      </c>
      <c r="R169" s="2">
        <v>16.5</v>
      </c>
      <c r="S169" s="2" t="s">
        <v>44</v>
      </c>
      <c r="T169" s="2">
        <v>21.1</v>
      </c>
      <c r="U169" s="2">
        <v>11.4</v>
      </c>
      <c r="V169" s="2"/>
      <c r="W169" s="2"/>
      <c r="X169" s="2">
        <v>11</v>
      </c>
      <c r="Y169">
        <f t="shared" si="7"/>
        <v>21.1</v>
      </c>
      <c r="Z169">
        <f t="shared" si="8"/>
        <v>11.4</v>
      </c>
      <c r="AA169" s="29" t="e">
        <v>#N/A</v>
      </c>
      <c r="AB169" s="29" t="e">
        <v>#N/A</v>
      </c>
      <c r="AC169" s="30">
        <v>-99</v>
      </c>
      <c r="AD169" s="29"/>
    </row>
    <row r="170" spans="1:30" ht="17.25" customHeight="1">
      <c r="A170" s="2">
        <f t="shared" si="6"/>
        <v>4</v>
      </c>
      <c r="B170" s="9">
        <v>181</v>
      </c>
      <c r="C170" s="7">
        <v>3</v>
      </c>
      <c r="D170" s="7">
        <v>1</v>
      </c>
      <c r="E170" s="8">
        <v>35.641396351552125</v>
      </c>
      <c r="F170" s="8">
        <v>16.53424468403582</v>
      </c>
      <c r="G170" s="8">
        <v>-1.74</v>
      </c>
      <c r="H170" s="8">
        <v>16.658052273166486</v>
      </c>
      <c r="I170" s="8">
        <v>35.6390219000309</v>
      </c>
      <c r="J170" s="8">
        <v>-1.9266335647470703</v>
      </c>
      <c r="K170" s="7">
        <v>114</v>
      </c>
      <c r="L170" s="7"/>
      <c r="M170" s="7">
        <v>15.4</v>
      </c>
      <c r="N170" s="2">
        <v>123</v>
      </c>
      <c r="O170" s="2">
        <v>16.8</v>
      </c>
      <c r="P170" s="2">
        <v>9.4</v>
      </c>
      <c r="Q170" s="2">
        <v>133</v>
      </c>
      <c r="R170" s="2">
        <v>19.5</v>
      </c>
      <c r="S170" s="2" t="s">
        <v>44</v>
      </c>
      <c r="T170" s="2">
        <v>19.7</v>
      </c>
      <c r="U170" s="2">
        <v>12.1</v>
      </c>
      <c r="V170" s="2"/>
      <c r="W170" s="2"/>
      <c r="X170" s="2">
        <v>11</v>
      </c>
      <c r="Y170">
        <f t="shared" si="7"/>
        <v>19.7</v>
      </c>
      <c r="Z170">
        <f t="shared" si="8"/>
        <v>12.1</v>
      </c>
      <c r="AA170" s="29" t="e">
        <v>#N/A</v>
      </c>
      <c r="AB170" s="29" t="e">
        <v>#N/A</v>
      </c>
      <c r="AC170" s="30">
        <v>-99</v>
      </c>
      <c r="AD170" s="29"/>
    </row>
    <row r="171" spans="1:30" ht="17.25" customHeight="1">
      <c r="A171" s="2">
        <f t="shared" si="6"/>
        <v>4</v>
      </c>
      <c r="B171" s="9">
        <v>163</v>
      </c>
      <c r="C171" s="7">
        <v>3</v>
      </c>
      <c r="D171" s="7">
        <v>1</v>
      </c>
      <c r="E171" s="8">
        <v>32.8885743378307</v>
      </c>
      <c r="F171" s="8">
        <v>16.574306645678558</v>
      </c>
      <c r="G171" s="8">
        <v>-2.212</v>
      </c>
      <c r="H171" s="8">
        <v>16.59765253852011</v>
      </c>
      <c r="I171" s="8">
        <v>32.86610437387918</v>
      </c>
      <c r="J171" s="8">
        <v>-2.247111120543556</v>
      </c>
      <c r="K171" s="7">
        <v>150</v>
      </c>
      <c r="L171" s="7">
        <v>122</v>
      </c>
      <c r="M171" s="7">
        <v>17.5</v>
      </c>
      <c r="N171" s="2">
        <v>162</v>
      </c>
      <c r="O171" s="2">
        <v>19.1</v>
      </c>
      <c r="P171" s="2">
        <v>11.1</v>
      </c>
      <c r="Q171" s="2">
        <v>170</v>
      </c>
      <c r="R171" s="2">
        <v>15.5</v>
      </c>
      <c r="S171" s="2" t="s">
        <v>44</v>
      </c>
      <c r="T171" s="2">
        <v>21.2</v>
      </c>
      <c r="U171" s="2">
        <v>12</v>
      </c>
      <c r="V171" s="2"/>
      <c r="W171" s="2"/>
      <c r="X171" s="2">
        <v>11</v>
      </c>
      <c r="Y171">
        <f t="shared" si="7"/>
        <v>21.2</v>
      </c>
      <c r="Z171">
        <f t="shared" si="8"/>
        <v>12</v>
      </c>
      <c r="AA171" s="29">
        <v>2.72</v>
      </c>
      <c r="AB171" s="29">
        <v>2.03</v>
      </c>
      <c r="AC171" s="30">
        <v>-99</v>
      </c>
      <c r="AD171" s="29"/>
    </row>
    <row r="172" spans="1:30" ht="17.25" customHeight="1">
      <c r="A172" s="2">
        <f t="shared" si="6"/>
        <v>4</v>
      </c>
      <c r="B172" s="9">
        <v>182</v>
      </c>
      <c r="C172" s="7">
        <v>3</v>
      </c>
      <c r="D172" s="7">
        <v>1</v>
      </c>
      <c r="E172" s="8">
        <v>36.00438406572523</v>
      </c>
      <c r="F172" s="8">
        <v>18.724291468777956</v>
      </c>
      <c r="G172" s="8">
        <v>-2.179</v>
      </c>
      <c r="H172" s="8">
        <v>18.974818432780452</v>
      </c>
      <c r="I172" s="8">
        <v>36.03002669825053</v>
      </c>
      <c r="J172" s="8">
        <v>-2.2857166924903165</v>
      </c>
      <c r="K172" s="7">
        <v>131</v>
      </c>
      <c r="L172" s="7"/>
      <c r="M172" s="7">
        <v>16.5</v>
      </c>
      <c r="N172" s="2">
        <v>189</v>
      </c>
      <c r="O172" s="2">
        <v>17.9</v>
      </c>
      <c r="P172" s="2">
        <v>10.9</v>
      </c>
      <c r="Q172" s="2">
        <v>147</v>
      </c>
      <c r="R172" s="2">
        <v>18.9</v>
      </c>
      <c r="S172" s="2" t="s">
        <v>44</v>
      </c>
      <c r="T172" s="2">
        <v>20.2</v>
      </c>
      <c r="U172" s="2">
        <v>13.6</v>
      </c>
      <c r="V172" s="2"/>
      <c r="W172" s="2"/>
      <c r="X172" s="2">
        <v>11</v>
      </c>
      <c r="Y172">
        <f t="shared" si="7"/>
        <v>20.2</v>
      </c>
      <c r="Z172">
        <f t="shared" si="8"/>
        <v>13.6</v>
      </c>
      <c r="AA172" s="29" t="e">
        <v>#N/A</v>
      </c>
      <c r="AB172" s="29" t="e">
        <v>#N/A</v>
      </c>
      <c r="AC172" s="30">
        <v>-99</v>
      </c>
      <c r="AD172" s="29"/>
    </row>
    <row r="173" spans="1:30" ht="17.25" customHeight="1">
      <c r="A173" s="2">
        <f t="shared" si="6"/>
        <v>4</v>
      </c>
      <c r="B173" s="9">
        <v>161</v>
      </c>
      <c r="C173" s="7">
        <v>3</v>
      </c>
      <c r="D173" s="7">
        <v>1</v>
      </c>
      <c r="E173" s="8">
        <v>30.760954966607425</v>
      </c>
      <c r="F173" s="8">
        <v>18.842981327336442</v>
      </c>
      <c r="G173" s="8">
        <v>-2.562</v>
      </c>
      <c r="H173" s="8">
        <v>19.116532244030466</v>
      </c>
      <c r="I173" s="8">
        <v>30.752988616888285</v>
      </c>
      <c r="J173" s="8">
        <v>-2.7311266253980433</v>
      </c>
      <c r="K173" s="7">
        <v>131</v>
      </c>
      <c r="L173" s="7"/>
      <c r="M173" s="7">
        <v>16.8</v>
      </c>
      <c r="N173" s="2">
        <v>154</v>
      </c>
      <c r="O173" s="2">
        <v>20</v>
      </c>
      <c r="P173" s="2">
        <v>10.7</v>
      </c>
      <c r="Q173" s="2">
        <v>143</v>
      </c>
      <c r="R173" s="2">
        <v>18.2</v>
      </c>
      <c r="S173" s="2" t="s">
        <v>44</v>
      </c>
      <c r="T173" s="2">
        <v>20.7</v>
      </c>
      <c r="U173" s="2">
        <v>12.8</v>
      </c>
      <c r="V173" s="2"/>
      <c r="W173" s="2"/>
      <c r="X173" s="2">
        <v>11</v>
      </c>
      <c r="Y173">
        <f t="shared" si="7"/>
        <v>20.7</v>
      </c>
      <c r="Z173">
        <f t="shared" si="8"/>
        <v>12.8</v>
      </c>
      <c r="AA173" s="29" t="e">
        <v>#N/A</v>
      </c>
      <c r="AB173" s="29" t="e">
        <v>#N/A</v>
      </c>
      <c r="AC173" s="30">
        <v>-99</v>
      </c>
      <c r="AD173" s="29"/>
    </row>
    <row r="174" spans="1:30" ht="17.25" customHeight="1">
      <c r="A174" s="2">
        <f t="shared" si="6"/>
        <v>4</v>
      </c>
      <c r="B174" s="9">
        <v>183</v>
      </c>
      <c r="C174" s="7">
        <v>3</v>
      </c>
      <c r="D174" s="7">
        <v>1</v>
      </c>
      <c r="E174" s="8">
        <v>37.15113353596247</v>
      </c>
      <c r="F174" s="8">
        <v>20.86864941756137</v>
      </c>
      <c r="G174" s="8">
        <v>-2.196</v>
      </c>
      <c r="H174" s="8">
        <v>21.126134803625252</v>
      </c>
      <c r="I174" s="8">
        <v>37.15315364924044</v>
      </c>
      <c r="J174" s="8">
        <v>-2.5041218466401487</v>
      </c>
      <c r="K174" s="7">
        <v>110</v>
      </c>
      <c r="L174" s="7"/>
      <c r="M174" s="7">
        <v>15.3</v>
      </c>
      <c r="N174" s="2">
        <v>148</v>
      </c>
      <c r="O174" s="2">
        <v>17</v>
      </c>
      <c r="P174" s="2">
        <v>9</v>
      </c>
      <c r="Q174" s="2">
        <v>132</v>
      </c>
      <c r="R174" s="2">
        <v>15.7</v>
      </c>
      <c r="S174" s="2" t="s">
        <v>44</v>
      </c>
      <c r="T174" s="2">
        <v>19</v>
      </c>
      <c r="U174" s="2">
        <v>9.6</v>
      </c>
      <c r="V174" s="2"/>
      <c r="W174" s="2"/>
      <c r="X174" s="2">
        <v>11</v>
      </c>
      <c r="Y174">
        <f t="shared" si="7"/>
        <v>19</v>
      </c>
      <c r="Z174">
        <f t="shared" si="8"/>
        <v>9.6</v>
      </c>
      <c r="AA174" s="29" t="e">
        <v>#N/A</v>
      </c>
      <c r="AB174" s="29" t="e">
        <v>#N/A</v>
      </c>
      <c r="AC174" s="30">
        <v>-99</v>
      </c>
      <c r="AD174" s="29"/>
    </row>
    <row r="175" spans="1:30" ht="17.25" customHeight="1">
      <c r="A175" s="2">
        <f t="shared" si="6"/>
        <v>4</v>
      </c>
      <c r="B175" s="9">
        <v>186</v>
      </c>
      <c r="C175" s="7">
        <v>3</v>
      </c>
      <c r="D175" s="7">
        <v>1</v>
      </c>
      <c r="E175" s="8">
        <v>34.377565702295854</v>
      </c>
      <c r="F175" s="8">
        <v>20.95522558085051</v>
      </c>
      <c r="G175" s="8">
        <v>-2.554</v>
      </c>
      <c r="H175" s="8">
        <v>21.00625718867966</v>
      </c>
      <c r="I175" s="8">
        <v>34.35905349040711</v>
      </c>
      <c r="J175" s="8">
        <v>-2.672431814765746</v>
      </c>
      <c r="K175" s="7">
        <v>130</v>
      </c>
      <c r="L175" s="7">
        <v>107</v>
      </c>
      <c r="M175" s="7">
        <v>17.5</v>
      </c>
      <c r="N175" s="2">
        <v>138</v>
      </c>
      <c r="O175" s="2">
        <v>19.5</v>
      </c>
      <c r="P175" s="2">
        <v>10.9</v>
      </c>
      <c r="Q175" s="2">
        <v>150</v>
      </c>
      <c r="R175" s="2">
        <v>19.6</v>
      </c>
      <c r="S175" s="2" t="s">
        <v>44</v>
      </c>
      <c r="T175" s="2">
        <v>21</v>
      </c>
      <c r="U175" s="2">
        <v>13.2</v>
      </c>
      <c r="V175" s="2"/>
      <c r="W175" s="2"/>
      <c r="X175" s="2">
        <v>11</v>
      </c>
      <c r="Y175">
        <f t="shared" si="7"/>
        <v>21</v>
      </c>
      <c r="Z175">
        <f t="shared" si="8"/>
        <v>13.2</v>
      </c>
      <c r="AA175" s="29" t="e">
        <v>#N/A</v>
      </c>
      <c r="AB175" s="29" t="e">
        <v>#N/A</v>
      </c>
      <c r="AC175" s="30">
        <v>-99</v>
      </c>
      <c r="AD175" s="29"/>
    </row>
    <row r="176" spans="1:30" ht="17.25" customHeight="1">
      <c r="A176" s="2">
        <f t="shared" si="6"/>
        <v>4</v>
      </c>
      <c r="B176" s="9">
        <v>187</v>
      </c>
      <c r="C176" s="7">
        <v>3</v>
      </c>
      <c r="D176" s="7">
        <v>1</v>
      </c>
      <c r="E176" s="8">
        <v>33.419327442842125</v>
      </c>
      <c r="F176" s="8">
        <v>22.376489609143317</v>
      </c>
      <c r="G176" s="8">
        <v>-2.583</v>
      </c>
      <c r="H176" s="8">
        <v>22.73967305613589</v>
      </c>
      <c r="I176" s="8">
        <v>33.345323962221656</v>
      </c>
      <c r="J176" s="8">
        <v>-2.7895147436234424</v>
      </c>
      <c r="K176" s="7">
        <v>161</v>
      </c>
      <c r="L176" s="7"/>
      <c r="M176" s="7">
        <v>18.3</v>
      </c>
      <c r="N176" s="2">
        <v>172</v>
      </c>
      <c r="O176" s="2">
        <v>19.5</v>
      </c>
      <c r="P176" s="2">
        <v>10.9</v>
      </c>
      <c r="Q176" s="2">
        <v>179</v>
      </c>
      <c r="R176" s="2">
        <v>20.8</v>
      </c>
      <c r="S176" s="2" t="s">
        <v>44</v>
      </c>
      <c r="T176" s="2">
        <v>21.4</v>
      </c>
      <c r="U176" s="2">
        <v>12.6</v>
      </c>
      <c r="V176" s="2"/>
      <c r="W176" s="2"/>
      <c r="X176" s="2">
        <v>11</v>
      </c>
      <c r="Y176">
        <f t="shared" si="7"/>
        <v>21.4</v>
      </c>
      <c r="Z176">
        <f t="shared" si="8"/>
        <v>12.6</v>
      </c>
      <c r="AA176" s="29" t="e">
        <v>#N/A</v>
      </c>
      <c r="AB176" s="29" t="e">
        <v>#N/A</v>
      </c>
      <c r="AC176" s="30">
        <v>-99</v>
      </c>
      <c r="AD176" s="29"/>
    </row>
    <row r="177" spans="1:30" ht="17.25" customHeight="1">
      <c r="A177" s="2">
        <f t="shared" si="6"/>
        <v>4</v>
      </c>
      <c r="B177" s="9">
        <v>184</v>
      </c>
      <c r="C177" s="7">
        <v>3</v>
      </c>
      <c r="D177" s="7">
        <v>1</v>
      </c>
      <c r="E177" s="8">
        <v>39.232044725416245</v>
      </c>
      <c r="F177" s="8">
        <v>22.49168853650031</v>
      </c>
      <c r="G177" s="8">
        <v>-2.177</v>
      </c>
      <c r="H177" s="8">
        <v>22.636484851937617</v>
      </c>
      <c r="I177" s="8">
        <v>39.28006320142259</v>
      </c>
      <c r="J177" s="8">
        <v>-2.2446049273871678</v>
      </c>
      <c r="K177" s="7">
        <v>174</v>
      </c>
      <c r="L177" s="7"/>
      <c r="M177" s="7">
        <v>16.7</v>
      </c>
      <c r="N177" s="2">
        <v>139</v>
      </c>
      <c r="O177" s="2">
        <v>18.3</v>
      </c>
      <c r="P177" s="2">
        <v>8.5</v>
      </c>
      <c r="Q177" s="2">
        <v>201</v>
      </c>
      <c r="R177" s="2">
        <v>15.4</v>
      </c>
      <c r="S177" s="2" t="s">
        <v>44</v>
      </c>
      <c r="T177" s="2">
        <v>19.9</v>
      </c>
      <c r="U177" s="2">
        <v>8.7</v>
      </c>
      <c r="V177" s="2"/>
      <c r="W177" s="2"/>
      <c r="X177" s="2">
        <v>11</v>
      </c>
      <c r="Y177">
        <f t="shared" si="7"/>
        <v>19.9</v>
      </c>
      <c r="Z177">
        <f t="shared" si="8"/>
        <v>8.7</v>
      </c>
      <c r="AA177" s="29">
        <v>3.77</v>
      </c>
      <c r="AB177" s="29">
        <v>2.5</v>
      </c>
      <c r="AC177" s="30">
        <v>-99</v>
      </c>
      <c r="AD177" s="29"/>
    </row>
    <row r="178" spans="1:30" ht="17.25" customHeight="1">
      <c r="A178" s="2">
        <f t="shared" si="6"/>
        <v>4</v>
      </c>
      <c r="B178" s="9">
        <v>185</v>
      </c>
      <c r="C178" s="7">
        <v>3</v>
      </c>
      <c r="D178" s="7">
        <v>1</v>
      </c>
      <c r="E178" s="8">
        <v>35.37286676051082</v>
      </c>
      <c r="F178" s="8">
        <v>23.20081365605847</v>
      </c>
      <c r="G178" s="8">
        <v>-2.613</v>
      </c>
      <c r="H178" s="8">
        <v>23.36682515811067</v>
      </c>
      <c r="I178" s="8">
        <v>35.375956664280935</v>
      </c>
      <c r="J178" s="8">
        <v>-2.823255494514097</v>
      </c>
      <c r="K178" s="7">
        <v>138</v>
      </c>
      <c r="L178" s="7"/>
      <c r="M178" s="7">
        <v>16.8</v>
      </c>
      <c r="N178" s="2">
        <v>171</v>
      </c>
      <c r="O178" s="2">
        <v>17.5</v>
      </c>
      <c r="P178" s="2">
        <v>8.6</v>
      </c>
      <c r="Q178" s="2">
        <v>157</v>
      </c>
      <c r="R178" s="2">
        <v>16.6</v>
      </c>
      <c r="S178" s="2" t="s">
        <v>44</v>
      </c>
      <c r="T178" s="2">
        <v>19.7</v>
      </c>
      <c r="U178" s="2">
        <v>8.7</v>
      </c>
      <c r="V178" s="2"/>
      <c r="W178" s="2"/>
      <c r="X178" s="2">
        <v>11</v>
      </c>
      <c r="Y178">
        <f t="shared" si="7"/>
        <v>19.7</v>
      </c>
      <c r="Z178">
        <f t="shared" si="8"/>
        <v>8.7</v>
      </c>
      <c r="AA178" s="29" t="e">
        <v>#N/A</v>
      </c>
      <c r="AB178" s="29" t="e">
        <v>#N/A</v>
      </c>
      <c r="AC178" s="30">
        <v>-99</v>
      </c>
      <c r="AD178" s="29"/>
    </row>
    <row r="179" spans="1:30" ht="17.25" customHeight="1">
      <c r="A179" s="2">
        <f t="shared" si="6"/>
        <v>4</v>
      </c>
      <c r="B179" s="9">
        <v>159</v>
      </c>
      <c r="C179" s="7">
        <v>3</v>
      </c>
      <c r="D179" s="7">
        <v>1</v>
      </c>
      <c r="E179" s="8">
        <v>30.225534706924677</v>
      </c>
      <c r="F179" s="8">
        <v>23.33697800574212</v>
      </c>
      <c r="G179" s="8">
        <v>-2.587</v>
      </c>
      <c r="H179" s="8">
        <v>23.518197627790588</v>
      </c>
      <c r="I179" s="8">
        <v>30.322058273722572</v>
      </c>
      <c r="J179" s="8">
        <v>-2.739739911848967</v>
      </c>
      <c r="K179" s="7">
        <v>135</v>
      </c>
      <c r="L179" s="7"/>
      <c r="M179" s="7">
        <v>17</v>
      </c>
      <c r="N179" s="2">
        <v>135</v>
      </c>
      <c r="O179" s="2">
        <v>18.9</v>
      </c>
      <c r="P179" s="2">
        <v>10.7</v>
      </c>
      <c r="Q179" s="2">
        <v>154</v>
      </c>
      <c r="R179" s="2">
        <v>19.6</v>
      </c>
      <c r="S179" s="2" t="s">
        <v>44</v>
      </c>
      <c r="T179" s="2">
        <v>21.3</v>
      </c>
      <c r="U179" s="2">
        <v>13</v>
      </c>
      <c r="V179" s="2"/>
      <c r="W179" s="2"/>
      <c r="X179" s="2">
        <v>11</v>
      </c>
      <c r="Y179">
        <f t="shared" si="7"/>
        <v>21.3</v>
      </c>
      <c r="Z179">
        <f t="shared" si="8"/>
        <v>13</v>
      </c>
      <c r="AA179" s="29" t="e">
        <v>#N/A</v>
      </c>
      <c r="AB179" s="29" t="e">
        <v>#N/A</v>
      </c>
      <c r="AC179" s="30">
        <v>-99</v>
      </c>
      <c r="AD179" s="29"/>
    </row>
    <row r="180" spans="1:30" ht="17.25" customHeight="1">
      <c r="A180" s="2">
        <f t="shared" si="6"/>
        <v>4</v>
      </c>
      <c r="B180" s="9">
        <v>188</v>
      </c>
      <c r="C180" s="7">
        <v>3</v>
      </c>
      <c r="D180" s="7">
        <v>1</v>
      </c>
      <c r="E180" s="8">
        <v>33.79544706452136</v>
      </c>
      <c r="F180" s="8">
        <v>25.504478584537555</v>
      </c>
      <c r="G180" s="8">
        <v>-2.705</v>
      </c>
      <c r="H180" s="8">
        <v>25.774714364662135</v>
      </c>
      <c r="I180" s="8">
        <v>33.85322545864071</v>
      </c>
      <c r="J180" s="8">
        <v>-2.882134893399239</v>
      </c>
      <c r="K180" s="7">
        <v>161</v>
      </c>
      <c r="L180" s="7"/>
      <c r="M180" s="7">
        <v>17.8</v>
      </c>
      <c r="N180" s="2">
        <v>170</v>
      </c>
      <c r="O180" s="2">
        <v>19.8</v>
      </c>
      <c r="P180" s="2">
        <v>10.1</v>
      </c>
      <c r="Q180" s="2">
        <v>179</v>
      </c>
      <c r="R180" s="2">
        <v>19.6</v>
      </c>
      <c r="S180" s="2" t="s">
        <v>44</v>
      </c>
      <c r="T180" s="2">
        <v>22.2</v>
      </c>
      <c r="U180" s="2">
        <v>13.4</v>
      </c>
      <c r="V180" s="2"/>
      <c r="W180" s="2"/>
      <c r="X180" s="2">
        <v>11</v>
      </c>
      <c r="Y180">
        <f t="shared" si="7"/>
        <v>22.2</v>
      </c>
      <c r="Z180">
        <f t="shared" si="8"/>
        <v>13.4</v>
      </c>
      <c r="AA180" s="29" t="e">
        <v>#N/A</v>
      </c>
      <c r="AB180" s="29" t="e">
        <v>#N/A</v>
      </c>
      <c r="AC180" s="30">
        <v>-99</v>
      </c>
      <c r="AD180" s="29"/>
    </row>
    <row r="181" spans="1:30" ht="17.25" customHeight="1">
      <c r="A181" s="2">
        <f t="shared" si="6"/>
        <v>4</v>
      </c>
      <c r="B181" s="9">
        <v>189</v>
      </c>
      <c r="C181" s="7">
        <v>3</v>
      </c>
      <c r="D181" s="7">
        <v>1</v>
      </c>
      <c r="E181" s="8">
        <v>31.89653475029313</v>
      </c>
      <c r="F181" s="8">
        <v>26.987890200668563</v>
      </c>
      <c r="G181" s="8">
        <v>-2.645</v>
      </c>
      <c r="H181" s="8">
        <v>27.24294341316583</v>
      </c>
      <c r="I181" s="8">
        <v>31.837623318991632</v>
      </c>
      <c r="J181" s="8">
        <v>-2.7499796301180686</v>
      </c>
      <c r="K181" s="7">
        <v>110</v>
      </c>
      <c r="L181" s="7"/>
      <c r="M181" s="7">
        <v>15.8</v>
      </c>
      <c r="N181" s="2">
        <v>113</v>
      </c>
      <c r="O181" s="2">
        <v>17.4</v>
      </c>
      <c r="P181" s="2">
        <v>11.9</v>
      </c>
      <c r="Q181" s="2">
        <v>118</v>
      </c>
      <c r="R181" s="2">
        <v>13.4</v>
      </c>
      <c r="S181" s="2" t="s">
        <v>44</v>
      </c>
      <c r="T181" s="2">
        <v>18.2</v>
      </c>
      <c r="U181" s="2">
        <v>12.3</v>
      </c>
      <c r="V181" s="2"/>
      <c r="W181" s="2"/>
      <c r="X181" s="2">
        <v>11</v>
      </c>
      <c r="Y181">
        <f t="shared" si="7"/>
        <v>18.2</v>
      </c>
      <c r="Z181">
        <f t="shared" si="8"/>
        <v>12.3</v>
      </c>
      <c r="AA181" s="29" t="e">
        <v>#N/A</v>
      </c>
      <c r="AB181" s="29" t="e">
        <v>#N/A</v>
      </c>
      <c r="AC181" s="30">
        <v>-99</v>
      </c>
      <c r="AD181" s="29"/>
    </row>
    <row r="182" spans="1:30" ht="17.25" customHeight="1">
      <c r="A182" s="2">
        <f t="shared" si="6"/>
        <v>4</v>
      </c>
      <c r="B182" s="9">
        <v>191</v>
      </c>
      <c r="C182" s="7">
        <v>3</v>
      </c>
      <c r="D182" s="7">
        <v>1</v>
      </c>
      <c r="E182" s="8">
        <v>38.761168919093684</v>
      </c>
      <c r="F182" s="8">
        <v>27.6333417701422</v>
      </c>
      <c r="G182" s="8">
        <v>-3.041</v>
      </c>
      <c r="H182" s="8">
        <v>27.946472189472033</v>
      </c>
      <c r="I182" s="8">
        <v>38.69251039184607</v>
      </c>
      <c r="J182" s="8">
        <v>-3.2860878792818005</v>
      </c>
      <c r="K182" s="7">
        <v>171</v>
      </c>
      <c r="L182" s="7"/>
      <c r="M182" s="7">
        <v>18.5</v>
      </c>
      <c r="N182" s="2">
        <v>185</v>
      </c>
      <c r="O182" s="2">
        <v>20.1</v>
      </c>
      <c r="P182" s="2">
        <v>11.7</v>
      </c>
      <c r="Q182" s="2">
        <v>192</v>
      </c>
      <c r="R182" s="2">
        <v>16.4</v>
      </c>
      <c r="S182" s="2" t="s">
        <v>44</v>
      </c>
      <c r="T182" s="2">
        <v>21.7</v>
      </c>
      <c r="U182" s="2">
        <v>11.9</v>
      </c>
      <c r="V182" s="2"/>
      <c r="W182" s="2"/>
      <c r="X182" s="2">
        <v>11</v>
      </c>
      <c r="Y182">
        <f t="shared" si="7"/>
        <v>21.7</v>
      </c>
      <c r="Z182">
        <f t="shared" si="8"/>
        <v>11.9</v>
      </c>
      <c r="AA182" s="29">
        <v>3.51</v>
      </c>
      <c r="AB182" s="29">
        <v>3.38</v>
      </c>
      <c r="AC182" s="30">
        <v>-99</v>
      </c>
      <c r="AD182" s="29"/>
    </row>
    <row r="183" spans="1:30" ht="17.25" customHeight="1">
      <c r="A183" s="2">
        <f t="shared" si="6"/>
        <v>4</v>
      </c>
      <c r="B183" s="9">
        <v>190</v>
      </c>
      <c r="C183" s="7">
        <v>3</v>
      </c>
      <c r="D183" s="7">
        <v>1</v>
      </c>
      <c r="E183" s="8">
        <v>35.23532268182251</v>
      </c>
      <c r="F183" s="8">
        <v>28.03663857290749</v>
      </c>
      <c r="G183" s="8">
        <v>-3.075</v>
      </c>
      <c r="H183" s="8">
        <v>28.239435843837924</v>
      </c>
      <c r="I183" s="8">
        <v>35.192535936304424</v>
      </c>
      <c r="J183" s="8">
        <v>-3.152049630271615</v>
      </c>
      <c r="K183" s="7">
        <v>150</v>
      </c>
      <c r="L183" s="7"/>
      <c r="M183" s="7">
        <v>17.8</v>
      </c>
      <c r="N183" s="2">
        <v>159</v>
      </c>
      <c r="O183" s="2">
        <v>19.7</v>
      </c>
      <c r="P183" s="2">
        <v>10.9</v>
      </c>
      <c r="Q183" s="2">
        <v>169</v>
      </c>
      <c r="R183" s="2">
        <v>16</v>
      </c>
      <c r="S183" s="2" t="s">
        <v>44</v>
      </c>
      <c r="T183" s="2">
        <v>21.5</v>
      </c>
      <c r="U183" s="2">
        <v>10.9</v>
      </c>
      <c r="V183" s="2"/>
      <c r="W183" s="2"/>
      <c r="X183" s="2">
        <v>11</v>
      </c>
      <c r="Y183">
        <f t="shared" si="7"/>
        <v>21.5</v>
      </c>
      <c r="Z183">
        <f t="shared" si="8"/>
        <v>10.9</v>
      </c>
      <c r="AA183" s="29" t="e">
        <v>#N/A</v>
      </c>
      <c r="AB183" s="29" t="e">
        <v>#N/A</v>
      </c>
      <c r="AC183" s="30">
        <v>-99</v>
      </c>
      <c r="AD183" s="29"/>
    </row>
    <row r="184" spans="1:30" ht="17.25" customHeight="1">
      <c r="A184" s="2">
        <f t="shared" si="6"/>
        <v>4</v>
      </c>
      <c r="B184" s="9">
        <v>192</v>
      </c>
      <c r="C184" s="7">
        <v>3</v>
      </c>
      <c r="D184" s="7">
        <v>1</v>
      </c>
      <c r="E184" s="8">
        <v>37.93229655491608</v>
      </c>
      <c r="F184" s="8">
        <v>29.303901737309683</v>
      </c>
      <c r="G184" s="8">
        <v>-3.452</v>
      </c>
      <c r="H184" s="8">
        <v>29.540670165471916</v>
      </c>
      <c r="I184" s="8">
        <v>37.863741713202984</v>
      </c>
      <c r="J184" s="8">
        <v>-3.564250593844738</v>
      </c>
      <c r="K184" s="7">
        <v>128</v>
      </c>
      <c r="L184" s="7"/>
      <c r="M184" s="7">
        <v>17.6</v>
      </c>
      <c r="N184" s="2">
        <v>137</v>
      </c>
      <c r="O184" s="2">
        <v>19.7</v>
      </c>
      <c r="P184" s="2">
        <v>10</v>
      </c>
      <c r="Q184" s="2">
        <v>147</v>
      </c>
      <c r="R184" s="2">
        <v>19.6</v>
      </c>
      <c r="S184" s="2" t="s">
        <v>44</v>
      </c>
      <c r="T184" s="2">
        <v>21.8</v>
      </c>
      <c r="U184" s="2">
        <v>12.2</v>
      </c>
      <c r="V184" s="2"/>
      <c r="W184" s="2"/>
      <c r="X184" s="2">
        <v>11</v>
      </c>
      <c r="Y184">
        <f t="shared" si="7"/>
        <v>21.8</v>
      </c>
      <c r="Z184">
        <f t="shared" si="8"/>
        <v>12.2</v>
      </c>
      <c r="AA184" s="29" t="e">
        <v>#N/A</v>
      </c>
      <c r="AB184" s="29" t="e">
        <v>#N/A</v>
      </c>
      <c r="AC184" s="30">
        <v>-99</v>
      </c>
      <c r="AD184" s="29"/>
    </row>
    <row r="185" spans="1:30" ht="17.25" customHeight="1">
      <c r="A185" s="2">
        <f t="shared" si="6"/>
        <v>4</v>
      </c>
      <c r="B185" s="9">
        <v>193</v>
      </c>
      <c r="C185" s="7">
        <v>3</v>
      </c>
      <c r="D185" s="7">
        <v>1</v>
      </c>
      <c r="E185" s="8">
        <v>33.93179961015823</v>
      </c>
      <c r="F185" s="8">
        <v>29.406790973788105</v>
      </c>
      <c r="G185" s="8">
        <v>-3.435</v>
      </c>
      <c r="H185" s="8">
        <v>29.810842480114413</v>
      </c>
      <c r="I185" s="8">
        <v>33.86695666131825</v>
      </c>
      <c r="J185" s="8">
        <v>-3.4427474247450536</v>
      </c>
      <c r="K185" s="7">
        <v>132</v>
      </c>
      <c r="L185" s="7"/>
      <c r="M185" s="7">
        <v>17.4</v>
      </c>
      <c r="N185" s="2">
        <v>148</v>
      </c>
      <c r="O185" s="2">
        <v>19.3</v>
      </c>
      <c r="P185" s="2">
        <v>12.4</v>
      </c>
      <c r="Q185" s="2">
        <v>150</v>
      </c>
      <c r="R185" s="2">
        <v>16.1</v>
      </c>
      <c r="S185" s="2" t="s">
        <v>44</v>
      </c>
      <c r="T185" s="2">
        <v>21</v>
      </c>
      <c r="U185" s="2">
        <v>13.4</v>
      </c>
      <c r="V185" s="2"/>
      <c r="W185" s="2"/>
      <c r="X185" s="2">
        <v>11</v>
      </c>
      <c r="Y185">
        <f t="shared" si="7"/>
        <v>21</v>
      </c>
      <c r="Z185">
        <f t="shared" si="8"/>
        <v>13.4</v>
      </c>
      <c r="AA185" s="29" t="e">
        <v>#N/A</v>
      </c>
      <c r="AB185" s="29" t="e">
        <v>#N/A</v>
      </c>
      <c r="AC185" s="30">
        <v>-99</v>
      </c>
      <c r="AD185" s="29"/>
    </row>
    <row r="186" spans="1:30" ht="17.25" customHeight="1">
      <c r="A186" s="2">
        <f t="shared" si="6"/>
        <v>4</v>
      </c>
      <c r="B186" s="9">
        <v>194</v>
      </c>
      <c r="C186" s="7">
        <v>3</v>
      </c>
      <c r="D186" s="7">
        <v>1</v>
      </c>
      <c r="E186" s="8">
        <v>32.1963760155524</v>
      </c>
      <c r="F186" s="8">
        <v>30.796306697803264</v>
      </c>
      <c r="G186" s="8">
        <v>-3.475</v>
      </c>
      <c r="H186" s="8">
        <v>31.193274091594688</v>
      </c>
      <c r="I186" s="8">
        <v>32.03291789441812</v>
      </c>
      <c r="J186" s="8">
        <v>-3.603449399158931</v>
      </c>
      <c r="K186" s="7">
        <v>110</v>
      </c>
      <c r="L186" s="7"/>
      <c r="M186" s="7">
        <v>17.3</v>
      </c>
      <c r="N186" s="2">
        <v>111</v>
      </c>
      <c r="O186" s="2">
        <v>18.5</v>
      </c>
      <c r="P186" s="2">
        <v>10.6</v>
      </c>
      <c r="Q186" s="2">
        <v>122</v>
      </c>
      <c r="R186" s="2">
        <v>14.7</v>
      </c>
      <c r="S186" s="2" t="s">
        <v>44</v>
      </c>
      <c r="T186" s="2">
        <v>19.6</v>
      </c>
      <c r="U186" s="2">
        <v>13.2</v>
      </c>
      <c r="V186" s="2"/>
      <c r="W186" s="2"/>
      <c r="X186" s="2">
        <v>11</v>
      </c>
      <c r="Y186">
        <f t="shared" si="7"/>
        <v>19.6</v>
      </c>
      <c r="Z186">
        <f t="shared" si="8"/>
        <v>13.2</v>
      </c>
      <c r="AA186" s="29" t="e">
        <v>#N/A</v>
      </c>
      <c r="AB186" s="29" t="e">
        <v>#N/A</v>
      </c>
      <c r="AC186" s="30">
        <v>-99</v>
      </c>
      <c r="AD186" s="29"/>
    </row>
    <row r="187" spans="1:30" ht="17.25" customHeight="1">
      <c r="A187" s="2">
        <f t="shared" si="6"/>
        <v>4</v>
      </c>
      <c r="B187" s="9">
        <v>195</v>
      </c>
      <c r="C187" s="7">
        <v>3</v>
      </c>
      <c r="D187" s="7">
        <v>1</v>
      </c>
      <c r="E187" s="8">
        <v>34.67936950539627</v>
      </c>
      <c r="F187" s="8">
        <v>32.06774066360447</v>
      </c>
      <c r="G187" s="8">
        <v>-3.693</v>
      </c>
      <c r="H187" s="8">
        <v>32.369805080480525</v>
      </c>
      <c r="I187" s="8">
        <v>34.58048999851748</v>
      </c>
      <c r="J187" s="8">
        <v>-3.7004717800092353</v>
      </c>
      <c r="K187" s="7">
        <v>178</v>
      </c>
      <c r="L187" s="7"/>
      <c r="M187" s="7">
        <v>18</v>
      </c>
      <c r="N187" s="2">
        <v>192</v>
      </c>
      <c r="O187" s="2">
        <v>20.3</v>
      </c>
      <c r="P187" s="2">
        <v>12.5</v>
      </c>
      <c r="Q187" s="2">
        <v>190</v>
      </c>
      <c r="R187" s="2">
        <v>17.2</v>
      </c>
      <c r="S187" s="2" t="s">
        <v>44</v>
      </c>
      <c r="T187" s="2">
        <v>21.9</v>
      </c>
      <c r="U187" s="2">
        <v>11.5</v>
      </c>
      <c r="V187" s="2"/>
      <c r="W187" s="2"/>
      <c r="X187" s="2">
        <v>11</v>
      </c>
      <c r="Y187">
        <f t="shared" si="7"/>
        <v>21.9</v>
      </c>
      <c r="Z187">
        <f t="shared" si="8"/>
        <v>11.5</v>
      </c>
      <c r="AA187" s="29" t="e">
        <v>#N/A</v>
      </c>
      <c r="AB187" s="29" t="e">
        <v>#N/A</v>
      </c>
      <c r="AC187" s="30">
        <v>-99</v>
      </c>
      <c r="AD187" s="29"/>
    </row>
    <row r="188" spans="1:30" ht="17.25" customHeight="1">
      <c r="A188" s="2">
        <f t="shared" si="6"/>
        <v>4</v>
      </c>
      <c r="B188" s="9">
        <v>200</v>
      </c>
      <c r="C188" s="7">
        <v>3</v>
      </c>
      <c r="D188" s="7">
        <v>1</v>
      </c>
      <c r="E188" s="8">
        <v>37.98389954463736</v>
      </c>
      <c r="F188" s="8">
        <v>32.88667302940353</v>
      </c>
      <c r="G188" s="8">
        <v>-3.845</v>
      </c>
      <c r="H188" s="8">
        <v>33.10779551781498</v>
      </c>
      <c r="I188" s="8">
        <v>37.91196550790421</v>
      </c>
      <c r="J188" s="8">
        <v>-3.956449519859066</v>
      </c>
      <c r="K188" s="7">
        <v>185</v>
      </c>
      <c r="L188" s="7"/>
      <c r="M188" s="7">
        <v>16.6</v>
      </c>
      <c r="N188" s="2">
        <v>201</v>
      </c>
      <c r="O188" s="2">
        <v>18.3</v>
      </c>
      <c r="P188" s="2">
        <v>9.1</v>
      </c>
      <c r="Q188" s="2">
        <v>211</v>
      </c>
      <c r="R188" s="2">
        <v>17.7</v>
      </c>
      <c r="S188" s="2" t="s">
        <v>44</v>
      </c>
      <c r="T188" s="2">
        <v>19.5</v>
      </c>
      <c r="U188" s="2">
        <v>11.4</v>
      </c>
      <c r="V188" s="2"/>
      <c r="W188" s="2" t="s">
        <v>30</v>
      </c>
      <c r="X188" s="2">
        <v>11</v>
      </c>
      <c r="Y188">
        <f t="shared" si="7"/>
        <v>19.5</v>
      </c>
      <c r="Z188">
        <f t="shared" si="8"/>
        <v>11.4</v>
      </c>
      <c r="AA188" s="29">
        <v>4.24</v>
      </c>
      <c r="AB188" s="29">
        <v>3.8</v>
      </c>
      <c r="AC188" s="30">
        <v>-99</v>
      </c>
      <c r="AD188" s="29"/>
    </row>
    <row r="189" spans="1:30" ht="17.25" customHeight="1">
      <c r="A189" s="2">
        <f t="shared" si="6"/>
        <v>4</v>
      </c>
      <c r="B189" s="9">
        <v>196</v>
      </c>
      <c r="C189" s="7">
        <v>3</v>
      </c>
      <c r="D189" s="7">
        <v>1</v>
      </c>
      <c r="E189" s="8">
        <v>31.41997373183039</v>
      </c>
      <c r="F189" s="8">
        <v>34.197605492944795</v>
      </c>
      <c r="G189" s="8">
        <v>-3.81</v>
      </c>
      <c r="H189" s="8">
        <v>34.47837743402727</v>
      </c>
      <c r="I189" s="8">
        <v>31.290659654622097</v>
      </c>
      <c r="J189" s="8">
        <v>-3.8580743904917094</v>
      </c>
      <c r="K189" s="7">
        <v>131</v>
      </c>
      <c r="L189" s="7"/>
      <c r="M189" s="7">
        <v>16.2</v>
      </c>
      <c r="N189" s="2">
        <v>144</v>
      </c>
      <c r="O189" s="2">
        <v>18.3</v>
      </c>
      <c r="P189" s="2">
        <v>9.4</v>
      </c>
      <c r="Q189" s="2">
        <v>146</v>
      </c>
      <c r="R189" s="2">
        <v>17.2</v>
      </c>
      <c r="S189" s="2" t="s">
        <v>44</v>
      </c>
      <c r="T189" s="2">
        <v>20.2</v>
      </c>
      <c r="U189" s="2">
        <v>12.5</v>
      </c>
      <c r="V189" s="2"/>
      <c r="W189" s="2"/>
      <c r="X189" s="2">
        <v>11</v>
      </c>
      <c r="Y189">
        <f t="shared" si="7"/>
        <v>20.2</v>
      </c>
      <c r="Z189">
        <f t="shared" si="8"/>
        <v>12.5</v>
      </c>
      <c r="AA189" s="29" t="e">
        <v>#N/A</v>
      </c>
      <c r="AB189" s="29" t="e">
        <v>#N/A</v>
      </c>
      <c r="AC189" s="30">
        <v>-99</v>
      </c>
      <c r="AD189" s="29"/>
    </row>
    <row r="190" spans="1:30" ht="17.25" customHeight="1">
      <c r="A190" s="2">
        <f t="shared" si="6"/>
        <v>4</v>
      </c>
      <c r="B190" s="9">
        <v>199</v>
      </c>
      <c r="C190" s="7">
        <v>3</v>
      </c>
      <c r="D190" s="7">
        <v>1</v>
      </c>
      <c r="E190" s="8">
        <v>33.9204610923927</v>
      </c>
      <c r="F190" s="8">
        <v>35.01093688891335</v>
      </c>
      <c r="G190" s="8">
        <v>-3.995</v>
      </c>
      <c r="H190" s="8">
        <v>35.253546605063114</v>
      </c>
      <c r="I190" s="8">
        <v>33.835414689814804</v>
      </c>
      <c r="J190" s="8">
        <v>-4.083354438653239</v>
      </c>
      <c r="K190" s="7">
        <v>144</v>
      </c>
      <c r="L190" s="7"/>
      <c r="M190" s="7">
        <v>17.4</v>
      </c>
      <c r="N190" s="2">
        <v>154</v>
      </c>
      <c r="O190" s="2">
        <v>19</v>
      </c>
      <c r="P190" s="2">
        <v>8.4</v>
      </c>
      <c r="Q190" s="2">
        <v>172</v>
      </c>
      <c r="R190" s="2">
        <v>17.7</v>
      </c>
      <c r="S190" s="2" t="s">
        <v>44</v>
      </c>
      <c r="T190" s="2">
        <v>21</v>
      </c>
      <c r="U190" s="2">
        <v>12</v>
      </c>
      <c r="V190" s="2"/>
      <c r="W190" s="2"/>
      <c r="X190" s="2">
        <v>11</v>
      </c>
      <c r="Y190">
        <f t="shared" si="7"/>
        <v>21</v>
      </c>
      <c r="Z190">
        <f t="shared" si="8"/>
        <v>12</v>
      </c>
      <c r="AA190" s="29" t="e">
        <v>#N/A</v>
      </c>
      <c r="AB190" s="29" t="e">
        <v>#N/A</v>
      </c>
      <c r="AC190" s="30">
        <v>-99</v>
      </c>
      <c r="AD190" s="29"/>
    </row>
    <row r="191" spans="1:30" ht="17.25" customHeight="1">
      <c r="A191" s="2">
        <f t="shared" si="6"/>
        <v>4</v>
      </c>
      <c r="B191" s="9">
        <v>198</v>
      </c>
      <c r="C191" s="7">
        <v>4</v>
      </c>
      <c r="D191" s="7">
        <v>1</v>
      </c>
      <c r="E191" s="8">
        <v>32.17845335078456</v>
      </c>
      <c r="F191" s="8">
        <v>36.14748485014388</v>
      </c>
      <c r="G191" s="8">
        <v>-3.8870000000000005</v>
      </c>
      <c r="H191" s="8">
        <v>36.28799753601631</v>
      </c>
      <c r="I191" s="8">
        <v>31.75661972991024</v>
      </c>
      <c r="J191" s="8">
        <v>-4.019796709173829</v>
      </c>
      <c r="K191" s="7">
        <v>137</v>
      </c>
      <c r="L191" s="7"/>
      <c r="M191" s="7">
        <v>16.5</v>
      </c>
      <c r="N191" s="2">
        <v>184</v>
      </c>
      <c r="O191" s="2">
        <v>19</v>
      </c>
      <c r="P191" s="2">
        <v>9.4</v>
      </c>
      <c r="Q191" s="2">
        <v>155</v>
      </c>
      <c r="R191" s="2">
        <v>17</v>
      </c>
      <c r="S191" s="2" t="s">
        <v>44</v>
      </c>
      <c r="T191" s="2">
        <v>20.1</v>
      </c>
      <c r="U191" s="2">
        <v>9.5</v>
      </c>
      <c r="V191" s="2"/>
      <c r="W191" s="2"/>
      <c r="X191" s="2">
        <v>11</v>
      </c>
      <c r="Y191">
        <f t="shared" si="7"/>
        <v>20.1</v>
      </c>
      <c r="Z191">
        <f t="shared" si="8"/>
        <v>9.5</v>
      </c>
      <c r="AA191" s="29" t="e">
        <v>#N/A</v>
      </c>
      <c r="AB191" s="29" t="e">
        <v>#N/A</v>
      </c>
      <c r="AC191" s="30">
        <v>-99</v>
      </c>
      <c r="AD191" s="29"/>
    </row>
    <row r="192" spans="1:30" ht="17.25" customHeight="1">
      <c r="A192" s="2">
        <f t="shared" si="6"/>
        <v>4</v>
      </c>
      <c r="B192" s="9">
        <v>202</v>
      </c>
      <c r="C192" s="7">
        <v>3</v>
      </c>
      <c r="D192" s="7">
        <v>1</v>
      </c>
      <c r="E192" s="8">
        <v>39.696742338197296</v>
      </c>
      <c r="F192" s="8">
        <v>37.60537227438088</v>
      </c>
      <c r="G192" s="8">
        <v>-4.574</v>
      </c>
      <c r="H192" s="8">
        <v>37.910510535883354</v>
      </c>
      <c r="I192" s="8">
        <v>39.569797557481955</v>
      </c>
      <c r="J192" s="8">
        <v>-4.596476422167489</v>
      </c>
      <c r="K192" s="7">
        <v>135</v>
      </c>
      <c r="L192" s="7"/>
      <c r="M192" s="7">
        <v>15.6</v>
      </c>
      <c r="N192" s="2">
        <v>155</v>
      </c>
      <c r="O192" s="2">
        <v>17.9</v>
      </c>
      <c r="P192" s="2">
        <v>10.5</v>
      </c>
      <c r="Q192" s="2">
        <v>158</v>
      </c>
      <c r="R192" s="2">
        <v>19.5</v>
      </c>
      <c r="S192" s="2" t="s">
        <v>44</v>
      </c>
      <c r="T192" s="2">
        <v>19.6</v>
      </c>
      <c r="U192" s="2">
        <v>10.3</v>
      </c>
      <c r="V192" s="2"/>
      <c r="W192" s="2"/>
      <c r="X192" s="2">
        <v>11</v>
      </c>
      <c r="Y192">
        <f t="shared" si="7"/>
        <v>19.6</v>
      </c>
      <c r="Z192">
        <f t="shared" si="8"/>
        <v>10.3</v>
      </c>
      <c r="AA192" s="29" t="e">
        <v>#N/A</v>
      </c>
      <c r="AB192" s="29" t="e">
        <v>#N/A</v>
      </c>
      <c r="AC192" s="30">
        <v>-99</v>
      </c>
      <c r="AD192" s="29"/>
    </row>
    <row r="193" spans="1:30" ht="17.25" customHeight="1">
      <c r="A193" s="2">
        <f t="shared" si="6"/>
        <v>4</v>
      </c>
      <c r="B193" s="9">
        <v>201</v>
      </c>
      <c r="C193" s="7">
        <v>4</v>
      </c>
      <c r="D193" s="7">
        <v>1</v>
      </c>
      <c r="E193" s="8">
        <v>37.48831158306781</v>
      </c>
      <c r="F193" s="8">
        <v>37.71545678645327</v>
      </c>
      <c r="G193" s="8">
        <v>-4.252</v>
      </c>
      <c r="H193" s="8">
        <v>37.985141893026295</v>
      </c>
      <c r="I193" s="8">
        <v>37.380271927878916</v>
      </c>
      <c r="J193" s="8">
        <v>-4.356021245585044</v>
      </c>
      <c r="K193" s="7">
        <v>116</v>
      </c>
      <c r="L193" s="7"/>
      <c r="M193" s="7">
        <v>14.7</v>
      </c>
      <c r="N193" s="2">
        <v>126</v>
      </c>
      <c r="O193" s="2">
        <v>16.5</v>
      </c>
      <c r="P193" s="2">
        <v>9.1</v>
      </c>
      <c r="Q193" s="2">
        <v>137</v>
      </c>
      <c r="R193" s="2">
        <v>20.5</v>
      </c>
      <c r="S193" s="2" t="s">
        <v>44</v>
      </c>
      <c r="T193" s="2">
        <v>18</v>
      </c>
      <c r="U193" s="2">
        <v>10.5</v>
      </c>
      <c r="V193" s="2"/>
      <c r="W193" s="2"/>
      <c r="X193" s="2">
        <v>11</v>
      </c>
      <c r="Y193">
        <f t="shared" si="7"/>
        <v>18</v>
      </c>
      <c r="Z193">
        <f t="shared" si="8"/>
        <v>10.5</v>
      </c>
      <c r="AA193" s="29">
        <v>2.81</v>
      </c>
      <c r="AB193" s="29">
        <v>2.61</v>
      </c>
      <c r="AC193" s="30">
        <v>-99</v>
      </c>
      <c r="AD193" s="29"/>
    </row>
    <row r="194" spans="1:30" ht="17.25" customHeight="1">
      <c r="A194" s="2">
        <f aca="true" t="shared" si="9" ref="A194:A203">IF(E194&lt;=10,1,IF(AND(E194&gt;10,E194&lt;=20),2,IF(AND(E194&gt;20,E194&lt;=30),3,IF(AND(E194&gt;30,E194&lt;=40),4,IF(E194&gt;40,5,"")))))</f>
        <v>2</v>
      </c>
      <c r="B194" s="9">
        <v>28</v>
      </c>
      <c r="C194" s="7">
        <v>3</v>
      </c>
      <c r="D194" s="7">
        <v>1</v>
      </c>
      <c r="E194" s="8">
        <v>13.204766234777889</v>
      </c>
      <c r="F194" s="8">
        <v>1.675778578711914</v>
      </c>
      <c r="G194" s="8">
        <v>-0.176</v>
      </c>
      <c r="H194" s="8">
        <v>1.6130765651074137</v>
      </c>
      <c r="I194" s="8">
        <v>13.188076733493006</v>
      </c>
      <c r="J194" s="8">
        <v>-0.1798330410309229</v>
      </c>
      <c r="K194" s="7">
        <v>107</v>
      </c>
      <c r="L194" s="7"/>
      <c r="M194" s="7">
        <v>12.9</v>
      </c>
      <c r="N194" s="2">
        <v>114</v>
      </c>
      <c r="O194" s="2">
        <v>14.7</v>
      </c>
      <c r="P194" s="2">
        <v>8.3</v>
      </c>
      <c r="Q194" s="2">
        <v>116</v>
      </c>
      <c r="R194" s="2">
        <v>12.6</v>
      </c>
      <c r="S194" s="2" t="s">
        <v>44</v>
      </c>
      <c r="T194" s="2">
        <v>15.6</v>
      </c>
      <c r="U194" s="2">
        <v>8.2</v>
      </c>
      <c r="V194" s="2"/>
      <c r="W194" s="2" t="s">
        <v>20</v>
      </c>
      <c r="X194" s="2">
        <v>12</v>
      </c>
      <c r="Y194">
        <f t="shared" si="7"/>
        <v>15.6</v>
      </c>
      <c r="Z194">
        <f t="shared" si="8"/>
        <v>8.2</v>
      </c>
      <c r="AA194" s="29" t="e">
        <v>#N/A</v>
      </c>
      <c r="AB194" s="29" t="e">
        <v>#N/A</v>
      </c>
      <c r="AC194" s="30">
        <v>-99</v>
      </c>
      <c r="AD194" s="29"/>
    </row>
    <row r="195" spans="1:30" ht="17.25" customHeight="1">
      <c r="A195" s="2">
        <f t="shared" si="9"/>
        <v>2</v>
      </c>
      <c r="B195" s="9">
        <v>32</v>
      </c>
      <c r="C195" s="7">
        <v>3</v>
      </c>
      <c r="D195" s="7">
        <v>1</v>
      </c>
      <c r="E195" s="8">
        <v>17.867231589164895</v>
      </c>
      <c r="F195" s="8">
        <v>5.586327621895091</v>
      </c>
      <c r="G195" s="8">
        <v>-0.48400000000000004</v>
      </c>
      <c r="H195" s="8">
        <v>5.634934798377178</v>
      </c>
      <c r="I195" s="8">
        <v>17.910162068616277</v>
      </c>
      <c r="J195" s="8">
        <v>-0.6558572634078274</v>
      </c>
      <c r="K195" s="7">
        <v>143</v>
      </c>
      <c r="L195" s="7"/>
      <c r="M195" s="7">
        <v>17</v>
      </c>
      <c r="N195" s="2">
        <v>158</v>
      </c>
      <c r="O195" s="2">
        <v>18.7</v>
      </c>
      <c r="P195" s="2">
        <v>10.5</v>
      </c>
      <c r="Q195" s="2">
        <v>167</v>
      </c>
      <c r="R195" s="2">
        <v>16.7</v>
      </c>
      <c r="S195" s="2" t="s">
        <v>44</v>
      </c>
      <c r="T195" s="2">
        <v>19.9</v>
      </c>
      <c r="U195" s="2">
        <v>11.3</v>
      </c>
      <c r="V195" s="2"/>
      <c r="W195" s="2" t="s">
        <v>71</v>
      </c>
      <c r="X195" s="2">
        <v>12</v>
      </c>
      <c r="Y195">
        <f aca="true" t="shared" si="10" ref="Y195:Y202">T195</f>
        <v>19.9</v>
      </c>
      <c r="Z195">
        <f aca="true" t="shared" si="11" ref="Z195:Z202">U195</f>
        <v>11.3</v>
      </c>
      <c r="AA195" s="29" t="e">
        <v>#N/A</v>
      </c>
      <c r="AB195" s="29" t="e">
        <v>#N/A</v>
      </c>
      <c r="AC195" s="30">
        <v>-99</v>
      </c>
      <c r="AD195" s="29"/>
    </row>
    <row r="196" spans="1:30" ht="17.25" customHeight="1">
      <c r="A196" s="2">
        <f t="shared" si="9"/>
        <v>2</v>
      </c>
      <c r="B196" s="9">
        <v>133</v>
      </c>
      <c r="C196" s="7">
        <v>3</v>
      </c>
      <c r="D196" s="7">
        <v>1</v>
      </c>
      <c r="E196" s="8">
        <v>19.698498749767843</v>
      </c>
      <c r="F196" s="8">
        <v>37.43278496940074</v>
      </c>
      <c r="G196" s="8">
        <v>-3.087</v>
      </c>
      <c r="H196" s="8">
        <v>37.49827471459287</v>
      </c>
      <c r="I196" s="8">
        <v>19.710771103885996</v>
      </c>
      <c r="J196" s="8">
        <v>-3.1415086513342114</v>
      </c>
      <c r="K196" s="7">
        <v>90</v>
      </c>
      <c r="L196" s="7"/>
      <c r="M196" s="7">
        <v>13.3</v>
      </c>
      <c r="N196" s="2">
        <v>151</v>
      </c>
      <c r="O196" s="2">
        <v>15</v>
      </c>
      <c r="P196" s="2">
        <v>10</v>
      </c>
      <c r="Q196" s="2">
        <v>94</v>
      </c>
      <c r="R196" s="2">
        <v>16.1</v>
      </c>
      <c r="S196" s="2" t="s">
        <v>44</v>
      </c>
      <c r="T196" s="2">
        <v>15.9</v>
      </c>
      <c r="U196" s="2">
        <v>10</v>
      </c>
      <c r="V196" s="2"/>
      <c r="W196" s="2" t="s">
        <v>21</v>
      </c>
      <c r="X196" s="2">
        <v>13</v>
      </c>
      <c r="Y196">
        <f t="shared" si="10"/>
        <v>15.9</v>
      </c>
      <c r="Z196">
        <f t="shared" si="11"/>
        <v>10</v>
      </c>
      <c r="AA196" s="29" t="e">
        <v>#N/A</v>
      </c>
      <c r="AB196" s="29" t="e">
        <v>#N/A</v>
      </c>
      <c r="AC196" s="30">
        <v>-99</v>
      </c>
      <c r="AD196" s="29"/>
    </row>
    <row r="197" spans="1:30" ht="17.25" customHeight="1">
      <c r="A197" s="2">
        <f t="shared" si="9"/>
        <v>3</v>
      </c>
      <c r="B197" s="9">
        <v>94</v>
      </c>
      <c r="C197" s="7">
        <v>3</v>
      </c>
      <c r="D197" s="7">
        <v>1</v>
      </c>
      <c r="E197" s="8">
        <v>28.271318722583477</v>
      </c>
      <c r="F197" s="8">
        <v>13.067516292168945</v>
      </c>
      <c r="G197" s="8">
        <v>-1.91</v>
      </c>
      <c r="H197" s="8">
        <v>13.267698881229709</v>
      </c>
      <c r="I197" s="8">
        <v>28.318246148564906</v>
      </c>
      <c r="J197" s="8">
        <v>-2.019018471151523</v>
      </c>
      <c r="K197" s="7">
        <v>98</v>
      </c>
      <c r="L197" s="7"/>
      <c r="M197" s="7">
        <v>14.4</v>
      </c>
      <c r="N197" s="2">
        <v>97</v>
      </c>
      <c r="O197" s="2">
        <v>15.4</v>
      </c>
      <c r="P197" s="2">
        <v>10.9</v>
      </c>
      <c r="Q197" s="2">
        <v>103</v>
      </c>
      <c r="R197" s="2">
        <v>14.9</v>
      </c>
      <c r="S197" s="2" t="s">
        <v>44</v>
      </c>
      <c r="T197" s="2">
        <v>16.2</v>
      </c>
      <c r="U197" s="2">
        <v>12.8</v>
      </c>
      <c r="V197" s="2"/>
      <c r="W197" s="2" t="s">
        <v>21</v>
      </c>
      <c r="X197" s="2">
        <v>13</v>
      </c>
      <c r="Y197">
        <f t="shared" si="10"/>
        <v>16.2</v>
      </c>
      <c r="Z197">
        <f t="shared" si="11"/>
        <v>12.8</v>
      </c>
      <c r="AA197" s="29" t="e">
        <v>#N/A</v>
      </c>
      <c r="AB197" s="29" t="e">
        <v>#N/A</v>
      </c>
      <c r="AC197" s="30">
        <v>-99</v>
      </c>
      <c r="AD197" s="29"/>
    </row>
    <row r="198" spans="1:30" ht="17.25" customHeight="1">
      <c r="A198" s="2">
        <f t="shared" si="9"/>
        <v>3</v>
      </c>
      <c r="B198" s="9">
        <v>99</v>
      </c>
      <c r="C198" s="7">
        <v>3</v>
      </c>
      <c r="D198" s="7">
        <v>1</v>
      </c>
      <c r="E198" s="8">
        <v>27.757196893384148</v>
      </c>
      <c r="F198" s="8">
        <v>18.89541640668195</v>
      </c>
      <c r="G198" s="8">
        <v>-2.236</v>
      </c>
      <c r="H198" s="8">
        <v>19.063793381857185</v>
      </c>
      <c r="I198" s="8">
        <v>27.75740105548088</v>
      </c>
      <c r="J198" s="8">
        <v>-2.342553005608134</v>
      </c>
      <c r="K198" s="7">
        <v>146</v>
      </c>
      <c r="L198" s="7"/>
      <c r="M198" s="7">
        <v>18</v>
      </c>
      <c r="N198" s="2">
        <v>152</v>
      </c>
      <c r="O198" s="2">
        <v>20.1</v>
      </c>
      <c r="P198" s="2">
        <v>12.9</v>
      </c>
      <c r="Q198" s="2">
        <v>153</v>
      </c>
      <c r="R198" s="2">
        <v>15.6</v>
      </c>
      <c r="S198" s="2" t="s">
        <v>44</v>
      </c>
      <c r="T198" s="2">
        <v>21.2</v>
      </c>
      <c r="U198" s="2">
        <v>16.5</v>
      </c>
      <c r="V198" s="2"/>
      <c r="W198" s="2" t="s">
        <v>72</v>
      </c>
      <c r="X198" s="2">
        <v>13</v>
      </c>
      <c r="Y198">
        <f t="shared" si="10"/>
        <v>21.2</v>
      </c>
      <c r="Z198">
        <f t="shared" si="11"/>
        <v>16.5</v>
      </c>
      <c r="AA198" s="29" t="e">
        <v>#N/A</v>
      </c>
      <c r="AB198" s="29" t="e">
        <v>#N/A</v>
      </c>
      <c r="AC198" s="30">
        <v>-99</v>
      </c>
      <c r="AD198" s="29"/>
    </row>
    <row r="199" spans="1:30" ht="17.25" customHeight="1">
      <c r="A199" s="2">
        <f t="shared" si="9"/>
        <v>4</v>
      </c>
      <c r="B199" s="9">
        <v>172</v>
      </c>
      <c r="C199" s="7">
        <v>3</v>
      </c>
      <c r="D199" s="7">
        <v>1</v>
      </c>
      <c r="E199" s="8">
        <v>35.327719948108616</v>
      </c>
      <c r="F199" s="8">
        <v>3.251762080473986</v>
      </c>
      <c r="G199" s="8">
        <v>-1.6340000000000001</v>
      </c>
      <c r="H199" s="8">
        <v>3.387160233309517</v>
      </c>
      <c r="I199" s="8">
        <v>35.39857198306038</v>
      </c>
      <c r="J199" s="8">
        <v>-1.6859849240412004</v>
      </c>
      <c r="K199" s="7">
        <v>104</v>
      </c>
      <c r="L199" s="7"/>
      <c r="M199" s="7">
        <v>14.1</v>
      </c>
      <c r="N199" s="2">
        <v>121</v>
      </c>
      <c r="O199" s="2">
        <v>14.9</v>
      </c>
      <c r="P199" s="2">
        <v>6.9</v>
      </c>
      <c r="Q199" s="2">
        <v>107</v>
      </c>
      <c r="R199" s="2">
        <v>16</v>
      </c>
      <c r="S199" s="2" t="s">
        <v>44</v>
      </c>
      <c r="T199" s="2">
        <v>15.1</v>
      </c>
      <c r="U199" s="2">
        <v>6.8</v>
      </c>
      <c r="V199" s="2"/>
      <c r="W199" s="2" t="s">
        <v>21</v>
      </c>
      <c r="X199" s="2">
        <v>13</v>
      </c>
      <c r="Y199">
        <f t="shared" si="10"/>
        <v>15.1</v>
      </c>
      <c r="Z199">
        <f t="shared" si="11"/>
        <v>6.8</v>
      </c>
      <c r="AA199" s="29" t="e">
        <v>#N/A</v>
      </c>
      <c r="AB199" s="29" t="e">
        <v>#N/A</v>
      </c>
      <c r="AC199" s="30">
        <v>-99</v>
      </c>
      <c r="AD199" s="29"/>
    </row>
    <row r="200" spans="1:30" ht="17.25" customHeight="1">
      <c r="A200" s="2">
        <f t="shared" si="9"/>
        <v>1</v>
      </c>
      <c r="B200" s="9">
        <v>122</v>
      </c>
      <c r="C200" s="7">
        <v>3</v>
      </c>
      <c r="D200" s="7">
        <v>1</v>
      </c>
      <c r="E200" s="8">
        <v>3.8291905056242155</v>
      </c>
      <c r="F200" s="8">
        <v>36.34149349946473</v>
      </c>
      <c r="G200" s="8">
        <v>-2.0340000000000003</v>
      </c>
      <c r="H200" s="8">
        <v>36.34872243230494</v>
      </c>
      <c r="I200" s="8">
        <v>3.3919587534422813</v>
      </c>
      <c r="J200" s="8">
        <v>-1.9623985951127159</v>
      </c>
      <c r="K200" s="7">
        <v>98</v>
      </c>
      <c r="L200" s="7"/>
      <c r="M200" s="7">
        <v>13.9</v>
      </c>
      <c r="N200" s="2">
        <v>107</v>
      </c>
      <c r="O200" s="2">
        <v>16.4</v>
      </c>
      <c r="P200" s="2">
        <v>7.6</v>
      </c>
      <c r="Q200" s="2">
        <v>115</v>
      </c>
      <c r="R200" s="2">
        <v>12.1</v>
      </c>
      <c r="S200" s="2" t="s">
        <v>44</v>
      </c>
      <c r="T200" s="2">
        <v>16.8</v>
      </c>
      <c r="U200" s="2">
        <v>8.8</v>
      </c>
      <c r="V200" s="2"/>
      <c r="W200" s="2" t="s">
        <v>17</v>
      </c>
      <c r="X200" s="2">
        <v>14</v>
      </c>
      <c r="Y200">
        <f t="shared" si="10"/>
        <v>16.8</v>
      </c>
      <c r="Z200">
        <f t="shared" si="11"/>
        <v>8.8</v>
      </c>
      <c r="AA200" s="29" t="e">
        <v>#N/A</v>
      </c>
      <c r="AB200" s="29" t="e">
        <v>#N/A</v>
      </c>
      <c r="AC200" s="30">
        <v>-99</v>
      </c>
      <c r="AD200" s="29"/>
    </row>
    <row r="201" spans="1:30" ht="17.25" customHeight="1">
      <c r="A201" s="2">
        <f t="shared" si="9"/>
        <v>1</v>
      </c>
      <c r="B201" s="9">
        <v>121</v>
      </c>
      <c r="C201" s="7">
        <v>4</v>
      </c>
      <c r="D201" s="7">
        <v>1</v>
      </c>
      <c r="E201" s="8">
        <v>4.424358282612777</v>
      </c>
      <c r="F201" s="8">
        <v>37.083348294714106</v>
      </c>
      <c r="G201" s="8">
        <v>-1.8359999999999999</v>
      </c>
      <c r="H201" s="8">
        <v>37.27042190645129</v>
      </c>
      <c r="I201" s="8">
        <v>4.158165475447928</v>
      </c>
      <c r="J201" s="8">
        <v>-1.8423630702339437</v>
      </c>
      <c r="K201" s="7">
        <v>102</v>
      </c>
      <c r="L201" s="7"/>
      <c r="M201" s="7">
        <v>14.7</v>
      </c>
      <c r="N201" s="2">
        <v>111</v>
      </c>
      <c r="O201" s="2">
        <v>16.6</v>
      </c>
      <c r="P201" s="2">
        <v>7.3</v>
      </c>
      <c r="Q201" s="2">
        <v>118</v>
      </c>
      <c r="R201" s="2">
        <v>13.7</v>
      </c>
      <c r="S201" s="2" t="s">
        <v>44</v>
      </c>
      <c r="T201" s="2">
        <v>17.5</v>
      </c>
      <c r="U201" s="2">
        <v>7.9</v>
      </c>
      <c r="V201" s="2"/>
      <c r="W201" s="2" t="s">
        <v>18</v>
      </c>
      <c r="X201" s="2">
        <v>14</v>
      </c>
      <c r="Y201">
        <f t="shared" si="10"/>
        <v>17.5</v>
      </c>
      <c r="Z201">
        <f t="shared" si="11"/>
        <v>7.9</v>
      </c>
      <c r="AA201" s="29" t="e">
        <v>#N/A</v>
      </c>
      <c r="AB201" s="29" t="e">
        <v>#N/A</v>
      </c>
      <c r="AC201" s="30">
        <v>-99</v>
      </c>
      <c r="AD201" s="29"/>
    </row>
    <row r="202" spans="1:30" ht="17.25" customHeight="1">
      <c r="A202" s="2">
        <f t="shared" si="9"/>
        <v>3</v>
      </c>
      <c r="B202" s="9">
        <v>157</v>
      </c>
      <c r="C202" s="7">
        <v>3</v>
      </c>
      <c r="D202" s="7">
        <v>1</v>
      </c>
      <c r="E202" s="8">
        <v>28.004156224695507</v>
      </c>
      <c r="F202" s="8">
        <v>25.467163593593376</v>
      </c>
      <c r="G202" s="8">
        <v>-2.709</v>
      </c>
      <c r="H202" s="8">
        <v>25.63303695925668</v>
      </c>
      <c r="I202" s="8">
        <v>27.98693977884263</v>
      </c>
      <c r="J202" s="8">
        <v>-2.764974507269315</v>
      </c>
      <c r="K202" s="7">
        <v>89</v>
      </c>
      <c r="L202" s="7"/>
      <c r="M202" s="7">
        <v>14</v>
      </c>
      <c r="N202" s="2">
        <v>146</v>
      </c>
      <c r="O202" s="2">
        <v>15.2</v>
      </c>
      <c r="P202" s="2">
        <v>10.7</v>
      </c>
      <c r="Q202" s="2">
        <v>92</v>
      </c>
      <c r="R202" s="2">
        <v>11.8</v>
      </c>
      <c r="S202" s="2" t="s">
        <v>44</v>
      </c>
      <c r="T202" s="2">
        <v>15.8</v>
      </c>
      <c r="U202" s="2">
        <v>12.7</v>
      </c>
      <c r="V202" s="2"/>
      <c r="W202" s="2" t="s">
        <v>73</v>
      </c>
      <c r="X202" s="2">
        <v>21</v>
      </c>
      <c r="Y202">
        <f t="shared" si="10"/>
        <v>15.8</v>
      </c>
      <c r="Z202">
        <f t="shared" si="11"/>
        <v>12.7</v>
      </c>
      <c r="AA202" s="29" t="e">
        <v>#N/A</v>
      </c>
      <c r="AB202" s="29" t="e">
        <v>#N/A</v>
      </c>
      <c r="AC202" s="30">
        <v>-99</v>
      </c>
      <c r="AD202" s="29"/>
    </row>
    <row r="203" spans="1:30" ht="12.75">
      <c r="A203" s="2">
        <f t="shared" si="9"/>
        <v>4</v>
      </c>
      <c r="B203" s="9">
        <v>162</v>
      </c>
      <c r="C203" s="7">
        <v>3</v>
      </c>
      <c r="D203" s="7">
        <v>1</v>
      </c>
      <c r="E203" s="8">
        <v>33.56653545230477</v>
      </c>
      <c r="F203" s="8">
        <v>18.75863004830489</v>
      </c>
      <c r="G203" s="8">
        <v>-2.31</v>
      </c>
      <c r="H203" s="8" t="e">
        <v>#N/A</v>
      </c>
      <c r="I203" s="8" t="e">
        <v>#N/A</v>
      </c>
      <c r="J203" s="8" t="e">
        <v>#N/A</v>
      </c>
      <c r="K203" s="7">
        <v>110</v>
      </c>
      <c r="L203" s="7"/>
      <c r="M203" s="7">
        <v>14.7</v>
      </c>
      <c r="N203" s="2">
        <v>111</v>
      </c>
      <c r="O203" s="2"/>
      <c r="P203" s="2">
        <v>14.7</v>
      </c>
      <c r="Q203" s="2">
        <v>117</v>
      </c>
      <c r="R203" s="2"/>
      <c r="S203" s="2"/>
      <c r="T203" s="2"/>
      <c r="U203" s="2"/>
      <c r="V203" s="2"/>
      <c r="W203" s="2" t="s">
        <v>29</v>
      </c>
      <c r="X203" s="2">
        <v>22</v>
      </c>
      <c r="AA203" s="29" t="e">
        <v>#N/A</v>
      </c>
      <c r="AB203" s="29" t="e">
        <v>#N/A</v>
      </c>
      <c r="AC203" s="30">
        <v>-99</v>
      </c>
      <c r="AD203" s="29"/>
    </row>
  </sheetData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  <headerFooter alignWithMargins="0">
    <oddHeader>&amp;CKO2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4"/>
  <sheetViews>
    <sheetView workbookViewId="0" topLeftCell="A1">
      <selection activeCell="F52" sqref="F52"/>
    </sheetView>
  </sheetViews>
  <sheetFormatPr defaultColWidth="9.140625" defaultRowHeight="12.75"/>
  <cols>
    <col min="1" max="1" width="3.8515625" style="0" customWidth="1"/>
    <col min="2" max="2" width="4.00390625" style="3" customWidth="1"/>
    <col min="3" max="3" width="3.57421875" style="1" customWidth="1"/>
    <col min="4" max="4" width="3.421875" style="1" customWidth="1"/>
    <col min="5" max="5" width="3.28125" style="1" customWidth="1"/>
    <col min="6" max="8" width="5.8515625" style="4" customWidth="1"/>
    <col min="9" max="9" width="5.7109375" style="1" customWidth="1"/>
    <col min="10" max="10" width="5.421875" style="1" customWidth="1"/>
    <col min="11" max="11" width="4.00390625" style="3" customWidth="1"/>
    <col min="12" max="12" width="5.7109375" style="0" customWidth="1"/>
    <col min="13" max="13" width="5.8515625" style="0" customWidth="1"/>
    <col min="14" max="14" width="4.57421875" style="0" customWidth="1"/>
    <col min="15" max="17" width="6.00390625" style="0" customWidth="1"/>
    <col min="18" max="18" width="9.421875" style="0" customWidth="1"/>
  </cols>
  <sheetData>
    <row r="1" spans="1:22" ht="12.75">
      <c r="A1" s="5" t="s">
        <v>0</v>
      </c>
      <c r="B1" s="6" t="s">
        <v>1</v>
      </c>
      <c r="C1" s="5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7" t="s">
        <v>8</v>
      </c>
      <c r="J1" s="7" t="s">
        <v>9</v>
      </c>
      <c r="K1" s="6" t="s">
        <v>1</v>
      </c>
      <c r="L1" s="2" t="s">
        <v>8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10" t="s">
        <v>31</v>
      </c>
      <c r="T1" s="10" t="s">
        <v>32</v>
      </c>
      <c r="U1" s="10" t="s">
        <v>33</v>
      </c>
      <c r="V1" s="10" t="s">
        <v>34</v>
      </c>
    </row>
    <row r="2" spans="1:22" ht="12.75">
      <c r="A2" s="2">
        <v>1</v>
      </c>
      <c r="B2" s="9">
        <v>6</v>
      </c>
      <c r="C2" s="2">
        <f aca="true" t="shared" si="0" ref="C2:C65">IF(F2&lt;=10,1,IF(AND(F2&gt;10,F2&lt;=20),2,IF(AND(F2&gt;20,F2&lt;=30),3,IF(AND(F2&gt;30,F2&lt;=40),4,IF(F2&gt;40,5,"")))))</f>
        <v>1</v>
      </c>
      <c r="D2" s="7">
        <v>3</v>
      </c>
      <c r="E2" s="7">
        <v>1</v>
      </c>
      <c r="F2" s="8">
        <v>4.738440880152798</v>
      </c>
      <c r="G2" s="8">
        <v>2.7361157843367607</v>
      </c>
      <c r="H2" s="8">
        <v>0.5584</v>
      </c>
      <c r="I2" s="7">
        <v>12.6</v>
      </c>
      <c r="J2" s="7">
        <v>15.3</v>
      </c>
      <c r="K2" s="9">
        <v>6</v>
      </c>
      <c r="L2" s="2">
        <v>163</v>
      </c>
      <c r="M2" s="2">
        <v>15.9</v>
      </c>
      <c r="N2" s="2"/>
      <c r="O2" s="2">
        <v>18.3</v>
      </c>
      <c r="P2" s="2">
        <v>7</v>
      </c>
      <c r="Q2" s="2"/>
      <c r="R2" s="2"/>
      <c r="S2" s="10">
        <f>L2^2</f>
        <v>26569</v>
      </c>
      <c r="T2" s="10">
        <f>S2</f>
        <v>26569</v>
      </c>
      <c r="U2" s="10" t="e">
        <f>QUOTIENT(T2,$T$204)</f>
        <v>#NAME?</v>
      </c>
      <c r="V2" s="10">
        <v>0</v>
      </c>
    </row>
    <row r="3" spans="1:22" ht="12.75">
      <c r="A3" s="2">
        <f>A2+1</f>
        <v>2</v>
      </c>
      <c r="B3" s="9">
        <v>8</v>
      </c>
      <c r="C3" s="2">
        <f t="shared" si="0"/>
        <v>1</v>
      </c>
      <c r="D3" s="7">
        <v>3</v>
      </c>
      <c r="E3" s="7">
        <v>1</v>
      </c>
      <c r="F3" s="8">
        <v>9.698007584777669</v>
      </c>
      <c r="G3" s="8">
        <v>3.7399958082322518</v>
      </c>
      <c r="H3" s="8">
        <v>0.3974</v>
      </c>
      <c r="I3" s="7">
        <v>12.7</v>
      </c>
      <c r="J3" s="7">
        <v>16.6</v>
      </c>
      <c r="K3" s="9">
        <v>8</v>
      </c>
      <c r="L3" s="2">
        <v>141</v>
      </c>
      <c r="M3" s="2">
        <v>13.4</v>
      </c>
      <c r="N3" s="2"/>
      <c r="O3" s="2">
        <v>18</v>
      </c>
      <c r="P3" s="2">
        <v>8.7</v>
      </c>
      <c r="Q3" s="2"/>
      <c r="R3" s="2"/>
      <c r="S3" s="10">
        <f>L3^2</f>
        <v>19881</v>
      </c>
      <c r="T3" s="10">
        <f>T2+S3</f>
        <v>46450</v>
      </c>
      <c r="U3" s="10" t="e">
        <f>QUOTIENT(T3,$T$204)</f>
        <v>#NAME?</v>
      </c>
      <c r="V3" s="10" t="e">
        <f>IF(U3&gt;U2,1,0)</f>
        <v>#NAME?</v>
      </c>
    </row>
    <row r="4" spans="1:22" ht="12.75">
      <c r="A4" s="2">
        <f aca="true" t="shared" si="1" ref="A4:A67">A3+1</f>
        <v>3</v>
      </c>
      <c r="B4" s="9">
        <v>1</v>
      </c>
      <c r="C4" s="2">
        <f t="shared" si="0"/>
        <v>1</v>
      </c>
      <c r="D4" s="7">
        <v>3</v>
      </c>
      <c r="E4" s="7">
        <v>1</v>
      </c>
      <c r="F4" s="8">
        <v>0.9807739873484927</v>
      </c>
      <c r="G4" s="8">
        <v>4.0866951128926345</v>
      </c>
      <c r="H4" s="8">
        <v>0.047000000000000014</v>
      </c>
      <c r="I4" s="7">
        <v>11</v>
      </c>
      <c r="J4" s="7">
        <v>15.1</v>
      </c>
      <c r="K4" s="9">
        <v>1</v>
      </c>
      <c r="L4" s="2">
        <v>132</v>
      </c>
      <c r="M4" s="2">
        <v>13.4</v>
      </c>
      <c r="N4" s="2"/>
      <c r="O4" s="2">
        <v>18.5</v>
      </c>
      <c r="P4" s="2">
        <v>9.7</v>
      </c>
      <c r="Q4" s="2"/>
      <c r="R4" s="2"/>
      <c r="S4" s="10">
        <f>L4^2</f>
        <v>17424</v>
      </c>
      <c r="T4" s="10">
        <f>T3+S4</f>
        <v>63874</v>
      </c>
      <c r="U4" s="10" t="e">
        <f>QUOTIENT(T4,$T$204)</f>
        <v>#NAME?</v>
      </c>
      <c r="V4" s="10" t="e">
        <f>IF(U4&gt;U3,1,0)</f>
        <v>#NAME?</v>
      </c>
    </row>
    <row r="5" spans="1:22" ht="12.75">
      <c r="A5" s="2">
        <f t="shared" si="1"/>
        <v>4</v>
      </c>
      <c r="B5" s="9">
        <v>5</v>
      </c>
      <c r="C5" s="2">
        <f t="shared" si="0"/>
        <v>1</v>
      </c>
      <c r="D5" s="7">
        <v>3</v>
      </c>
      <c r="E5" s="7">
        <v>1</v>
      </c>
      <c r="F5" s="8">
        <v>3.0638791309517015</v>
      </c>
      <c r="G5" s="8">
        <v>4.831309080458281</v>
      </c>
      <c r="H5" s="8">
        <v>0.4934</v>
      </c>
      <c r="I5" s="7">
        <v>17.2</v>
      </c>
      <c r="J5" s="7">
        <v>15.7</v>
      </c>
      <c r="K5" s="9">
        <v>5</v>
      </c>
      <c r="L5" s="2">
        <v>176</v>
      </c>
      <c r="M5" s="2">
        <v>13.9</v>
      </c>
      <c r="N5" s="2"/>
      <c r="O5" s="2">
        <v>18.2</v>
      </c>
      <c r="P5" s="2">
        <v>6.8</v>
      </c>
      <c r="Q5" s="2"/>
      <c r="R5" s="2"/>
      <c r="S5" s="10">
        <f aca="true" t="shared" si="2" ref="S5:S68">L5^2</f>
        <v>30976</v>
      </c>
      <c r="T5" s="10">
        <f aca="true" t="shared" si="3" ref="T5:T68">T4+S5</f>
        <v>94850</v>
      </c>
      <c r="U5" s="10" t="e">
        <f>QUOTIENT(T5,$T$204)</f>
        <v>#NAME?</v>
      </c>
      <c r="V5" s="10" t="e">
        <f aca="true" t="shared" si="4" ref="V5:V68">IF(U5&gt;U4,1,0)</f>
        <v>#NAME?</v>
      </c>
    </row>
    <row r="6" spans="1:22" ht="12.75">
      <c r="A6" s="2">
        <f t="shared" si="1"/>
        <v>5</v>
      </c>
      <c r="B6" s="9">
        <v>9</v>
      </c>
      <c r="C6" s="2">
        <f t="shared" si="0"/>
        <v>1</v>
      </c>
      <c r="D6" s="7">
        <v>3</v>
      </c>
      <c r="E6" s="7">
        <v>1</v>
      </c>
      <c r="F6" s="8">
        <v>8.439353321932593</v>
      </c>
      <c r="G6" s="8">
        <v>5.99991603837798</v>
      </c>
      <c r="H6" s="8">
        <v>0.8804000000000001</v>
      </c>
      <c r="I6" s="7">
        <v>11</v>
      </c>
      <c r="J6" s="7">
        <v>15.3</v>
      </c>
      <c r="K6" s="9">
        <v>9</v>
      </c>
      <c r="L6" s="2">
        <v>128</v>
      </c>
      <c r="M6" s="2">
        <v>13.8</v>
      </c>
      <c r="N6" s="2"/>
      <c r="O6" s="2">
        <v>17.9</v>
      </c>
      <c r="P6" s="2">
        <v>7.6</v>
      </c>
      <c r="Q6" s="2"/>
      <c r="R6" s="2"/>
      <c r="S6" s="10">
        <f t="shared" si="2"/>
        <v>16384</v>
      </c>
      <c r="T6" s="10">
        <f t="shared" si="3"/>
        <v>111234</v>
      </c>
      <c r="U6" s="10" t="e">
        <f>QUOTIENT(T6,$T$204)</f>
        <v>#NAME?</v>
      </c>
      <c r="V6" s="10" t="e">
        <f t="shared" si="4"/>
        <v>#NAME?</v>
      </c>
    </row>
    <row r="7" spans="1:22" ht="12.75">
      <c r="A7" s="2">
        <f t="shared" si="1"/>
        <v>6</v>
      </c>
      <c r="B7" s="9">
        <v>10</v>
      </c>
      <c r="C7" s="2">
        <f t="shared" si="0"/>
        <v>1</v>
      </c>
      <c r="D7" s="7">
        <v>3</v>
      </c>
      <c r="E7" s="7">
        <v>1</v>
      </c>
      <c r="F7" s="8">
        <v>7.597548980907269</v>
      </c>
      <c r="G7" s="8">
        <v>6.403527796669186</v>
      </c>
      <c r="H7" s="8">
        <v>0.7054</v>
      </c>
      <c r="I7" s="7">
        <v>15</v>
      </c>
      <c r="J7" s="7">
        <v>16.5</v>
      </c>
      <c r="K7" s="9">
        <v>10</v>
      </c>
      <c r="L7" s="2">
        <v>166</v>
      </c>
      <c r="M7" s="2">
        <v>17.8</v>
      </c>
      <c r="N7" s="2"/>
      <c r="O7" s="2">
        <v>19.9</v>
      </c>
      <c r="P7" s="2">
        <v>10.8</v>
      </c>
      <c r="Q7" s="2"/>
      <c r="R7" s="2"/>
      <c r="S7" s="10">
        <f t="shared" si="2"/>
        <v>27556</v>
      </c>
      <c r="T7" s="10">
        <f t="shared" si="3"/>
        <v>138790</v>
      </c>
      <c r="U7" s="10" t="e">
        <f>QUOTIENT(T7,$T$204)</f>
        <v>#NAME?</v>
      </c>
      <c r="V7" s="10" t="e">
        <f t="shared" si="4"/>
        <v>#NAME?</v>
      </c>
    </row>
    <row r="8" spans="1:22" ht="12.75">
      <c r="A8" s="2">
        <f t="shared" si="1"/>
        <v>7</v>
      </c>
      <c r="B8" s="9">
        <v>2</v>
      </c>
      <c r="C8" s="2">
        <f t="shared" si="0"/>
        <v>1</v>
      </c>
      <c r="D8" s="7">
        <v>3</v>
      </c>
      <c r="E8" s="7">
        <v>1</v>
      </c>
      <c r="F8" s="8">
        <v>1.6425362028584638</v>
      </c>
      <c r="G8" s="8">
        <v>7.514125749699648</v>
      </c>
      <c r="H8" s="8">
        <v>0.013000000000000012</v>
      </c>
      <c r="I8" s="7">
        <v>11.4</v>
      </c>
      <c r="J8" s="7">
        <v>15.9</v>
      </c>
      <c r="K8" s="9">
        <v>2</v>
      </c>
      <c r="L8" s="2">
        <v>125</v>
      </c>
      <c r="M8" s="2">
        <v>14.4</v>
      </c>
      <c r="N8" s="2"/>
      <c r="O8" s="2">
        <v>18</v>
      </c>
      <c r="P8" s="2">
        <v>9.2</v>
      </c>
      <c r="Q8" s="2"/>
      <c r="R8" s="2"/>
      <c r="S8" s="10">
        <f t="shared" si="2"/>
        <v>15625</v>
      </c>
      <c r="T8" s="10">
        <f t="shared" si="3"/>
        <v>154415</v>
      </c>
      <c r="U8" s="10" t="e">
        <f>QUOTIENT(T8,$T$204)</f>
        <v>#NAME?</v>
      </c>
      <c r="V8" s="10" t="e">
        <f t="shared" si="4"/>
        <v>#NAME?</v>
      </c>
    </row>
    <row r="9" spans="1:22" ht="12.75">
      <c r="A9" s="2">
        <f t="shared" si="1"/>
        <v>8</v>
      </c>
      <c r="B9" s="9">
        <v>25</v>
      </c>
      <c r="C9" s="2">
        <f t="shared" si="0"/>
        <v>1</v>
      </c>
      <c r="D9" s="7">
        <v>3</v>
      </c>
      <c r="E9" s="7">
        <v>1</v>
      </c>
      <c r="F9" s="8">
        <v>9.983190797084449</v>
      </c>
      <c r="G9" s="8">
        <v>7.976498910487506</v>
      </c>
      <c r="H9" s="8">
        <v>0.4044</v>
      </c>
      <c r="I9" s="7">
        <v>11.7</v>
      </c>
      <c r="J9" s="7">
        <v>15.7</v>
      </c>
      <c r="K9" s="9">
        <v>25</v>
      </c>
      <c r="L9" s="2">
        <v>136</v>
      </c>
      <c r="M9" s="2">
        <v>14.9</v>
      </c>
      <c r="N9" s="2"/>
      <c r="O9" s="2">
        <v>19.4</v>
      </c>
      <c r="P9" s="2">
        <v>10.1</v>
      </c>
      <c r="Q9" s="2"/>
      <c r="R9" s="2"/>
      <c r="S9" s="10">
        <f t="shared" si="2"/>
        <v>18496</v>
      </c>
      <c r="T9" s="10">
        <f t="shared" si="3"/>
        <v>172911</v>
      </c>
      <c r="U9" s="10" t="e">
        <f>QUOTIENT(T9,$T$204)</f>
        <v>#NAME?</v>
      </c>
      <c r="V9" s="10" t="e">
        <f t="shared" si="4"/>
        <v>#NAME?</v>
      </c>
    </row>
    <row r="10" spans="1:22" ht="12.75">
      <c r="A10" s="2">
        <f t="shared" si="1"/>
        <v>9</v>
      </c>
      <c r="B10" s="9">
        <v>4</v>
      </c>
      <c r="C10" s="2">
        <f t="shared" si="0"/>
        <v>1</v>
      </c>
      <c r="D10" s="7">
        <v>3</v>
      </c>
      <c r="E10" s="7">
        <v>1</v>
      </c>
      <c r="F10" s="8">
        <v>3.250990178499224</v>
      </c>
      <c r="G10" s="8">
        <v>8.689343094808812</v>
      </c>
      <c r="H10" s="8">
        <v>0.229</v>
      </c>
      <c r="I10" s="7">
        <v>11.4</v>
      </c>
      <c r="J10" s="7">
        <v>14.5</v>
      </c>
      <c r="K10" s="9">
        <v>4</v>
      </c>
      <c r="L10" s="2">
        <v>129</v>
      </c>
      <c r="M10" s="2">
        <v>13.6</v>
      </c>
      <c r="N10" s="2"/>
      <c r="O10" s="2">
        <v>18.3</v>
      </c>
      <c r="P10" s="2">
        <v>10.1</v>
      </c>
      <c r="Q10" s="2"/>
      <c r="R10" s="2"/>
      <c r="S10" s="10">
        <f t="shared" si="2"/>
        <v>16641</v>
      </c>
      <c r="T10" s="10">
        <f t="shared" si="3"/>
        <v>189552</v>
      </c>
      <c r="U10" s="10" t="e">
        <f>QUOTIENT(T10,$T$204)</f>
        <v>#NAME?</v>
      </c>
      <c r="V10" s="10" t="e">
        <f t="shared" si="4"/>
        <v>#NAME?</v>
      </c>
    </row>
    <row r="11" spans="1:22" ht="12.75">
      <c r="A11" s="2">
        <f t="shared" si="1"/>
        <v>10</v>
      </c>
      <c r="B11" s="9">
        <v>11</v>
      </c>
      <c r="C11" s="2">
        <f t="shared" si="0"/>
        <v>1</v>
      </c>
      <c r="D11" s="7">
        <v>3</v>
      </c>
      <c r="E11" s="7">
        <v>1</v>
      </c>
      <c r="F11" s="8">
        <v>6.0623912760193805</v>
      </c>
      <c r="G11" s="8">
        <v>8.75496221444982</v>
      </c>
      <c r="H11" s="8">
        <v>0.5764</v>
      </c>
      <c r="I11" s="7">
        <v>11.3</v>
      </c>
      <c r="J11" s="7">
        <v>14.7</v>
      </c>
      <c r="K11" s="9">
        <v>11</v>
      </c>
      <c r="L11" s="2">
        <v>124</v>
      </c>
      <c r="M11" s="2">
        <v>12.5</v>
      </c>
      <c r="N11" s="2"/>
      <c r="O11" s="2">
        <v>17.8</v>
      </c>
      <c r="P11" s="2">
        <v>10.7</v>
      </c>
      <c r="Q11" s="2"/>
      <c r="R11" s="2"/>
      <c r="S11" s="10">
        <f t="shared" si="2"/>
        <v>15376</v>
      </c>
      <c r="T11" s="10">
        <f t="shared" si="3"/>
        <v>204928</v>
      </c>
      <c r="U11" s="10" t="e">
        <f>QUOTIENT(T11,$T$204)</f>
        <v>#NAME?</v>
      </c>
      <c r="V11" s="10" t="e">
        <f t="shared" si="4"/>
        <v>#NAME?</v>
      </c>
    </row>
    <row r="12" spans="1:22" ht="12.75">
      <c r="A12" s="2">
        <f t="shared" si="1"/>
        <v>11</v>
      </c>
      <c r="B12" s="9">
        <v>23</v>
      </c>
      <c r="C12" s="2">
        <f t="shared" si="0"/>
        <v>1</v>
      </c>
      <c r="D12" s="7">
        <v>3</v>
      </c>
      <c r="E12" s="7">
        <v>1</v>
      </c>
      <c r="F12" s="8">
        <v>8.51091646090354</v>
      </c>
      <c r="G12" s="8">
        <v>9.392575278139706</v>
      </c>
      <c r="H12" s="8">
        <v>0.5284</v>
      </c>
      <c r="I12" s="7">
        <v>11.2</v>
      </c>
      <c r="J12" s="7">
        <v>15.2</v>
      </c>
      <c r="K12" s="9">
        <v>23</v>
      </c>
      <c r="L12" s="2">
        <v>122</v>
      </c>
      <c r="M12" s="2">
        <v>12.8</v>
      </c>
      <c r="N12" s="2"/>
      <c r="O12" s="2">
        <v>17.4</v>
      </c>
      <c r="P12" s="2">
        <v>11.7</v>
      </c>
      <c r="Q12" s="2"/>
      <c r="R12" s="2"/>
      <c r="S12" s="10">
        <f t="shared" si="2"/>
        <v>14884</v>
      </c>
      <c r="T12" s="10">
        <f t="shared" si="3"/>
        <v>219812</v>
      </c>
      <c r="U12" s="10" t="e">
        <f>QUOTIENT(T12,$T$204)</f>
        <v>#NAME?</v>
      </c>
      <c r="V12" s="10" t="e">
        <f t="shared" si="4"/>
        <v>#NAME?</v>
      </c>
    </row>
    <row r="13" spans="1:22" ht="12.75">
      <c r="A13" s="2">
        <f t="shared" si="1"/>
        <v>12</v>
      </c>
      <c r="B13" s="9">
        <v>3</v>
      </c>
      <c r="C13" s="2">
        <f t="shared" si="0"/>
        <v>1</v>
      </c>
      <c r="D13" s="7">
        <v>3</v>
      </c>
      <c r="E13" s="7">
        <v>1</v>
      </c>
      <c r="F13" s="8">
        <v>1.9021954708388478</v>
      </c>
      <c r="G13" s="8">
        <v>10.192745182271564</v>
      </c>
      <c r="H13" s="8">
        <v>0.2824</v>
      </c>
      <c r="I13" s="7">
        <v>13</v>
      </c>
      <c r="J13" s="7">
        <v>15.9</v>
      </c>
      <c r="K13" s="9">
        <v>3</v>
      </c>
      <c r="L13" s="2">
        <v>146</v>
      </c>
      <c r="M13" s="2">
        <v>15.7</v>
      </c>
      <c r="N13" s="2"/>
      <c r="O13" s="2">
        <v>18</v>
      </c>
      <c r="P13" s="2">
        <v>11.9</v>
      </c>
      <c r="Q13" s="2"/>
      <c r="R13" s="2"/>
      <c r="S13" s="10">
        <f t="shared" si="2"/>
        <v>21316</v>
      </c>
      <c r="T13" s="10">
        <f t="shared" si="3"/>
        <v>241128</v>
      </c>
      <c r="U13" s="10" t="e">
        <f>QUOTIENT(T13,$T$204)</f>
        <v>#NAME?</v>
      </c>
      <c r="V13" s="10" t="e">
        <f t="shared" si="4"/>
        <v>#NAME?</v>
      </c>
    </row>
    <row r="14" spans="1:22" ht="12.75">
      <c r="A14" s="2">
        <f t="shared" si="1"/>
        <v>13</v>
      </c>
      <c r="B14" s="9">
        <v>12</v>
      </c>
      <c r="C14" s="2">
        <f t="shared" si="0"/>
        <v>1</v>
      </c>
      <c r="D14" s="7">
        <v>3</v>
      </c>
      <c r="E14" s="7">
        <v>1</v>
      </c>
      <c r="F14" s="8">
        <v>4.943282517625471</v>
      </c>
      <c r="G14" s="8">
        <v>10.383109501056914</v>
      </c>
      <c r="H14" s="8">
        <v>0.6104</v>
      </c>
      <c r="I14" s="7">
        <v>15.1</v>
      </c>
      <c r="J14" s="7">
        <v>17.3</v>
      </c>
      <c r="K14" s="9">
        <v>12</v>
      </c>
      <c r="L14" s="2">
        <v>175</v>
      </c>
      <c r="M14" s="2">
        <v>15.8</v>
      </c>
      <c r="N14" s="2"/>
      <c r="O14" s="2">
        <v>19.8</v>
      </c>
      <c r="P14" s="2">
        <v>11.5</v>
      </c>
      <c r="Q14" s="2"/>
      <c r="R14" s="2"/>
      <c r="S14" s="10">
        <f t="shared" si="2"/>
        <v>30625</v>
      </c>
      <c r="T14" s="10">
        <f t="shared" si="3"/>
        <v>271753</v>
      </c>
      <c r="U14" s="10" t="e">
        <f>QUOTIENT(T14,$T$204)</f>
        <v>#NAME?</v>
      </c>
      <c r="V14" s="10" t="e">
        <f t="shared" si="4"/>
        <v>#NAME?</v>
      </c>
    </row>
    <row r="15" spans="1:22" ht="12.75">
      <c r="A15" s="2">
        <f t="shared" si="1"/>
        <v>14</v>
      </c>
      <c r="B15" s="9">
        <v>21</v>
      </c>
      <c r="C15" s="2">
        <f t="shared" si="0"/>
        <v>1</v>
      </c>
      <c r="D15" s="7">
        <v>3</v>
      </c>
      <c r="E15" s="7">
        <v>1</v>
      </c>
      <c r="F15" s="8">
        <v>7.1840309181905795</v>
      </c>
      <c r="G15" s="8">
        <v>11.2448627171025</v>
      </c>
      <c r="H15" s="8">
        <v>0.6574</v>
      </c>
      <c r="I15" s="7">
        <v>11.8</v>
      </c>
      <c r="J15" s="7">
        <v>15.8</v>
      </c>
      <c r="K15" s="9">
        <v>21</v>
      </c>
      <c r="L15" s="2">
        <v>132</v>
      </c>
      <c r="M15" s="2">
        <v>13.3</v>
      </c>
      <c r="N15" s="2"/>
      <c r="O15" s="2">
        <v>18.7</v>
      </c>
      <c r="P15" s="2">
        <v>11.1</v>
      </c>
      <c r="Q15" s="2"/>
      <c r="R15" s="2"/>
      <c r="S15" s="10">
        <f t="shared" si="2"/>
        <v>17424</v>
      </c>
      <c r="T15" s="10">
        <f t="shared" si="3"/>
        <v>289177</v>
      </c>
      <c r="U15" s="10" t="e">
        <f>QUOTIENT(T15,$T$204)</f>
        <v>#NAME?</v>
      </c>
      <c r="V15" s="10" t="e">
        <f t="shared" si="4"/>
        <v>#NAME?</v>
      </c>
    </row>
    <row r="16" spans="1:22" ht="12.75">
      <c r="A16" s="2">
        <f t="shared" si="1"/>
        <v>15</v>
      </c>
      <c r="B16" s="9">
        <v>19</v>
      </c>
      <c r="C16" s="2">
        <f t="shared" si="0"/>
        <v>1</v>
      </c>
      <c r="D16" s="7">
        <v>3</v>
      </c>
      <c r="E16" s="7">
        <v>1</v>
      </c>
      <c r="F16" s="8">
        <v>6.0718765719019725</v>
      </c>
      <c r="G16" s="8">
        <v>13.412980036352396</v>
      </c>
      <c r="H16" s="8">
        <v>0.8984000000000001</v>
      </c>
      <c r="I16" s="7">
        <v>10.1</v>
      </c>
      <c r="J16" s="7">
        <v>14.8</v>
      </c>
      <c r="K16" s="9">
        <v>19</v>
      </c>
      <c r="L16" s="2">
        <v>115</v>
      </c>
      <c r="M16" s="2">
        <v>14.2</v>
      </c>
      <c r="N16" s="2"/>
      <c r="O16" s="2">
        <v>16.6</v>
      </c>
      <c r="P16" s="2">
        <v>9.8</v>
      </c>
      <c r="Q16" s="2"/>
      <c r="R16" s="2"/>
      <c r="S16" s="10">
        <f t="shared" si="2"/>
        <v>13225</v>
      </c>
      <c r="T16" s="10">
        <f t="shared" si="3"/>
        <v>302402</v>
      </c>
      <c r="U16" s="10" t="e">
        <f>QUOTIENT(T16,$T$204)</f>
        <v>#NAME?</v>
      </c>
      <c r="V16" s="10" t="e">
        <f t="shared" si="4"/>
        <v>#NAME?</v>
      </c>
    </row>
    <row r="17" spans="1:22" ht="12.75">
      <c r="A17" s="2">
        <f t="shared" si="1"/>
        <v>16</v>
      </c>
      <c r="B17" s="9">
        <v>20</v>
      </c>
      <c r="C17" s="2">
        <f t="shared" si="0"/>
        <v>1</v>
      </c>
      <c r="D17" s="7">
        <v>3</v>
      </c>
      <c r="E17" s="7">
        <v>1</v>
      </c>
      <c r="F17" s="8">
        <v>8.478994992978539</v>
      </c>
      <c r="G17" s="8">
        <v>13.610813064216437</v>
      </c>
      <c r="H17" s="8">
        <v>0.8553999999999999</v>
      </c>
      <c r="I17" s="7">
        <v>12.5</v>
      </c>
      <c r="J17" s="7">
        <v>14.6</v>
      </c>
      <c r="K17" s="9">
        <v>20</v>
      </c>
      <c r="L17" s="2">
        <v>134</v>
      </c>
      <c r="M17" s="2">
        <v>13.4</v>
      </c>
      <c r="N17" s="2"/>
      <c r="O17" s="2">
        <v>17.3</v>
      </c>
      <c r="P17" s="2">
        <v>10.6</v>
      </c>
      <c r="Q17" s="2"/>
      <c r="R17" s="2"/>
      <c r="S17" s="10">
        <f t="shared" si="2"/>
        <v>17956</v>
      </c>
      <c r="T17" s="10">
        <f t="shared" si="3"/>
        <v>320358</v>
      </c>
      <c r="U17" s="10" t="e">
        <f>QUOTIENT(T17,$T$204)</f>
        <v>#NAME?</v>
      </c>
      <c r="V17" s="10" t="e">
        <f t="shared" si="4"/>
        <v>#NAME?</v>
      </c>
    </row>
    <row r="18" spans="1:22" ht="12.75">
      <c r="A18" s="2">
        <f t="shared" si="1"/>
        <v>17</v>
      </c>
      <c r="B18" s="9">
        <v>13</v>
      </c>
      <c r="C18" s="2">
        <f t="shared" si="0"/>
        <v>1</v>
      </c>
      <c r="D18" s="7">
        <v>3</v>
      </c>
      <c r="E18" s="7">
        <v>1</v>
      </c>
      <c r="F18" s="8">
        <v>1.4974740451567325</v>
      </c>
      <c r="G18" s="8">
        <v>14.083017739251838</v>
      </c>
      <c r="H18" s="8">
        <v>0.6434</v>
      </c>
      <c r="I18" s="7">
        <v>10.2</v>
      </c>
      <c r="J18" s="7">
        <v>13.5</v>
      </c>
      <c r="K18" s="9">
        <v>13</v>
      </c>
      <c r="L18" s="2">
        <v>116</v>
      </c>
      <c r="M18" s="2">
        <v>14</v>
      </c>
      <c r="N18" s="2"/>
      <c r="O18" s="2">
        <v>16.6</v>
      </c>
      <c r="P18" s="2">
        <v>9.6</v>
      </c>
      <c r="Q18" s="2"/>
      <c r="R18" s="2"/>
      <c r="S18" s="10">
        <f t="shared" si="2"/>
        <v>13456</v>
      </c>
      <c r="T18" s="10">
        <f t="shared" si="3"/>
        <v>333814</v>
      </c>
      <c r="U18" s="10" t="e">
        <f>QUOTIENT(T18,$T$204)</f>
        <v>#NAME?</v>
      </c>
      <c r="V18" s="10" t="e">
        <f t="shared" si="4"/>
        <v>#NAME?</v>
      </c>
    </row>
    <row r="19" spans="1:22" ht="12.75">
      <c r="A19" s="2">
        <f t="shared" si="1"/>
        <v>18</v>
      </c>
      <c r="B19" s="9">
        <v>18</v>
      </c>
      <c r="C19" s="2">
        <f t="shared" si="0"/>
        <v>1</v>
      </c>
      <c r="D19" s="7">
        <v>3</v>
      </c>
      <c r="E19" s="7">
        <v>1</v>
      </c>
      <c r="F19" s="8">
        <v>5.039086824349429</v>
      </c>
      <c r="G19" s="8">
        <v>14.73365044843497</v>
      </c>
      <c r="H19" s="8">
        <v>0.8513999999999999</v>
      </c>
      <c r="I19" s="7">
        <v>9.6</v>
      </c>
      <c r="J19" s="7">
        <v>15.5</v>
      </c>
      <c r="K19" s="9">
        <v>18</v>
      </c>
      <c r="L19" s="2">
        <v>106</v>
      </c>
      <c r="M19" s="2">
        <v>12.6</v>
      </c>
      <c r="N19" s="2"/>
      <c r="O19" s="2">
        <v>18.1</v>
      </c>
      <c r="P19" s="2">
        <v>11.5</v>
      </c>
      <c r="Q19" s="2"/>
      <c r="R19" s="2"/>
      <c r="S19" s="10">
        <f t="shared" si="2"/>
        <v>11236</v>
      </c>
      <c r="T19" s="10">
        <f t="shared" si="3"/>
        <v>345050</v>
      </c>
      <c r="U19" s="10" t="e">
        <f>QUOTIENT(T19,$T$204)</f>
        <v>#NAME?</v>
      </c>
      <c r="V19" s="10" t="e">
        <f t="shared" si="4"/>
        <v>#NAME?</v>
      </c>
    </row>
    <row r="20" spans="1:22" ht="12.75">
      <c r="A20" s="2">
        <f t="shared" si="1"/>
        <v>19</v>
      </c>
      <c r="B20" s="9">
        <v>42</v>
      </c>
      <c r="C20" s="2">
        <f t="shared" si="0"/>
        <v>1</v>
      </c>
      <c r="D20" s="7">
        <v>3</v>
      </c>
      <c r="E20" s="7">
        <v>1</v>
      </c>
      <c r="F20" s="8">
        <v>9.534501807746278</v>
      </c>
      <c r="G20" s="8">
        <v>15.711069563784731</v>
      </c>
      <c r="H20" s="8">
        <v>0.7254</v>
      </c>
      <c r="I20" s="7">
        <v>9.7</v>
      </c>
      <c r="J20" s="7">
        <v>14.7</v>
      </c>
      <c r="K20" s="9">
        <v>42</v>
      </c>
      <c r="L20" s="2">
        <v>110</v>
      </c>
      <c r="M20" s="2">
        <v>13.6</v>
      </c>
      <c r="N20" s="2"/>
      <c r="O20" s="2">
        <v>16.2</v>
      </c>
      <c r="P20" s="2">
        <v>10.9</v>
      </c>
      <c r="Q20" s="2"/>
      <c r="R20" s="2"/>
      <c r="S20" s="10">
        <f t="shared" si="2"/>
        <v>12100</v>
      </c>
      <c r="T20" s="10">
        <f t="shared" si="3"/>
        <v>357150</v>
      </c>
      <c r="U20" s="10" t="e">
        <f>QUOTIENT(T20,$T$204)</f>
        <v>#NAME?</v>
      </c>
      <c r="V20" s="10" t="e">
        <f t="shared" si="4"/>
        <v>#NAME?</v>
      </c>
    </row>
    <row r="21" spans="1:22" ht="12.75">
      <c r="A21" s="2">
        <f t="shared" si="1"/>
        <v>20</v>
      </c>
      <c r="B21" s="9">
        <v>17</v>
      </c>
      <c r="C21" s="2">
        <f t="shared" si="0"/>
        <v>1</v>
      </c>
      <c r="D21" s="7">
        <v>3</v>
      </c>
      <c r="E21" s="7">
        <v>1</v>
      </c>
      <c r="F21" s="8">
        <v>7.0012892955434385</v>
      </c>
      <c r="G21" s="8">
        <v>15.861931646558967</v>
      </c>
      <c r="H21" s="8">
        <v>0.8213999999999999</v>
      </c>
      <c r="I21" s="7">
        <v>11.4</v>
      </c>
      <c r="J21" s="7">
        <v>14.2</v>
      </c>
      <c r="K21" s="9">
        <v>17</v>
      </c>
      <c r="L21" s="2">
        <v>127</v>
      </c>
      <c r="M21" s="2">
        <v>12.7</v>
      </c>
      <c r="N21" s="2"/>
      <c r="O21" s="2">
        <v>17.3</v>
      </c>
      <c r="P21" s="2">
        <v>10.3</v>
      </c>
      <c r="Q21" s="2"/>
      <c r="R21" s="2"/>
      <c r="S21" s="10">
        <f t="shared" si="2"/>
        <v>16129</v>
      </c>
      <c r="T21" s="10">
        <f t="shared" si="3"/>
        <v>373279</v>
      </c>
      <c r="U21" s="10" t="e">
        <f>QUOTIENT(T21,$T$204)</f>
        <v>#NAME?</v>
      </c>
      <c r="V21" s="10" t="e">
        <f t="shared" si="4"/>
        <v>#NAME?</v>
      </c>
    </row>
    <row r="22" spans="1:22" ht="12.75">
      <c r="A22" s="2">
        <f t="shared" si="1"/>
        <v>21</v>
      </c>
      <c r="B22" s="9">
        <v>15</v>
      </c>
      <c r="C22" s="2">
        <f t="shared" si="0"/>
        <v>1</v>
      </c>
      <c r="D22" s="7">
        <v>3</v>
      </c>
      <c r="E22" s="7">
        <v>1</v>
      </c>
      <c r="F22" s="8">
        <v>2.847292539000708</v>
      </c>
      <c r="G22" s="8">
        <v>16.056662092644</v>
      </c>
      <c r="H22" s="8">
        <v>0.8824000000000001</v>
      </c>
      <c r="I22" s="7">
        <v>12.7</v>
      </c>
      <c r="J22" s="7">
        <v>15.6</v>
      </c>
      <c r="K22" s="9">
        <v>15</v>
      </c>
      <c r="L22" s="2">
        <v>141</v>
      </c>
      <c r="M22" s="2">
        <v>15</v>
      </c>
      <c r="N22" s="2"/>
      <c r="O22" s="2">
        <v>17.7</v>
      </c>
      <c r="P22" s="2">
        <v>10.2</v>
      </c>
      <c r="Q22" s="2"/>
      <c r="R22" s="2"/>
      <c r="S22" s="10">
        <f t="shared" si="2"/>
        <v>19881</v>
      </c>
      <c r="T22" s="10">
        <f t="shared" si="3"/>
        <v>393160</v>
      </c>
      <c r="U22" s="10" t="e">
        <f>QUOTIENT(T22,$T$204)</f>
        <v>#NAME?</v>
      </c>
      <c r="V22" s="10" t="e">
        <f t="shared" si="4"/>
        <v>#NAME?</v>
      </c>
    </row>
    <row r="23" spans="1:22" ht="12.75">
      <c r="A23" s="2">
        <f t="shared" si="1"/>
        <v>22</v>
      </c>
      <c r="B23" s="9">
        <v>16</v>
      </c>
      <c r="C23" s="2">
        <f t="shared" si="0"/>
        <v>1</v>
      </c>
      <c r="D23" s="7">
        <v>3</v>
      </c>
      <c r="E23" s="7">
        <v>1</v>
      </c>
      <c r="F23" s="8">
        <v>4.800128571526395</v>
      </c>
      <c r="G23" s="8">
        <v>17.117993534781345</v>
      </c>
      <c r="H23" s="8">
        <v>0.8044</v>
      </c>
      <c r="I23" s="7">
        <v>13.6</v>
      </c>
      <c r="J23" s="7">
        <v>14.7</v>
      </c>
      <c r="K23" s="9">
        <v>16</v>
      </c>
      <c r="L23" s="2">
        <v>153</v>
      </c>
      <c r="M23" s="2">
        <v>15.6</v>
      </c>
      <c r="N23" s="2"/>
      <c r="O23" s="2">
        <v>17.6</v>
      </c>
      <c r="P23" s="2">
        <v>9.9</v>
      </c>
      <c r="Q23" s="2"/>
      <c r="R23" s="2"/>
      <c r="S23" s="10">
        <f t="shared" si="2"/>
        <v>23409</v>
      </c>
      <c r="T23" s="10">
        <f t="shared" si="3"/>
        <v>416569</v>
      </c>
      <c r="U23" s="10" t="e">
        <f>QUOTIENT(T23,$T$204)</f>
        <v>#NAME?</v>
      </c>
      <c r="V23" s="10" t="e">
        <f t="shared" si="4"/>
        <v>#NAME?</v>
      </c>
    </row>
    <row r="24" spans="1:22" ht="12.75">
      <c r="A24" s="2">
        <f t="shared" si="1"/>
        <v>23</v>
      </c>
      <c r="B24" s="9">
        <v>14</v>
      </c>
      <c r="C24" s="2">
        <f t="shared" si="0"/>
        <v>1</v>
      </c>
      <c r="D24" s="7">
        <v>3</v>
      </c>
      <c r="E24" s="7">
        <v>1</v>
      </c>
      <c r="F24" s="8">
        <v>0.5919806810706457</v>
      </c>
      <c r="G24" s="8">
        <v>17.468022579365964</v>
      </c>
      <c r="H24" s="8">
        <v>0.7934000000000001</v>
      </c>
      <c r="I24" s="7">
        <v>14.9</v>
      </c>
      <c r="J24" s="7">
        <v>14.6</v>
      </c>
      <c r="K24" s="9">
        <v>14</v>
      </c>
      <c r="L24" s="2">
        <v>157</v>
      </c>
      <c r="M24" s="2">
        <v>14</v>
      </c>
      <c r="N24" s="2"/>
      <c r="O24" s="2">
        <v>18.3</v>
      </c>
      <c r="P24" s="2">
        <v>9.7</v>
      </c>
      <c r="Q24" s="2"/>
      <c r="R24" s="2"/>
      <c r="S24" s="10">
        <f t="shared" si="2"/>
        <v>24649</v>
      </c>
      <c r="T24" s="10">
        <f t="shared" si="3"/>
        <v>441218</v>
      </c>
      <c r="U24" s="10" t="e">
        <f>QUOTIENT(T24,$T$204)</f>
        <v>#NAME?</v>
      </c>
      <c r="V24" s="10" t="e">
        <f t="shared" si="4"/>
        <v>#NAME?</v>
      </c>
    </row>
    <row r="25" spans="1:22" ht="12.75">
      <c r="A25" s="2">
        <f t="shared" si="1"/>
        <v>24</v>
      </c>
      <c r="B25" s="9">
        <v>44</v>
      </c>
      <c r="C25" s="2">
        <f t="shared" si="0"/>
        <v>1</v>
      </c>
      <c r="D25" s="7">
        <v>3</v>
      </c>
      <c r="E25" s="7">
        <v>1</v>
      </c>
      <c r="F25" s="8">
        <v>7.634226232711471</v>
      </c>
      <c r="G25" s="8">
        <v>18.407506794451546</v>
      </c>
      <c r="H25" s="8">
        <v>0.8304</v>
      </c>
      <c r="I25" s="7">
        <v>11.5</v>
      </c>
      <c r="J25" s="7">
        <v>14.1</v>
      </c>
      <c r="K25" s="9">
        <v>44</v>
      </c>
      <c r="L25" s="2">
        <v>136</v>
      </c>
      <c r="M25" s="2">
        <v>14.5</v>
      </c>
      <c r="N25" s="2"/>
      <c r="O25" s="2">
        <v>17.8</v>
      </c>
      <c r="P25" s="2">
        <v>10.5</v>
      </c>
      <c r="Q25" s="2"/>
      <c r="R25" s="2"/>
      <c r="S25" s="10">
        <f t="shared" si="2"/>
        <v>18496</v>
      </c>
      <c r="T25" s="10">
        <f t="shared" si="3"/>
        <v>459714</v>
      </c>
      <c r="U25" s="10" t="e">
        <f>QUOTIENT(T25,$T$204)</f>
        <v>#NAME?</v>
      </c>
      <c r="V25" s="10" t="e">
        <f t="shared" si="4"/>
        <v>#NAME?</v>
      </c>
    </row>
    <row r="26" spans="1:22" ht="12.75">
      <c r="A26" s="2">
        <f t="shared" si="1"/>
        <v>25</v>
      </c>
      <c r="B26" s="9">
        <v>45</v>
      </c>
      <c r="C26" s="2">
        <f t="shared" si="0"/>
        <v>1</v>
      </c>
      <c r="D26" s="7">
        <v>3</v>
      </c>
      <c r="E26" s="7">
        <v>1</v>
      </c>
      <c r="F26" s="8">
        <v>6.192870156092519</v>
      </c>
      <c r="G26" s="8">
        <v>20.7224274540841</v>
      </c>
      <c r="H26" s="8">
        <v>0.6654</v>
      </c>
      <c r="I26" s="7">
        <v>12.1</v>
      </c>
      <c r="J26" s="7">
        <v>13.5</v>
      </c>
      <c r="K26" s="9">
        <v>45</v>
      </c>
      <c r="L26" s="2">
        <v>143</v>
      </c>
      <c r="M26" s="2">
        <v>16.2</v>
      </c>
      <c r="N26" s="2"/>
      <c r="O26" s="2">
        <v>17.9</v>
      </c>
      <c r="P26" s="2">
        <v>8.1</v>
      </c>
      <c r="Q26" s="2"/>
      <c r="R26" s="2"/>
      <c r="S26" s="10">
        <f t="shared" si="2"/>
        <v>20449</v>
      </c>
      <c r="T26" s="10">
        <f t="shared" si="3"/>
        <v>480163</v>
      </c>
      <c r="U26" s="10" t="e">
        <f>QUOTIENT(T26,$T$204)</f>
        <v>#NAME?</v>
      </c>
      <c r="V26" s="10" t="e">
        <f t="shared" si="4"/>
        <v>#NAME?</v>
      </c>
    </row>
    <row r="27" spans="1:22" ht="12.75">
      <c r="A27" s="2">
        <f t="shared" si="1"/>
        <v>26</v>
      </c>
      <c r="B27" s="9">
        <v>47</v>
      </c>
      <c r="C27" s="2">
        <f t="shared" si="0"/>
        <v>1</v>
      </c>
      <c r="D27" s="7">
        <v>3</v>
      </c>
      <c r="E27" s="7">
        <v>1</v>
      </c>
      <c r="F27" s="8">
        <v>3.155362555834175</v>
      </c>
      <c r="G27" s="8">
        <v>21.369056078854758</v>
      </c>
      <c r="H27" s="8">
        <v>0.8984000000000001</v>
      </c>
      <c r="I27" s="7">
        <v>12</v>
      </c>
      <c r="J27" s="7">
        <v>15</v>
      </c>
      <c r="K27" s="9">
        <v>47</v>
      </c>
      <c r="L27" s="2">
        <v>142</v>
      </c>
      <c r="M27" s="2">
        <v>15.4</v>
      </c>
      <c r="N27" s="2"/>
      <c r="O27" s="2">
        <v>19.1</v>
      </c>
      <c r="P27" s="2">
        <v>9.2</v>
      </c>
      <c r="Q27" s="2"/>
      <c r="R27" s="2"/>
      <c r="S27" s="10">
        <f t="shared" si="2"/>
        <v>20164</v>
      </c>
      <c r="T27" s="10">
        <f t="shared" si="3"/>
        <v>500327</v>
      </c>
      <c r="U27" s="10" t="e">
        <f>QUOTIENT(T27,$T$204)</f>
        <v>#NAME?</v>
      </c>
      <c r="V27" s="10" t="e">
        <f t="shared" si="4"/>
        <v>#NAME?</v>
      </c>
    </row>
    <row r="28" spans="1:22" ht="12.75">
      <c r="A28" s="2">
        <f t="shared" si="1"/>
        <v>27</v>
      </c>
      <c r="B28" s="9">
        <v>46</v>
      </c>
      <c r="C28" s="2">
        <f t="shared" si="0"/>
        <v>1</v>
      </c>
      <c r="D28" s="7">
        <v>3</v>
      </c>
      <c r="E28" s="7">
        <v>1</v>
      </c>
      <c r="F28" s="8">
        <v>3.75142304829111</v>
      </c>
      <c r="G28" s="8">
        <v>21.92680323423253</v>
      </c>
      <c r="H28" s="8">
        <v>0.9503999999999999</v>
      </c>
      <c r="I28" s="7">
        <v>10.6</v>
      </c>
      <c r="J28" s="7">
        <v>14</v>
      </c>
      <c r="K28" s="9">
        <v>46</v>
      </c>
      <c r="L28" s="2">
        <v>122</v>
      </c>
      <c r="M28" s="2">
        <v>15.6</v>
      </c>
      <c r="N28" s="2"/>
      <c r="O28" s="2">
        <v>16.9</v>
      </c>
      <c r="P28" s="2">
        <v>9</v>
      </c>
      <c r="Q28" s="2"/>
      <c r="R28" s="2"/>
      <c r="S28" s="10">
        <f t="shared" si="2"/>
        <v>14884</v>
      </c>
      <c r="T28" s="10">
        <f t="shared" si="3"/>
        <v>515211</v>
      </c>
      <c r="U28" s="10" t="e">
        <f>QUOTIENT(T28,$T$204)</f>
        <v>#NAME?</v>
      </c>
      <c r="V28" s="10" t="e">
        <f t="shared" si="4"/>
        <v>#NAME?</v>
      </c>
    </row>
    <row r="29" spans="1:22" ht="12.75">
      <c r="A29" s="2">
        <f t="shared" si="1"/>
        <v>28</v>
      </c>
      <c r="B29" s="9">
        <v>48</v>
      </c>
      <c r="C29" s="2">
        <f t="shared" si="0"/>
        <v>1</v>
      </c>
      <c r="D29" s="7">
        <v>3</v>
      </c>
      <c r="E29" s="7">
        <v>1</v>
      </c>
      <c r="F29" s="8">
        <v>3.047947910020299</v>
      </c>
      <c r="G29" s="8">
        <v>23.066469176443167</v>
      </c>
      <c r="H29" s="8">
        <v>0.9114</v>
      </c>
      <c r="I29" s="7">
        <v>14.5</v>
      </c>
      <c r="J29" s="7">
        <v>14.5</v>
      </c>
      <c r="K29" s="9">
        <v>48</v>
      </c>
      <c r="L29" s="2">
        <v>157</v>
      </c>
      <c r="M29" s="2">
        <v>15</v>
      </c>
      <c r="N29" s="2"/>
      <c r="O29" s="2">
        <v>17.6</v>
      </c>
      <c r="P29" s="2">
        <v>9.8</v>
      </c>
      <c r="Q29" s="2"/>
      <c r="R29" s="2"/>
      <c r="S29" s="10">
        <f t="shared" si="2"/>
        <v>24649</v>
      </c>
      <c r="T29" s="10">
        <f t="shared" si="3"/>
        <v>539860</v>
      </c>
      <c r="U29" s="10" t="e">
        <f>QUOTIENT(T29,$T$204)</f>
        <v>#NAME?</v>
      </c>
      <c r="V29" s="10" t="e">
        <f t="shared" si="4"/>
        <v>#NAME?</v>
      </c>
    </row>
    <row r="30" spans="1:22" ht="12.75">
      <c r="A30" s="2">
        <f t="shared" si="1"/>
        <v>29</v>
      </c>
      <c r="B30" s="9">
        <v>49</v>
      </c>
      <c r="C30" s="2">
        <f t="shared" si="0"/>
        <v>1</v>
      </c>
      <c r="D30" s="7">
        <v>3</v>
      </c>
      <c r="E30" s="7">
        <v>1</v>
      </c>
      <c r="F30" s="8">
        <v>1.1731858983064563</v>
      </c>
      <c r="G30" s="8">
        <v>23.1699280061034</v>
      </c>
      <c r="H30" s="8">
        <v>0.9954000000000001</v>
      </c>
      <c r="I30" s="7">
        <v>10.5</v>
      </c>
      <c r="J30" s="7">
        <v>13.3</v>
      </c>
      <c r="K30" s="9">
        <v>49</v>
      </c>
      <c r="L30" s="2">
        <v>116</v>
      </c>
      <c r="M30" s="2">
        <v>14.4</v>
      </c>
      <c r="N30" s="2"/>
      <c r="O30" s="2">
        <v>16.3</v>
      </c>
      <c r="P30" s="2">
        <v>8.6</v>
      </c>
      <c r="Q30" s="2"/>
      <c r="R30" s="2"/>
      <c r="S30" s="10">
        <f t="shared" si="2"/>
        <v>13456</v>
      </c>
      <c r="T30" s="10">
        <f t="shared" si="3"/>
        <v>553316</v>
      </c>
      <c r="U30" s="10" t="e">
        <f>QUOTIENT(T30,$T$204)</f>
        <v>#NAME?</v>
      </c>
      <c r="V30" s="10" t="e">
        <f t="shared" si="4"/>
        <v>#NAME?</v>
      </c>
    </row>
    <row r="31" spans="1:22" ht="12.75">
      <c r="A31" s="2">
        <f t="shared" si="1"/>
        <v>30</v>
      </c>
      <c r="B31" s="9">
        <v>57</v>
      </c>
      <c r="C31" s="2">
        <f t="shared" si="0"/>
        <v>1</v>
      </c>
      <c r="D31" s="7">
        <v>3</v>
      </c>
      <c r="E31" s="7">
        <v>1</v>
      </c>
      <c r="F31" s="8">
        <v>9.04321787361466</v>
      </c>
      <c r="G31" s="8">
        <v>24.25088531683609</v>
      </c>
      <c r="H31" s="8">
        <v>0.131</v>
      </c>
      <c r="I31" s="7">
        <v>11.7</v>
      </c>
      <c r="J31" s="7">
        <v>15.9</v>
      </c>
      <c r="K31" s="9">
        <v>57</v>
      </c>
      <c r="L31" s="2">
        <v>139</v>
      </c>
      <c r="M31" s="2">
        <v>15</v>
      </c>
      <c r="N31" s="2"/>
      <c r="O31" s="2">
        <v>19.2</v>
      </c>
      <c r="P31" s="2">
        <v>10.9</v>
      </c>
      <c r="Q31" s="2"/>
      <c r="R31" s="2"/>
      <c r="S31" s="10">
        <f t="shared" si="2"/>
        <v>19321</v>
      </c>
      <c r="T31" s="10">
        <f t="shared" si="3"/>
        <v>572637</v>
      </c>
      <c r="U31" s="10" t="e">
        <f>QUOTIENT(T31,$T$204)</f>
        <v>#NAME?</v>
      </c>
      <c r="V31" s="10" t="e">
        <f t="shared" si="4"/>
        <v>#NAME?</v>
      </c>
    </row>
    <row r="32" spans="1:22" ht="12.75">
      <c r="A32" s="2">
        <f t="shared" si="1"/>
        <v>31</v>
      </c>
      <c r="B32" s="9">
        <v>51</v>
      </c>
      <c r="C32" s="2">
        <f t="shared" si="0"/>
        <v>1</v>
      </c>
      <c r="D32" s="7">
        <v>3</v>
      </c>
      <c r="E32" s="7">
        <v>1</v>
      </c>
      <c r="F32" s="8">
        <v>2.9324498783969486</v>
      </c>
      <c r="G32" s="8">
        <v>24.858327913813707</v>
      </c>
      <c r="H32" s="8">
        <v>0.45640000000000003</v>
      </c>
      <c r="I32" s="7">
        <v>14.2</v>
      </c>
      <c r="J32" s="7">
        <v>15.5</v>
      </c>
      <c r="K32" s="9">
        <v>51</v>
      </c>
      <c r="L32" s="2">
        <v>163</v>
      </c>
      <c r="M32" s="2">
        <v>17.5</v>
      </c>
      <c r="N32" s="2"/>
      <c r="O32" s="2">
        <v>18.3</v>
      </c>
      <c r="P32" s="2">
        <v>9.3</v>
      </c>
      <c r="Q32" s="2"/>
      <c r="R32" s="2"/>
      <c r="S32" s="10">
        <f t="shared" si="2"/>
        <v>26569</v>
      </c>
      <c r="T32" s="10">
        <f t="shared" si="3"/>
        <v>599206</v>
      </c>
      <c r="U32" s="10" t="e">
        <f>QUOTIENT(T32,$T$204)</f>
        <v>#NAME?</v>
      </c>
      <c r="V32" s="10" t="e">
        <f t="shared" si="4"/>
        <v>#NAME?</v>
      </c>
    </row>
    <row r="33" spans="1:22" ht="12.75">
      <c r="A33" s="2">
        <f t="shared" si="1"/>
        <v>32</v>
      </c>
      <c r="B33" s="9">
        <v>56</v>
      </c>
      <c r="C33" s="2">
        <f t="shared" si="0"/>
        <v>1</v>
      </c>
      <c r="D33" s="7">
        <v>3</v>
      </c>
      <c r="E33" s="7">
        <v>1</v>
      </c>
      <c r="F33" s="8">
        <v>7.190213572900602</v>
      </c>
      <c r="G33" s="8">
        <v>25.169037298555455</v>
      </c>
      <c r="H33" s="8">
        <v>0.27440000000000003</v>
      </c>
      <c r="I33" s="7">
        <v>11.4</v>
      </c>
      <c r="J33" s="7">
        <v>14.5</v>
      </c>
      <c r="K33" s="9">
        <v>56</v>
      </c>
      <c r="L33" s="2">
        <v>132</v>
      </c>
      <c r="M33" s="2">
        <v>13.9</v>
      </c>
      <c r="N33" s="2"/>
      <c r="O33" s="2">
        <v>18</v>
      </c>
      <c r="P33" s="2">
        <v>9.6</v>
      </c>
      <c r="Q33" s="2"/>
      <c r="R33" s="2"/>
      <c r="S33" s="10">
        <f t="shared" si="2"/>
        <v>17424</v>
      </c>
      <c r="T33" s="10">
        <f t="shared" si="3"/>
        <v>616630</v>
      </c>
      <c r="U33" s="10" t="e">
        <f>QUOTIENT(T33,$T$204)</f>
        <v>#NAME?</v>
      </c>
      <c r="V33" s="10" t="e">
        <f t="shared" si="4"/>
        <v>#NAME?</v>
      </c>
    </row>
    <row r="34" spans="1:22" ht="12.75">
      <c r="A34" s="2">
        <f t="shared" si="1"/>
        <v>33</v>
      </c>
      <c r="B34" s="9">
        <v>50</v>
      </c>
      <c r="C34" s="2">
        <f t="shared" si="0"/>
        <v>1</v>
      </c>
      <c r="D34" s="7">
        <v>3</v>
      </c>
      <c r="E34" s="7">
        <v>1</v>
      </c>
      <c r="F34" s="8">
        <v>0.7292205635217874</v>
      </c>
      <c r="G34" s="8">
        <v>26.467406403532195</v>
      </c>
      <c r="H34" s="8">
        <v>0.5394</v>
      </c>
      <c r="I34" s="7">
        <v>11.2</v>
      </c>
      <c r="J34" s="7">
        <v>13.9</v>
      </c>
      <c r="K34" s="9">
        <v>50</v>
      </c>
      <c r="L34" s="2">
        <v>126</v>
      </c>
      <c r="M34" s="2">
        <v>14.4</v>
      </c>
      <c r="N34" s="2"/>
      <c r="O34" s="2">
        <v>17.1</v>
      </c>
      <c r="P34" s="2">
        <v>8.9</v>
      </c>
      <c r="Q34" s="2"/>
      <c r="R34" s="2"/>
      <c r="S34" s="10">
        <f t="shared" si="2"/>
        <v>15876</v>
      </c>
      <c r="T34" s="10">
        <f t="shared" si="3"/>
        <v>632506</v>
      </c>
      <c r="U34" s="10" t="e">
        <f>QUOTIENT(T34,$T$204)</f>
        <v>#NAME?</v>
      </c>
      <c r="V34" s="10" t="e">
        <f t="shared" si="4"/>
        <v>#NAME?</v>
      </c>
    </row>
    <row r="35" spans="1:22" ht="12.75">
      <c r="A35" s="2">
        <f t="shared" si="1"/>
        <v>34</v>
      </c>
      <c r="B35" s="9">
        <v>52</v>
      </c>
      <c r="C35" s="2">
        <f t="shared" si="0"/>
        <v>1</v>
      </c>
      <c r="D35" s="7">
        <v>3</v>
      </c>
      <c r="E35" s="7">
        <v>1</v>
      </c>
      <c r="F35" s="8">
        <v>3.857043227940388</v>
      </c>
      <c r="G35" s="8">
        <v>27.340306386319064</v>
      </c>
      <c r="H35" s="8">
        <v>0.251</v>
      </c>
      <c r="I35" s="7">
        <v>12</v>
      </c>
      <c r="J35" s="7">
        <v>14.7</v>
      </c>
      <c r="K35" s="9">
        <v>52</v>
      </c>
      <c r="L35" s="2">
        <v>140</v>
      </c>
      <c r="M35" s="2">
        <v>14.8</v>
      </c>
      <c r="N35" s="2"/>
      <c r="O35" s="2">
        <v>18.1</v>
      </c>
      <c r="P35" s="2">
        <v>10.5</v>
      </c>
      <c r="Q35" s="2"/>
      <c r="R35" s="2"/>
      <c r="S35" s="10">
        <f t="shared" si="2"/>
        <v>19600</v>
      </c>
      <c r="T35" s="10">
        <f t="shared" si="3"/>
        <v>652106</v>
      </c>
      <c r="U35" s="10" t="e">
        <f>QUOTIENT(T35,$T$204)</f>
        <v>#NAME?</v>
      </c>
      <c r="V35" s="10" t="e">
        <f t="shared" si="4"/>
        <v>#NAME?</v>
      </c>
    </row>
    <row r="36" spans="1:22" ht="12.75">
      <c r="A36" s="2">
        <f t="shared" si="1"/>
        <v>35</v>
      </c>
      <c r="B36" s="9">
        <v>55</v>
      </c>
      <c r="C36" s="2">
        <f t="shared" si="0"/>
        <v>1</v>
      </c>
      <c r="D36" s="7">
        <v>3</v>
      </c>
      <c r="E36" s="7">
        <v>1</v>
      </c>
      <c r="F36" s="8">
        <v>8.32991860059192</v>
      </c>
      <c r="G36" s="8">
        <v>27.670839139200538</v>
      </c>
      <c r="H36" s="8">
        <v>0.019000000000000017</v>
      </c>
      <c r="I36" s="7">
        <v>13.3</v>
      </c>
      <c r="J36" s="7">
        <v>14.8</v>
      </c>
      <c r="K36" s="9">
        <v>55</v>
      </c>
      <c r="L36" s="2">
        <v>158</v>
      </c>
      <c r="M36" s="2">
        <v>13.5</v>
      </c>
      <c r="N36" s="2"/>
      <c r="O36" s="2">
        <v>18.2</v>
      </c>
      <c r="P36" s="2">
        <v>9</v>
      </c>
      <c r="Q36" s="2"/>
      <c r="R36" s="2"/>
      <c r="S36" s="10">
        <f t="shared" si="2"/>
        <v>24964</v>
      </c>
      <c r="T36" s="10">
        <f t="shared" si="3"/>
        <v>677070</v>
      </c>
      <c r="U36" s="10" t="e">
        <f>QUOTIENT(T36,$T$204)</f>
        <v>#NAME?</v>
      </c>
      <c r="V36" s="10" t="e">
        <f t="shared" si="4"/>
        <v>#NAME?</v>
      </c>
    </row>
    <row r="37" spans="1:22" ht="12.75">
      <c r="A37" s="2">
        <f t="shared" si="1"/>
        <v>36</v>
      </c>
      <c r="B37" s="9">
        <v>54</v>
      </c>
      <c r="C37" s="2">
        <f t="shared" si="0"/>
        <v>1</v>
      </c>
      <c r="D37" s="7">
        <v>3</v>
      </c>
      <c r="E37" s="7">
        <v>1</v>
      </c>
      <c r="F37" s="8">
        <v>6.0039504488336215</v>
      </c>
      <c r="G37" s="8">
        <v>28.048570733068566</v>
      </c>
      <c r="H37" s="8">
        <v>0.097</v>
      </c>
      <c r="I37" s="7">
        <v>15.8</v>
      </c>
      <c r="J37" s="7">
        <v>16.2</v>
      </c>
      <c r="K37" s="9">
        <v>54</v>
      </c>
      <c r="L37" s="2">
        <v>173</v>
      </c>
      <c r="M37" s="2">
        <v>14.1</v>
      </c>
      <c r="N37" s="2"/>
      <c r="O37" s="2">
        <v>19.2</v>
      </c>
      <c r="P37" s="2">
        <v>10.4</v>
      </c>
      <c r="Q37" s="2"/>
      <c r="R37" s="2"/>
      <c r="S37" s="10">
        <f t="shared" si="2"/>
        <v>29929</v>
      </c>
      <c r="T37" s="10">
        <f t="shared" si="3"/>
        <v>706999</v>
      </c>
      <c r="U37" s="10" t="e">
        <f>QUOTIENT(T37,$T$204)</f>
        <v>#NAME?</v>
      </c>
      <c r="V37" s="10" t="e">
        <f t="shared" si="4"/>
        <v>#NAME?</v>
      </c>
    </row>
    <row r="38" spans="1:22" ht="12.75">
      <c r="A38" s="2">
        <f t="shared" si="1"/>
        <v>37</v>
      </c>
      <c r="B38" s="9">
        <v>53</v>
      </c>
      <c r="C38" s="2">
        <f t="shared" si="0"/>
        <v>1</v>
      </c>
      <c r="D38" s="7">
        <v>3</v>
      </c>
      <c r="E38" s="7">
        <v>1</v>
      </c>
      <c r="F38" s="8">
        <v>4.031230735744673</v>
      </c>
      <c r="G38" s="8">
        <v>29.56738669742707</v>
      </c>
      <c r="H38" s="8">
        <v>0.227</v>
      </c>
      <c r="I38" s="7">
        <v>13.5</v>
      </c>
      <c r="J38" s="7">
        <v>12.8</v>
      </c>
      <c r="K38" s="9">
        <v>53</v>
      </c>
      <c r="L38" s="2">
        <v>155</v>
      </c>
      <c r="M38" s="2">
        <v>13.2</v>
      </c>
      <c r="N38" s="2"/>
      <c r="O38" s="2">
        <v>17</v>
      </c>
      <c r="P38" s="2">
        <v>8.2</v>
      </c>
      <c r="Q38" s="2"/>
      <c r="R38" s="2" t="s">
        <v>16</v>
      </c>
      <c r="S38" s="10">
        <f t="shared" si="2"/>
        <v>24025</v>
      </c>
      <c r="T38" s="10">
        <f t="shared" si="3"/>
        <v>731024</v>
      </c>
      <c r="U38" s="10" t="e">
        <f>QUOTIENT(T38,$T$204)</f>
        <v>#NAME?</v>
      </c>
      <c r="V38" s="10" t="e">
        <f t="shared" si="4"/>
        <v>#NAME?</v>
      </c>
    </row>
    <row r="39" spans="1:22" ht="12.75">
      <c r="A39" s="2">
        <f t="shared" si="1"/>
        <v>38</v>
      </c>
      <c r="B39" s="9">
        <v>116</v>
      </c>
      <c r="C39" s="2">
        <f t="shared" si="0"/>
        <v>1</v>
      </c>
      <c r="D39" s="7">
        <v>3</v>
      </c>
      <c r="E39" s="7">
        <v>1</v>
      </c>
      <c r="F39" s="8">
        <v>9.83930781385857</v>
      </c>
      <c r="G39" s="8">
        <v>31.94164482465081</v>
      </c>
      <c r="H39" s="8">
        <v>-1.0090000000000001</v>
      </c>
      <c r="I39" s="7">
        <v>10.6</v>
      </c>
      <c r="J39" s="7">
        <v>14.2</v>
      </c>
      <c r="K39" s="9">
        <v>116</v>
      </c>
      <c r="L39" s="2">
        <v>123</v>
      </c>
      <c r="M39" s="2">
        <v>13.9</v>
      </c>
      <c r="N39" s="2"/>
      <c r="O39" s="2">
        <v>17.3</v>
      </c>
      <c r="P39" s="2">
        <v>9.7</v>
      </c>
      <c r="Q39" s="2"/>
      <c r="R39" s="2"/>
      <c r="S39" s="10">
        <f t="shared" si="2"/>
        <v>15129</v>
      </c>
      <c r="T39" s="10">
        <f t="shared" si="3"/>
        <v>746153</v>
      </c>
      <c r="U39" s="10" t="e">
        <f>QUOTIENT(T39,$T$204)</f>
        <v>#NAME?</v>
      </c>
      <c r="V39" s="10" t="e">
        <f t="shared" si="4"/>
        <v>#NAME?</v>
      </c>
    </row>
    <row r="40" spans="1:22" ht="12.75">
      <c r="A40" s="2">
        <f t="shared" si="1"/>
        <v>39</v>
      </c>
      <c r="B40" s="9">
        <v>124</v>
      </c>
      <c r="C40" s="2">
        <f t="shared" si="0"/>
        <v>1</v>
      </c>
      <c r="D40" s="7">
        <v>3</v>
      </c>
      <c r="E40" s="7">
        <v>1</v>
      </c>
      <c r="F40" s="8">
        <v>0.46429025907780286</v>
      </c>
      <c r="G40" s="8">
        <v>32.87795185097949</v>
      </c>
      <c r="H40" s="8">
        <v>-0.47</v>
      </c>
      <c r="I40" s="7">
        <v>13.6</v>
      </c>
      <c r="J40" s="7">
        <v>15.2</v>
      </c>
      <c r="K40" s="9">
        <v>124</v>
      </c>
      <c r="L40" s="2">
        <v>159</v>
      </c>
      <c r="M40" s="2">
        <v>13.4</v>
      </c>
      <c r="N40" s="2"/>
      <c r="O40" s="2">
        <v>18.2</v>
      </c>
      <c r="P40" s="2">
        <v>10.4</v>
      </c>
      <c r="Q40" s="2"/>
      <c r="R40" s="2"/>
      <c r="S40" s="10">
        <f t="shared" si="2"/>
        <v>25281</v>
      </c>
      <c r="T40" s="10">
        <f t="shared" si="3"/>
        <v>771434</v>
      </c>
      <c r="U40" s="10" t="e">
        <f>QUOTIENT(T40,$T$204)</f>
        <v>#NAME?</v>
      </c>
      <c r="V40" s="10" t="e">
        <f t="shared" si="4"/>
        <v>#NAME?</v>
      </c>
    </row>
    <row r="41" spans="1:22" ht="12.75">
      <c r="A41" s="2">
        <f t="shared" si="1"/>
        <v>40</v>
      </c>
      <c r="B41" s="9">
        <v>118</v>
      </c>
      <c r="C41" s="2">
        <f t="shared" si="0"/>
        <v>1</v>
      </c>
      <c r="D41" s="7">
        <v>3</v>
      </c>
      <c r="E41" s="7">
        <v>1</v>
      </c>
      <c r="F41" s="8">
        <v>6.961510348252314</v>
      </c>
      <c r="G41" s="8">
        <v>32.90040430801992</v>
      </c>
      <c r="H41" s="8">
        <v>-0.813</v>
      </c>
      <c r="I41" s="7">
        <v>14.1</v>
      </c>
      <c r="J41" s="7">
        <v>17</v>
      </c>
      <c r="K41" s="9">
        <v>118</v>
      </c>
      <c r="L41" s="2">
        <v>172</v>
      </c>
      <c r="M41" s="2">
        <v>15</v>
      </c>
      <c r="N41" s="2"/>
      <c r="O41" s="2">
        <v>19.7</v>
      </c>
      <c r="P41" s="2">
        <v>9.6</v>
      </c>
      <c r="Q41" s="2"/>
      <c r="R41" s="2"/>
      <c r="S41" s="10">
        <f t="shared" si="2"/>
        <v>29584</v>
      </c>
      <c r="T41" s="10">
        <f t="shared" si="3"/>
        <v>801018</v>
      </c>
      <c r="U41" s="10" t="e">
        <f>QUOTIENT(T41,$T$204)</f>
        <v>#NAME?</v>
      </c>
      <c r="V41" s="10" t="e">
        <f t="shared" si="4"/>
        <v>#NAME?</v>
      </c>
    </row>
    <row r="42" spans="1:22" ht="12.75">
      <c r="A42" s="2">
        <f t="shared" si="1"/>
        <v>41</v>
      </c>
      <c r="B42" s="9">
        <v>117</v>
      </c>
      <c r="C42" s="2">
        <f t="shared" si="0"/>
        <v>1</v>
      </c>
      <c r="D42" s="7">
        <v>3</v>
      </c>
      <c r="E42" s="7">
        <v>1</v>
      </c>
      <c r="F42" s="8">
        <v>7.674598158916919</v>
      </c>
      <c r="G42" s="8">
        <v>32.914503041351686</v>
      </c>
      <c r="H42" s="8">
        <v>-0.921</v>
      </c>
      <c r="I42" s="7">
        <v>13.4</v>
      </c>
      <c r="J42" s="7">
        <v>14.9</v>
      </c>
      <c r="K42" s="9">
        <v>117</v>
      </c>
      <c r="L42" s="2">
        <v>156</v>
      </c>
      <c r="M42" s="2">
        <v>13.2</v>
      </c>
      <c r="N42" s="2"/>
      <c r="O42" s="2">
        <v>17.9</v>
      </c>
      <c r="P42" s="2">
        <v>10</v>
      </c>
      <c r="Q42" s="2"/>
      <c r="R42" s="2"/>
      <c r="S42" s="10">
        <f t="shared" si="2"/>
        <v>24336</v>
      </c>
      <c r="T42" s="10">
        <f t="shared" si="3"/>
        <v>825354</v>
      </c>
      <c r="U42" s="10" t="e">
        <f>QUOTIENT(T42,$T$204)</f>
        <v>#NAME?</v>
      </c>
      <c r="V42" s="10" t="e">
        <f t="shared" si="4"/>
        <v>#NAME?</v>
      </c>
    </row>
    <row r="43" spans="1:22" ht="12.75">
      <c r="A43" s="2">
        <f t="shared" si="1"/>
        <v>42</v>
      </c>
      <c r="B43" s="9">
        <v>120</v>
      </c>
      <c r="C43" s="2">
        <f t="shared" si="0"/>
        <v>1</v>
      </c>
      <c r="D43" s="7">
        <v>3</v>
      </c>
      <c r="E43" s="7">
        <v>1</v>
      </c>
      <c r="F43" s="8">
        <v>5.2597881634389605</v>
      </c>
      <c r="G43" s="8">
        <v>36.245764917238915</v>
      </c>
      <c r="H43" s="8">
        <v>-1.956</v>
      </c>
      <c r="I43" s="7">
        <v>11.2</v>
      </c>
      <c r="J43" s="7">
        <v>14</v>
      </c>
      <c r="K43" s="9">
        <v>120</v>
      </c>
      <c r="L43" s="2">
        <v>120</v>
      </c>
      <c r="M43" s="2">
        <v>14.2</v>
      </c>
      <c r="N43" s="2"/>
      <c r="O43" s="2">
        <v>16.4</v>
      </c>
      <c r="P43" s="2">
        <v>4.4</v>
      </c>
      <c r="Q43" s="2"/>
      <c r="R43" s="2"/>
      <c r="S43" s="10">
        <f t="shared" si="2"/>
        <v>14400</v>
      </c>
      <c r="T43" s="10">
        <f t="shared" si="3"/>
        <v>839754</v>
      </c>
      <c r="U43" s="10" t="e">
        <f>QUOTIENT(T43,$T$204)</f>
        <v>#NAME?</v>
      </c>
      <c r="V43" s="10" t="e">
        <f t="shared" si="4"/>
        <v>#NAME?</v>
      </c>
    </row>
    <row r="44" spans="1:22" ht="12.75">
      <c r="A44" s="2">
        <f t="shared" si="1"/>
        <v>43</v>
      </c>
      <c r="B44" s="9">
        <v>122</v>
      </c>
      <c r="C44" s="2">
        <f t="shared" si="0"/>
        <v>1</v>
      </c>
      <c r="D44" s="7">
        <v>3</v>
      </c>
      <c r="E44" s="7">
        <v>1</v>
      </c>
      <c r="F44" s="8">
        <v>3.8291905056242155</v>
      </c>
      <c r="G44" s="8">
        <v>36.34149349946473</v>
      </c>
      <c r="H44" s="8">
        <v>-2.0340000000000003</v>
      </c>
      <c r="I44" s="7">
        <v>9.8</v>
      </c>
      <c r="J44" s="7">
        <v>13.9</v>
      </c>
      <c r="K44" s="9">
        <v>122</v>
      </c>
      <c r="L44" s="2">
        <v>115</v>
      </c>
      <c r="M44" s="2">
        <v>12.1</v>
      </c>
      <c r="N44" s="2"/>
      <c r="O44" s="2">
        <v>16.8</v>
      </c>
      <c r="P44" s="2">
        <v>8.8</v>
      </c>
      <c r="Q44" s="2"/>
      <c r="R44" s="2" t="s">
        <v>17</v>
      </c>
      <c r="S44" s="10">
        <f t="shared" si="2"/>
        <v>13225</v>
      </c>
      <c r="T44" s="10">
        <f t="shared" si="3"/>
        <v>852979</v>
      </c>
      <c r="U44" s="10" t="e">
        <f>QUOTIENT(T44,$T$204)</f>
        <v>#NAME?</v>
      </c>
      <c r="V44" s="10" t="e">
        <f t="shared" si="4"/>
        <v>#NAME?</v>
      </c>
    </row>
    <row r="45" spans="1:22" ht="12.75">
      <c r="A45" s="2">
        <f t="shared" si="1"/>
        <v>44</v>
      </c>
      <c r="B45" s="9">
        <v>123</v>
      </c>
      <c r="C45" s="2">
        <f t="shared" si="0"/>
        <v>1</v>
      </c>
      <c r="D45" s="7">
        <v>3</v>
      </c>
      <c r="E45" s="7">
        <v>1</v>
      </c>
      <c r="F45" s="8">
        <v>1.0939611950809967</v>
      </c>
      <c r="G45" s="8">
        <v>36.47156055426827</v>
      </c>
      <c r="H45" s="8">
        <v>-1.262</v>
      </c>
      <c r="I45" s="7">
        <v>11.6</v>
      </c>
      <c r="J45" s="7">
        <v>17.2</v>
      </c>
      <c r="K45" s="9">
        <v>123</v>
      </c>
      <c r="L45" s="2">
        <v>143</v>
      </c>
      <c r="M45" s="2">
        <v>15.5</v>
      </c>
      <c r="N45" s="2"/>
      <c r="O45" s="2">
        <v>19.3</v>
      </c>
      <c r="P45" s="2">
        <v>10.3</v>
      </c>
      <c r="Q45" s="2"/>
      <c r="R45" s="2"/>
      <c r="S45" s="10">
        <f t="shared" si="2"/>
        <v>20449</v>
      </c>
      <c r="T45" s="10">
        <f t="shared" si="3"/>
        <v>873428</v>
      </c>
      <c r="U45" s="10" t="e">
        <f>QUOTIENT(T45,$T$204)</f>
        <v>#NAME?</v>
      </c>
      <c r="V45" s="10" t="e">
        <f t="shared" si="4"/>
        <v>#NAME?</v>
      </c>
    </row>
    <row r="46" spans="1:22" ht="12.75">
      <c r="A46" s="2">
        <f t="shared" si="1"/>
        <v>45</v>
      </c>
      <c r="B46" s="9">
        <v>119</v>
      </c>
      <c r="C46" s="2">
        <f t="shared" si="0"/>
        <v>1</v>
      </c>
      <c r="D46" s="7">
        <v>3</v>
      </c>
      <c r="E46" s="7">
        <v>1</v>
      </c>
      <c r="F46" s="8">
        <v>6.143520289181817</v>
      </c>
      <c r="G46" s="8">
        <v>36.55993450508919</v>
      </c>
      <c r="H46" s="8">
        <v>-1.9170000000000003</v>
      </c>
      <c r="I46" s="7">
        <v>15</v>
      </c>
      <c r="J46" s="7">
        <v>16</v>
      </c>
      <c r="K46" s="9">
        <v>119</v>
      </c>
      <c r="L46" s="2">
        <v>172</v>
      </c>
      <c r="M46" s="2">
        <v>15.5</v>
      </c>
      <c r="N46" s="2"/>
      <c r="O46" s="2">
        <v>19.6</v>
      </c>
      <c r="P46" s="2">
        <v>10.2</v>
      </c>
      <c r="Q46" s="2"/>
      <c r="R46" s="2"/>
      <c r="S46" s="10">
        <f t="shared" si="2"/>
        <v>29584</v>
      </c>
      <c r="T46" s="10">
        <f t="shared" si="3"/>
        <v>903012</v>
      </c>
      <c r="U46" s="10" t="e">
        <f>QUOTIENT(T46,$T$204)</f>
        <v>#NAME?</v>
      </c>
      <c r="V46" s="10" t="e">
        <f t="shared" si="4"/>
        <v>#NAME?</v>
      </c>
    </row>
    <row r="47" spans="1:22" ht="12.75">
      <c r="A47" s="2">
        <f t="shared" si="1"/>
        <v>46</v>
      </c>
      <c r="B47" s="9">
        <v>121</v>
      </c>
      <c r="C47" s="2">
        <f t="shared" si="0"/>
        <v>1</v>
      </c>
      <c r="D47" s="7">
        <v>4</v>
      </c>
      <c r="E47" s="7">
        <v>1</v>
      </c>
      <c r="F47" s="8">
        <v>4.424358282612777</v>
      </c>
      <c r="G47" s="8">
        <v>37.083348294714106</v>
      </c>
      <c r="H47" s="8">
        <v>-1.8359999999999999</v>
      </c>
      <c r="I47" s="7">
        <v>10.2</v>
      </c>
      <c r="J47" s="7">
        <v>14.7</v>
      </c>
      <c r="K47" s="9">
        <v>121</v>
      </c>
      <c r="L47" s="2">
        <v>118</v>
      </c>
      <c r="M47" s="2">
        <v>13.7</v>
      </c>
      <c r="N47" s="2"/>
      <c r="O47" s="2">
        <v>17.5</v>
      </c>
      <c r="P47" s="2">
        <v>7.9</v>
      </c>
      <c r="Q47" s="2"/>
      <c r="R47" s="2" t="s">
        <v>18</v>
      </c>
      <c r="S47" s="10">
        <f t="shared" si="2"/>
        <v>13924</v>
      </c>
      <c r="T47" s="10">
        <f t="shared" si="3"/>
        <v>916936</v>
      </c>
      <c r="U47" s="10" t="e">
        <f>QUOTIENT(T47,$T$204)</f>
        <v>#NAME?</v>
      </c>
      <c r="V47" s="10" t="e">
        <f t="shared" si="4"/>
        <v>#NAME?</v>
      </c>
    </row>
    <row r="48" spans="1:22" ht="12.75">
      <c r="A48" s="2">
        <f t="shared" si="1"/>
        <v>47</v>
      </c>
      <c r="B48" s="9">
        <v>125</v>
      </c>
      <c r="C48" s="2">
        <f t="shared" si="0"/>
        <v>1</v>
      </c>
      <c r="D48" s="7">
        <v>3</v>
      </c>
      <c r="E48" s="7">
        <v>1</v>
      </c>
      <c r="F48" s="8">
        <v>8.922789634840711</v>
      </c>
      <c r="G48" s="8">
        <v>38.06375095142857</v>
      </c>
      <c r="H48" s="8">
        <v>-2.358</v>
      </c>
      <c r="I48" s="7">
        <v>13.7</v>
      </c>
      <c r="J48" s="7">
        <v>16.3</v>
      </c>
      <c r="K48" s="9">
        <v>125</v>
      </c>
      <c r="L48" s="2">
        <v>168</v>
      </c>
      <c r="M48" s="2">
        <v>14.5</v>
      </c>
      <c r="N48" s="2"/>
      <c r="O48" s="2">
        <v>20</v>
      </c>
      <c r="P48" s="2">
        <v>8.7</v>
      </c>
      <c r="Q48" s="2"/>
      <c r="R48" s="2"/>
      <c r="S48" s="10">
        <f t="shared" si="2"/>
        <v>28224</v>
      </c>
      <c r="T48" s="10">
        <f t="shared" si="3"/>
        <v>945160</v>
      </c>
      <c r="U48" s="10" t="e">
        <f>QUOTIENT(T48,$T$204)</f>
        <v>#NAME?</v>
      </c>
      <c r="V48" s="10" t="e">
        <f t="shared" si="4"/>
        <v>#NAME?</v>
      </c>
    </row>
    <row r="49" spans="1:22" ht="12.75">
      <c r="A49" s="2">
        <f t="shared" si="1"/>
        <v>48</v>
      </c>
      <c r="B49" s="9">
        <v>29</v>
      </c>
      <c r="C49" s="2">
        <f t="shared" si="0"/>
        <v>2</v>
      </c>
      <c r="D49" s="7">
        <v>3</v>
      </c>
      <c r="E49" s="7">
        <v>1</v>
      </c>
      <c r="F49" s="8">
        <v>14.92565385697592</v>
      </c>
      <c r="G49" s="8">
        <v>0.18834091892054905</v>
      </c>
      <c r="H49" s="8">
        <v>-0.21699999999999997</v>
      </c>
      <c r="I49" s="7">
        <v>12.7</v>
      </c>
      <c r="J49" s="7">
        <v>16.3</v>
      </c>
      <c r="K49" s="9">
        <v>29</v>
      </c>
      <c r="L49" s="2">
        <v>139</v>
      </c>
      <c r="M49" s="2">
        <v>13.5</v>
      </c>
      <c r="N49" s="2"/>
      <c r="O49" s="2">
        <v>19</v>
      </c>
      <c r="P49" s="2">
        <v>10.9</v>
      </c>
      <c r="Q49" s="2"/>
      <c r="R49" s="2"/>
      <c r="S49" s="10">
        <f t="shared" si="2"/>
        <v>19321</v>
      </c>
      <c r="T49" s="10">
        <f t="shared" si="3"/>
        <v>964481</v>
      </c>
      <c r="U49" s="10" t="e">
        <f>QUOTIENT(T49,$T$204)</f>
        <v>#NAME?</v>
      </c>
      <c r="V49" s="10" t="e">
        <f t="shared" si="4"/>
        <v>#NAME?</v>
      </c>
    </row>
    <row r="50" spans="1:22" ht="12.75">
      <c r="A50" s="2">
        <f t="shared" si="1"/>
        <v>49</v>
      </c>
      <c r="B50" s="9">
        <v>7</v>
      </c>
      <c r="C50" s="2">
        <f t="shared" si="0"/>
        <v>2</v>
      </c>
      <c r="D50" s="7">
        <v>3</v>
      </c>
      <c r="E50" s="7">
        <v>1</v>
      </c>
      <c r="F50" s="8">
        <v>11.168827030424554</v>
      </c>
      <c r="G50" s="8">
        <v>1.3269124780699901</v>
      </c>
      <c r="H50" s="8">
        <v>0.187</v>
      </c>
      <c r="I50" s="7">
        <v>10.3</v>
      </c>
      <c r="J50" s="7">
        <v>13.2</v>
      </c>
      <c r="K50" s="9">
        <v>7</v>
      </c>
      <c r="L50" s="2">
        <v>117</v>
      </c>
      <c r="M50" s="2">
        <v>13.1</v>
      </c>
      <c r="N50" s="2"/>
      <c r="O50" s="2">
        <v>15.9</v>
      </c>
      <c r="P50" s="2">
        <v>9</v>
      </c>
      <c r="Q50" s="2"/>
      <c r="R50" s="2"/>
      <c r="S50" s="10">
        <f t="shared" si="2"/>
        <v>13689</v>
      </c>
      <c r="T50" s="10">
        <f t="shared" si="3"/>
        <v>978170</v>
      </c>
      <c r="U50" s="10" t="e">
        <f>QUOTIENT(T50,$T$204)</f>
        <v>#NAME?</v>
      </c>
      <c r="V50" s="10" t="e">
        <f t="shared" si="4"/>
        <v>#NAME?</v>
      </c>
    </row>
    <row r="51" spans="1:22" ht="12.75">
      <c r="A51" s="2">
        <f t="shared" si="1"/>
        <v>50</v>
      </c>
      <c r="B51" s="9">
        <v>28</v>
      </c>
      <c r="C51" s="2">
        <f t="shared" si="0"/>
        <v>2</v>
      </c>
      <c r="D51" s="7">
        <v>3</v>
      </c>
      <c r="E51" s="7">
        <v>1</v>
      </c>
      <c r="F51" s="8">
        <v>13.204766234777889</v>
      </c>
      <c r="G51" s="8">
        <v>1.675778578711914</v>
      </c>
      <c r="H51" s="8">
        <v>-0.176</v>
      </c>
      <c r="I51" s="7">
        <v>10.7</v>
      </c>
      <c r="J51" s="7">
        <v>12.9</v>
      </c>
      <c r="K51" s="9">
        <v>28</v>
      </c>
      <c r="L51" s="2">
        <v>116</v>
      </c>
      <c r="M51" s="2">
        <v>12.6</v>
      </c>
      <c r="N51" s="2"/>
      <c r="O51" s="2">
        <v>15.6</v>
      </c>
      <c r="P51" s="2">
        <v>8.2</v>
      </c>
      <c r="Q51" s="2"/>
      <c r="R51" s="2" t="s">
        <v>20</v>
      </c>
      <c r="S51" s="10">
        <f t="shared" si="2"/>
        <v>13456</v>
      </c>
      <c r="T51" s="10">
        <f t="shared" si="3"/>
        <v>991626</v>
      </c>
      <c r="U51" s="10" t="e">
        <f>QUOTIENT(T51,$T$204)</f>
        <v>#NAME?</v>
      </c>
      <c r="V51" s="10" t="e">
        <f t="shared" si="4"/>
        <v>#NAME?</v>
      </c>
    </row>
    <row r="52" spans="1:22" ht="12.75">
      <c r="A52" s="2">
        <f t="shared" si="1"/>
        <v>51</v>
      </c>
      <c r="B52" s="9">
        <v>30</v>
      </c>
      <c r="C52" s="2">
        <f t="shared" si="0"/>
        <v>2</v>
      </c>
      <c r="D52" s="7">
        <v>3</v>
      </c>
      <c r="E52" s="7">
        <v>1</v>
      </c>
      <c r="F52" s="8">
        <v>17.239172164874724</v>
      </c>
      <c r="G52" s="8">
        <v>1.92170903880076</v>
      </c>
      <c r="H52" s="8">
        <v>-0.47400000000000003</v>
      </c>
      <c r="I52" s="7">
        <v>10.9</v>
      </c>
      <c r="J52" s="7">
        <v>15.8</v>
      </c>
      <c r="K52" s="9">
        <v>30</v>
      </c>
      <c r="L52" s="2">
        <v>124</v>
      </c>
      <c r="M52" s="2">
        <v>16.1</v>
      </c>
      <c r="N52" s="2"/>
      <c r="O52" s="2">
        <v>18.6</v>
      </c>
      <c r="P52" s="2">
        <v>11.2</v>
      </c>
      <c r="Q52" s="2"/>
      <c r="R52" s="2"/>
      <c r="S52" s="10">
        <f t="shared" si="2"/>
        <v>15376</v>
      </c>
      <c r="T52" s="10">
        <f t="shared" si="3"/>
        <v>1007002</v>
      </c>
      <c r="U52" s="10" t="e">
        <f>QUOTIENT(T52,$T$204)</f>
        <v>#NAME?</v>
      </c>
      <c r="V52" s="10" t="e">
        <f t="shared" si="4"/>
        <v>#NAME?</v>
      </c>
    </row>
    <row r="53" spans="1:22" ht="12.75">
      <c r="A53" s="2">
        <f t="shared" si="1"/>
        <v>52</v>
      </c>
      <c r="B53" s="9">
        <v>31</v>
      </c>
      <c r="C53" s="2">
        <f t="shared" si="0"/>
        <v>2</v>
      </c>
      <c r="D53" s="7">
        <v>3</v>
      </c>
      <c r="E53" s="7">
        <v>1</v>
      </c>
      <c r="F53" s="8">
        <v>18.472732741062572</v>
      </c>
      <c r="G53" s="8">
        <v>3.48298329557793</v>
      </c>
      <c r="H53" s="8">
        <v>-0.5569999999999999</v>
      </c>
      <c r="I53" s="7">
        <v>15.3</v>
      </c>
      <c r="J53" s="7">
        <v>17.5</v>
      </c>
      <c r="K53" s="9">
        <v>31</v>
      </c>
      <c r="L53" s="2">
        <v>177</v>
      </c>
      <c r="M53" s="2">
        <v>15.5</v>
      </c>
      <c r="N53" s="2"/>
      <c r="O53" s="2">
        <v>20.2</v>
      </c>
      <c r="P53" s="2">
        <v>10.6</v>
      </c>
      <c r="Q53" s="2"/>
      <c r="R53" s="2"/>
      <c r="S53" s="10">
        <f t="shared" si="2"/>
        <v>31329</v>
      </c>
      <c r="T53" s="10">
        <f t="shared" si="3"/>
        <v>1038331</v>
      </c>
      <c r="U53" s="10" t="e">
        <f>QUOTIENT(T53,$T$204)</f>
        <v>#NAME?</v>
      </c>
      <c r="V53" s="10" t="e">
        <f t="shared" si="4"/>
        <v>#NAME?</v>
      </c>
    </row>
    <row r="54" spans="1:22" ht="12.75">
      <c r="A54" s="2">
        <f t="shared" si="1"/>
        <v>53</v>
      </c>
      <c r="B54" s="9">
        <v>27</v>
      </c>
      <c r="C54" s="2">
        <f t="shared" si="0"/>
        <v>2</v>
      </c>
      <c r="D54" s="7">
        <v>3</v>
      </c>
      <c r="E54" s="7">
        <v>1</v>
      </c>
      <c r="F54" s="8">
        <v>12.246456388671222</v>
      </c>
      <c r="G54" s="8">
        <v>3.8150537454109092</v>
      </c>
      <c r="H54" s="8">
        <v>0.13</v>
      </c>
      <c r="I54" s="7">
        <v>14</v>
      </c>
      <c r="J54" s="7">
        <v>16.7</v>
      </c>
      <c r="K54" s="9">
        <v>27</v>
      </c>
      <c r="L54" s="2">
        <v>157</v>
      </c>
      <c r="M54" s="2">
        <v>16.7</v>
      </c>
      <c r="N54" s="2"/>
      <c r="O54" s="2">
        <v>19.7</v>
      </c>
      <c r="P54" s="2">
        <v>10.2</v>
      </c>
      <c r="Q54" s="2"/>
      <c r="R54" s="2"/>
      <c r="S54" s="10">
        <f t="shared" si="2"/>
        <v>24649</v>
      </c>
      <c r="T54" s="10">
        <f t="shared" si="3"/>
        <v>1062980</v>
      </c>
      <c r="U54" s="10" t="e">
        <f>QUOTIENT(T54,$T$204)</f>
        <v>#NAME?</v>
      </c>
      <c r="V54" s="10" t="e">
        <f t="shared" si="4"/>
        <v>#NAME?</v>
      </c>
    </row>
    <row r="55" spans="1:22" ht="12.75">
      <c r="A55" s="2">
        <f t="shared" si="1"/>
        <v>54</v>
      </c>
      <c r="B55" s="9">
        <v>33</v>
      </c>
      <c r="C55" s="2">
        <f t="shared" si="0"/>
        <v>2</v>
      </c>
      <c r="D55" s="7">
        <v>3</v>
      </c>
      <c r="E55" s="7">
        <v>1</v>
      </c>
      <c r="F55" s="8">
        <v>14.953662077999502</v>
      </c>
      <c r="G55" s="8">
        <v>3.84524241329459</v>
      </c>
      <c r="H55" s="8">
        <v>-0.179</v>
      </c>
      <c r="I55" s="7">
        <v>13.1</v>
      </c>
      <c r="J55" s="7">
        <v>14.5</v>
      </c>
      <c r="K55" s="9">
        <v>33</v>
      </c>
      <c r="L55" s="2">
        <v>147</v>
      </c>
      <c r="M55" s="2">
        <v>16.2</v>
      </c>
      <c r="N55" s="2"/>
      <c r="O55" s="2">
        <v>16.9</v>
      </c>
      <c r="P55" s="2">
        <v>9.3</v>
      </c>
      <c r="Q55" s="2"/>
      <c r="R55" s="2"/>
      <c r="S55" s="10">
        <f t="shared" si="2"/>
        <v>21609</v>
      </c>
      <c r="T55" s="10">
        <f t="shared" si="3"/>
        <v>1084589</v>
      </c>
      <c r="U55" s="10" t="e">
        <f>QUOTIENT(T55,$T$204)</f>
        <v>#NAME?</v>
      </c>
      <c r="V55" s="10" t="e">
        <f t="shared" si="4"/>
        <v>#NAME?</v>
      </c>
    </row>
    <row r="56" spans="1:22" ht="12.75">
      <c r="A56" s="2">
        <f t="shared" si="1"/>
        <v>55</v>
      </c>
      <c r="B56" s="9">
        <v>32</v>
      </c>
      <c r="C56" s="2">
        <f t="shared" si="0"/>
        <v>2</v>
      </c>
      <c r="D56" s="7">
        <v>3</v>
      </c>
      <c r="E56" s="7">
        <v>1</v>
      </c>
      <c r="F56" s="8">
        <v>17.867231589164895</v>
      </c>
      <c r="G56" s="8">
        <v>5.586327621895091</v>
      </c>
      <c r="H56" s="8">
        <v>-0.48400000000000004</v>
      </c>
      <c r="I56" s="7">
        <v>14.3</v>
      </c>
      <c r="J56" s="7">
        <v>17</v>
      </c>
      <c r="K56" s="9">
        <v>32</v>
      </c>
      <c r="L56" s="2">
        <v>167</v>
      </c>
      <c r="M56" s="2">
        <v>16.7</v>
      </c>
      <c r="N56" s="2"/>
      <c r="O56" s="2">
        <v>19.9</v>
      </c>
      <c r="P56" s="2">
        <v>11.3</v>
      </c>
      <c r="Q56" s="2"/>
      <c r="R56" s="2" t="s">
        <v>19</v>
      </c>
      <c r="S56" s="10">
        <f t="shared" si="2"/>
        <v>27889</v>
      </c>
      <c r="T56" s="10">
        <f t="shared" si="3"/>
        <v>1112478</v>
      </c>
      <c r="U56" s="10" t="e">
        <f>QUOTIENT(T56,$T$204)</f>
        <v>#NAME?</v>
      </c>
      <c r="V56" s="10" t="e">
        <f t="shared" si="4"/>
        <v>#NAME?</v>
      </c>
    </row>
    <row r="57" spans="1:22" ht="12.75">
      <c r="A57" s="2">
        <f t="shared" si="1"/>
        <v>56</v>
      </c>
      <c r="B57" s="9">
        <v>26</v>
      </c>
      <c r="C57" s="2">
        <f t="shared" si="0"/>
        <v>2</v>
      </c>
      <c r="D57" s="7">
        <v>3</v>
      </c>
      <c r="E57" s="7">
        <v>1</v>
      </c>
      <c r="F57" s="8">
        <v>13.131939183886194</v>
      </c>
      <c r="G57" s="8">
        <v>6.825254107409805</v>
      </c>
      <c r="H57" s="8">
        <v>0.14800000000000002</v>
      </c>
      <c r="I57" s="7">
        <v>15.7</v>
      </c>
      <c r="J57" s="7">
        <v>17.9</v>
      </c>
      <c r="K57" s="9">
        <v>26</v>
      </c>
      <c r="L57" s="2">
        <v>171</v>
      </c>
      <c r="M57" s="2">
        <v>16.2</v>
      </c>
      <c r="N57" s="2"/>
      <c r="O57" s="2">
        <v>20.4</v>
      </c>
      <c r="P57" s="2">
        <v>11.9</v>
      </c>
      <c r="Q57" s="2"/>
      <c r="R57" s="2"/>
      <c r="S57" s="10">
        <f t="shared" si="2"/>
        <v>29241</v>
      </c>
      <c r="T57" s="10">
        <f t="shared" si="3"/>
        <v>1141719</v>
      </c>
      <c r="U57" s="10" t="e">
        <f>QUOTIENT(T57,$T$204)</f>
        <v>#NAME?</v>
      </c>
      <c r="V57" s="10" t="e">
        <f t="shared" si="4"/>
        <v>#NAME?</v>
      </c>
    </row>
    <row r="58" spans="1:22" ht="12.75">
      <c r="A58" s="2">
        <f t="shared" si="1"/>
        <v>57</v>
      </c>
      <c r="B58" s="9">
        <v>34</v>
      </c>
      <c r="C58" s="2">
        <f t="shared" si="0"/>
        <v>2</v>
      </c>
      <c r="D58" s="7">
        <v>3</v>
      </c>
      <c r="E58" s="7">
        <v>1</v>
      </c>
      <c r="F58" s="8">
        <v>15.889662972112232</v>
      </c>
      <c r="G58" s="8">
        <v>8.412189678834249</v>
      </c>
      <c r="H58" s="8">
        <v>-0.293</v>
      </c>
      <c r="I58" s="7">
        <v>12.5</v>
      </c>
      <c r="J58" s="7">
        <v>16.8</v>
      </c>
      <c r="K58" s="9">
        <v>34</v>
      </c>
      <c r="L58" s="2">
        <v>143</v>
      </c>
      <c r="M58" s="2">
        <v>17.2</v>
      </c>
      <c r="N58" s="2"/>
      <c r="O58" s="2">
        <v>20.3</v>
      </c>
      <c r="P58" s="2">
        <v>11.4</v>
      </c>
      <c r="Q58" s="2"/>
      <c r="R58" s="2"/>
      <c r="S58" s="10">
        <f t="shared" si="2"/>
        <v>20449</v>
      </c>
      <c r="T58" s="10">
        <f t="shared" si="3"/>
        <v>1162168</v>
      </c>
      <c r="U58" s="10" t="e">
        <f>QUOTIENT(T58,$T$204)</f>
        <v>#NAME?</v>
      </c>
      <c r="V58" s="10" t="e">
        <f t="shared" si="4"/>
        <v>#NAME?</v>
      </c>
    </row>
    <row r="59" spans="1:22" ht="12.75">
      <c r="A59" s="2">
        <f t="shared" si="1"/>
        <v>58</v>
      </c>
      <c r="B59" s="9">
        <v>24</v>
      </c>
      <c r="C59" s="2">
        <f t="shared" si="0"/>
        <v>2</v>
      </c>
      <c r="D59" s="7">
        <v>3</v>
      </c>
      <c r="E59" s="7">
        <v>1</v>
      </c>
      <c r="F59" s="8">
        <v>11.793324417141474</v>
      </c>
      <c r="G59" s="8">
        <v>9.092611932335764</v>
      </c>
      <c r="H59" s="8">
        <v>0.251</v>
      </c>
      <c r="I59" s="7">
        <v>10.4</v>
      </c>
      <c r="J59" s="7">
        <v>15</v>
      </c>
      <c r="K59" s="9">
        <v>24</v>
      </c>
      <c r="L59" s="2">
        <v>116</v>
      </c>
      <c r="M59" s="2">
        <v>15.4</v>
      </c>
      <c r="N59" s="2"/>
      <c r="O59" s="2">
        <v>16.6</v>
      </c>
      <c r="P59" s="2">
        <v>9.2</v>
      </c>
      <c r="Q59" s="2"/>
      <c r="R59" s="2"/>
      <c r="S59" s="10">
        <f t="shared" si="2"/>
        <v>13456</v>
      </c>
      <c r="T59" s="10">
        <f t="shared" si="3"/>
        <v>1175624</v>
      </c>
      <c r="U59" s="10" t="e">
        <f>QUOTIENT(T59,$T$204)</f>
        <v>#NAME?</v>
      </c>
      <c r="V59" s="10" t="e">
        <f t="shared" si="4"/>
        <v>#NAME?</v>
      </c>
    </row>
    <row r="60" spans="1:22" ht="12.75">
      <c r="A60" s="2">
        <f t="shared" si="1"/>
        <v>59</v>
      </c>
      <c r="B60" s="9">
        <v>36</v>
      </c>
      <c r="C60" s="2">
        <f t="shared" si="0"/>
        <v>2</v>
      </c>
      <c r="D60" s="7">
        <v>3</v>
      </c>
      <c r="E60" s="7">
        <v>1</v>
      </c>
      <c r="F60" s="8">
        <v>13.85832040526938</v>
      </c>
      <c r="G60" s="8">
        <v>9.817324681647964</v>
      </c>
      <c r="H60" s="8">
        <v>0.02300000000000002</v>
      </c>
      <c r="I60" s="7">
        <v>13.8</v>
      </c>
      <c r="J60" s="7">
        <v>16</v>
      </c>
      <c r="K60" s="9">
        <v>36</v>
      </c>
      <c r="L60" s="2">
        <v>149</v>
      </c>
      <c r="M60" s="2">
        <v>15.1</v>
      </c>
      <c r="N60" s="2"/>
      <c r="O60" s="2">
        <v>18.7</v>
      </c>
      <c r="P60" s="2">
        <v>10.3</v>
      </c>
      <c r="Q60" s="2"/>
      <c r="R60" s="2"/>
      <c r="S60" s="10">
        <f t="shared" si="2"/>
        <v>22201</v>
      </c>
      <c r="T60" s="10">
        <f t="shared" si="3"/>
        <v>1197825</v>
      </c>
      <c r="U60" s="10" t="e">
        <f>QUOTIENT(T60,$T$204)</f>
        <v>#NAME?</v>
      </c>
      <c r="V60" s="10" t="e">
        <f t="shared" si="4"/>
        <v>#NAME?</v>
      </c>
    </row>
    <row r="61" spans="1:22" ht="12.75">
      <c r="A61" s="2">
        <f t="shared" si="1"/>
        <v>60</v>
      </c>
      <c r="B61" s="9">
        <v>35</v>
      </c>
      <c r="C61" s="2">
        <f t="shared" si="0"/>
        <v>2</v>
      </c>
      <c r="D61" s="7">
        <v>3</v>
      </c>
      <c r="E61" s="7">
        <v>1</v>
      </c>
      <c r="F61" s="8">
        <v>17.38848048851029</v>
      </c>
      <c r="G61" s="8">
        <v>10.568021549026904</v>
      </c>
      <c r="H61" s="8">
        <v>-0.48300000000000004</v>
      </c>
      <c r="I61" s="7">
        <v>15</v>
      </c>
      <c r="J61" s="7">
        <v>17.5</v>
      </c>
      <c r="K61" s="9">
        <v>35</v>
      </c>
      <c r="L61" s="2">
        <v>172</v>
      </c>
      <c r="M61" s="2">
        <v>15</v>
      </c>
      <c r="N61" s="2"/>
      <c r="O61" s="2">
        <v>21.4</v>
      </c>
      <c r="P61" s="2">
        <v>12.2</v>
      </c>
      <c r="Q61" s="2"/>
      <c r="R61" s="2"/>
      <c r="S61" s="10">
        <f t="shared" si="2"/>
        <v>29584</v>
      </c>
      <c r="T61" s="10">
        <f t="shared" si="3"/>
        <v>1227409</v>
      </c>
      <c r="U61" s="10" t="e">
        <f>QUOTIENT(T61,$T$204)</f>
        <v>#NAME?</v>
      </c>
      <c r="V61" s="10" t="e">
        <f t="shared" si="4"/>
        <v>#NAME?</v>
      </c>
    </row>
    <row r="62" spans="1:22" ht="12.75">
      <c r="A62" s="2">
        <f t="shared" si="1"/>
        <v>61</v>
      </c>
      <c r="B62" s="9">
        <v>74</v>
      </c>
      <c r="C62" s="2">
        <f t="shared" si="0"/>
        <v>2</v>
      </c>
      <c r="D62" s="7">
        <v>3</v>
      </c>
      <c r="E62" s="7">
        <v>1</v>
      </c>
      <c r="F62" s="8">
        <v>19.587735838049603</v>
      </c>
      <c r="G62" s="8">
        <v>11.15699770094031</v>
      </c>
      <c r="H62" s="8">
        <v>-0.728</v>
      </c>
      <c r="I62" s="7">
        <v>14.1</v>
      </c>
      <c r="J62" s="7">
        <v>17.5</v>
      </c>
      <c r="K62" s="9">
        <v>74</v>
      </c>
      <c r="L62" s="2">
        <v>159</v>
      </c>
      <c r="M62" s="2">
        <v>16.2</v>
      </c>
      <c r="N62" s="2"/>
      <c r="O62" s="2">
        <v>20.8</v>
      </c>
      <c r="P62" s="2">
        <v>12.2</v>
      </c>
      <c r="Q62" s="2"/>
      <c r="R62" s="2"/>
      <c r="S62" s="10">
        <f t="shared" si="2"/>
        <v>25281</v>
      </c>
      <c r="T62" s="10">
        <f t="shared" si="3"/>
        <v>1252690</v>
      </c>
      <c r="U62" s="10" t="e">
        <f>QUOTIENT(T62,$T$204)</f>
        <v>#NAME?</v>
      </c>
      <c r="V62" s="10" t="e">
        <f t="shared" si="4"/>
        <v>#NAME?</v>
      </c>
    </row>
    <row r="63" spans="1:22" ht="12.75">
      <c r="A63" s="2">
        <f t="shared" si="1"/>
        <v>62</v>
      </c>
      <c r="B63" s="9">
        <v>22</v>
      </c>
      <c r="C63" s="2">
        <f t="shared" si="0"/>
        <v>2</v>
      </c>
      <c r="D63" s="7">
        <v>3</v>
      </c>
      <c r="E63" s="7">
        <v>1</v>
      </c>
      <c r="F63" s="8">
        <v>10.177303453028314</v>
      </c>
      <c r="G63" s="8">
        <v>11.286486414512622</v>
      </c>
      <c r="H63" s="8">
        <v>0.4124</v>
      </c>
      <c r="I63" s="7">
        <v>13.3</v>
      </c>
      <c r="J63" s="7">
        <v>15.5</v>
      </c>
      <c r="K63" s="9">
        <v>22</v>
      </c>
      <c r="L63" s="2">
        <v>150</v>
      </c>
      <c r="M63" s="2">
        <v>14.4</v>
      </c>
      <c r="N63" s="2"/>
      <c r="O63" s="2">
        <v>19.1</v>
      </c>
      <c r="P63" s="2">
        <v>10.8</v>
      </c>
      <c r="Q63" s="2"/>
      <c r="R63" s="2"/>
      <c r="S63" s="10">
        <f t="shared" si="2"/>
        <v>22500</v>
      </c>
      <c r="T63" s="10">
        <f t="shared" si="3"/>
        <v>1275190</v>
      </c>
      <c r="U63" s="10" t="e">
        <f>QUOTIENT(T63,$T$204)</f>
        <v>#NAME?</v>
      </c>
      <c r="V63" s="10" t="e">
        <f t="shared" si="4"/>
        <v>#NAME?</v>
      </c>
    </row>
    <row r="64" spans="1:22" ht="12.75">
      <c r="A64" s="2">
        <f t="shared" si="1"/>
        <v>63</v>
      </c>
      <c r="B64" s="9">
        <v>38</v>
      </c>
      <c r="C64" s="2">
        <f t="shared" si="0"/>
        <v>2</v>
      </c>
      <c r="D64" s="7">
        <v>3</v>
      </c>
      <c r="E64" s="7">
        <v>1</v>
      </c>
      <c r="F64" s="8">
        <v>12.538287034186096</v>
      </c>
      <c r="G64" s="8">
        <v>11.642574226018953</v>
      </c>
      <c r="H64" s="8">
        <v>0.183</v>
      </c>
      <c r="I64" s="7">
        <v>14.3</v>
      </c>
      <c r="J64" s="7">
        <v>14.6</v>
      </c>
      <c r="K64" s="9">
        <v>38</v>
      </c>
      <c r="L64" s="2">
        <v>158</v>
      </c>
      <c r="M64" s="2">
        <v>15.5</v>
      </c>
      <c r="N64" s="2"/>
      <c r="O64" s="2">
        <v>19.1</v>
      </c>
      <c r="P64" s="2">
        <v>12.1</v>
      </c>
      <c r="Q64" s="2"/>
      <c r="R64" s="2"/>
      <c r="S64" s="10">
        <f t="shared" si="2"/>
        <v>24964</v>
      </c>
      <c r="T64" s="10">
        <f t="shared" si="3"/>
        <v>1300154</v>
      </c>
      <c r="U64" s="10" t="e">
        <f>QUOTIENT(T64,$T$204)</f>
        <v>#NAME?</v>
      </c>
      <c r="V64" s="10" t="e">
        <f t="shared" si="4"/>
        <v>#NAME?</v>
      </c>
    </row>
    <row r="65" spans="1:22" ht="12.75">
      <c r="A65" s="2">
        <f t="shared" si="1"/>
        <v>64</v>
      </c>
      <c r="B65" s="9">
        <v>37</v>
      </c>
      <c r="C65" s="2">
        <f t="shared" si="0"/>
        <v>2</v>
      </c>
      <c r="D65" s="7">
        <v>3</v>
      </c>
      <c r="E65" s="7">
        <v>1</v>
      </c>
      <c r="F65" s="8">
        <v>14.947316172249632</v>
      </c>
      <c r="G65" s="8">
        <v>12.372404762486742</v>
      </c>
      <c r="H65" s="8">
        <v>-0.14599999999999996</v>
      </c>
      <c r="I65" s="7">
        <v>13</v>
      </c>
      <c r="J65" s="7">
        <v>16</v>
      </c>
      <c r="K65" s="9">
        <v>37</v>
      </c>
      <c r="L65" s="2">
        <v>148</v>
      </c>
      <c r="M65" s="2">
        <v>14.9</v>
      </c>
      <c r="N65" s="2"/>
      <c r="O65" s="2">
        <v>19.6</v>
      </c>
      <c r="P65" s="2">
        <v>11.7</v>
      </c>
      <c r="Q65" s="2"/>
      <c r="R65" s="2"/>
      <c r="S65" s="10">
        <f t="shared" si="2"/>
        <v>21904</v>
      </c>
      <c r="T65" s="10">
        <f t="shared" si="3"/>
        <v>1322058</v>
      </c>
      <c r="U65" s="10" t="e">
        <f>QUOTIENT(T65,$T$204)</f>
        <v>#NAME?</v>
      </c>
      <c r="V65" s="10" t="e">
        <f t="shared" si="4"/>
        <v>#NAME?</v>
      </c>
    </row>
    <row r="66" spans="1:22" ht="12.75">
      <c r="A66" s="2">
        <f t="shared" si="1"/>
        <v>65</v>
      </c>
      <c r="B66" s="9">
        <v>73</v>
      </c>
      <c r="C66" s="2">
        <f aca="true" t="shared" si="5" ref="C66:C129">IF(F66&lt;=10,1,IF(AND(F66&gt;10,F66&lt;=20),2,IF(AND(F66&gt;20,F66&lt;=30),3,IF(AND(F66&gt;30,F66&lt;=40),4,IF(F66&gt;40,5,"")))))</f>
        <v>2</v>
      </c>
      <c r="D66" s="7">
        <v>3</v>
      </c>
      <c r="E66" s="7">
        <v>1</v>
      </c>
      <c r="F66" s="8">
        <v>18.09864903131565</v>
      </c>
      <c r="G66" s="8">
        <v>12.790169303072458</v>
      </c>
      <c r="H66" s="8">
        <v>-0.651</v>
      </c>
      <c r="I66" s="7">
        <v>13.5</v>
      </c>
      <c r="J66" s="7">
        <v>17</v>
      </c>
      <c r="K66" s="9">
        <v>73</v>
      </c>
      <c r="L66" s="2">
        <v>154</v>
      </c>
      <c r="M66" s="2">
        <v>15.2</v>
      </c>
      <c r="N66" s="2"/>
      <c r="O66" s="2">
        <v>21.1</v>
      </c>
      <c r="P66" s="2">
        <v>11.3</v>
      </c>
      <c r="Q66" s="2"/>
      <c r="R66" s="2"/>
      <c r="S66" s="10">
        <f t="shared" si="2"/>
        <v>23716</v>
      </c>
      <c r="T66" s="10">
        <f t="shared" si="3"/>
        <v>1345774</v>
      </c>
      <c r="U66" s="10" t="e">
        <f>QUOTIENT(T66,$T$204)</f>
        <v>#NAME?</v>
      </c>
      <c r="V66" s="10" t="e">
        <f t="shared" si="4"/>
        <v>#NAME?</v>
      </c>
    </row>
    <row r="67" spans="1:22" ht="12.75">
      <c r="A67" s="2">
        <f t="shared" si="1"/>
        <v>66</v>
      </c>
      <c r="B67" s="9">
        <v>39</v>
      </c>
      <c r="C67" s="2">
        <f t="shared" si="5"/>
        <v>2</v>
      </c>
      <c r="D67" s="7">
        <v>3</v>
      </c>
      <c r="E67" s="7">
        <v>1</v>
      </c>
      <c r="F67" s="8">
        <v>11.09133888531688</v>
      </c>
      <c r="G67" s="8">
        <v>13.666521126133663</v>
      </c>
      <c r="H67" s="8">
        <v>0.3624</v>
      </c>
      <c r="I67" s="7">
        <v>10.9</v>
      </c>
      <c r="J67" s="7">
        <v>12.7</v>
      </c>
      <c r="K67" s="9">
        <v>39</v>
      </c>
      <c r="L67" s="2">
        <v>114</v>
      </c>
      <c r="M67" s="2">
        <v>16.1</v>
      </c>
      <c r="N67" s="2"/>
      <c r="O67" s="2">
        <v>14.9</v>
      </c>
      <c r="P67" s="2">
        <v>9.3</v>
      </c>
      <c r="Q67" s="2"/>
      <c r="R67" s="2"/>
      <c r="S67" s="10">
        <f t="shared" si="2"/>
        <v>12996</v>
      </c>
      <c r="T67" s="10">
        <f t="shared" si="3"/>
        <v>1358770</v>
      </c>
      <c r="U67" s="10" t="e">
        <f>QUOTIENT(T67,$T$204)</f>
        <v>#NAME?</v>
      </c>
      <c r="V67" s="10" t="e">
        <f t="shared" si="4"/>
        <v>#NAME?</v>
      </c>
    </row>
    <row r="68" spans="1:22" ht="12.75">
      <c r="A68" s="2">
        <f aca="true" t="shared" si="6" ref="A68:A131">A67+1</f>
        <v>67</v>
      </c>
      <c r="B68" s="9">
        <v>40</v>
      </c>
      <c r="C68" s="2">
        <f t="shared" si="5"/>
        <v>2</v>
      </c>
      <c r="D68" s="7">
        <v>3</v>
      </c>
      <c r="E68" s="7">
        <v>1</v>
      </c>
      <c r="F68" s="8">
        <v>13.150918673231635</v>
      </c>
      <c r="G68" s="8">
        <v>15.046273313018327</v>
      </c>
      <c r="H68" s="8">
        <v>0.14</v>
      </c>
      <c r="I68" s="7">
        <v>15.7</v>
      </c>
      <c r="J68" s="7">
        <v>17.2</v>
      </c>
      <c r="K68" s="9">
        <v>40</v>
      </c>
      <c r="L68" s="2">
        <v>170</v>
      </c>
      <c r="M68" s="2">
        <v>14.5</v>
      </c>
      <c r="N68" s="2"/>
      <c r="O68" s="2">
        <v>19.2</v>
      </c>
      <c r="P68" s="2">
        <v>11.2</v>
      </c>
      <c r="Q68" s="2"/>
      <c r="R68" s="2"/>
      <c r="S68" s="10">
        <f t="shared" si="2"/>
        <v>28900</v>
      </c>
      <c r="T68" s="10">
        <f t="shared" si="3"/>
        <v>1387670</v>
      </c>
      <c r="U68" s="10" t="e">
        <f>QUOTIENT(T68,$T$204)</f>
        <v>#NAME?</v>
      </c>
      <c r="V68" s="10" t="e">
        <f t="shared" si="4"/>
        <v>#NAME?</v>
      </c>
    </row>
    <row r="69" spans="1:22" ht="12.75">
      <c r="A69" s="2">
        <f t="shared" si="6"/>
        <v>68</v>
      </c>
      <c r="B69" s="9">
        <v>41</v>
      </c>
      <c r="C69" s="2">
        <f t="shared" si="5"/>
        <v>2</v>
      </c>
      <c r="D69" s="7">
        <v>3</v>
      </c>
      <c r="E69" s="7">
        <v>1</v>
      </c>
      <c r="F69" s="8">
        <v>11.47219034118377</v>
      </c>
      <c r="G69" s="8">
        <v>16.74548347870702</v>
      </c>
      <c r="H69" s="8">
        <v>0.133</v>
      </c>
      <c r="I69" s="7">
        <v>10.6</v>
      </c>
      <c r="J69" s="7">
        <v>15.8</v>
      </c>
      <c r="K69" s="9">
        <v>41</v>
      </c>
      <c r="L69" s="2">
        <v>126</v>
      </c>
      <c r="M69" s="2">
        <v>15</v>
      </c>
      <c r="N69" s="2"/>
      <c r="O69" s="2">
        <v>18</v>
      </c>
      <c r="P69" s="2">
        <v>12.2</v>
      </c>
      <c r="Q69" s="2"/>
      <c r="R69" s="2"/>
      <c r="S69" s="10">
        <f aca="true" t="shared" si="7" ref="S69:S132">L69^2</f>
        <v>15876</v>
      </c>
      <c r="T69" s="10">
        <f aca="true" t="shared" si="8" ref="T69:T132">T68+S69</f>
        <v>1403546</v>
      </c>
      <c r="U69" s="10" t="e">
        <f>QUOTIENT(T69,$T$204)</f>
        <v>#NAME?</v>
      </c>
      <c r="V69" s="10" t="e">
        <f aca="true" t="shared" si="9" ref="V69:V132">IF(U69&gt;U68,1,0)</f>
        <v>#NAME?</v>
      </c>
    </row>
    <row r="70" spans="1:22" ht="12.75">
      <c r="A70" s="2">
        <f t="shared" si="6"/>
        <v>69</v>
      </c>
      <c r="B70" s="9">
        <v>68</v>
      </c>
      <c r="C70" s="2">
        <f t="shared" si="5"/>
        <v>2</v>
      </c>
      <c r="D70" s="7">
        <v>3</v>
      </c>
      <c r="E70" s="7">
        <v>1</v>
      </c>
      <c r="F70" s="8">
        <v>15.964501876314943</v>
      </c>
      <c r="G70" s="8">
        <v>16.972908348339615</v>
      </c>
      <c r="H70" s="8">
        <v>-0.47</v>
      </c>
      <c r="I70" s="7">
        <v>16.9</v>
      </c>
      <c r="J70" s="7">
        <v>16.1</v>
      </c>
      <c r="K70" s="9">
        <v>68</v>
      </c>
      <c r="L70" s="2">
        <v>187</v>
      </c>
      <c r="M70" s="2">
        <v>16.7</v>
      </c>
      <c r="N70" s="2"/>
      <c r="O70" s="2">
        <v>20</v>
      </c>
      <c r="P70" s="2">
        <v>10.5</v>
      </c>
      <c r="Q70" s="2"/>
      <c r="R70" s="2"/>
      <c r="S70" s="10">
        <f t="shared" si="7"/>
        <v>34969</v>
      </c>
      <c r="T70" s="10">
        <f t="shared" si="8"/>
        <v>1438515</v>
      </c>
      <c r="U70" s="10" t="e">
        <f>QUOTIENT(T70,$T$204)</f>
        <v>#NAME?</v>
      </c>
      <c r="V70" s="10" t="e">
        <f t="shared" si="9"/>
        <v>#NAME?</v>
      </c>
    </row>
    <row r="71" spans="1:22" ht="12.75">
      <c r="A71" s="2">
        <f t="shared" si="6"/>
        <v>70</v>
      </c>
      <c r="B71" s="9">
        <v>67</v>
      </c>
      <c r="C71" s="2">
        <f t="shared" si="5"/>
        <v>2</v>
      </c>
      <c r="D71" s="7">
        <v>3</v>
      </c>
      <c r="E71" s="7">
        <v>1</v>
      </c>
      <c r="F71" s="8">
        <v>13.96572408185716</v>
      </c>
      <c r="G71" s="8">
        <v>17.9328585180789</v>
      </c>
      <c r="H71" s="8">
        <v>-0.14399999999999996</v>
      </c>
      <c r="I71" s="7">
        <v>13</v>
      </c>
      <c r="J71" s="7">
        <v>14.4</v>
      </c>
      <c r="K71" s="9">
        <v>67</v>
      </c>
      <c r="L71" s="2">
        <v>142</v>
      </c>
      <c r="M71" s="2">
        <v>16.3</v>
      </c>
      <c r="N71" s="2"/>
      <c r="O71" s="2">
        <v>18.4</v>
      </c>
      <c r="P71" s="2">
        <v>10.7</v>
      </c>
      <c r="Q71" s="2"/>
      <c r="R71" s="2"/>
      <c r="S71" s="10">
        <f t="shared" si="7"/>
        <v>20164</v>
      </c>
      <c r="T71" s="10">
        <f t="shared" si="8"/>
        <v>1458679</v>
      </c>
      <c r="U71" s="10" t="e">
        <f>QUOTIENT(T71,$T$204)</f>
        <v>#NAME?</v>
      </c>
      <c r="V71" s="10" t="e">
        <f t="shared" si="9"/>
        <v>#NAME?</v>
      </c>
    </row>
    <row r="72" spans="1:22" ht="12.75">
      <c r="A72" s="2">
        <f t="shared" si="6"/>
        <v>71</v>
      </c>
      <c r="B72" s="9">
        <v>69</v>
      </c>
      <c r="C72" s="2">
        <f t="shared" si="5"/>
        <v>2</v>
      </c>
      <c r="D72" s="7">
        <v>3</v>
      </c>
      <c r="E72" s="7">
        <v>1</v>
      </c>
      <c r="F72" s="8">
        <v>19.492158174530225</v>
      </c>
      <c r="G72" s="8">
        <v>18.36262847903574</v>
      </c>
      <c r="H72" s="8">
        <v>-1.275</v>
      </c>
      <c r="I72" s="7">
        <v>10.1</v>
      </c>
      <c r="J72" s="7">
        <v>15.3</v>
      </c>
      <c r="K72" s="9">
        <v>69</v>
      </c>
      <c r="L72" s="2">
        <v>110</v>
      </c>
      <c r="M72" s="2">
        <v>16.8</v>
      </c>
      <c r="N72" s="2"/>
      <c r="O72" s="2">
        <v>18.8</v>
      </c>
      <c r="P72" s="2">
        <v>12.3</v>
      </c>
      <c r="Q72" s="2"/>
      <c r="R72" s="2"/>
      <c r="S72" s="10">
        <f t="shared" si="7"/>
        <v>12100</v>
      </c>
      <c r="T72" s="10">
        <f t="shared" si="8"/>
        <v>1470779</v>
      </c>
      <c r="U72" s="10" t="e">
        <f>QUOTIENT(T72,$T$204)</f>
        <v>#NAME?</v>
      </c>
      <c r="V72" s="10" t="e">
        <f t="shared" si="9"/>
        <v>#NAME?</v>
      </c>
    </row>
    <row r="73" spans="1:22" ht="12.75">
      <c r="A73" s="2">
        <f t="shared" si="6"/>
        <v>72</v>
      </c>
      <c r="B73" s="9">
        <v>43</v>
      </c>
      <c r="C73" s="2">
        <f t="shared" si="5"/>
        <v>2</v>
      </c>
      <c r="D73" s="7">
        <v>3</v>
      </c>
      <c r="E73" s="7">
        <v>1</v>
      </c>
      <c r="F73" s="8">
        <v>10.316787927109846</v>
      </c>
      <c r="G73" s="8">
        <v>18.502831270566144</v>
      </c>
      <c r="H73" s="8">
        <v>0.35040000000000004</v>
      </c>
      <c r="I73" s="7">
        <v>10.9</v>
      </c>
      <c r="J73" s="7">
        <v>15.1</v>
      </c>
      <c r="K73" s="9">
        <v>43</v>
      </c>
      <c r="L73" s="2">
        <v>126</v>
      </c>
      <c r="M73" s="2">
        <v>13.5</v>
      </c>
      <c r="N73" s="2"/>
      <c r="O73" s="2">
        <v>18.7</v>
      </c>
      <c r="P73" s="2">
        <v>11.5</v>
      </c>
      <c r="Q73" s="2"/>
      <c r="R73" s="2"/>
      <c r="S73" s="10">
        <f t="shared" si="7"/>
        <v>15876</v>
      </c>
      <c r="T73" s="10">
        <f t="shared" si="8"/>
        <v>1486655</v>
      </c>
      <c r="U73" s="10" t="e">
        <f>QUOTIENT(T73,$T$204)</f>
        <v>#NAME?</v>
      </c>
      <c r="V73" s="10" t="e">
        <f t="shared" si="9"/>
        <v>#NAME?</v>
      </c>
    </row>
    <row r="74" spans="1:22" ht="12.75">
      <c r="A74" s="2">
        <f t="shared" si="6"/>
        <v>73</v>
      </c>
      <c r="B74" s="9">
        <v>66</v>
      </c>
      <c r="C74" s="2">
        <f t="shared" si="5"/>
        <v>2</v>
      </c>
      <c r="D74" s="7">
        <v>3</v>
      </c>
      <c r="E74" s="7">
        <v>1</v>
      </c>
      <c r="F74" s="8">
        <v>17.19962551523262</v>
      </c>
      <c r="G74" s="8">
        <v>19.3681865360637</v>
      </c>
      <c r="H74" s="8">
        <v>-0.744</v>
      </c>
      <c r="I74" s="7">
        <v>10.9</v>
      </c>
      <c r="J74" s="7">
        <v>14.4</v>
      </c>
      <c r="K74" s="9">
        <v>66</v>
      </c>
      <c r="L74" s="2">
        <v>127</v>
      </c>
      <c r="M74" s="2">
        <v>16.6</v>
      </c>
      <c r="N74" s="2"/>
      <c r="O74" s="2">
        <v>18.7</v>
      </c>
      <c r="P74" s="2">
        <v>11.4</v>
      </c>
      <c r="Q74" s="2"/>
      <c r="R74" s="2"/>
      <c r="S74" s="10">
        <f t="shared" si="7"/>
        <v>16129</v>
      </c>
      <c r="T74" s="10">
        <f t="shared" si="8"/>
        <v>1502784</v>
      </c>
      <c r="U74" s="10" t="e">
        <f>QUOTIENT(T74,$T$204)</f>
        <v>#NAME?</v>
      </c>
      <c r="V74" s="10" t="e">
        <f t="shared" si="9"/>
        <v>#NAME?</v>
      </c>
    </row>
    <row r="75" spans="1:22" ht="12.75">
      <c r="A75" s="2">
        <f t="shared" si="6"/>
        <v>74</v>
      </c>
      <c r="B75" s="9">
        <v>62</v>
      </c>
      <c r="C75" s="2">
        <f t="shared" si="5"/>
        <v>2</v>
      </c>
      <c r="D75" s="7">
        <v>3</v>
      </c>
      <c r="E75" s="7">
        <v>1</v>
      </c>
      <c r="F75" s="8">
        <v>11.834452424760517</v>
      </c>
      <c r="G75" s="8">
        <v>19.89954866237121</v>
      </c>
      <c r="H75" s="8">
        <v>0.227</v>
      </c>
      <c r="I75" s="7">
        <v>14.3</v>
      </c>
      <c r="J75" s="7">
        <v>15.6</v>
      </c>
      <c r="K75" s="9">
        <v>62</v>
      </c>
      <c r="L75" s="2">
        <v>153</v>
      </c>
      <c r="M75" s="2">
        <v>17.4</v>
      </c>
      <c r="N75" s="2"/>
      <c r="O75" s="2">
        <v>18.9</v>
      </c>
      <c r="P75" s="2">
        <v>10</v>
      </c>
      <c r="Q75" s="2"/>
      <c r="R75" s="2"/>
      <c r="S75" s="10">
        <f t="shared" si="7"/>
        <v>23409</v>
      </c>
      <c r="T75" s="10">
        <f t="shared" si="8"/>
        <v>1526193</v>
      </c>
      <c r="U75" s="10" t="e">
        <f>QUOTIENT(T75,$T$204)</f>
        <v>#NAME?</v>
      </c>
      <c r="V75" s="10" t="e">
        <f t="shared" si="9"/>
        <v>#NAME?</v>
      </c>
    </row>
    <row r="76" spans="1:22" ht="12.75">
      <c r="A76" s="2">
        <f t="shared" si="6"/>
        <v>75</v>
      </c>
      <c r="B76" s="9">
        <v>64</v>
      </c>
      <c r="C76" s="2">
        <f t="shared" si="5"/>
        <v>2</v>
      </c>
      <c r="D76" s="7">
        <v>3</v>
      </c>
      <c r="E76" s="7">
        <v>1</v>
      </c>
      <c r="F76" s="8">
        <v>15.218700980455598</v>
      </c>
      <c r="G76" s="8">
        <v>20.48404135973856</v>
      </c>
      <c r="H76" s="8">
        <v>-0.32</v>
      </c>
      <c r="I76" s="7">
        <v>11.8</v>
      </c>
      <c r="J76" s="7">
        <v>15.4</v>
      </c>
      <c r="K76" s="9">
        <v>64</v>
      </c>
      <c r="L76" s="2">
        <v>135</v>
      </c>
      <c r="M76" s="2">
        <v>16.8</v>
      </c>
      <c r="N76" s="2"/>
      <c r="O76" s="2">
        <v>18.8</v>
      </c>
      <c r="P76" s="2">
        <v>11.6</v>
      </c>
      <c r="Q76" s="2"/>
      <c r="R76" s="2"/>
      <c r="S76" s="10">
        <f t="shared" si="7"/>
        <v>18225</v>
      </c>
      <c r="T76" s="10">
        <f t="shared" si="8"/>
        <v>1544418</v>
      </c>
      <c r="U76" s="10" t="e">
        <f>QUOTIENT(T76,$T$204)</f>
        <v>#NAME?</v>
      </c>
      <c r="V76" s="10" t="e">
        <f t="shared" si="9"/>
        <v>#NAME?</v>
      </c>
    </row>
    <row r="77" spans="1:22" ht="12.75">
      <c r="A77" s="2">
        <f t="shared" si="6"/>
        <v>76</v>
      </c>
      <c r="B77" s="9">
        <v>104</v>
      </c>
      <c r="C77" s="2">
        <f t="shared" si="5"/>
        <v>2</v>
      </c>
      <c r="D77" s="7">
        <v>3</v>
      </c>
      <c r="E77" s="7">
        <v>1</v>
      </c>
      <c r="F77" s="8">
        <v>19.257153126022448</v>
      </c>
      <c r="G77" s="8">
        <v>21.10395527954236</v>
      </c>
      <c r="H77" s="8">
        <v>-1.348</v>
      </c>
      <c r="I77" s="7">
        <v>15.5</v>
      </c>
      <c r="J77" s="7">
        <v>17.6</v>
      </c>
      <c r="K77" s="9">
        <v>104</v>
      </c>
      <c r="L77" s="2">
        <v>170</v>
      </c>
      <c r="M77" s="2">
        <v>17.3</v>
      </c>
      <c r="N77" s="2"/>
      <c r="O77" s="2">
        <v>21.8</v>
      </c>
      <c r="P77" s="2">
        <v>13.4</v>
      </c>
      <c r="Q77" s="2"/>
      <c r="R77" s="2"/>
      <c r="S77" s="10">
        <f t="shared" si="7"/>
        <v>28900</v>
      </c>
      <c r="T77" s="10">
        <f t="shared" si="8"/>
        <v>1573318</v>
      </c>
      <c r="U77" s="10" t="e">
        <f>QUOTIENT(T77,$T$204)</f>
        <v>#NAME?</v>
      </c>
      <c r="V77" s="10" t="e">
        <f t="shared" si="9"/>
        <v>#NAME?</v>
      </c>
    </row>
    <row r="78" spans="1:22" ht="12.75">
      <c r="A78" s="2">
        <f t="shared" si="6"/>
        <v>77</v>
      </c>
      <c r="B78" s="9">
        <v>65</v>
      </c>
      <c r="C78" s="2">
        <f t="shared" si="5"/>
        <v>2</v>
      </c>
      <c r="D78" s="7">
        <v>3</v>
      </c>
      <c r="E78" s="7">
        <v>1</v>
      </c>
      <c r="F78" s="8">
        <v>17.031073592163455</v>
      </c>
      <c r="G78" s="8">
        <v>22.192150992148385</v>
      </c>
      <c r="H78" s="8">
        <v>-0.869</v>
      </c>
      <c r="I78" s="7">
        <v>12.1</v>
      </c>
      <c r="J78" s="7">
        <v>15.1</v>
      </c>
      <c r="K78" s="9">
        <v>65</v>
      </c>
      <c r="L78" s="2">
        <v>135</v>
      </c>
      <c r="M78" s="2">
        <v>15.8</v>
      </c>
      <c r="N78" s="2"/>
      <c r="O78" s="2">
        <v>18</v>
      </c>
      <c r="P78" s="2">
        <v>12</v>
      </c>
      <c r="Q78" s="2"/>
      <c r="R78" s="2"/>
      <c r="S78" s="10">
        <f t="shared" si="7"/>
        <v>18225</v>
      </c>
      <c r="T78" s="10">
        <f t="shared" si="8"/>
        <v>1591543</v>
      </c>
      <c r="U78" s="10" t="e">
        <f>QUOTIENT(T78,$T$204)</f>
        <v>#NAME?</v>
      </c>
      <c r="V78" s="10" t="e">
        <f t="shared" si="9"/>
        <v>#NAME?</v>
      </c>
    </row>
    <row r="79" spans="1:22" ht="12.75">
      <c r="A79" s="2">
        <f t="shared" si="6"/>
        <v>78</v>
      </c>
      <c r="B79" s="9">
        <v>61</v>
      </c>
      <c r="C79" s="2">
        <f t="shared" si="5"/>
        <v>2</v>
      </c>
      <c r="D79" s="7">
        <v>3</v>
      </c>
      <c r="E79" s="7">
        <v>1</v>
      </c>
      <c r="F79" s="8">
        <v>11.360390769765704</v>
      </c>
      <c r="G79" s="8">
        <v>22.631183254929958</v>
      </c>
      <c r="H79" s="8">
        <v>0.115</v>
      </c>
      <c r="I79" s="7">
        <v>11.9</v>
      </c>
      <c r="J79" s="7">
        <v>15.5</v>
      </c>
      <c r="K79" s="9">
        <v>61</v>
      </c>
      <c r="L79" s="2">
        <v>142</v>
      </c>
      <c r="M79" s="2">
        <v>15.2</v>
      </c>
      <c r="N79" s="2"/>
      <c r="O79" s="2">
        <v>19.1</v>
      </c>
      <c r="P79" s="2">
        <v>10.2</v>
      </c>
      <c r="Q79" s="2"/>
      <c r="R79" s="2"/>
      <c r="S79" s="10">
        <f t="shared" si="7"/>
        <v>20164</v>
      </c>
      <c r="T79" s="10">
        <f t="shared" si="8"/>
        <v>1611707</v>
      </c>
      <c r="U79" s="10" t="e">
        <f>QUOTIENT(T79,$T$204)</f>
        <v>#NAME?</v>
      </c>
      <c r="V79" s="10" t="e">
        <f t="shared" si="9"/>
        <v>#NAME?</v>
      </c>
    </row>
    <row r="80" spans="1:22" ht="12.75">
      <c r="A80" s="2">
        <f t="shared" si="6"/>
        <v>79</v>
      </c>
      <c r="B80" s="9">
        <v>105</v>
      </c>
      <c r="C80" s="2">
        <f t="shared" si="5"/>
        <v>2</v>
      </c>
      <c r="D80" s="7">
        <v>3</v>
      </c>
      <c r="E80" s="7">
        <v>1</v>
      </c>
      <c r="F80" s="8">
        <v>19.416013836365572</v>
      </c>
      <c r="G80" s="8">
        <v>23.454121289574264</v>
      </c>
      <c r="H80" s="8">
        <v>-1.3860000000000001</v>
      </c>
      <c r="I80" s="7">
        <v>11.1</v>
      </c>
      <c r="J80" s="7">
        <v>14.8</v>
      </c>
      <c r="K80" s="9">
        <v>105</v>
      </c>
      <c r="L80" s="2">
        <v>117</v>
      </c>
      <c r="M80" s="2">
        <v>15.7</v>
      </c>
      <c r="N80" s="2"/>
      <c r="O80" s="2">
        <v>17.6</v>
      </c>
      <c r="P80" s="2">
        <v>12.2</v>
      </c>
      <c r="Q80" s="2"/>
      <c r="R80" s="2"/>
      <c r="S80" s="10">
        <f t="shared" si="7"/>
        <v>13689</v>
      </c>
      <c r="T80" s="10">
        <f t="shared" si="8"/>
        <v>1625396</v>
      </c>
      <c r="U80" s="10" t="e">
        <f>QUOTIENT(T80,$T$204)</f>
        <v>#NAME?</v>
      </c>
      <c r="V80" s="10" t="e">
        <f t="shared" si="9"/>
        <v>#NAME?</v>
      </c>
    </row>
    <row r="81" spans="1:22" ht="12.75">
      <c r="A81" s="2">
        <f t="shared" si="6"/>
        <v>80</v>
      </c>
      <c r="B81" s="9">
        <v>63</v>
      </c>
      <c r="C81" s="2">
        <f t="shared" si="5"/>
        <v>2</v>
      </c>
      <c r="D81" s="7">
        <v>3</v>
      </c>
      <c r="E81" s="7">
        <v>1</v>
      </c>
      <c r="F81" s="8">
        <v>14.971557617278382</v>
      </c>
      <c r="G81" s="8">
        <v>23.74844240097682</v>
      </c>
      <c r="H81" s="8">
        <v>-0.5369999999999999</v>
      </c>
      <c r="I81" s="7">
        <v>10.6</v>
      </c>
      <c r="J81" s="7">
        <v>14.8</v>
      </c>
      <c r="K81" s="9">
        <v>63</v>
      </c>
      <c r="L81" s="2">
        <v>122</v>
      </c>
      <c r="M81" s="2">
        <v>14.6</v>
      </c>
      <c r="N81" s="2"/>
      <c r="O81" s="2">
        <v>18.2</v>
      </c>
      <c r="P81" s="2">
        <v>10.9</v>
      </c>
      <c r="Q81" s="2"/>
      <c r="R81" s="2"/>
      <c r="S81" s="10">
        <f t="shared" si="7"/>
        <v>14884</v>
      </c>
      <c r="T81" s="10">
        <f t="shared" si="8"/>
        <v>1640280</v>
      </c>
      <c r="U81" s="10" t="e">
        <f>QUOTIENT(T81,$T$204)</f>
        <v>#NAME?</v>
      </c>
      <c r="V81" s="10" t="e">
        <f t="shared" si="9"/>
        <v>#NAME?</v>
      </c>
    </row>
    <row r="82" spans="1:22" ht="12.75">
      <c r="A82" s="2">
        <f t="shared" si="6"/>
        <v>81</v>
      </c>
      <c r="B82" s="9">
        <v>108</v>
      </c>
      <c r="C82" s="2">
        <f t="shared" si="5"/>
        <v>2</v>
      </c>
      <c r="D82" s="7">
        <v>3</v>
      </c>
      <c r="E82" s="7">
        <v>1</v>
      </c>
      <c r="F82" s="8">
        <v>17.231349503418652</v>
      </c>
      <c r="G82" s="8">
        <v>24.61809154363989</v>
      </c>
      <c r="H82" s="8">
        <v>-1.078</v>
      </c>
      <c r="I82" s="7">
        <v>12.8</v>
      </c>
      <c r="J82" s="7">
        <v>14.9</v>
      </c>
      <c r="K82" s="9">
        <v>108</v>
      </c>
      <c r="L82" s="2">
        <v>139</v>
      </c>
      <c r="M82" s="2">
        <v>17.3</v>
      </c>
      <c r="N82" s="2"/>
      <c r="O82" s="2">
        <v>18.3</v>
      </c>
      <c r="P82" s="2">
        <v>11</v>
      </c>
      <c r="Q82" s="2"/>
      <c r="R82" s="2"/>
      <c r="S82" s="10">
        <f t="shared" si="7"/>
        <v>19321</v>
      </c>
      <c r="T82" s="10">
        <f t="shared" si="8"/>
        <v>1659601</v>
      </c>
      <c r="U82" s="10" t="e">
        <f>QUOTIENT(T82,$T$204)</f>
        <v>#NAME?</v>
      </c>
      <c r="V82" s="10" t="e">
        <f t="shared" si="9"/>
        <v>#NAME?</v>
      </c>
    </row>
    <row r="83" spans="1:22" ht="12.75">
      <c r="A83" s="2">
        <f t="shared" si="6"/>
        <v>82</v>
      </c>
      <c r="B83" s="9">
        <v>60</v>
      </c>
      <c r="C83" s="2">
        <f t="shared" si="5"/>
        <v>2</v>
      </c>
      <c r="D83" s="7">
        <v>3</v>
      </c>
      <c r="E83" s="7">
        <v>1</v>
      </c>
      <c r="F83" s="8">
        <v>13.068151698231686</v>
      </c>
      <c r="G83" s="8">
        <v>24.958874516932934</v>
      </c>
      <c r="H83" s="8">
        <v>-0.15399999999999997</v>
      </c>
      <c r="I83" s="7">
        <v>15.2</v>
      </c>
      <c r="J83" s="7">
        <v>14.8</v>
      </c>
      <c r="K83" s="9">
        <v>60</v>
      </c>
      <c r="L83" s="2">
        <v>172</v>
      </c>
      <c r="M83" s="2">
        <v>15.7</v>
      </c>
      <c r="N83" s="2"/>
      <c r="O83" s="2">
        <v>18.9</v>
      </c>
      <c r="P83" s="2">
        <v>10</v>
      </c>
      <c r="Q83" s="2"/>
      <c r="R83" s="2"/>
      <c r="S83" s="10">
        <f t="shared" si="7"/>
        <v>29584</v>
      </c>
      <c r="T83" s="10">
        <f t="shared" si="8"/>
        <v>1689185</v>
      </c>
      <c r="U83" s="10" t="e">
        <f>QUOTIENT(T83,$T$204)</f>
        <v>#NAME?</v>
      </c>
      <c r="V83" s="10" t="e">
        <f t="shared" si="9"/>
        <v>#NAME?</v>
      </c>
    </row>
    <row r="84" spans="1:22" ht="12.75">
      <c r="A84" s="2">
        <f t="shared" si="6"/>
        <v>83</v>
      </c>
      <c r="B84" s="9">
        <v>59</v>
      </c>
      <c r="C84" s="2">
        <f t="shared" si="5"/>
        <v>2</v>
      </c>
      <c r="D84" s="7">
        <v>3</v>
      </c>
      <c r="E84" s="7">
        <v>1</v>
      </c>
      <c r="F84" s="8">
        <v>10.814288927850638</v>
      </c>
      <c r="G84" s="8">
        <v>25.7212173612558</v>
      </c>
      <c r="H84" s="8">
        <v>-0.182</v>
      </c>
      <c r="I84" s="7">
        <v>14.1</v>
      </c>
      <c r="J84" s="7">
        <v>15.4</v>
      </c>
      <c r="K84" s="9">
        <v>59</v>
      </c>
      <c r="L84" s="2">
        <v>160</v>
      </c>
      <c r="M84" s="2">
        <v>15.1</v>
      </c>
      <c r="N84" s="2"/>
      <c r="O84" s="2">
        <v>19.4</v>
      </c>
      <c r="P84" s="2">
        <v>11.1</v>
      </c>
      <c r="Q84" s="2"/>
      <c r="R84" s="2"/>
      <c r="S84" s="10">
        <f t="shared" si="7"/>
        <v>25600</v>
      </c>
      <c r="T84" s="10">
        <f t="shared" si="8"/>
        <v>1714785</v>
      </c>
      <c r="U84" s="10" t="e">
        <f>QUOTIENT(T84,$T$204)</f>
        <v>#NAME?</v>
      </c>
      <c r="V84" s="10" t="e">
        <f t="shared" si="9"/>
        <v>#NAME?</v>
      </c>
    </row>
    <row r="85" spans="1:22" ht="12.75">
      <c r="A85" s="2">
        <f t="shared" si="6"/>
        <v>84</v>
      </c>
      <c r="B85" s="9">
        <v>111</v>
      </c>
      <c r="C85" s="2">
        <f t="shared" si="5"/>
        <v>2</v>
      </c>
      <c r="D85" s="7">
        <v>3</v>
      </c>
      <c r="E85" s="7">
        <v>1</v>
      </c>
      <c r="F85" s="8">
        <v>15.196050766400457</v>
      </c>
      <c r="G85" s="8">
        <v>26.031248311692234</v>
      </c>
      <c r="H85" s="8">
        <v>-0.8180000000000001</v>
      </c>
      <c r="I85" s="7">
        <v>9.5</v>
      </c>
      <c r="J85" s="7">
        <v>12.8</v>
      </c>
      <c r="K85" s="9">
        <v>111</v>
      </c>
      <c r="L85" s="2">
        <v>98</v>
      </c>
      <c r="M85" s="2">
        <v>15.6</v>
      </c>
      <c r="N85" s="2"/>
      <c r="O85" s="2">
        <v>15.6</v>
      </c>
      <c r="P85" s="2">
        <v>11.2</v>
      </c>
      <c r="Q85" s="2"/>
      <c r="R85" s="2"/>
      <c r="S85" s="10">
        <f t="shared" si="7"/>
        <v>9604</v>
      </c>
      <c r="T85" s="10">
        <f t="shared" si="8"/>
        <v>1724389</v>
      </c>
      <c r="U85" s="10" t="e">
        <f>QUOTIENT(T85,$T$204)</f>
        <v>#NAME?</v>
      </c>
      <c r="V85" s="10" t="e">
        <f t="shared" si="9"/>
        <v>#NAME?</v>
      </c>
    </row>
    <row r="86" spans="1:22" ht="12.75">
      <c r="A86" s="2">
        <f t="shared" si="6"/>
        <v>85</v>
      </c>
      <c r="B86" s="9">
        <v>109</v>
      </c>
      <c r="C86" s="2">
        <f t="shared" si="5"/>
        <v>2</v>
      </c>
      <c r="D86" s="7">
        <v>3</v>
      </c>
      <c r="E86" s="7">
        <v>1</v>
      </c>
      <c r="F86" s="8">
        <v>18.32639613496219</v>
      </c>
      <c r="G86" s="8">
        <v>26.63413045069132</v>
      </c>
      <c r="H86" s="8">
        <v>-1.596</v>
      </c>
      <c r="I86" s="7">
        <v>13.2</v>
      </c>
      <c r="J86" s="7">
        <v>17.2</v>
      </c>
      <c r="K86" s="9">
        <v>109</v>
      </c>
      <c r="L86" s="2">
        <v>146</v>
      </c>
      <c r="M86" s="2">
        <v>16</v>
      </c>
      <c r="N86" s="2"/>
      <c r="O86" s="2">
        <v>20.3</v>
      </c>
      <c r="P86" s="2">
        <v>13</v>
      </c>
      <c r="Q86" s="2"/>
      <c r="R86" s="2"/>
      <c r="S86" s="10">
        <f t="shared" si="7"/>
        <v>21316</v>
      </c>
      <c r="T86" s="10">
        <f t="shared" si="8"/>
        <v>1745705</v>
      </c>
      <c r="U86" s="10" t="e">
        <f>QUOTIENT(T86,$T$204)</f>
        <v>#NAME?</v>
      </c>
      <c r="V86" s="10" t="e">
        <f t="shared" si="9"/>
        <v>#NAME?</v>
      </c>
    </row>
    <row r="87" spans="1:22" ht="12.75">
      <c r="A87" s="2">
        <f t="shared" si="6"/>
        <v>86</v>
      </c>
      <c r="B87" s="9">
        <v>58</v>
      </c>
      <c r="C87" s="2">
        <f t="shared" si="5"/>
        <v>2</v>
      </c>
      <c r="D87" s="7">
        <v>3</v>
      </c>
      <c r="E87" s="7">
        <v>1</v>
      </c>
      <c r="F87" s="8">
        <v>10.77317451664528</v>
      </c>
      <c r="G87" s="8">
        <v>28.07647756029778</v>
      </c>
      <c r="H87" s="8">
        <v>-0.37899999999999995</v>
      </c>
      <c r="I87" s="7">
        <v>11.9</v>
      </c>
      <c r="J87" s="7">
        <v>13.1</v>
      </c>
      <c r="K87" s="9">
        <v>58</v>
      </c>
      <c r="L87" s="2">
        <v>137</v>
      </c>
      <c r="M87" s="2">
        <v>13.9</v>
      </c>
      <c r="N87" s="2"/>
      <c r="O87" s="2">
        <v>16.6</v>
      </c>
      <c r="P87" s="2">
        <v>9</v>
      </c>
      <c r="Q87" s="2"/>
      <c r="R87" s="2"/>
      <c r="S87" s="10">
        <f t="shared" si="7"/>
        <v>18769</v>
      </c>
      <c r="T87" s="10">
        <f t="shared" si="8"/>
        <v>1764474</v>
      </c>
      <c r="U87" s="10" t="e">
        <f>QUOTIENT(T87,$T$204)</f>
        <v>#NAME?</v>
      </c>
      <c r="V87" s="10" t="e">
        <f t="shared" si="9"/>
        <v>#NAME?</v>
      </c>
    </row>
    <row r="88" spans="1:22" ht="12.75">
      <c r="A88" s="2">
        <f t="shared" si="6"/>
        <v>87</v>
      </c>
      <c r="B88" s="9">
        <v>110</v>
      </c>
      <c r="C88" s="2">
        <f t="shared" si="5"/>
        <v>2</v>
      </c>
      <c r="D88" s="7">
        <v>3</v>
      </c>
      <c r="E88" s="7">
        <v>1</v>
      </c>
      <c r="F88" s="8">
        <v>16.61405004622058</v>
      </c>
      <c r="G88" s="8">
        <v>28.220522858757914</v>
      </c>
      <c r="H88" s="8">
        <v>-1.363</v>
      </c>
      <c r="I88" s="7">
        <v>11.9</v>
      </c>
      <c r="J88" s="7">
        <v>13.6</v>
      </c>
      <c r="K88" s="9">
        <v>110</v>
      </c>
      <c r="L88" s="2">
        <v>124</v>
      </c>
      <c r="M88" s="2">
        <v>17.3</v>
      </c>
      <c r="N88" s="2"/>
      <c r="O88" s="2">
        <v>17</v>
      </c>
      <c r="P88" s="2">
        <v>10.3</v>
      </c>
      <c r="Q88" s="2"/>
      <c r="R88" s="2"/>
      <c r="S88" s="10">
        <f t="shared" si="7"/>
        <v>15376</v>
      </c>
      <c r="T88" s="10">
        <f t="shared" si="8"/>
        <v>1779850</v>
      </c>
      <c r="U88" s="10" t="e">
        <f>QUOTIENT(T88,$T$204)</f>
        <v>#NAME?</v>
      </c>
      <c r="V88" s="10" t="e">
        <f t="shared" si="9"/>
        <v>#NAME?</v>
      </c>
    </row>
    <row r="89" spans="1:22" ht="12.75">
      <c r="A89" s="2">
        <f t="shared" si="6"/>
        <v>88</v>
      </c>
      <c r="B89" s="9">
        <v>113</v>
      </c>
      <c r="C89" s="2">
        <f t="shared" si="5"/>
        <v>2</v>
      </c>
      <c r="D89" s="7">
        <v>3</v>
      </c>
      <c r="E89" s="7">
        <v>1</v>
      </c>
      <c r="F89" s="8">
        <v>12.111044936681584</v>
      </c>
      <c r="G89" s="8">
        <v>30.4251928983479</v>
      </c>
      <c r="H89" s="8">
        <v>-0.9790000000000001</v>
      </c>
      <c r="I89" s="7">
        <v>11.3</v>
      </c>
      <c r="J89" s="7">
        <v>15.2</v>
      </c>
      <c r="K89" s="9">
        <v>113</v>
      </c>
      <c r="L89" s="2">
        <v>132</v>
      </c>
      <c r="M89" s="2">
        <v>14.2</v>
      </c>
      <c r="N89" s="2"/>
      <c r="O89" s="2">
        <v>18.7</v>
      </c>
      <c r="P89" s="2">
        <v>10.9</v>
      </c>
      <c r="Q89" s="2"/>
      <c r="R89" s="2"/>
      <c r="S89" s="10">
        <f t="shared" si="7"/>
        <v>17424</v>
      </c>
      <c r="T89" s="10">
        <f t="shared" si="8"/>
        <v>1797274</v>
      </c>
      <c r="U89" s="10" t="e">
        <f>QUOTIENT(T89,$T$204)</f>
        <v>#NAME?</v>
      </c>
      <c r="V89" s="10" t="e">
        <f t="shared" si="9"/>
        <v>#NAME?</v>
      </c>
    </row>
    <row r="90" spans="1:22" ht="12.75">
      <c r="A90" s="2">
        <f t="shared" si="6"/>
        <v>89</v>
      </c>
      <c r="B90" s="9">
        <v>112</v>
      </c>
      <c r="C90" s="2">
        <f t="shared" si="5"/>
        <v>2</v>
      </c>
      <c r="D90" s="7">
        <v>3</v>
      </c>
      <c r="E90" s="7">
        <v>1</v>
      </c>
      <c r="F90" s="8">
        <v>14.204850249894008</v>
      </c>
      <c r="G90" s="8">
        <v>31.29775023764625</v>
      </c>
      <c r="H90" s="8">
        <v>-1.5390000000000001</v>
      </c>
      <c r="I90" s="7">
        <v>10.7</v>
      </c>
      <c r="J90" s="7">
        <v>13</v>
      </c>
      <c r="K90" s="9">
        <v>112</v>
      </c>
      <c r="L90" s="2">
        <v>122</v>
      </c>
      <c r="M90" s="2">
        <v>15.8</v>
      </c>
      <c r="N90" s="2"/>
      <c r="O90" s="2">
        <v>16.4</v>
      </c>
      <c r="P90" s="2">
        <v>10.1</v>
      </c>
      <c r="Q90" s="2"/>
      <c r="R90" s="2"/>
      <c r="S90" s="10">
        <f t="shared" si="7"/>
        <v>14884</v>
      </c>
      <c r="T90" s="10">
        <f t="shared" si="8"/>
        <v>1812158</v>
      </c>
      <c r="U90" s="10" t="e">
        <f>QUOTIENT(T90,$T$204)</f>
        <v>#NAME?</v>
      </c>
      <c r="V90" s="10" t="e">
        <f t="shared" si="9"/>
        <v>#NAME?</v>
      </c>
    </row>
    <row r="91" spans="1:22" ht="12.75">
      <c r="A91" s="2">
        <f t="shared" si="6"/>
        <v>90</v>
      </c>
      <c r="B91" s="9">
        <v>136</v>
      </c>
      <c r="C91" s="2">
        <f t="shared" si="5"/>
        <v>2</v>
      </c>
      <c r="D91" s="7">
        <v>3</v>
      </c>
      <c r="E91" s="7">
        <v>1</v>
      </c>
      <c r="F91" s="8">
        <v>17.440816055575343</v>
      </c>
      <c r="G91" s="8">
        <v>32.56206440131807</v>
      </c>
      <c r="H91" s="8">
        <v>-2.176</v>
      </c>
      <c r="I91" s="7">
        <v>13.8</v>
      </c>
      <c r="J91" s="7">
        <v>15.5</v>
      </c>
      <c r="K91" s="9">
        <v>136</v>
      </c>
      <c r="L91" s="2">
        <v>165</v>
      </c>
      <c r="M91" s="2">
        <v>16.3</v>
      </c>
      <c r="N91" s="2"/>
      <c r="O91" s="2">
        <v>18.9</v>
      </c>
      <c r="P91" s="2">
        <v>9.5</v>
      </c>
      <c r="Q91" s="2"/>
      <c r="R91" s="2"/>
      <c r="S91" s="10">
        <f t="shared" si="7"/>
        <v>27225</v>
      </c>
      <c r="T91" s="10">
        <f t="shared" si="8"/>
        <v>1839383</v>
      </c>
      <c r="U91" s="10" t="e">
        <f>QUOTIENT(T91,$T$204)</f>
        <v>#NAME?</v>
      </c>
      <c r="V91" s="10" t="e">
        <f t="shared" si="9"/>
        <v>#NAME?</v>
      </c>
    </row>
    <row r="92" spans="1:22" ht="12.75">
      <c r="A92" s="2">
        <f t="shared" si="6"/>
        <v>91</v>
      </c>
      <c r="B92" s="9">
        <v>114</v>
      </c>
      <c r="C92" s="2">
        <f t="shared" si="5"/>
        <v>2</v>
      </c>
      <c r="D92" s="7">
        <v>3</v>
      </c>
      <c r="E92" s="7">
        <v>1</v>
      </c>
      <c r="F92" s="8">
        <v>12.416118093012408</v>
      </c>
      <c r="G92" s="8">
        <v>32.99656225518607</v>
      </c>
      <c r="H92" s="8">
        <v>-1.61</v>
      </c>
      <c r="I92" s="7">
        <v>11.7</v>
      </c>
      <c r="J92" s="7">
        <v>15.1</v>
      </c>
      <c r="K92" s="9">
        <v>114</v>
      </c>
      <c r="L92" s="2">
        <v>140</v>
      </c>
      <c r="M92" s="2">
        <v>16.6</v>
      </c>
      <c r="N92" s="2"/>
      <c r="O92" s="2">
        <v>18.1</v>
      </c>
      <c r="P92" s="2">
        <v>10</v>
      </c>
      <c r="Q92" s="2"/>
      <c r="R92" s="2"/>
      <c r="S92" s="10">
        <f t="shared" si="7"/>
        <v>19600</v>
      </c>
      <c r="T92" s="10">
        <f t="shared" si="8"/>
        <v>1858983</v>
      </c>
      <c r="U92" s="10" t="e">
        <f>QUOTIENT(T92,$T$204)</f>
        <v>#NAME?</v>
      </c>
      <c r="V92" s="10" t="e">
        <f t="shared" si="9"/>
        <v>#NAME?</v>
      </c>
    </row>
    <row r="93" spans="1:22" ht="12.75">
      <c r="A93" s="2">
        <f t="shared" si="6"/>
        <v>92</v>
      </c>
      <c r="B93" s="9">
        <v>128</v>
      </c>
      <c r="C93" s="2">
        <f t="shared" si="5"/>
        <v>2</v>
      </c>
      <c r="D93" s="7">
        <v>3</v>
      </c>
      <c r="E93" s="7">
        <v>1</v>
      </c>
      <c r="F93" s="8">
        <v>15.005784672543943</v>
      </c>
      <c r="G93" s="8">
        <v>33.842406216480015</v>
      </c>
      <c r="H93" s="8">
        <v>-2.066</v>
      </c>
      <c r="I93" s="7">
        <v>9.7</v>
      </c>
      <c r="J93" s="7">
        <v>15.3</v>
      </c>
      <c r="K93" s="9">
        <v>128</v>
      </c>
      <c r="L93" s="2">
        <v>115</v>
      </c>
      <c r="M93" s="2">
        <v>14.6</v>
      </c>
      <c r="N93" s="2"/>
      <c r="O93" s="2">
        <v>18.3</v>
      </c>
      <c r="P93" s="2">
        <v>10.8</v>
      </c>
      <c r="Q93" s="2"/>
      <c r="R93" s="2"/>
      <c r="S93" s="10">
        <f t="shared" si="7"/>
        <v>13225</v>
      </c>
      <c r="T93" s="10">
        <f t="shared" si="8"/>
        <v>1872208</v>
      </c>
      <c r="U93" s="10" t="e">
        <f>QUOTIENT(T93,$T$204)</f>
        <v>#NAME?</v>
      </c>
      <c r="V93" s="10" t="e">
        <f t="shared" si="9"/>
        <v>#NAME?</v>
      </c>
    </row>
    <row r="94" spans="1:22" ht="12.75">
      <c r="A94" s="2">
        <f t="shared" si="6"/>
        <v>93</v>
      </c>
      <c r="B94" s="9">
        <v>115</v>
      </c>
      <c r="C94" s="2">
        <f t="shared" si="5"/>
        <v>2</v>
      </c>
      <c r="D94" s="7">
        <v>3</v>
      </c>
      <c r="E94" s="7">
        <v>1</v>
      </c>
      <c r="F94" s="8">
        <v>10.697937944574877</v>
      </c>
      <c r="G94" s="8">
        <v>34.064978830083334</v>
      </c>
      <c r="H94" s="8">
        <v>-1.345</v>
      </c>
      <c r="I94" s="7">
        <v>10.4</v>
      </c>
      <c r="J94" s="7">
        <v>14.1</v>
      </c>
      <c r="K94" s="9">
        <v>115</v>
      </c>
      <c r="L94" s="2">
        <v>127</v>
      </c>
      <c r="M94" s="2">
        <v>19.3</v>
      </c>
      <c r="N94" s="2"/>
      <c r="O94" s="2">
        <v>17</v>
      </c>
      <c r="P94" s="2">
        <v>10.2</v>
      </c>
      <c r="Q94" s="2"/>
      <c r="R94" s="2"/>
      <c r="S94" s="10">
        <f t="shared" si="7"/>
        <v>16129</v>
      </c>
      <c r="T94" s="10">
        <f t="shared" si="8"/>
        <v>1888337</v>
      </c>
      <c r="U94" s="10" t="e">
        <f>QUOTIENT(T94,$T$204)</f>
        <v>#NAME?</v>
      </c>
      <c r="V94" s="10" t="e">
        <f t="shared" si="9"/>
        <v>#NAME?</v>
      </c>
    </row>
    <row r="95" spans="1:22" ht="12.75">
      <c r="A95" s="2">
        <f t="shared" si="6"/>
        <v>94</v>
      </c>
      <c r="B95" s="9">
        <v>127</v>
      </c>
      <c r="C95" s="2">
        <f t="shared" si="5"/>
        <v>2</v>
      </c>
      <c r="D95" s="7">
        <v>3</v>
      </c>
      <c r="E95" s="7">
        <v>1</v>
      </c>
      <c r="F95" s="8">
        <v>12.829504459658065</v>
      </c>
      <c r="G95" s="8">
        <v>35.25933438509034</v>
      </c>
      <c r="H95" s="8">
        <v>-1.818</v>
      </c>
      <c r="I95" s="7">
        <v>14</v>
      </c>
      <c r="J95" s="7">
        <v>16.2</v>
      </c>
      <c r="K95" s="9">
        <v>127</v>
      </c>
      <c r="L95" s="2">
        <v>159</v>
      </c>
      <c r="M95" s="2">
        <v>17.1</v>
      </c>
      <c r="N95" s="2"/>
      <c r="O95" s="2">
        <v>20</v>
      </c>
      <c r="P95" s="2">
        <v>11.2</v>
      </c>
      <c r="Q95" s="2"/>
      <c r="R95" s="2"/>
      <c r="S95" s="10">
        <f t="shared" si="7"/>
        <v>25281</v>
      </c>
      <c r="T95" s="10">
        <f t="shared" si="8"/>
        <v>1913618</v>
      </c>
      <c r="U95" s="10" t="e">
        <f>QUOTIENT(T95,$T$204)</f>
        <v>#NAME?</v>
      </c>
      <c r="V95" s="10" t="e">
        <f t="shared" si="9"/>
        <v>#NAME?</v>
      </c>
    </row>
    <row r="96" spans="1:22" ht="12.75">
      <c r="A96" s="2">
        <f t="shared" si="6"/>
        <v>95</v>
      </c>
      <c r="B96" s="9">
        <v>135</v>
      </c>
      <c r="C96" s="2">
        <f t="shared" si="5"/>
        <v>2</v>
      </c>
      <c r="D96" s="7">
        <v>3</v>
      </c>
      <c r="E96" s="7">
        <v>1</v>
      </c>
      <c r="F96" s="8">
        <v>17.301754857756105</v>
      </c>
      <c r="G96" s="8">
        <v>35.2928661120362</v>
      </c>
      <c r="H96" s="8">
        <v>-2.341</v>
      </c>
      <c r="I96" s="7">
        <v>9.4</v>
      </c>
      <c r="J96" s="7">
        <v>15</v>
      </c>
      <c r="K96" s="9">
        <v>135</v>
      </c>
      <c r="L96" s="2">
        <v>108</v>
      </c>
      <c r="M96" s="2">
        <v>16.1</v>
      </c>
      <c r="N96" s="2"/>
      <c r="O96" s="2">
        <v>17.9</v>
      </c>
      <c r="P96" s="2">
        <v>10.9</v>
      </c>
      <c r="Q96" s="2"/>
      <c r="R96" s="2"/>
      <c r="S96" s="10">
        <f t="shared" si="7"/>
        <v>11664</v>
      </c>
      <c r="T96" s="10">
        <f t="shared" si="8"/>
        <v>1925282</v>
      </c>
      <c r="U96" s="10" t="e">
        <f>QUOTIENT(T96,$T$204)</f>
        <v>#NAME?</v>
      </c>
      <c r="V96" s="10" t="e">
        <f t="shared" si="9"/>
        <v>#NAME?</v>
      </c>
    </row>
    <row r="97" spans="1:22" ht="12.75">
      <c r="A97" s="2">
        <f t="shared" si="6"/>
        <v>96</v>
      </c>
      <c r="B97" s="9">
        <v>129</v>
      </c>
      <c r="C97" s="2">
        <f t="shared" si="5"/>
        <v>2</v>
      </c>
      <c r="D97" s="7">
        <v>3</v>
      </c>
      <c r="E97" s="7">
        <v>1</v>
      </c>
      <c r="F97" s="8">
        <v>15.653343869337988</v>
      </c>
      <c r="G97" s="8">
        <v>36.318900328455136</v>
      </c>
      <c r="H97" s="8">
        <v>-2.12</v>
      </c>
      <c r="I97" s="7">
        <v>14.3</v>
      </c>
      <c r="J97" s="7">
        <v>17.8</v>
      </c>
      <c r="K97" s="9">
        <v>129</v>
      </c>
      <c r="L97" s="2">
        <v>163</v>
      </c>
      <c r="M97" s="2">
        <v>17.8</v>
      </c>
      <c r="N97" s="2"/>
      <c r="O97" s="2">
        <v>19.8</v>
      </c>
      <c r="P97" s="2">
        <v>10.8</v>
      </c>
      <c r="Q97" s="2"/>
      <c r="R97" s="2"/>
      <c r="S97" s="10">
        <f t="shared" si="7"/>
        <v>26569</v>
      </c>
      <c r="T97" s="10">
        <f t="shared" si="8"/>
        <v>1951851</v>
      </c>
      <c r="U97" s="10" t="e">
        <f>QUOTIENT(T97,$T$204)</f>
        <v>#NAME?</v>
      </c>
      <c r="V97" s="10" t="e">
        <f t="shared" si="9"/>
        <v>#NAME?</v>
      </c>
    </row>
    <row r="98" spans="1:22" ht="12.75">
      <c r="A98" s="2">
        <f t="shared" si="6"/>
        <v>97</v>
      </c>
      <c r="B98" s="9">
        <v>134</v>
      </c>
      <c r="C98" s="2">
        <f t="shared" si="5"/>
        <v>2</v>
      </c>
      <c r="D98" s="7">
        <v>3</v>
      </c>
      <c r="E98" s="7">
        <v>1</v>
      </c>
      <c r="F98" s="8">
        <v>18.34889535703088</v>
      </c>
      <c r="G98" s="8">
        <v>37.10686410122433</v>
      </c>
      <c r="H98" s="8">
        <v>-2.287</v>
      </c>
      <c r="I98" s="7">
        <v>11.8</v>
      </c>
      <c r="J98" s="7">
        <v>14.9</v>
      </c>
      <c r="K98" s="9">
        <v>134</v>
      </c>
      <c r="L98" s="2">
        <v>140</v>
      </c>
      <c r="M98" s="2">
        <v>16.7</v>
      </c>
      <c r="N98" s="2"/>
      <c r="O98" s="2">
        <v>18.4</v>
      </c>
      <c r="P98" s="2">
        <v>11.4</v>
      </c>
      <c r="Q98" s="2"/>
      <c r="R98" s="2"/>
      <c r="S98" s="10">
        <f t="shared" si="7"/>
        <v>19600</v>
      </c>
      <c r="T98" s="10">
        <f t="shared" si="8"/>
        <v>1971451</v>
      </c>
      <c r="U98" s="10" t="e">
        <f>QUOTIENT(T98,$T$204)</f>
        <v>#NAME?</v>
      </c>
      <c r="V98" s="10" t="e">
        <f t="shared" si="9"/>
        <v>#NAME?</v>
      </c>
    </row>
    <row r="99" spans="1:22" ht="12.75">
      <c r="A99" s="2">
        <f t="shared" si="6"/>
        <v>98</v>
      </c>
      <c r="B99" s="9">
        <v>133</v>
      </c>
      <c r="C99" s="2">
        <f t="shared" si="5"/>
        <v>2</v>
      </c>
      <c r="D99" s="7">
        <v>3</v>
      </c>
      <c r="E99" s="7">
        <v>1</v>
      </c>
      <c r="F99" s="8">
        <v>19.698498749767843</v>
      </c>
      <c r="G99" s="8">
        <v>37.43278496940074</v>
      </c>
      <c r="H99" s="8">
        <v>-3.087</v>
      </c>
      <c r="I99" s="7">
        <v>9</v>
      </c>
      <c r="J99" s="7">
        <v>13.3</v>
      </c>
      <c r="K99" s="9">
        <v>133</v>
      </c>
      <c r="L99" s="2">
        <v>94</v>
      </c>
      <c r="M99" s="2">
        <v>16.1</v>
      </c>
      <c r="N99" s="2"/>
      <c r="O99" s="2">
        <v>15.9</v>
      </c>
      <c r="P99" s="2">
        <v>10</v>
      </c>
      <c r="Q99" s="2"/>
      <c r="R99" s="2" t="s">
        <v>21</v>
      </c>
      <c r="S99" s="10">
        <f t="shared" si="7"/>
        <v>8836</v>
      </c>
      <c r="T99" s="10">
        <f t="shared" si="8"/>
        <v>1980287</v>
      </c>
      <c r="U99" s="10" t="e">
        <f>QUOTIENT(T99,$T$204)</f>
        <v>#NAME?</v>
      </c>
      <c r="V99" s="10" t="e">
        <f t="shared" si="9"/>
        <v>#NAME?</v>
      </c>
    </row>
    <row r="100" spans="1:22" ht="12.75">
      <c r="A100" s="2">
        <f t="shared" si="6"/>
        <v>99</v>
      </c>
      <c r="B100" s="9">
        <v>126</v>
      </c>
      <c r="C100" s="2">
        <f t="shared" si="5"/>
        <v>2</v>
      </c>
      <c r="D100" s="7">
        <v>3</v>
      </c>
      <c r="E100" s="7">
        <v>1</v>
      </c>
      <c r="F100" s="8">
        <v>11.393263536075228</v>
      </c>
      <c r="G100" s="8">
        <v>39.24025199406266</v>
      </c>
      <c r="H100" s="8">
        <v>-2.445</v>
      </c>
      <c r="I100" s="7">
        <v>11.8</v>
      </c>
      <c r="J100" s="7">
        <v>14.4</v>
      </c>
      <c r="K100" s="9">
        <v>126</v>
      </c>
      <c r="L100" s="2">
        <v>148</v>
      </c>
      <c r="M100" s="2">
        <v>15.3</v>
      </c>
      <c r="N100" s="2"/>
      <c r="O100" s="2">
        <v>18.2</v>
      </c>
      <c r="P100" s="2">
        <v>8.5</v>
      </c>
      <c r="Q100" s="2"/>
      <c r="R100" s="2"/>
      <c r="S100" s="10">
        <f t="shared" si="7"/>
        <v>21904</v>
      </c>
      <c r="T100" s="10">
        <f t="shared" si="8"/>
        <v>2002191</v>
      </c>
      <c r="U100" s="10" t="e">
        <f>QUOTIENT(T100,$T$204)</f>
        <v>#NAME?</v>
      </c>
      <c r="V100" s="10" t="e">
        <f t="shared" si="9"/>
        <v>#NAME?</v>
      </c>
    </row>
    <row r="101" spans="1:22" ht="12.75">
      <c r="A101" s="2">
        <f t="shared" si="6"/>
        <v>100</v>
      </c>
      <c r="B101" s="9">
        <v>130</v>
      </c>
      <c r="C101" s="2">
        <f t="shared" si="5"/>
        <v>2</v>
      </c>
      <c r="D101" s="7">
        <v>4</v>
      </c>
      <c r="E101" s="7">
        <v>1</v>
      </c>
      <c r="F101" s="8">
        <v>17.921709987665903</v>
      </c>
      <c r="G101" s="8">
        <v>39.66953969329612</v>
      </c>
      <c r="H101" s="8">
        <v>-2.905</v>
      </c>
      <c r="I101" s="7">
        <v>10.5</v>
      </c>
      <c r="J101" s="7">
        <v>15.2</v>
      </c>
      <c r="K101" s="9">
        <v>130</v>
      </c>
      <c r="L101" s="2">
        <v>124</v>
      </c>
      <c r="M101" s="2">
        <v>13.9</v>
      </c>
      <c r="N101" s="2"/>
      <c r="O101" s="2">
        <v>19.6</v>
      </c>
      <c r="P101" s="2">
        <v>9.8</v>
      </c>
      <c r="Q101" s="2"/>
      <c r="R101" s="2" t="s">
        <v>23</v>
      </c>
      <c r="S101" s="10">
        <f t="shared" si="7"/>
        <v>15376</v>
      </c>
      <c r="T101" s="10">
        <f t="shared" si="8"/>
        <v>2017567</v>
      </c>
      <c r="U101" s="10" t="e">
        <f>QUOTIENT(T101,$T$204)</f>
        <v>#NAME?</v>
      </c>
      <c r="V101" s="10" t="e">
        <f t="shared" si="9"/>
        <v>#NAME?</v>
      </c>
    </row>
    <row r="102" spans="1:22" ht="12.75">
      <c r="A102" s="2">
        <f t="shared" si="6"/>
        <v>101</v>
      </c>
      <c r="B102" s="9">
        <v>131</v>
      </c>
      <c r="C102" s="2">
        <f t="shared" si="5"/>
        <v>2</v>
      </c>
      <c r="D102" s="7">
        <v>4</v>
      </c>
      <c r="E102" s="7">
        <v>1</v>
      </c>
      <c r="F102" s="8">
        <v>18.187974097321064</v>
      </c>
      <c r="G102" s="8">
        <v>39.717083608885204</v>
      </c>
      <c r="H102" s="8">
        <v>-2.865</v>
      </c>
      <c r="I102" s="7">
        <v>13.1</v>
      </c>
      <c r="J102" s="7">
        <v>16.7</v>
      </c>
      <c r="K102" s="9">
        <v>131</v>
      </c>
      <c r="L102" s="2">
        <v>152</v>
      </c>
      <c r="M102" s="2">
        <v>13.9</v>
      </c>
      <c r="N102" s="2"/>
      <c r="O102" s="2">
        <v>21.4</v>
      </c>
      <c r="P102" s="2">
        <v>9.8</v>
      </c>
      <c r="Q102" s="2"/>
      <c r="R102" s="2" t="s">
        <v>22</v>
      </c>
      <c r="S102" s="10">
        <f t="shared" si="7"/>
        <v>23104</v>
      </c>
      <c r="T102" s="10">
        <f t="shared" si="8"/>
        <v>2040671</v>
      </c>
      <c r="U102" s="10" t="e">
        <f>QUOTIENT(T102,$T$204)</f>
        <v>#NAME?</v>
      </c>
      <c r="V102" s="10" t="e">
        <f t="shared" si="9"/>
        <v>#NAME?</v>
      </c>
    </row>
    <row r="103" spans="1:22" ht="12.75">
      <c r="A103" s="2">
        <f t="shared" si="6"/>
        <v>102</v>
      </c>
      <c r="B103" s="9">
        <v>85</v>
      </c>
      <c r="C103" s="2">
        <f t="shared" si="5"/>
        <v>3</v>
      </c>
      <c r="D103" s="7">
        <v>3</v>
      </c>
      <c r="E103" s="7">
        <v>1</v>
      </c>
      <c r="F103" s="8">
        <v>22.757127541899216</v>
      </c>
      <c r="G103" s="8">
        <v>0.2534939875659169</v>
      </c>
      <c r="H103" s="8">
        <v>-1.095</v>
      </c>
      <c r="I103" s="7">
        <v>11.2</v>
      </c>
      <c r="J103" s="7">
        <v>15.3</v>
      </c>
      <c r="K103" s="9">
        <v>85</v>
      </c>
      <c r="L103" s="2">
        <v>129</v>
      </c>
      <c r="M103" s="2">
        <v>17.1</v>
      </c>
      <c r="N103" s="2"/>
      <c r="O103" s="2">
        <v>18.4</v>
      </c>
      <c r="P103" s="2">
        <v>12</v>
      </c>
      <c r="Q103" s="2"/>
      <c r="R103" s="2"/>
      <c r="S103" s="10">
        <f t="shared" si="7"/>
        <v>16641</v>
      </c>
      <c r="T103" s="10">
        <f t="shared" si="8"/>
        <v>2057312</v>
      </c>
      <c r="U103" s="10" t="e">
        <f>QUOTIENT(T103,$T$204)</f>
        <v>#NAME?</v>
      </c>
      <c r="V103" s="10" t="e">
        <f t="shared" si="9"/>
        <v>#NAME?</v>
      </c>
    </row>
    <row r="104" spans="1:22" ht="12.75">
      <c r="A104" s="2">
        <f t="shared" si="6"/>
        <v>103</v>
      </c>
      <c r="B104" s="9">
        <v>84</v>
      </c>
      <c r="C104" s="2">
        <f t="shared" si="5"/>
        <v>3</v>
      </c>
      <c r="D104" s="7">
        <v>3</v>
      </c>
      <c r="E104" s="7">
        <v>1</v>
      </c>
      <c r="F104" s="8">
        <v>20.61425467303566</v>
      </c>
      <c r="G104" s="8">
        <v>1.3792350181268827</v>
      </c>
      <c r="H104" s="8">
        <v>-0.7230000000000001</v>
      </c>
      <c r="I104" s="7">
        <v>15.5</v>
      </c>
      <c r="J104" s="7">
        <v>17.4</v>
      </c>
      <c r="K104" s="9">
        <v>84</v>
      </c>
      <c r="L104" s="2">
        <v>175</v>
      </c>
      <c r="M104" s="2">
        <v>16.9</v>
      </c>
      <c r="N104" s="2"/>
      <c r="O104" s="2">
        <v>20.3</v>
      </c>
      <c r="P104" s="2">
        <v>12.4</v>
      </c>
      <c r="Q104" s="2"/>
      <c r="R104" s="2"/>
      <c r="S104" s="10">
        <f t="shared" si="7"/>
        <v>30625</v>
      </c>
      <c r="T104" s="10">
        <f t="shared" si="8"/>
        <v>2087937</v>
      </c>
      <c r="U104" s="10" t="e">
        <f>QUOTIENT(T104,$T$204)</f>
        <v>#NAME?</v>
      </c>
      <c r="V104" s="10" t="e">
        <f t="shared" si="9"/>
        <v>#NAME?</v>
      </c>
    </row>
    <row r="105" spans="1:22" ht="12.75">
      <c r="A105" s="2">
        <f t="shared" si="6"/>
        <v>104</v>
      </c>
      <c r="B105" s="9">
        <v>86</v>
      </c>
      <c r="C105" s="2">
        <f t="shared" si="5"/>
        <v>3</v>
      </c>
      <c r="D105" s="7">
        <v>3</v>
      </c>
      <c r="E105" s="7">
        <v>1</v>
      </c>
      <c r="F105" s="8">
        <v>25.909706131519993</v>
      </c>
      <c r="G105" s="8">
        <v>1.447263327205988</v>
      </c>
      <c r="H105" s="8">
        <v>-1.45</v>
      </c>
      <c r="I105" s="7">
        <v>11.5</v>
      </c>
      <c r="J105" s="7">
        <v>16</v>
      </c>
      <c r="K105" s="9">
        <v>86</v>
      </c>
      <c r="L105" s="2">
        <v>130</v>
      </c>
      <c r="M105" s="2">
        <v>18.5</v>
      </c>
      <c r="N105" s="2"/>
      <c r="O105" s="2">
        <v>18.4</v>
      </c>
      <c r="P105" s="2">
        <v>12.1</v>
      </c>
      <c r="Q105" s="2"/>
      <c r="R105" s="2"/>
      <c r="S105" s="10">
        <f t="shared" si="7"/>
        <v>16900</v>
      </c>
      <c r="T105" s="10">
        <f t="shared" si="8"/>
        <v>2104837</v>
      </c>
      <c r="U105" s="10" t="e">
        <f>QUOTIENT(T105,$T$204)</f>
        <v>#NAME?</v>
      </c>
      <c r="V105" s="10" t="e">
        <f t="shared" si="9"/>
        <v>#NAME?</v>
      </c>
    </row>
    <row r="106" spans="1:22" ht="12.75">
      <c r="A106" s="2">
        <f t="shared" si="6"/>
        <v>105</v>
      </c>
      <c r="B106" s="9">
        <v>88</v>
      </c>
      <c r="C106" s="2">
        <f t="shared" si="5"/>
        <v>3</v>
      </c>
      <c r="D106" s="7">
        <v>3</v>
      </c>
      <c r="E106" s="7">
        <v>1</v>
      </c>
      <c r="F106" s="8">
        <v>29.056116915536585</v>
      </c>
      <c r="G106" s="8">
        <v>2.062057746686275</v>
      </c>
      <c r="H106" s="8">
        <v>-1.721</v>
      </c>
      <c r="I106" s="7">
        <v>11.4</v>
      </c>
      <c r="J106" s="7">
        <v>14.8</v>
      </c>
      <c r="K106" s="9">
        <v>88</v>
      </c>
      <c r="L106" s="2">
        <v>128</v>
      </c>
      <c r="M106" s="2">
        <v>18</v>
      </c>
      <c r="N106" s="2"/>
      <c r="O106" s="2">
        <v>18.1</v>
      </c>
      <c r="P106" s="2">
        <v>9.9</v>
      </c>
      <c r="Q106" s="2"/>
      <c r="R106" s="2"/>
      <c r="S106" s="10">
        <f t="shared" si="7"/>
        <v>16384</v>
      </c>
      <c r="T106" s="10">
        <f t="shared" si="8"/>
        <v>2121221</v>
      </c>
      <c r="U106" s="10" t="e">
        <f>QUOTIENT(T106,$T$204)</f>
        <v>#NAME?</v>
      </c>
      <c r="V106" s="10" t="e">
        <f t="shared" si="9"/>
        <v>#NAME?</v>
      </c>
    </row>
    <row r="107" spans="1:22" ht="12.75">
      <c r="A107" s="2">
        <f t="shared" si="6"/>
        <v>106</v>
      </c>
      <c r="B107" s="9">
        <v>83</v>
      </c>
      <c r="C107" s="2">
        <f t="shared" si="5"/>
        <v>3</v>
      </c>
      <c r="D107" s="7">
        <v>3</v>
      </c>
      <c r="E107" s="7">
        <v>1</v>
      </c>
      <c r="F107" s="8">
        <v>23.90558201033407</v>
      </c>
      <c r="G107" s="8">
        <v>2.892250007726178</v>
      </c>
      <c r="H107" s="8">
        <v>-1.1580000000000001</v>
      </c>
      <c r="I107" s="7">
        <v>11.9</v>
      </c>
      <c r="J107" s="7">
        <v>16.5</v>
      </c>
      <c r="K107" s="9">
        <v>83</v>
      </c>
      <c r="L107" s="2">
        <v>132</v>
      </c>
      <c r="M107" s="2">
        <v>16.6</v>
      </c>
      <c r="N107" s="2"/>
      <c r="O107" s="2">
        <v>17.9</v>
      </c>
      <c r="P107" s="2">
        <v>11.1</v>
      </c>
      <c r="Q107" s="2"/>
      <c r="R107" s="2"/>
      <c r="S107" s="10">
        <f t="shared" si="7"/>
        <v>17424</v>
      </c>
      <c r="T107" s="10">
        <f t="shared" si="8"/>
        <v>2138645</v>
      </c>
      <c r="U107" s="10" t="e">
        <f>QUOTIENT(T107,$T$204)</f>
        <v>#NAME?</v>
      </c>
      <c r="V107" s="10" t="e">
        <f t="shared" si="9"/>
        <v>#NAME?</v>
      </c>
    </row>
    <row r="108" spans="1:22" ht="12.75">
      <c r="A108" s="2">
        <f t="shared" si="6"/>
        <v>107</v>
      </c>
      <c r="B108" s="9">
        <v>87</v>
      </c>
      <c r="C108" s="2">
        <f t="shared" si="5"/>
        <v>3</v>
      </c>
      <c r="D108" s="7">
        <v>3</v>
      </c>
      <c r="E108" s="7">
        <v>1</v>
      </c>
      <c r="F108" s="8">
        <v>26.691303334565223</v>
      </c>
      <c r="G108" s="8">
        <v>3.382015976045596</v>
      </c>
      <c r="H108" s="8">
        <v>-1.593</v>
      </c>
      <c r="I108" s="7">
        <v>14.2</v>
      </c>
      <c r="J108" s="7">
        <v>18</v>
      </c>
      <c r="K108" s="9">
        <v>87</v>
      </c>
      <c r="L108" s="2">
        <v>167</v>
      </c>
      <c r="M108" s="2">
        <v>16.5</v>
      </c>
      <c r="N108" s="2"/>
      <c r="O108" s="2">
        <v>21.6</v>
      </c>
      <c r="P108" s="2">
        <v>12.4</v>
      </c>
      <c r="Q108" s="2"/>
      <c r="R108" s="2"/>
      <c r="S108" s="10">
        <f t="shared" si="7"/>
        <v>27889</v>
      </c>
      <c r="T108" s="10">
        <f t="shared" si="8"/>
        <v>2166534</v>
      </c>
      <c r="U108" s="10" t="e">
        <f>QUOTIENT(T108,$T$204)</f>
        <v>#NAME?</v>
      </c>
      <c r="V108" s="10" t="e">
        <f t="shared" si="9"/>
        <v>#NAME?</v>
      </c>
    </row>
    <row r="109" spans="1:22" ht="12.75">
      <c r="A109" s="2">
        <f t="shared" si="6"/>
        <v>108</v>
      </c>
      <c r="B109" s="9">
        <v>81</v>
      </c>
      <c r="C109" s="2">
        <f t="shared" si="5"/>
        <v>3</v>
      </c>
      <c r="D109" s="7">
        <v>3</v>
      </c>
      <c r="E109" s="7">
        <v>1</v>
      </c>
      <c r="F109" s="8">
        <v>21.951715541958517</v>
      </c>
      <c r="G109" s="8">
        <v>4.566965154775861</v>
      </c>
      <c r="H109" s="8">
        <v>-0.91</v>
      </c>
      <c r="I109" s="7">
        <v>17.2</v>
      </c>
      <c r="J109" s="7">
        <v>18.1</v>
      </c>
      <c r="K109" s="9">
        <v>81</v>
      </c>
      <c r="L109" s="2">
        <v>201</v>
      </c>
      <c r="M109" s="2">
        <v>16.8</v>
      </c>
      <c r="N109" s="2"/>
      <c r="O109" s="2">
        <v>20.5</v>
      </c>
      <c r="P109" s="2">
        <v>12.2</v>
      </c>
      <c r="Q109" s="2"/>
      <c r="R109" s="2"/>
      <c r="S109" s="10">
        <f t="shared" si="7"/>
        <v>40401</v>
      </c>
      <c r="T109" s="10">
        <f t="shared" si="8"/>
        <v>2206935</v>
      </c>
      <c r="U109" s="10" t="e">
        <f>QUOTIENT(T109,$T$204)</f>
        <v>#NAME?</v>
      </c>
      <c r="V109" s="10" t="e">
        <f t="shared" si="9"/>
        <v>#NAME?</v>
      </c>
    </row>
    <row r="110" spans="1:22" ht="12.75">
      <c r="A110" s="2">
        <f t="shared" si="6"/>
        <v>109</v>
      </c>
      <c r="B110" s="9">
        <v>82</v>
      </c>
      <c r="C110" s="2">
        <f t="shared" si="5"/>
        <v>3</v>
      </c>
      <c r="D110" s="7">
        <v>3</v>
      </c>
      <c r="E110" s="7">
        <v>1</v>
      </c>
      <c r="F110" s="8">
        <v>25.017510525439892</v>
      </c>
      <c r="G110" s="8">
        <v>5.25220169733649</v>
      </c>
      <c r="H110" s="8">
        <v>-1.353</v>
      </c>
      <c r="I110" s="7">
        <v>13.6</v>
      </c>
      <c r="J110" s="7">
        <v>17.1</v>
      </c>
      <c r="K110" s="9">
        <v>82</v>
      </c>
      <c r="L110" s="2">
        <v>153</v>
      </c>
      <c r="M110" s="2">
        <v>17.5</v>
      </c>
      <c r="N110" s="2"/>
      <c r="O110" s="2">
        <v>21.2</v>
      </c>
      <c r="P110" s="2">
        <v>12.9</v>
      </c>
      <c r="Q110" s="2"/>
      <c r="R110" s="2"/>
      <c r="S110" s="10">
        <f t="shared" si="7"/>
        <v>23409</v>
      </c>
      <c r="T110" s="10">
        <f t="shared" si="8"/>
        <v>2230344</v>
      </c>
      <c r="U110" s="10" t="e">
        <f>QUOTIENT(T110,$T$204)</f>
        <v>#NAME?</v>
      </c>
      <c r="V110" s="10" t="e">
        <f t="shared" si="9"/>
        <v>#NAME?</v>
      </c>
    </row>
    <row r="111" spans="1:22" ht="12.75">
      <c r="A111" s="2">
        <f t="shared" si="6"/>
        <v>110</v>
      </c>
      <c r="B111" s="9">
        <v>79</v>
      </c>
      <c r="C111" s="2">
        <f t="shared" si="5"/>
        <v>3</v>
      </c>
      <c r="D111" s="7">
        <v>3</v>
      </c>
      <c r="E111" s="7">
        <v>1</v>
      </c>
      <c r="F111" s="8">
        <v>20.089583824161707</v>
      </c>
      <c r="G111" s="8">
        <v>6.010174933558941</v>
      </c>
      <c r="H111" s="8">
        <v>-0.849</v>
      </c>
      <c r="I111" s="7">
        <v>11.7</v>
      </c>
      <c r="J111" s="7">
        <v>15</v>
      </c>
      <c r="K111" s="9">
        <v>79</v>
      </c>
      <c r="L111" s="2">
        <v>132</v>
      </c>
      <c r="M111" s="2">
        <v>17.4</v>
      </c>
      <c r="N111" s="2"/>
      <c r="O111" s="2">
        <v>20.1</v>
      </c>
      <c r="P111" s="2">
        <v>13.4</v>
      </c>
      <c r="Q111" s="2"/>
      <c r="R111" s="2"/>
      <c r="S111" s="10">
        <f t="shared" si="7"/>
        <v>17424</v>
      </c>
      <c r="T111" s="10">
        <f t="shared" si="8"/>
        <v>2247768</v>
      </c>
      <c r="U111" s="10" t="e">
        <f>QUOTIENT(T111,$T$204)</f>
        <v>#NAME?</v>
      </c>
      <c r="V111" s="10" t="e">
        <f t="shared" si="9"/>
        <v>#NAME?</v>
      </c>
    </row>
    <row r="112" spans="1:22" ht="12.75">
      <c r="A112" s="2">
        <f t="shared" si="6"/>
        <v>111</v>
      </c>
      <c r="B112" s="9">
        <v>89</v>
      </c>
      <c r="C112" s="2">
        <f t="shared" si="5"/>
        <v>3</v>
      </c>
      <c r="D112" s="7">
        <v>3</v>
      </c>
      <c r="E112" s="7">
        <v>1</v>
      </c>
      <c r="F112" s="8">
        <v>28.184069986399983</v>
      </c>
      <c r="G112" s="8">
        <v>6.076889020025594</v>
      </c>
      <c r="H112" s="8">
        <v>-1.703</v>
      </c>
      <c r="I112" s="7">
        <v>11.1</v>
      </c>
      <c r="J112" s="7">
        <v>15.5</v>
      </c>
      <c r="K112" s="9">
        <v>89</v>
      </c>
      <c r="L112" s="2">
        <v>125</v>
      </c>
      <c r="M112" s="2">
        <v>20</v>
      </c>
      <c r="N112" s="2"/>
      <c r="O112" s="2">
        <v>18.1</v>
      </c>
      <c r="P112" s="2">
        <v>10.9</v>
      </c>
      <c r="Q112" s="2"/>
      <c r="R112" s="2"/>
      <c r="S112" s="10">
        <f t="shared" si="7"/>
        <v>15625</v>
      </c>
      <c r="T112" s="10">
        <f t="shared" si="8"/>
        <v>2263393</v>
      </c>
      <c r="U112" s="10" t="e">
        <f>QUOTIENT(T112,$T$204)</f>
        <v>#NAME?</v>
      </c>
      <c r="V112" s="10" t="e">
        <f t="shared" si="9"/>
        <v>#NAME?</v>
      </c>
    </row>
    <row r="113" spans="1:22" ht="12.75">
      <c r="A113" s="2">
        <f t="shared" si="6"/>
        <v>112</v>
      </c>
      <c r="B113" s="9">
        <v>80</v>
      </c>
      <c r="C113" s="2">
        <f t="shared" si="5"/>
        <v>3</v>
      </c>
      <c r="D113" s="7">
        <v>3</v>
      </c>
      <c r="E113" s="7">
        <v>1</v>
      </c>
      <c r="F113" s="8">
        <v>22.63852332688313</v>
      </c>
      <c r="G113" s="8">
        <v>6.723239735288962</v>
      </c>
      <c r="H113" s="8">
        <v>-1.175</v>
      </c>
      <c r="I113" s="7">
        <v>14.4</v>
      </c>
      <c r="J113" s="7">
        <v>16.1</v>
      </c>
      <c r="K113" s="9">
        <v>80</v>
      </c>
      <c r="L113" s="2">
        <v>153</v>
      </c>
      <c r="M113" s="2">
        <v>18.1</v>
      </c>
      <c r="N113" s="2"/>
      <c r="O113" s="2">
        <v>19.6</v>
      </c>
      <c r="P113" s="2">
        <v>12.9</v>
      </c>
      <c r="Q113" s="2"/>
      <c r="R113" s="2"/>
      <c r="S113" s="10">
        <f t="shared" si="7"/>
        <v>23409</v>
      </c>
      <c r="T113" s="10">
        <f t="shared" si="8"/>
        <v>2286802</v>
      </c>
      <c r="U113" s="10" t="e">
        <f>QUOTIENT(T113,$T$204)</f>
        <v>#NAME?</v>
      </c>
      <c r="V113" s="10" t="e">
        <f t="shared" si="9"/>
        <v>#NAME?</v>
      </c>
    </row>
    <row r="114" spans="1:22" ht="12.75">
      <c r="A114" s="2">
        <f t="shared" si="6"/>
        <v>113</v>
      </c>
      <c r="B114" s="9">
        <v>90</v>
      </c>
      <c r="C114" s="2">
        <f t="shared" si="5"/>
        <v>3</v>
      </c>
      <c r="D114" s="7">
        <v>3</v>
      </c>
      <c r="E114" s="7">
        <v>1</v>
      </c>
      <c r="F114" s="8">
        <v>29.52742601965868</v>
      </c>
      <c r="G114" s="8">
        <v>8.331572937542074</v>
      </c>
      <c r="H114" s="8">
        <v>-1.681</v>
      </c>
      <c r="I114" s="7">
        <v>13.5</v>
      </c>
      <c r="J114" s="7">
        <v>16.4</v>
      </c>
      <c r="K114" s="9">
        <v>90</v>
      </c>
      <c r="L114" s="2">
        <v>159</v>
      </c>
      <c r="M114" s="2">
        <v>15.6</v>
      </c>
      <c r="N114" s="2"/>
      <c r="O114" s="2">
        <v>20.5</v>
      </c>
      <c r="P114" s="2">
        <v>12.2</v>
      </c>
      <c r="Q114" s="2"/>
      <c r="R114" s="2"/>
      <c r="S114" s="10">
        <f t="shared" si="7"/>
        <v>25281</v>
      </c>
      <c r="T114" s="10">
        <f t="shared" si="8"/>
        <v>2312083</v>
      </c>
      <c r="U114" s="10" t="e">
        <f>QUOTIENT(T114,$T$204)</f>
        <v>#NAME?</v>
      </c>
      <c r="V114" s="10" t="e">
        <f t="shared" si="9"/>
        <v>#NAME?</v>
      </c>
    </row>
    <row r="115" spans="1:22" ht="12.75">
      <c r="A115" s="2">
        <f t="shared" si="6"/>
        <v>114</v>
      </c>
      <c r="B115" s="9">
        <v>78</v>
      </c>
      <c r="C115" s="2">
        <f t="shared" si="5"/>
        <v>3</v>
      </c>
      <c r="D115" s="7">
        <v>3</v>
      </c>
      <c r="E115" s="7">
        <v>1</v>
      </c>
      <c r="F115" s="8">
        <v>21.290185237892075</v>
      </c>
      <c r="G115" s="8">
        <v>8.67564604489154</v>
      </c>
      <c r="H115" s="8">
        <v>-1.153</v>
      </c>
      <c r="I115" s="7">
        <v>14.2</v>
      </c>
      <c r="J115" s="7">
        <v>18.3</v>
      </c>
      <c r="K115" s="9">
        <v>78</v>
      </c>
      <c r="L115" s="2">
        <v>163</v>
      </c>
      <c r="M115" s="2">
        <v>16.2</v>
      </c>
      <c r="N115" s="2"/>
      <c r="O115" s="2">
        <v>21</v>
      </c>
      <c r="P115" s="2">
        <v>12.1</v>
      </c>
      <c r="Q115" s="2"/>
      <c r="R115" s="2"/>
      <c r="S115" s="10">
        <f t="shared" si="7"/>
        <v>26569</v>
      </c>
      <c r="T115" s="10">
        <f t="shared" si="8"/>
        <v>2338652</v>
      </c>
      <c r="U115" s="10" t="e">
        <f>QUOTIENT(T115,$T$204)</f>
        <v>#NAME?</v>
      </c>
      <c r="V115" s="10" t="e">
        <f t="shared" si="9"/>
        <v>#NAME?</v>
      </c>
    </row>
    <row r="116" spans="1:22" ht="12.75">
      <c r="A116" s="2">
        <f t="shared" si="6"/>
        <v>115</v>
      </c>
      <c r="B116" s="9">
        <v>77</v>
      </c>
      <c r="C116" s="2">
        <f t="shared" si="5"/>
        <v>3</v>
      </c>
      <c r="D116" s="7">
        <v>3</v>
      </c>
      <c r="E116" s="7">
        <v>1</v>
      </c>
      <c r="F116" s="8">
        <v>24.455524941111545</v>
      </c>
      <c r="G116" s="8">
        <v>9.405338619351838</v>
      </c>
      <c r="H116" s="8">
        <v>-1.58</v>
      </c>
      <c r="I116" s="7">
        <v>14.7</v>
      </c>
      <c r="J116" s="7">
        <v>15.3</v>
      </c>
      <c r="K116" s="9">
        <v>77</v>
      </c>
      <c r="L116" s="2">
        <v>158</v>
      </c>
      <c r="M116" s="2">
        <v>16</v>
      </c>
      <c r="N116" s="2"/>
      <c r="O116" s="2">
        <v>20.1</v>
      </c>
      <c r="P116" s="2">
        <v>11.8</v>
      </c>
      <c r="Q116" s="2"/>
      <c r="R116" s="2"/>
      <c r="S116" s="10">
        <f t="shared" si="7"/>
        <v>24964</v>
      </c>
      <c r="T116" s="10">
        <f t="shared" si="8"/>
        <v>2363616</v>
      </c>
      <c r="U116" s="10" t="e">
        <f>QUOTIENT(T116,$T$204)</f>
        <v>#NAME?</v>
      </c>
      <c r="V116" s="10" t="e">
        <f t="shared" si="9"/>
        <v>#NAME?</v>
      </c>
    </row>
    <row r="117" spans="1:22" ht="12.75">
      <c r="A117" s="2">
        <f t="shared" si="6"/>
        <v>116</v>
      </c>
      <c r="B117" s="9">
        <v>91</v>
      </c>
      <c r="C117" s="2">
        <f t="shared" si="5"/>
        <v>3</v>
      </c>
      <c r="D117" s="7">
        <v>3</v>
      </c>
      <c r="E117" s="7">
        <v>1</v>
      </c>
      <c r="F117" s="8">
        <v>27.870476003168466</v>
      </c>
      <c r="G117" s="8">
        <v>9.624657870117296</v>
      </c>
      <c r="H117" s="8">
        <v>-1.8079999999999998</v>
      </c>
      <c r="I117" s="7">
        <v>16</v>
      </c>
      <c r="J117" s="7">
        <v>17.4</v>
      </c>
      <c r="K117" s="9">
        <v>91</v>
      </c>
      <c r="L117" s="2">
        <v>179</v>
      </c>
      <c r="M117" s="2">
        <v>17.2</v>
      </c>
      <c r="N117" s="2"/>
      <c r="O117" s="2">
        <v>21.6</v>
      </c>
      <c r="P117" s="2">
        <v>12.6</v>
      </c>
      <c r="Q117" s="2"/>
      <c r="R117" s="2"/>
      <c r="S117" s="10">
        <f t="shared" si="7"/>
        <v>32041</v>
      </c>
      <c r="T117" s="10">
        <f t="shared" si="8"/>
        <v>2395657</v>
      </c>
      <c r="U117" s="10" t="e">
        <f>QUOTIENT(T117,$T$204)</f>
        <v>#NAME?</v>
      </c>
      <c r="V117" s="10" t="e">
        <f t="shared" si="9"/>
        <v>#NAME?</v>
      </c>
    </row>
    <row r="118" spans="1:22" ht="12.75">
      <c r="A118" s="2">
        <f t="shared" si="6"/>
        <v>117</v>
      </c>
      <c r="B118" s="9">
        <v>75</v>
      </c>
      <c r="C118" s="2">
        <f t="shared" si="5"/>
        <v>3</v>
      </c>
      <c r="D118" s="7">
        <v>3</v>
      </c>
      <c r="E118" s="7">
        <v>1</v>
      </c>
      <c r="F118" s="8">
        <v>22.682489583382157</v>
      </c>
      <c r="G118" s="8">
        <v>11.469070217753485</v>
      </c>
      <c r="H118" s="8">
        <v>-1.565</v>
      </c>
      <c r="I118" s="7">
        <v>12.1</v>
      </c>
      <c r="J118" s="7">
        <v>15.9</v>
      </c>
      <c r="K118" s="9">
        <v>75</v>
      </c>
      <c r="L118" s="2">
        <v>134</v>
      </c>
      <c r="M118" s="2">
        <v>17.1</v>
      </c>
      <c r="N118" s="2"/>
      <c r="O118" s="2">
        <v>18.8</v>
      </c>
      <c r="P118" s="2">
        <v>11.7</v>
      </c>
      <c r="Q118" s="2"/>
      <c r="R118" s="2"/>
      <c r="S118" s="10">
        <f t="shared" si="7"/>
        <v>17956</v>
      </c>
      <c r="T118" s="10">
        <f t="shared" si="8"/>
        <v>2413613</v>
      </c>
      <c r="U118" s="10" t="e">
        <f>QUOTIENT(T118,$T$204)</f>
        <v>#NAME?</v>
      </c>
      <c r="V118" s="10" t="e">
        <f t="shared" si="9"/>
        <v>#NAME?</v>
      </c>
    </row>
    <row r="119" spans="1:22" ht="12.75">
      <c r="A119" s="2">
        <f t="shared" si="6"/>
        <v>118</v>
      </c>
      <c r="B119" s="9">
        <v>93</v>
      </c>
      <c r="C119" s="2">
        <f t="shared" si="5"/>
        <v>3</v>
      </c>
      <c r="D119" s="7">
        <v>3</v>
      </c>
      <c r="E119" s="7">
        <v>1</v>
      </c>
      <c r="F119" s="8">
        <v>26.846122122260855</v>
      </c>
      <c r="G119" s="8">
        <v>11.573291526469745</v>
      </c>
      <c r="H119" s="8">
        <v>-1.778</v>
      </c>
      <c r="I119" s="7">
        <v>13.7</v>
      </c>
      <c r="J119" s="7">
        <v>18.5</v>
      </c>
      <c r="K119" s="9">
        <v>93</v>
      </c>
      <c r="L119" s="2">
        <v>152</v>
      </c>
      <c r="M119" s="2">
        <v>17.6</v>
      </c>
      <c r="N119" s="2"/>
      <c r="O119" s="2">
        <v>21.2</v>
      </c>
      <c r="P119" s="2">
        <v>12.9</v>
      </c>
      <c r="Q119" s="2"/>
      <c r="R119" s="2"/>
      <c r="S119" s="10">
        <f t="shared" si="7"/>
        <v>23104</v>
      </c>
      <c r="T119" s="10">
        <f t="shared" si="8"/>
        <v>2436717</v>
      </c>
      <c r="U119" s="10" t="e">
        <f>QUOTIENT(T119,$T$204)</f>
        <v>#NAME?</v>
      </c>
      <c r="V119" s="10" t="e">
        <f t="shared" si="9"/>
        <v>#NAME?</v>
      </c>
    </row>
    <row r="120" spans="1:22" ht="12.75">
      <c r="A120" s="2">
        <f t="shared" si="6"/>
        <v>119</v>
      </c>
      <c r="B120" s="9">
        <v>92</v>
      </c>
      <c r="C120" s="2">
        <f t="shared" si="5"/>
        <v>3</v>
      </c>
      <c r="D120" s="7">
        <v>3</v>
      </c>
      <c r="E120" s="7">
        <v>1</v>
      </c>
      <c r="F120" s="8">
        <v>29.417428329550564</v>
      </c>
      <c r="G120" s="8">
        <v>11.622224014178864</v>
      </c>
      <c r="H120" s="8">
        <v>-1.758</v>
      </c>
      <c r="I120" s="7">
        <v>13.1</v>
      </c>
      <c r="J120" s="7">
        <v>17.7</v>
      </c>
      <c r="K120" s="9">
        <v>92</v>
      </c>
      <c r="L120" s="2">
        <v>149</v>
      </c>
      <c r="M120" s="2">
        <v>17.5</v>
      </c>
      <c r="N120" s="2"/>
      <c r="O120" s="2">
        <v>21.1</v>
      </c>
      <c r="P120" s="2">
        <v>12.7</v>
      </c>
      <c r="Q120" s="2"/>
      <c r="R120" s="2"/>
      <c r="S120" s="10">
        <f t="shared" si="7"/>
        <v>22201</v>
      </c>
      <c r="T120" s="10">
        <f t="shared" si="8"/>
        <v>2458918</v>
      </c>
      <c r="U120" s="10" t="e">
        <f>QUOTIENT(T120,$T$204)</f>
        <v>#NAME?</v>
      </c>
      <c r="V120" s="10" t="e">
        <f t="shared" si="9"/>
        <v>#NAME?</v>
      </c>
    </row>
    <row r="121" spans="1:22" ht="12.75">
      <c r="A121" s="2">
        <f t="shared" si="6"/>
        <v>120</v>
      </c>
      <c r="B121" s="9">
        <v>94</v>
      </c>
      <c r="C121" s="2">
        <f t="shared" si="5"/>
        <v>3</v>
      </c>
      <c r="D121" s="7">
        <v>3</v>
      </c>
      <c r="E121" s="7">
        <v>1</v>
      </c>
      <c r="F121" s="8">
        <v>28.271318722583477</v>
      </c>
      <c r="G121" s="8">
        <v>13.067516292168945</v>
      </c>
      <c r="H121" s="8">
        <v>-1.91</v>
      </c>
      <c r="I121" s="7">
        <v>9.8</v>
      </c>
      <c r="J121" s="7">
        <v>14.4</v>
      </c>
      <c r="K121" s="9">
        <v>94</v>
      </c>
      <c r="L121" s="2">
        <v>103</v>
      </c>
      <c r="M121" s="2">
        <v>14.9</v>
      </c>
      <c r="N121" s="2"/>
      <c r="O121" s="2">
        <v>16.2</v>
      </c>
      <c r="P121" s="2">
        <v>12.8</v>
      </c>
      <c r="Q121" s="2"/>
      <c r="R121" s="2" t="s">
        <v>21</v>
      </c>
      <c r="S121" s="10">
        <f t="shared" si="7"/>
        <v>10609</v>
      </c>
      <c r="T121" s="10">
        <f t="shared" si="8"/>
        <v>2469527</v>
      </c>
      <c r="U121" s="10" t="e">
        <f>QUOTIENT(T121,$T$204)</f>
        <v>#NAME?</v>
      </c>
      <c r="V121" s="10" t="e">
        <f t="shared" si="9"/>
        <v>#NAME?</v>
      </c>
    </row>
    <row r="122" spans="1:22" ht="12.75">
      <c r="A122" s="2">
        <f t="shared" si="6"/>
        <v>121</v>
      </c>
      <c r="B122" s="9">
        <v>76</v>
      </c>
      <c r="C122" s="2">
        <f t="shared" si="5"/>
        <v>3</v>
      </c>
      <c r="D122" s="7">
        <v>3</v>
      </c>
      <c r="E122" s="7">
        <v>1</v>
      </c>
      <c r="F122" s="8">
        <v>24.58410706899201</v>
      </c>
      <c r="G122" s="8">
        <v>13.221692235880283</v>
      </c>
      <c r="H122" s="8">
        <v>-1.814</v>
      </c>
      <c r="I122" s="7">
        <v>11.9</v>
      </c>
      <c r="J122" s="7">
        <v>16.1</v>
      </c>
      <c r="K122" s="9">
        <v>76</v>
      </c>
      <c r="L122" s="2">
        <v>131</v>
      </c>
      <c r="M122" s="2">
        <v>16.2</v>
      </c>
      <c r="N122" s="2"/>
      <c r="O122" s="2">
        <v>19.6</v>
      </c>
      <c r="P122" s="2">
        <v>12.8</v>
      </c>
      <c r="Q122" s="2"/>
      <c r="R122" s="2"/>
      <c r="S122" s="10">
        <f t="shared" si="7"/>
        <v>17161</v>
      </c>
      <c r="T122" s="10">
        <f t="shared" si="8"/>
        <v>2486688</v>
      </c>
      <c r="U122" s="10" t="e">
        <f>QUOTIENT(T122,$T$204)</f>
        <v>#NAME?</v>
      </c>
      <c r="V122" s="10" t="e">
        <f t="shared" si="9"/>
        <v>#NAME?</v>
      </c>
    </row>
    <row r="123" spans="1:22" ht="12.75">
      <c r="A123" s="2">
        <f t="shared" si="6"/>
        <v>122</v>
      </c>
      <c r="B123" s="9">
        <v>72</v>
      </c>
      <c r="C123" s="2">
        <f t="shared" si="5"/>
        <v>3</v>
      </c>
      <c r="D123" s="7">
        <v>3</v>
      </c>
      <c r="E123" s="7">
        <v>1</v>
      </c>
      <c r="F123" s="8">
        <v>21.371454364424615</v>
      </c>
      <c r="G123" s="8">
        <v>13.842278732539523</v>
      </c>
      <c r="H123" s="8">
        <v>-1.399</v>
      </c>
      <c r="I123" s="7">
        <v>13.4</v>
      </c>
      <c r="J123" s="7">
        <v>16.2</v>
      </c>
      <c r="K123" s="9">
        <v>72</v>
      </c>
      <c r="L123" s="2">
        <v>143</v>
      </c>
      <c r="M123" s="2">
        <v>15.3</v>
      </c>
      <c r="N123" s="2"/>
      <c r="O123" s="2">
        <v>19.2</v>
      </c>
      <c r="P123" s="2">
        <v>12.3</v>
      </c>
      <c r="Q123" s="2"/>
      <c r="R123" s="2"/>
      <c r="S123" s="10">
        <f t="shared" si="7"/>
        <v>20449</v>
      </c>
      <c r="T123" s="10">
        <f t="shared" si="8"/>
        <v>2507137</v>
      </c>
      <c r="U123" s="10" t="e">
        <f>QUOTIENT(T123,$T$204)</f>
        <v>#NAME?</v>
      </c>
      <c r="V123" s="10" t="e">
        <f t="shared" si="9"/>
        <v>#NAME?</v>
      </c>
    </row>
    <row r="124" spans="1:22" ht="12.75">
      <c r="A124" s="2">
        <f t="shared" si="6"/>
        <v>123</v>
      </c>
      <c r="B124" s="9">
        <v>95</v>
      </c>
      <c r="C124" s="2">
        <f t="shared" si="5"/>
        <v>3</v>
      </c>
      <c r="D124" s="7">
        <v>3</v>
      </c>
      <c r="E124" s="7">
        <v>1</v>
      </c>
      <c r="F124" s="8">
        <v>26.61223446030237</v>
      </c>
      <c r="G124" s="8">
        <v>14.70161800584871</v>
      </c>
      <c r="H124" s="8">
        <v>-1.9220000000000002</v>
      </c>
      <c r="I124" s="7">
        <v>12.7</v>
      </c>
      <c r="J124" s="7">
        <v>17.9</v>
      </c>
      <c r="K124" s="9">
        <v>95</v>
      </c>
      <c r="L124" s="2">
        <v>142</v>
      </c>
      <c r="M124" s="2">
        <v>17.7</v>
      </c>
      <c r="N124" s="2"/>
      <c r="O124" s="2">
        <v>21.2</v>
      </c>
      <c r="P124" s="2">
        <v>14.6</v>
      </c>
      <c r="Q124" s="2"/>
      <c r="R124" s="2"/>
      <c r="S124" s="10">
        <f t="shared" si="7"/>
        <v>20164</v>
      </c>
      <c r="T124" s="10">
        <f t="shared" si="8"/>
        <v>2527301</v>
      </c>
      <c r="U124" s="10" t="e">
        <f>QUOTIENT(T124,$T$204)</f>
        <v>#NAME?</v>
      </c>
      <c r="V124" s="10" t="e">
        <f t="shared" si="9"/>
        <v>#NAME?</v>
      </c>
    </row>
    <row r="125" spans="1:22" ht="12.75">
      <c r="A125" s="2">
        <f t="shared" si="6"/>
        <v>124</v>
      </c>
      <c r="B125" s="9">
        <v>71</v>
      </c>
      <c r="C125" s="2">
        <f t="shared" si="5"/>
        <v>3</v>
      </c>
      <c r="D125" s="7">
        <v>3</v>
      </c>
      <c r="E125" s="7">
        <v>1</v>
      </c>
      <c r="F125" s="8">
        <v>22.768015466791297</v>
      </c>
      <c r="G125" s="8">
        <v>15.037655697080986</v>
      </c>
      <c r="H125" s="8">
        <v>-1.826</v>
      </c>
      <c r="I125" s="7">
        <v>14</v>
      </c>
      <c r="J125" s="7">
        <v>17.7</v>
      </c>
      <c r="K125" s="9">
        <v>71</v>
      </c>
      <c r="L125" s="2">
        <v>155</v>
      </c>
      <c r="M125" s="2">
        <v>17.1</v>
      </c>
      <c r="N125" s="2"/>
      <c r="O125" s="2">
        <v>21.3</v>
      </c>
      <c r="P125" s="2">
        <v>14.2</v>
      </c>
      <c r="Q125" s="2"/>
      <c r="R125" s="2"/>
      <c r="S125" s="10">
        <f t="shared" si="7"/>
        <v>24025</v>
      </c>
      <c r="T125" s="10">
        <f t="shared" si="8"/>
        <v>2551326</v>
      </c>
      <c r="U125" s="10" t="e">
        <f>QUOTIENT(T125,$T$204)</f>
        <v>#NAME?</v>
      </c>
      <c r="V125" s="10" t="e">
        <f t="shared" si="9"/>
        <v>#NAME?</v>
      </c>
    </row>
    <row r="126" spans="1:22" ht="12.75">
      <c r="A126" s="2">
        <f t="shared" si="6"/>
        <v>125</v>
      </c>
      <c r="B126" s="9">
        <v>97</v>
      </c>
      <c r="C126" s="2">
        <f t="shared" si="5"/>
        <v>3</v>
      </c>
      <c r="D126" s="7">
        <v>3</v>
      </c>
      <c r="E126" s="7">
        <v>1</v>
      </c>
      <c r="F126" s="8">
        <v>28.323601471096847</v>
      </c>
      <c r="G126" s="8">
        <v>16.40898025340029</v>
      </c>
      <c r="H126" s="8">
        <v>-2.18</v>
      </c>
      <c r="I126" s="7">
        <v>15.2</v>
      </c>
      <c r="J126" s="7">
        <v>18.1</v>
      </c>
      <c r="K126" s="9">
        <v>97</v>
      </c>
      <c r="L126" s="2">
        <v>169</v>
      </c>
      <c r="M126" s="2">
        <v>18</v>
      </c>
      <c r="N126" s="2"/>
      <c r="O126" s="2">
        <v>21.5</v>
      </c>
      <c r="P126" s="2">
        <v>12.2</v>
      </c>
      <c r="Q126" s="2"/>
      <c r="R126" s="2"/>
      <c r="S126" s="10">
        <f t="shared" si="7"/>
        <v>28561</v>
      </c>
      <c r="T126" s="10">
        <f t="shared" si="8"/>
        <v>2579887</v>
      </c>
      <c r="U126" s="10" t="e">
        <f>QUOTIENT(T126,$T$204)</f>
        <v>#NAME?</v>
      </c>
      <c r="V126" s="10" t="e">
        <f t="shared" si="9"/>
        <v>#NAME?</v>
      </c>
    </row>
    <row r="127" spans="1:22" ht="12.75">
      <c r="A127" s="2">
        <f t="shared" si="6"/>
        <v>126</v>
      </c>
      <c r="B127" s="9">
        <v>70</v>
      </c>
      <c r="C127" s="2">
        <f t="shared" si="5"/>
        <v>3</v>
      </c>
      <c r="D127" s="7">
        <v>3</v>
      </c>
      <c r="E127" s="7">
        <v>1</v>
      </c>
      <c r="F127" s="8">
        <v>21.420048169727135</v>
      </c>
      <c r="G127" s="8">
        <v>16.87505825668667</v>
      </c>
      <c r="H127" s="8">
        <v>-1.584</v>
      </c>
      <c r="I127" s="7">
        <v>14.8</v>
      </c>
      <c r="J127" s="7">
        <v>18.6</v>
      </c>
      <c r="K127" s="9">
        <v>70</v>
      </c>
      <c r="L127" s="2">
        <v>169</v>
      </c>
      <c r="M127" s="2">
        <v>16.6</v>
      </c>
      <c r="N127" s="2"/>
      <c r="O127" s="2">
        <v>22.1</v>
      </c>
      <c r="P127" s="2">
        <v>13.2</v>
      </c>
      <c r="Q127" s="2"/>
      <c r="R127" s="2"/>
      <c r="S127" s="10">
        <f t="shared" si="7"/>
        <v>28561</v>
      </c>
      <c r="T127" s="10">
        <f t="shared" si="8"/>
        <v>2608448</v>
      </c>
      <c r="U127" s="10" t="e">
        <f>QUOTIENT(T127,$T$204)</f>
        <v>#NAME?</v>
      </c>
      <c r="V127" s="10" t="e">
        <f t="shared" si="9"/>
        <v>#NAME?</v>
      </c>
    </row>
    <row r="128" spans="1:22" ht="12.75">
      <c r="A128" s="2">
        <f t="shared" si="6"/>
        <v>127</v>
      </c>
      <c r="B128" s="9">
        <v>98</v>
      </c>
      <c r="C128" s="2">
        <f t="shared" si="5"/>
        <v>3</v>
      </c>
      <c r="D128" s="7">
        <v>3</v>
      </c>
      <c r="E128" s="7">
        <v>1</v>
      </c>
      <c r="F128" s="8">
        <v>25.78402240352896</v>
      </c>
      <c r="G128" s="8">
        <v>17.041184373579096</v>
      </c>
      <c r="H128" s="8">
        <v>-2.063</v>
      </c>
      <c r="I128" s="7">
        <v>15</v>
      </c>
      <c r="J128" s="7">
        <v>18.2</v>
      </c>
      <c r="K128" s="9">
        <v>98</v>
      </c>
      <c r="L128" s="2">
        <v>163</v>
      </c>
      <c r="M128" s="2">
        <v>15.2</v>
      </c>
      <c r="N128" s="2"/>
      <c r="O128" s="2">
        <v>21</v>
      </c>
      <c r="P128" s="2">
        <v>13.4</v>
      </c>
      <c r="Q128" s="2"/>
      <c r="R128" s="2"/>
      <c r="S128" s="10">
        <f t="shared" si="7"/>
        <v>26569</v>
      </c>
      <c r="T128" s="10">
        <f t="shared" si="8"/>
        <v>2635017</v>
      </c>
      <c r="U128" s="10" t="e">
        <f>QUOTIENT(T128,$T$204)</f>
        <v>#NAME?</v>
      </c>
      <c r="V128" s="10" t="e">
        <f t="shared" si="9"/>
        <v>#NAME?</v>
      </c>
    </row>
    <row r="129" spans="1:22" ht="12.75">
      <c r="A129" s="2">
        <f t="shared" si="6"/>
        <v>128</v>
      </c>
      <c r="B129" s="9">
        <v>99</v>
      </c>
      <c r="C129" s="2">
        <f t="shared" si="5"/>
        <v>3</v>
      </c>
      <c r="D129" s="7">
        <v>3</v>
      </c>
      <c r="E129" s="7">
        <v>1</v>
      </c>
      <c r="F129" s="8">
        <v>27.757196893384148</v>
      </c>
      <c r="G129" s="8">
        <v>18.89541640668195</v>
      </c>
      <c r="H129" s="8">
        <v>-2.236</v>
      </c>
      <c r="I129" s="7">
        <v>14.6</v>
      </c>
      <c r="J129" s="7">
        <v>18</v>
      </c>
      <c r="K129" s="9">
        <v>99</v>
      </c>
      <c r="L129" s="2">
        <v>153</v>
      </c>
      <c r="M129" s="2">
        <v>15.6</v>
      </c>
      <c r="N129" s="2"/>
      <c r="O129" s="2">
        <v>21.2</v>
      </c>
      <c r="P129" s="2">
        <v>16.5</v>
      </c>
      <c r="Q129" s="2"/>
      <c r="R129" s="2" t="s">
        <v>25</v>
      </c>
      <c r="S129" s="10">
        <f t="shared" si="7"/>
        <v>23409</v>
      </c>
      <c r="T129" s="10">
        <f t="shared" si="8"/>
        <v>2658426</v>
      </c>
      <c r="U129" s="10" t="e">
        <f>QUOTIENT(T129,$T$204)</f>
        <v>#NAME?</v>
      </c>
      <c r="V129" s="10" t="e">
        <f t="shared" si="9"/>
        <v>#NAME?</v>
      </c>
    </row>
    <row r="130" spans="1:22" ht="12.75">
      <c r="A130" s="2">
        <f t="shared" si="6"/>
        <v>129</v>
      </c>
      <c r="B130" s="9">
        <v>102</v>
      </c>
      <c r="C130" s="2">
        <f aca="true" t="shared" si="10" ref="C130:C193">IF(F130&lt;=10,1,IF(AND(F130&gt;10,F130&lt;=20),2,IF(AND(F130&gt;20,F130&lt;=30),3,IF(AND(F130&gt;30,F130&lt;=40),4,IF(F130&gt;40,5,"")))))</f>
        <v>3</v>
      </c>
      <c r="D130" s="7">
        <v>3</v>
      </c>
      <c r="E130" s="7">
        <v>1</v>
      </c>
      <c r="F130" s="8">
        <v>21.51385092195307</v>
      </c>
      <c r="G130" s="8">
        <v>19.39758279446125</v>
      </c>
      <c r="H130" s="8">
        <v>-1.6480000000000001</v>
      </c>
      <c r="I130" s="7">
        <v>15.7</v>
      </c>
      <c r="J130" s="7">
        <v>17.7</v>
      </c>
      <c r="K130" s="9">
        <v>102</v>
      </c>
      <c r="L130" s="2">
        <v>177</v>
      </c>
      <c r="M130" s="2">
        <v>18.6</v>
      </c>
      <c r="N130" s="2"/>
      <c r="O130" s="2">
        <v>21.8</v>
      </c>
      <c r="P130" s="2">
        <v>12.9</v>
      </c>
      <c r="Q130" s="2"/>
      <c r="R130" s="2"/>
      <c r="S130" s="10">
        <f t="shared" si="7"/>
        <v>31329</v>
      </c>
      <c r="T130" s="10">
        <f t="shared" si="8"/>
        <v>2689755</v>
      </c>
      <c r="U130" s="10" t="e">
        <f>QUOTIENT(T130,$T$204)</f>
        <v>#NAME?</v>
      </c>
      <c r="V130" s="10" t="e">
        <f t="shared" si="9"/>
        <v>#NAME?</v>
      </c>
    </row>
    <row r="131" spans="1:22" ht="12.75">
      <c r="A131" s="2">
        <f t="shared" si="6"/>
        <v>130</v>
      </c>
      <c r="B131" s="9">
        <v>100</v>
      </c>
      <c r="C131" s="2">
        <f t="shared" si="10"/>
        <v>3</v>
      </c>
      <c r="D131" s="7">
        <v>3</v>
      </c>
      <c r="E131" s="7">
        <v>1</v>
      </c>
      <c r="F131" s="8">
        <v>25.00188408203442</v>
      </c>
      <c r="G131" s="8">
        <v>20.673518009969026</v>
      </c>
      <c r="H131" s="8">
        <v>-2.399</v>
      </c>
      <c r="I131" s="7">
        <v>11.7</v>
      </c>
      <c r="J131" s="7">
        <v>16.7</v>
      </c>
      <c r="K131" s="9">
        <v>100</v>
      </c>
      <c r="L131" s="2">
        <v>132</v>
      </c>
      <c r="M131" s="2">
        <v>13.9</v>
      </c>
      <c r="N131" s="2"/>
      <c r="O131" s="2">
        <v>19.1</v>
      </c>
      <c r="P131" s="2">
        <v>15</v>
      </c>
      <c r="Q131" s="2"/>
      <c r="R131" s="2"/>
      <c r="S131" s="10">
        <f t="shared" si="7"/>
        <v>17424</v>
      </c>
      <c r="T131" s="10">
        <f t="shared" si="8"/>
        <v>2707179</v>
      </c>
      <c r="U131" s="10" t="e">
        <f>QUOTIENT(T131,$T$204)</f>
        <v>#NAME?</v>
      </c>
      <c r="V131" s="10" t="e">
        <f t="shared" si="9"/>
        <v>#NAME?</v>
      </c>
    </row>
    <row r="132" spans="1:22" ht="12.75">
      <c r="A132" s="2">
        <f aca="true" t="shared" si="11" ref="A132:A195">A131+1</f>
        <v>131</v>
      </c>
      <c r="B132" s="9">
        <v>160</v>
      </c>
      <c r="C132" s="2">
        <f t="shared" si="10"/>
        <v>3</v>
      </c>
      <c r="D132" s="7">
        <v>3</v>
      </c>
      <c r="E132" s="7">
        <v>1</v>
      </c>
      <c r="F132" s="8">
        <v>29.19968150204664</v>
      </c>
      <c r="G132" s="8">
        <v>20.99055557957043</v>
      </c>
      <c r="H132" s="8">
        <v>-2.423</v>
      </c>
      <c r="I132" s="7">
        <v>13.5</v>
      </c>
      <c r="J132" s="7">
        <v>16.9</v>
      </c>
      <c r="K132" s="9">
        <v>160</v>
      </c>
      <c r="L132" s="2">
        <v>151</v>
      </c>
      <c r="M132" s="2">
        <v>15.5</v>
      </c>
      <c r="N132" s="2"/>
      <c r="O132" s="2">
        <v>20.4</v>
      </c>
      <c r="P132" s="2">
        <v>10.9</v>
      </c>
      <c r="Q132" s="2"/>
      <c r="R132" s="2"/>
      <c r="S132" s="10">
        <f t="shared" si="7"/>
        <v>22801</v>
      </c>
      <c r="T132" s="10">
        <f t="shared" si="8"/>
        <v>2729980</v>
      </c>
      <c r="U132" s="10" t="e">
        <f>QUOTIENT(T132,$T$204)</f>
        <v>#NAME?</v>
      </c>
      <c r="V132" s="10" t="e">
        <f t="shared" si="9"/>
        <v>#NAME?</v>
      </c>
    </row>
    <row r="133" spans="1:22" ht="12.75">
      <c r="A133" s="2">
        <f t="shared" si="11"/>
        <v>132</v>
      </c>
      <c r="B133" s="9">
        <v>101</v>
      </c>
      <c r="C133" s="2">
        <f t="shared" si="10"/>
        <v>3</v>
      </c>
      <c r="D133" s="7">
        <v>3</v>
      </c>
      <c r="E133" s="7">
        <v>1</v>
      </c>
      <c r="F133" s="8">
        <v>22.974918178969155</v>
      </c>
      <c r="G133" s="8">
        <v>21.23361641901051</v>
      </c>
      <c r="H133" s="8">
        <v>-2.168</v>
      </c>
      <c r="I133" s="7">
        <v>12</v>
      </c>
      <c r="J133" s="7">
        <v>16.1</v>
      </c>
      <c r="K133" s="9">
        <v>101</v>
      </c>
      <c r="L133" s="2">
        <v>127</v>
      </c>
      <c r="M133" s="2">
        <v>16.1</v>
      </c>
      <c r="N133" s="2"/>
      <c r="O133" s="2">
        <v>18.6</v>
      </c>
      <c r="P133" s="2">
        <v>12.8</v>
      </c>
      <c r="Q133" s="2"/>
      <c r="R133" s="2"/>
      <c r="S133" s="10">
        <f aca="true" t="shared" si="12" ref="S133:S196">L133^2</f>
        <v>16129</v>
      </c>
      <c r="T133" s="10">
        <f aca="true" t="shared" si="13" ref="T133:T196">T132+S133</f>
        <v>2746109</v>
      </c>
      <c r="U133" s="10" t="e">
        <f>QUOTIENT(T133,$T$204)</f>
        <v>#NAME?</v>
      </c>
      <c r="V133" s="10" t="e">
        <f aca="true" t="shared" si="14" ref="V133:V196">IF(U133&gt;U132,1,0)</f>
        <v>#NAME?</v>
      </c>
    </row>
    <row r="134" spans="1:22" ht="12.75">
      <c r="A134" s="2">
        <f t="shared" si="11"/>
        <v>133</v>
      </c>
      <c r="B134" s="9">
        <v>103</v>
      </c>
      <c r="C134" s="2">
        <f t="shared" si="10"/>
        <v>3</v>
      </c>
      <c r="D134" s="7">
        <v>3</v>
      </c>
      <c r="E134" s="7">
        <v>1</v>
      </c>
      <c r="F134" s="8">
        <v>20.903883060983134</v>
      </c>
      <c r="G134" s="8">
        <v>21.963958489597054</v>
      </c>
      <c r="H134" s="8">
        <v>-1.815</v>
      </c>
      <c r="I134" s="7">
        <v>15.8</v>
      </c>
      <c r="J134" s="7">
        <v>17.5</v>
      </c>
      <c r="K134" s="9">
        <v>103</v>
      </c>
      <c r="L134" s="2">
        <v>177</v>
      </c>
      <c r="M134" s="2">
        <v>15.5</v>
      </c>
      <c r="N134" s="2"/>
      <c r="O134" s="2">
        <v>21.2</v>
      </c>
      <c r="P134" s="2">
        <v>11.6</v>
      </c>
      <c r="Q134" s="2"/>
      <c r="R134" s="2"/>
      <c r="S134" s="10">
        <f t="shared" si="12"/>
        <v>31329</v>
      </c>
      <c r="T134" s="10">
        <f t="shared" si="13"/>
        <v>2777438</v>
      </c>
      <c r="U134" s="10" t="e">
        <f>QUOTIENT(T134,$T$204)</f>
        <v>#NAME?</v>
      </c>
      <c r="V134" s="10" t="e">
        <f t="shared" si="14"/>
        <v>#NAME?</v>
      </c>
    </row>
    <row r="135" spans="1:22" ht="12.75">
      <c r="A135" s="2">
        <f t="shared" si="11"/>
        <v>134</v>
      </c>
      <c r="B135" s="9">
        <v>158</v>
      </c>
      <c r="C135" s="2">
        <f t="shared" si="10"/>
        <v>3</v>
      </c>
      <c r="D135" s="7">
        <v>3</v>
      </c>
      <c r="E135" s="7">
        <v>1</v>
      </c>
      <c r="F135" s="8">
        <v>27.089497070545594</v>
      </c>
      <c r="G135" s="8">
        <v>22.973130588252477</v>
      </c>
      <c r="H135" s="8">
        <v>-2.549</v>
      </c>
      <c r="I135" s="7">
        <v>11.7</v>
      </c>
      <c r="J135" s="7">
        <v>16.5</v>
      </c>
      <c r="K135" s="9">
        <v>158</v>
      </c>
      <c r="L135" s="2">
        <v>127</v>
      </c>
      <c r="M135" s="2">
        <v>16.9</v>
      </c>
      <c r="N135" s="2"/>
      <c r="O135" s="2">
        <v>18.7</v>
      </c>
      <c r="P135" s="2">
        <v>11.8</v>
      </c>
      <c r="Q135" s="2"/>
      <c r="R135" s="2"/>
      <c r="S135" s="10">
        <f t="shared" si="12"/>
        <v>16129</v>
      </c>
      <c r="T135" s="10">
        <f t="shared" si="13"/>
        <v>2793567</v>
      </c>
      <c r="U135" s="10" t="e">
        <f>QUOTIENT(T135,$T$204)</f>
        <v>#NAME?</v>
      </c>
      <c r="V135" s="10" t="e">
        <f t="shared" si="14"/>
        <v>#NAME?</v>
      </c>
    </row>
    <row r="136" spans="1:22" ht="12.75">
      <c r="A136" s="2">
        <f t="shared" si="11"/>
        <v>135</v>
      </c>
      <c r="B136" s="9">
        <v>106</v>
      </c>
      <c r="C136" s="2">
        <f t="shared" si="10"/>
        <v>3</v>
      </c>
      <c r="D136" s="7">
        <v>3</v>
      </c>
      <c r="E136" s="7">
        <v>1</v>
      </c>
      <c r="F136" s="8">
        <v>22.444780764725476</v>
      </c>
      <c r="G136" s="8">
        <v>23.9515576107987</v>
      </c>
      <c r="H136" s="8">
        <v>-2.2560000000000002</v>
      </c>
      <c r="I136" s="7">
        <v>17.5</v>
      </c>
      <c r="J136" s="7">
        <v>17.9</v>
      </c>
      <c r="K136" s="9">
        <v>106</v>
      </c>
      <c r="L136" s="2">
        <v>195</v>
      </c>
      <c r="M136" s="2">
        <v>15.9</v>
      </c>
      <c r="N136" s="2"/>
      <c r="O136" s="2">
        <v>22.2</v>
      </c>
      <c r="P136" s="2">
        <v>12.7</v>
      </c>
      <c r="Q136" s="2"/>
      <c r="R136" s="2"/>
      <c r="S136" s="10">
        <f t="shared" si="12"/>
        <v>38025</v>
      </c>
      <c r="T136" s="10">
        <f t="shared" si="13"/>
        <v>2831592</v>
      </c>
      <c r="U136" s="10" t="e">
        <f>QUOTIENT(T136,$T$204)</f>
        <v>#NAME?</v>
      </c>
      <c r="V136" s="10" t="e">
        <f t="shared" si="14"/>
        <v>#NAME?</v>
      </c>
    </row>
    <row r="137" spans="1:22" ht="12.75">
      <c r="A137" s="2">
        <f t="shared" si="11"/>
        <v>136</v>
      </c>
      <c r="B137" s="9">
        <v>157</v>
      </c>
      <c r="C137" s="2">
        <f t="shared" si="10"/>
        <v>3</v>
      </c>
      <c r="D137" s="7">
        <v>3</v>
      </c>
      <c r="E137" s="7">
        <v>1</v>
      </c>
      <c r="F137" s="8">
        <v>28.004156224695507</v>
      </c>
      <c r="G137" s="8">
        <v>25.467163593593376</v>
      </c>
      <c r="H137" s="8">
        <v>-2.709</v>
      </c>
      <c r="I137" s="7">
        <v>8.9</v>
      </c>
      <c r="J137" s="7">
        <v>14</v>
      </c>
      <c r="K137" s="9">
        <v>157</v>
      </c>
      <c r="L137" s="2">
        <v>92</v>
      </c>
      <c r="M137" s="2">
        <v>11.8</v>
      </c>
      <c r="N137" s="2"/>
      <c r="O137" s="2">
        <v>15.8</v>
      </c>
      <c r="P137" s="2">
        <v>12.7</v>
      </c>
      <c r="Q137" s="2"/>
      <c r="R137" s="2" t="s">
        <v>24</v>
      </c>
      <c r="S137" s="10">
        <f t="shared" si="12"/>
        <v>8464</v>
      </c>
      <c r="T137" s="10">
        <f t="shared" si="13"/>
        <v>2840056</v>
      </c>
      <c r="U137" s="10" t="e">
        <f>QUOTIENT(T137,$T$204)</f>
        <v>#NAME?</v>
      </c>
      <c r="V137" s="10" t="e">
        <f t="shared" si="14"/>
        <v>#NAME?</v>
      </c>
    </row>
    <row r="138" spans="1:22" ht="12.75">
      <c r="A138" s="2">
        <f t="shared" si="11"/>
        <v>137</v>
      </c>
      <c r="B138" s="9">
        <v>107</v>
      </c>
      <c r="C138" s="2">
        <f t="shared" si="10"/>
        <v>3</v>
      </c>
      <c r="D138" s="7">
        <v>3</v>
      </c>
      <c r="E138" s="7">
        <v>1</v>
      </c>
      <c r="F138" s="8">
        <v>20.43499173194419</v>
      </c>
      <c r="G138" s="8">
        <v>25.640578937991485</v>
      </c>
      <c r="H138" s="8">
        <v>-2.032</v>
      </c>
      <c r="I138" s="7">
        <v>11.7</v>
      </c>
      <c r="J138" s="7">
        <v>17</v>
      </c>
      <c r="K138" s="9">
        <v>107</v>
      </c>
      <c r="L138" s="2">
        <v>130</v>
      </c>
      <c r="M138" s="2">
        <v>16</v>
      </c>
      <c r="N138" s="2"/>
      <c r="O138" s="2">
        <v>17.9</v>
      </c>
      <c r="P138" s="2">
        <v>10.2</v>
      </c>
      <c r="Q138" s="2"/>
      <c r="R138" s="2"/>
      <c r="S138" s="10">
        <f t="shared" si="12"/>
        <v>16900</v>
      </c>
      <c r="T138" s="10">
        <f t="shared" si="13"/>
        <v>2856956</v>
      </c>
      <c r="U138" s="10" t="e">
        <f>QUOTIENT(T138,$T$204)</f>
        <v>#NAME?</v>
      </c>
      <c r="V138" s="10" t="e">
        <f t="shared" si="14"/>
        <v>#NAME?</v>
      </c>
    </row>
    <row r="139" spans="1:22" ht="12.75">
      <c r="A139" s="2">
        <f t="shared" si="11"/>
        <v>138</v>
      </c>
      <c r="B139" s="9">
        <v>156</v>
      </c>
      <c r="C139" s="2">
        <f t="shared" si="10"/>
        <v>3</v>
      </c>
      <c r="D139" s="7">
        <v>3</v>
      </c>
      <c r="E139" s="7">
        <v>1</v>
      </c>
      <c r="F139" s="8">
        <v>29.843491054525142</v>
      </c>
      <c r="G139" s="8">
        <v>25.70610371951529</v>
      </c>
      <c r="H139" s="8">
        <v>-2.524</v>
      </c>
      <c r="I139" s="7">
        <v>14.8</v>
      </c>
      <c r="J139" s="7">
        <v>16.3</v>
      </c>
      <c r="K139" s="9">
        <v>156</v>
      </c>
      <c r="L139" s="2">
        <v>166</v>
      </c>
      <c r="M139" s="2">
        <v>15.5</v>
      </c>
      <c r="N139" s="2"/>
      <c r="O139" s="2">
        <v>21</v>
      </c>
      <c r="P139" s="2">
        <v>12.8</v>
      </c>
      <c r="Q139" s="2"/>
      <c r="R139" s="2"/>
      <c r="S139" s="10">
        <f t="shared" si="12"/>
        <v>27556</v>
      </c>
      <c r="T139" s="10">
        <f t="shared" si="13"/>
        <v>2884512</v>
      </c>
      <c r="U139" s="10" t="e">
        <f>QUOTIENT(T139,$T$204)</f>
        <v>#NAME?</v>
      </c>
      <c r="V139" s="10" t="e">
        <f t="shared" si="14"/>
        <v>#NAME?</v>
      </c>
    </row>
    <row r="140" spans="1:22" ht="12.75">
      <c r="A140" s="2">
        <f t="shared" si="11"/>
        <v>139</v>
      </c>
      <c r="B140" s="9">
        <v>152</v>
      </c>
      <c r="C140" s="2">
        <f t="shared" si="10"/>
        <v>3</v>
      </c>
      <c r="D140" s="7">
        <v>3</v>
      </c>
      <c r="E140" s="7">
        <v>1</v>
      </c>
      <c r="F140" s="8">
        <v>24.872663939718787</v>
      </c>
      <c r="G140" s="8">
        <v>25.751301006003803</v>
      </c>
      <c r="H140" s="8">
        <v>-2.447</v>
      </c>
      <c r="I140" s="7">
        <v>11.8</v>
      </c>
      <c r="J140" s="7">
        <v>16.5</v>
      </c>
      <c r="K140" s="9">
        <v>152</v>
      </c>
      <c r="L140" s="2">
        <v>139</v>
      </c>
      <c r="M140" s="2">
        <v>15.3</v>
      </c>
      <c r="N140" s="2"/>
      <c r="O140" s="2">
        <v>19.1</v>
      </c>
      <c r="P140" s="2">
        <v>12.2</v>
      </c>
      <c r="Q140" s="2"/>
      <c r="R140" s="2"/>
      <c r="S140" s="10">
        <f t="shared" si="12"/>
        <v>19321</v>
      </c>
      <c r="T140" s="10">
        <f t="shared" si="13"/>
        <v>2903833</v>
      </c>
      <c r="U140" s="10" t="e">
        <f>QUOTIENT(T140,$T$204)</f>
        <v>#NAME?</v>
      </c>
      <c r="V140" s="10" t="e">
        <f t="shared" si="14"/>
        <v>#NAME?</v>
      </c>
    </row>
    <row r="141" spans="1:22" ht="12.75">
      <c r="A141" s="2">
        <f t="shared" si="11"/>
        <v>140</v>
      </c>
      <c r="B141" s="9">
        <v>151</v>
      </c>
      <c r="C141" s="2">
        <f t="shared" si="10"/>
        <v>3</v>
      </c>
      <c r="D141" s="7">
        <v>3</v>
      </c>
      <c r="E141" s="7">
        <v>1</v>
      </c>
      <c r="F141" s="8">
        <v>22.605995362851782</v>
      </c>
      <c r="G141" s="8">
        <v>26.914719917077413</v>
      </c>
      <c r="H141" s="8">
        <v>-2.41</v>
      </c>
      <c r="I141" s="7">
        <v>13.5</v>
      </c>
      <c r="J141" s="7">
        <v>17.5</v>
      </c>
      <c r="K141" s="9">
        <v>151</v>
      </c>
      <c r="L141" s="2">
        <v>157</v>
      </c>
      <c r="M141" s="2">
        <v>16.2</v>
      </c>
      <c r="N141" s="2"/>
      <c r="O141" s="2">
        <v>21.2</v>
      </c>
      <c r="P141" s="2">
        <v>10.6</v>
      </c>
      <c r="Q141" s="2"/>
      <c r="R141" s="2"/>
      <c r="S141" s="10">
        <f t="shared" si="12"/>
        <v>24649</v>
      </c>
      <c r="T141" s="10">
        <f t="shared" si="13"/>
        <v>2928482</v>
      </c>
      <c r="U141" s="10" t="e">
        <f>QUOTIENT(T141,$T$204)</f>
        <v>#NAME?</v>
      </c>
      <c r="V141" s="10" t="e">
        <f t="shared" si="14"/>
        <v>#NAME?</v>
      </c>
    </row>
    <row r="142" spans="1:22" ht="12.75">
      <c r="A142" s="2">
        <f t="shared" si="11"/>
        <v>141</v>
      </c>
      <c r="B142" s="9">
        <v>153</v>
      </c>
      <c r="C142" s="2">
        <f t="shared" si="10"/>
        <v>3</v>
      </c>
      <c r="D142" s="7">
        <v>3</v>
      </c>
      <c r="E142" s="7">
        <v>1</v>
      </c>
      <c r="F142" s="8">
        <v>27.245694408824015</v>
      </c>
      <c r="G142" s="8">
        <v>27.39534218331605</v>
      </c>
      <c r="H142" s="8">
        <v>-2.573</v>
      </c>
      <c r="I142" s="7">
        <v>10.7</v>
      </c>
      <c r="J142" s="7">
        <v>15</v>
      </c>
      <c r="K142" s="9">
        <v>153</v>
      </c>
      <c r="L142" s="2">
        <v>118</v>
      </c>
      <c r="M142" s="2">
        <v>16.8</v>
      </c>
      <c r="N142" s="2"/>
      <c r="O142" s="2">
        <v>16.9</v>
      </c>
      <c r="P142" s="2">
        <v>10.5</v>
      </c>
      <c r="Q142" s="2"/>
      <c r="R142" s="2"/>
      <c r="S142" s="10">
        <f t="shared" si="12"/>
        <v>13924</v>
      </c>
      <c r="T142" s="10">
        <f t="shared" si="13"/>
        <v>2942406</v>
      </c>
      <c r="U142" s="10" t="e">
        <f>QUOTIENT(T142,$T$204)</f>
        <v>#NAME?</v>
      </c>
      <c r="V142" s="10" t="e">
        <f t="shared" si="14"/>
        <v>#NAME?</v>
      </c>
    </row>
    <row r="143" spans="1:22" ht="12.75">
      <c r="A143" s="2">
        <f t="shared" si="11"/>
        <v>142</v>
      </c>
      <c r="B143" s="9">
        <v>155</v>
      </c>
      <c r="C143" s="2">
        <f t="shared" si="10"/>
        <v>3</v>
      </c>
      <c r="D143" s="7">
        <v>3</v>
      </c>
      <c r="E143" s="7">
        <v>1</v>
      </c>
      <c r="F143" s="8">
        <v>28.526839372955436</v>
      </c>
      <c r="G143" s="8">
        <v>27.418333070221454</v>
      </c>
      <c r="H143" s="8">
        <v>-2.679</v>
      </c>
      <c r="I143" s="7">
        <v>9.6</v>
      </c>
      <c r="J143" s="7">
        <v>15.2</v>
      </c>
      <c r="K143" s="9">
        <v>155</v>
      </c>
      <c r="L143" s="2">
        <v>102</v>
      </c>
      <c r="M143" s="2">
        <v>15.8</v>
      </c>
      <c r="N143" s="2"/>
      <c r="O143" s="2">
        <v>17.6</v>
      </c>
      <c r="P143" s="2">
        <v>12.2</v>
      </c>
      <c r="Q143" s="2"/>
      <c r="R143" s="2"/>
      <c r="S143" s="10">
        <f t="shared" si="12"/>
        <v>10404</v>
      </c>
      <c r="T143" s="10">
        <f t="shared" si="13"/>
        <v>2952810</v>
      </c>
      <c r="U143" s="10" t="e">
        <f>QUOTIENT(T143,$T$204)</f>
        <v>#NAME?</v>
      </c>
      <c r="V143" s="10" t="e">
        <f t="shared" si="14"/>
        <v>#NAME?</v>
      </c>
    </row>
    <row r="144" spans="1:22" ht="12.75">
      <c r="A144" s="2">
        <f t="shared" si="11"/>
        <v>143</v>
      </c>
      <c r="B144" s="9">
        <v>150</v>
      </c>
      <c r="C144" s="2">
        <f t="shared" si="10"/>
        <v>3</v>
      </c>
      <c r="D144" s="7">
        <v>3</v>
      </c>
      <c r="E144" s="7">
        <v>1</v>
      </c>
      <c r="F144" s="8">
        <v>20.57023282275194</v>
      </c>
      <c r="G144" s="8">
        <v>28.425880689571933</v>
      </c>
      <c r="H144" s="8">
        <v>-2.334</v>
      </c>
      <c r="I144" s="7">
        <v>8.8</v>
      </c>
      <c r="J144" s="7">
        <v>14.1</v>
      </c>
      <c r="K144" s="9">
        <v>150</v>
      </c>
      <c r="L144" s="2">
        <v>101</v>
      </c>
      <c r="M144" s="2">
        <v>12.1</v>
      </c>
      <c r="N144" s="2"/>
      <c r="O144" s="2">
        <v>16.2</v>
      </c>
      <c r="P144" s="2">
        <v>11.3</v>
      </c>
      <c r="Q144" s="2"/>
      <c r="R144" s="2"/>
      <c r="S144" s="10">
        <f t="shared" si="12"/>
        <v>10201</v>
      </c>
      <c r="T144" s="10">
        <f t="shared" si="13"/>
        <v>2963011</v>
      </c>
      <c r="U144" s="10" t="e">
        <f>QUOTIENT(T144,$T$204)</f>
        <v>#NAME?</v>
      </c>
      <c r="V144" s="10" t="e">
        <f t="shared" si="14"/>
        <v>#NAME?</v>
      </c>
    </row>
    <row r="145" spans="1:22" ht="12.75">
      <c r="A145" s="2">
        <f t="shared" si="11"/>
        <v>144</v>
      </c>
      <c r="B145" s="9">
        <v>154</v>
      </c>
      <c r="C145" s="2">
        <f t="shared" si="10"/>
        <v>3</v>
      </c>
      <c r="D145" s="7">
        <v>3</v>
      </c>
      <c r="E145" s="7">
        <v>1</v>
      </c>
      <c r="F145" s="8">
        <v>29.662828173008535</v>
      </c>
      <c r="G145" s="8">
        <v>29.058142341494772</v>
      </c>
      <c r="H145" s="8">
        <v>-2.81</v>
      </c>
      <c r="I145" s="7">
        <v>12.3</v>
      </c>
      <c r="J145" s="7">
        <v>18</v>
      </c>
      <c r="K145" s="9">
        <v>154</v>
      </c>
      <c r="L145" s="2">
        <v>142</v>
      </c>
      <c r="M145" s="2">
        <v>16.7</v>
      </c>
      <c r="N145" s="2"/>
      <c r="O145" s="2">
        <v>22.1</v>
      </c>
      <c r="P145" s="2">
        <v>13.3</v>
      </c>
      <c r="Q145" s="2"/>
      <c r="R145" s="2"/>
      <c r="S145" s="10">
        <f t="shared" si="12"/>
        <v>20164</v>
      </c>
      <c r="T145" s="10">
        <f t="shared" si="13"/>
        <v>2983175</v>
      </c>
      <c r="U145" s="10" t="e">
        <f>QUOTIENT(T145,$T$204)</f>
        <v>#NAME?</v>
      </c>
      <c r="V145" s="10" t="e">
        <f t="shared" si="14"/>
        <v>#NAME?</v>
      </c>
    </row>
    <row r="146" spans="1:22" ht="12.75">
      <c r="A146" s="2">
        <f t="shared" si="11"/>
        <v>145</v>
      </c>
      <c r="B146" s="9">
        <v>149</v>
      </c>
      <c r="C146" s="2">
        <f t="shared" si="10"/>
        <v>3</v>
      </c>
      <c r="D146" s="7">
        <v>3</v>
      </c>
      <c r="E146" s="7">
        <v>1</v>
      </c>
      <c r="F146" s="8">
        <v>21.731246891674854</v>
      </c>
      <c r="G146" s="8">
        <v>30.61856131651309</v>
      </c>
      <c r="H146" s="8">
        <v>-2.508</v>
      </c>
      <c r="I146" s="7">
        <v>11.1</v>
      </c>
      <c r="J146" s="7">
        <v>16.2</v>
      </c>
      <c r="K146" s="9">
        <v>149</v>
      </c>
      <c r="L146" s="2">
        <v>136</v>
      </c>
      <c r="M146" s="2">
        <v>14.7</v>
      </c>
      <c r="N146" s="2"/>
      <c r="O146" s="2">
        <v>20</v>
      </c>
      <c r="P146" s="2">
        <v>10.7</v>
      </c>
      <c r="Q146" s="2"/>
      <c r="R146" s="2"/>
      <c r="S146" s="10">
        <f t="shared" si="12"/>
        <v>18496</v>
      </c>
      <c r="T146" s="10">
        <f t="shared" si="13"/>
        <v>3001671</v>
      </c>
      <c r="U146" s="10" t="e">
        <f>QUOTIENT(T146,$T$204)</f>
        <v>#NAME?</v>
      </c>
      <c r="V146" s="10" t="e">
        <f t="shared" si="14"/>
        <v>#NAME?</v>
      </c>
    </row>
    <row r="147" spans="1:22" ht="12.75">
      <c r="A147" s="2">
        <f t="shared" si="11"/>
        <v>146</v>
      </c>
      <c r="B147" s="9">
        <v>148</v>
      </c>
      <c r="C147" s="2">
        <f t="shared" si="10"/>
        <v>3</v>
      </c>
      <c r="D147" s="7">
        <v>3</v>
      </c>
      <c r="E147" s="7">
        <v>1</v>
      </c>
      <c r="F147" s="8">
        <v>22.64647940252953</v>
      </c>
      <c r="G147" s="8">
        <v>30.658554454357528</v>
      </c>
      <c r="H147" s="8">
        <v>-2.746</v>
      </c>
      <c r="I147" s="7">
        <v>15.3</v>
      </c>
      <c r="J147" s="7">
        <v>16</v>
      </c>
      <c r="K147" s="9">
        <v>148</v>
      </c>
      <c r="L147" s="2">
        <v>172</v>
      </c>
      <c r="M147" s="2">
        <v>14.9</v>
      </c>
      <c r="N147" s="2"/>
      <c r="O147" s="2">
        <v>18.8</v>
      </c>
      <c r="P147" s="2">
        <v>11.3</v>
      </c>
      <c r="Q147" s="2"/>
      <c r="R147" s="2"/>
      <c r="S147" s="10">
        <f t="shared" si="12"/>
        <v>29584</v>
      </c>
      <c r="T147" s="10">
        <f t="shared" si="13"/>
        <v>3031255</v>
      </c>
      <c r="U147" s="10" t="e">
        <f>QUOTIENT(T147,$T$204)</f>
        <v>#NAME?</v>
      </c>
      <c r="V147" s="10" t="e">
        <f t="shared" si="14"/>
        <v>#NAME?</v>
      </c>
    </row>
    <row r="148" spans="1:22" ht="12.75">
      <c r="A148" s="2">
        <f t="shared" si="11"/>
        <v>147</v>
      </c>
      <c r="B148" s="9">
        <v>144</v>
      </c>
      <c r="C148" s="2">
        <f t="shared" si="10"/>
        <v>3</v>
      </c>
      <c r="D148" s="7">
        <v>3</v>
      </c>
      <c r="E148" s="7">
        <v>1</v>
      </c>
      <c r="F148" s="8">
        <v>25.891974444870296</v>
      </c>
      <c r="G148" s="8">
        <v>31.105704250445505</v>
      </c>
      <c r="H148" s="8">
        <v>-3.047</v>
      </c>
      <c r="I148" s="7">
        <v>10.5</v>
      </c>
      <c r="J148" s="7">
        <v>15.6</v>
      </c>
      <c r="K148" s="9">
        <v>144</v>
      </c>
      <c r="L148" s="2">
        <v>110</v>
      </c>
      <c r="M148" s="2">
        <v>14.6</v>
      </c>
      <c r="N148" s="2"/>
      <c r="O148" s="2">
        <v>18.3</v>
      </c>
      <c r="P148" s="2">
        <v>11.8</v>
      </c>
      <c r="Q148" s="2"/>
      <c r="R148" s="2" t="s">
        <v>26</v>
      </c>
      <c r="S148" s="10">
        <f t="shared" si="12"/>
        <v>12100</v>
      </c>
      <c r="T148" s="10">
        <f t="shared" si="13"/>
        <v>3043355</v>
      </c>
      <c r="U148" s="10" t="e">
        <f>QUOTIENT(T148,$T$204)</f>
        <v>#NAME?</v>
      </c>
      <c r="V148" s="10" t="e">
        <f t="shared" si="14"/>
        <v>#NAME?</v>
      </c>
    </row>
    <row r="149" spans="1:22" ht="12.75">
      <c r="A149" s="2">
        <f t="shared" si="11"/>
        <v>148</v>
      </c>
      <c r="B149" s="9">
        <v>145</v>
      </c>
      <c r="C149" s="2">
        <f t="shared" si="10"/>
        <v>3</v>
      </c>
      <c r="D149" s="7">
        <v>3</v>
      </c>
      <c r="E149" s="7">
        <v>1</v>
      </c>
      <c r="F149" s="8">
        <v>26.41524585489111</v>
      </c>
      <c r="G149" s="8">
        <v>31.263543667115822</v>
      </c>
      <c r="H149" s="8">
        <v>-3.032</v>
      </c>
      <c r="I149" s="7">
        <v>12</v>
      </c>
      <c r="J149" s="7">
        <v>15.8</v>
      </c>
      <c r="K149" s="9">
        <v>145</v>
      </c>
      <c r="L149" s="2">
        <v>133</v>
      </c>
      <c r="M149" s="2">
        <v>15.9</v>
      </c>
      <c r="N149" s="2"/>
      <c r="O149" s="2">
        <v>19.8</v>
      </c>
      <c r="P149" s="2">
        <v>12.1</v>
      </c>
      <c r="Q149" s="2"/>
      <c r="R149" s="2" t="s">
        <v>27</v>
      </c>
      <c r="S149" s="10">
        <f t="shared" si="12"/>
        <v>17689</v>
      </c>
      <c r="T149" s="10">
        <f t="shared" si="13"/>
        <v>3061044</v>
      </c>
      <c r="U149" s="10" t="e">
        <f>QUOTIENT(T149,$T$204)</f>
        <v>#NAME?</v>
      </c>
      <c r="V149" s="10" t="e">
        <f t="shared" si="14"/>
        <v>#NAME?</v>
      </c>
    </row>
    <row r="150" spans="1:22" ht="12.75">
      <c r="A150" s="2">
        <f t="shared" si="11"/>
        <v>149</v>
      </c>
      <c r="B150" s="9">
        <v>197</v>
      </c>
      <c r="C150" s="2">
        <f t="shared" si="10"/>
        <v>3</v>
      </c>
      <c r="D150" s="7">
        <v>4</v>
      </c>
      <c r="E150" s="7">
        <v>1</v>
      </c>
      <c r="F150" s="8">
        <v>29.527081296602162</v>
      </c>
      <c r="G150" s="8">
        <v>32.21193224977115</v>
      </c>
      <c r="H150" s="8">
        <v>-3.254</v>
      </c>
      <c r="I150" s="7">
        <v>14.3</v>
      </c>
      <c r="J150" s="7">
        <v>16.9</v>
      </c>
      <c r="K150" s="9">
        <v>197</v>
      </c>
      <c r="L150" s="2">
        <v>164</v>
      </c>
      <c r="M150" s="2">
        <v>17.2</v>
      </c>
      <c r="N150" s="2"/>
      <c r="O150" s="2">
        <v>19.9</v>
      </c>
      <c r="P150" s="2">
        <v>10.4</v>
      </c>
      <c r="Q150" s="2"/>
      <c r="R150" s="2"/>
      <c r="S150" s="10">
        <f t="shared" si="12"/>
        <v>26896</v>
      </c>
      <c r="T150" s="10">
        <f t="shared" si="13"/>
        <v>3087940</v>
      </c>
      <c r="U150" s="10" t="e">
        <f>QUOTIENT(T150,$T$204)</f>
        <v>#NAME?</v>
      </c>
      <c r="V150" s="10" t="e">
        <f t="shared" si="14"/>
        <v>#NAME?</v>
      </c>
    </row>
    <row r="151" spans="1:22" ht="12.75">
      <c r="A151" s="2">
        <f t="shared" si="11"/>
        <v>150</v>
      </c>
      <c r="B151" s="9">
        <v>147</v>
      </c>
      <c r="C151" s="2">
        <f t="shared" si="10"/>
        <v>3</v>
      </c>
      <c r="D151" s="7">
        <v>3</v>
      </c>
      <c r="E151" s="7">
        <v>1</v>
      </c>
      <c r="F151" s="8">
        <v>23.755644018262945</v>
      </c>
      <c r="G151" s="8">
        <v>33.97553559015028</v>
      </c>
      <c r="H151" s="8">
        <v>-2.771</v>
      </c>
      <c r="I151" s="7">
        <v>16.1</v>
      </c>
      <c r="J151" s="7">
        <v>16.3</v>
      </c>
      <c r="K151" s="9">
        <v>147</v>
      </c>
      <c r="L151" s="2">
        <v>182</v>
      </c>
      <c r="M151" s="2">
        <v>14.8</v>
      </c>
      <c r="N151" s="2"/>
      <c r="O151" s="2">
        <v>18.8</v>
      </c>
      <c r="P151" s="2">
        <v>11.7</v>
      </c>
      <c r="Q151" s="2"/>
      <c r="R151" s="2"/>
      <c r="S151" s="10">
        <f t="shared" si="12"/>
        <v>33124</v>
      </c>
      <c r="T151" s="10">
        <f t="shared" si="13"/>
        <v>3121064</v>
      </c>
      <c r="U151" s="10" t="e">
        <f>QUOTIENT(T151,$T$204)</f>
        <v>#NAME?</v>
      </c>
      <c r="V151" s="10" t="e">
        <f t="shared" si="14"/>
        <v>#NAME?</v>
      </c>
    </row>
    <row r="152" spans="1:22" ht="12.75">
      <c r="A152" s="2">
        <f t="shared" si="11"/>
        <v>151</v>
      </c>
      <c r="B152" s="9">
        <v>137</v>
      </c>
      <c r="C152" s="2">
        <f t="shared" si="10"/>
        <v>3</v>
      </c>
      <c r="D152" s="7">
        <v>3</v>
      </c>
      <c r="E152" s="7">
        <v>1</v>
      </c>
      <c r="F152" s="8">
        <v>20.18759893943866</v>
      </c>
      <c r="G152" s="8">
        <v>33.97705725957407</v>
      </c>
      <c r="H152" s="8">
        <v>-2.742</v>
      </c>
      <c r="I152" s="7">
        <v>13</v>
      </c>
      <c r="J152" s="7">
        <v>15.5</v>
      </c>
      <c r="K152" s="9">
        <v>137</v>
      </c>
      <c r="L152" s="2">
        <v>149</v>
      </c>
      <c r="M152" s="2">
        <v>15.5</v>
      </c>
      <c r="N152" s="2"/>
      <c r="O152" s="2">
        <v>19.9</v>
      </c>
      <c r="P152" s="2">
        <v>10.7</v>
      </c>
      <c r="Q152" s="2"/>
      <c r="R152" s="2"/>
      <c r="S152" s="10">
        <f t="shared" si="12"/>
        <v>22201</v>
      </c>
      <c r="T152" s="10">
        <f t="shared" si="13"/>
        <v>3143265</v>
      </c>
      <c r="U152" s="10" t="e">
        <f>QUOTIENT(T152,$T$204)</f>
        <v>#NAME?</v>
      </c>
      <c r="V152" s="10" t="e">
        <f t="shared" si="14"/>
        <v>#NAME?</v>
      </c>
    </row>
    <row r="153" spans="1:22" ht="12.75">
      <c r="A153" s="2">
        <f t="shared" si="11"/>
        <v>152</v>
      </c>
      <c r="B153" s="9">
        <v>146</v>
      </c>
      <c r="C153" s="2">
        <f t="shared" si="10"/>
        <v>3</v>
      </c>
      <c r="D153" s="7">
        <v>3</v>
      </c>
      <c r="E153" s="7">
        <v>1</v>
      </c>
      <c r="F153" s="8">
        <v>24.1249995974338</v>
      </c>
      <c r="G153" s="8">
        <v>34.03951571312111</v>
      </c>
      <c r="H153" s="8">
        <v>-2.943</v>
      </c>
      <c r="I153" s="7">
        <v>15.3</v>
      </c>
      <c r="J153" s="7">
        <v>16.5</v>
      </c>
      <c r="K153" s="9">
        <v>146</v>
      </c>
      <c r="L153" s="2">
        <v>172</v>
      </c>
      <c r="M153" s="2">
        <v>14.8</v>
      </c>
      <c r="N153" s="2"/>
      <c r="O153" s="2">
        <v>20</v>
      </c>
      <c r="P153" s="2">
        <v>12.3</v>
      </c>
      <c r="Q153" s="2"/>
      <c r="R153" s="2"/>
      <c r="S153" s="10">
        <f t="shared" si="12"/>
        <v>29584</v>
      </c>
      <c r="T153" s="10">
        <f t="shared" si="13"/>
        <v>3172849</v>
      </c>
      <c r="U153" s="10" t="e">
        <f>QUOTIENT(T153,$T$204)</f>
        <v>#NAME?</v>
      </c>
      <c r="V153" s="10" t="e">
        <f t="shared" si="14"/>
        <v>#NAME?</v>
      </c>
    </row>
    <row r="154" spans="1:22" ht="12.75">
      <c r="A154" s="2">
        <f t="shared" si="11"/>
        <v>153</v>
      </c>
      <c r="B154" s="9">
        <v>143</v>
      </c>
      <c r="C154" s="2">
        <f t="shared" si="10"/>
        <v>3</v>
      </c>
      <c r="D154" s="7">
        <v>3</v>
      </c>
      <c r="E154" s="7">
        <v>1</v>
      </c>
      <c r="F154" s="8">
        <v>27.89020164646595</v>
      </c>
      <c r="G154" s="8">
        <v>34.248918506713004</v>
      </c>
      <c r="H154" s="8">
        <v>-2.971</v>
      </c>
      <c r="I154" s="7">
        <v>17.8</v>
      </c>
      <c r="J154" s="7">
        <v>18</v>
      </c>
      <c r="K154" s="9">
        <v>143</v>
      </c>
      <c r="L154" s="2">
        <v>200</v>
      </c>
      <c r="M154" s="2">
        <v>16.3</v>
      </c>
      <c r="N154" s="2"/>
      <c r="O154" s="2">
        <v>20.6</v>
      </c>
      <c r="P154" s="2">
        <v>11.3</v>
      </c>
      <c r="Q154" s="2"/>
      <c r="R154" s="2"/>
      <c r="S154" s="10">
        <f t="shared" si="12"/>
        <v>40000</v>
      </c>
      <c r="T154" s="10">
        <f t="shared" si="13"/>
        <v>3212849</v>
      </c>
      <c r="U154" s="10" t="e">
        <f>QUOTIENT(T154,$T$204)</f>
        <v>#NAME?</v>
      </c>
      <c r="V154" s="10" t="e">
        <f t="shared" si="14"/>
        <v>#NAME?</v>
      </c>
    </row>
    <row r="155" spans="1:22" ht="12.75">
      <c r="A155" s="2">
        <f t="shared" si="11"/>
        <v>154</v>
      </c>
      <c r="B155" s="9">
        <v>142</v>
      </c>
      <c r="C155" s="2">
        <f t="shared" si="10"/>
        <v>3</v>
      </c>
      <c r="D155" s="7">
        <v>3</v>
      </c>
      <c r="E155" s="7">
        <v>1</v>
      </c>
      <c r="F155" s="8">
        <v>27.816313431631414</v>
      </c>
      <c r="G155" s="8">
        <v>34.45232581166678</v>
      </c>
      <c r="H155" s="8">
        <v>-2.923</v>
      </c>
      <c r="I155" s="7">
        <v>9.8</v>
      </c>
      <c r="J155" s="7">
        <v>12.5</v>
      </c>
      <c r="K155" s="9">
        <v>142</v>
      </c>
      <c r="L155" s="2">
        <v>99</v>
      </c>
      <c r="M155" s="2">
        <v>16.3</v>
      </c>
      <c r="N155" s="2"/>
      <c r="O155" s="2">
        <v>12.3</v>
      </c>
      <c r="P155" s="2">
        <v>8.5</v>
      </c>
      <c r="Q155" s="2"/>
      <c r="R155" s="2" t="s">
        <v>28</v>
      </c>
      <c r="S155" s="10">
        <f t="shared" si="12"/>
        <v>9801</v>
      </c>
      <c r="T155" s="10">
        <f t="shared" si="13"/>
        <v>3222650</v>
      </c>
      <c r="U155" s="10" t="e">
        <f>QUOTIENT(T155,$T$204)</f>
        <v>#NAME?</v>
      </c>
      <c r="V155" s="10" t="e">
        <f t="shared" si="14"/>
        <v>#NAME?</v>
      </c>
    </row>
    <row r="156" spans="1:22" ht="12.75">
      <c r="A156" s="2">
        <f t="shared" si="11"/>
        <v>155</v>
      </c>
      <c r="B156" s="9">
        <v>138</v>
      </c>
      <c r="C156" s="2">
        <f t="shared" si="10"/>
        <v>3</v>
      </c>
      <c r="D156" s="7">
        <v>3</v>
      </c>
      <c r="E156" s="7">
        <v>1</v>
      </c>
      <c r="F156" s="8">
        <v>22.390234597064236</v>
      </c>
      <c r="G156" s="8">
        <v>36.6460460493138</v>
      </c>
      <c r="H156" s="8">
        <v>-3.244</v>
      </c>
      <c r="I156" s="7">
        <v>12.1</v>
      </c>
      <c r="J156" s="7">
        <v>15.5</v>
      </c>
      <c r="K156" s="9">
        <v>138</v>
      </c>
      <c r="L156" s="2">
        <v>140</v>
      </c>
      <c r="M156" s="2">
        <v>15.2</v>
      </c>
      <c r="N156" s="2"/>
      <c r="O156" s="2">
        <v>18.2</v>
      </c>
      <c r="P156" s="2">
        <v>10.4</v>
      </c>
      <c r="Q156" s="2"/>
      <c r="R156" s="2"/>
      <c r="S156" s="10">
        <f t="shared" si="12"/>
        <v>19600</v>
      </c>
      <c r="T156" s="10">
        <f t="shared" si="13"/>
        <v>3242250</v>
      </c>
      <c r="U156" s="10" t="e">
        <f>QUOTIENT(T156,$T$204)</f>
        <v>#NAME?</v>
      </c>
      <c r="V156" s="10" t="e">
        <f t="shared" si="14"/>
        <v>#NAME?</v>
      </c>
    </row>
    <row r="157" spans="1:22" ht="12.75">
      <c r="A157" s="2">
        <f t="shared" si="11"/>
        <v>156</v>
      </c>
      <c r="B157" s="9">
        <v>140</v>
      </c>
      <c r="C157" s="2">
        <f t="shared" si="10"/>
        <v>3</v>
      </c>
      <c r="D157" s="7">
        <v>3</v>
      </c>
      <c r="E157" s="7">
        <v>1</v>
      </c>
      <c r="F157" s="8">
        <v>25.74763424633712</v>
      </c>
      <c r="G157" s="8">
        <v>36.89268058676203</v>
      </c>
      <c r="H157" s="8">
        <v>-3.65</v>
      </c>
      <c r="I157" s="7">
        <v>13.1</v>
      </c>
      <c r="J157" s="7">
        <v>17.8</v>
      </c>
      <c r="K157" s="9">
        <v>140</v>
      </c>
      <c r="L157" s="2">
        <v>150</v>
      </c>
      <c r="M157" s="2">
        <v>14.2</v>
      </c>
      <c r="N157" s="2"/>
      <c r="O157" s="2">
        <v>21.3</v>
      </c>
      <c r="P157" s="2">
        <v>13</v>
      </c>
      <c r="Q157" s="2"/>
      <c r="R157" s="2"/>
      <c r="S157" s="10">
        <f t="shared" si="12"/>
        <v>22500</v>
      </c>
      <c r="T157" s="10">
        <f t="shared" si="13"/>
        <v>3264750</v>
      </c>
      <c r="U157" s="10" t="e">
        <f>QUOTIENT(T157,$T$204)</f>
        <v>#NAME?</v>
      </c>
      <c r="V157" s="10" t="e">
        <f t="shared" si="14"/>
        <v>#NAME?</v>
      </c>
    </row>
    <row r="158" spans="1:22" ht="12.75">
      <c r="A158" s="2">
        <f t="shared" si="11"/>
        <v>157</v>
      </c>
      <c r="B158" s="9">
        <v>141</v>
      </c>
      <c r="C158" s="2">
        <f t="shared" si="10"/>
        <v>3</v>
      </c>
      <c r="D158" s="7">
        <v>3</v>
      </c>
      <c r="E158" s="7">
        <v>1</v>
      </c>
      <c r="F158" s="8">
        <v>28.49111625666068</v>
      </c>
      <c r="G158" s="8">
        <v>38.25269068195655</v>
      </c>
      <c r="H158" s="8">
        <v>-3.912</v>
      </c>
      <c r="I158" s="7">
        <v>13.7</v>
      </c>
      <c r="J158" s="7">
        <v>17</v>
      </c>
      <c r="K158" s="9">
        <v>141</v>
      </c>
      <c r="L158" s="2">
        <v>154</v>
      </c>
      <c r="M158" s="2">
        <v>15</v>
      </c>
      <c r="N158" s="2"/>
      <c r="O158" s="2">
        <v>20.8</v>
      </c>
      <c r="P158" s="2">
        <v>11.7</v>
      </c>
      <c r="Q158" s="2"/>
      <c r="R158" s="2"/>
      <c r="S158" s="10">
        <f t="shared" si="12"/>
        <v>23716</v>
      </c>
      <c r="T158" s="10">
        <f t="shared" si="13"/>
        <v>3288466</v>
      </c>
      <c r="U158" s="10" t="e">
        <f>QUOTIENT(T158,$T$204)</f>
        <v>#NAME?</v>
      </c>
      <c r="V158" s="10" t="e">
        <f t="shared" si="14"/>
        <v>#NAME?</v>
      </c>
    </row>
    <row r="159" spans="1:22" ht="12.75">
      <c r="A159" s="2">
        <f t="shared" si="11"/>
        <v>158</v>
      </c>
      <c r="B159" s="9">
        <v>139</v>
      </c>
      <c r="C159" s="2">
        <f t="shared" si="10"/>
        <v>3</v>
      </c>
      <c r="D159" s="7">
        <v>3</v>
      </c>
      <c r="E159" s="7">
        <v>1</v>
      </c>
      <c r="F159" s="8">
        <v>26.674655575701003</v>
      </c>
      <c r="G159" s="8">
        <v>39.63564968153951</v>
      </c>
      <c r="H159" s="8">
        <v>-3.941</v>
      </c>
      <c r="I159" s="7">
        <v>16.5</v>
      </c>
      <c r="J159" s="7">
        <v>17.4</v>
      </c>
      <c r="K159" s="9">
        <v>139</v>
      </c>
      <c r="L159" s="2">
        <v>180</v>
      </c>
      <c r="M159" s="2">
        <v>14.8</v>
      </c>
      <c r="N159" s="2"/>
      <c r="O159" s="2">
        <v>21.2</v>
      </c>
      <c r="P159" s="2">
        <v>12.7</v>
      </c>
      <c r="Q159" s="2"/>
      <c r="R159" s="2"/>
      <c r="S159" s="10">
        <f t="shared" si="12"/>
        <v>32400</v>
      </c>
      <c r="T159" s="10">
        <f t="shared" si="13"/>
        <v>3320866</v>
      </c>
      <c r="U159" s="10" t="e">
        <f>QUOTIENT(T159,$T$204)</f>
        <v>#NAME?</v>
      </c>
      <c r="V159" s="10" t="e">
        <f t="shared" si="14"/>
        <v>#NAME?</v>
      </c>
    </row>
    <row r="160" spans="1:22" ht="12.75">
      <c r="A160" s="2">
        <f t="shared" si="11"/>
        <v>159</v>
      </c>
      <c r="B160" s="9">
        <v>132</v>
      </c>
      <c r="C160" s="2">
        <f t="shared" si="10"/>
        <v>3</v>
      </c>
      <c r="D160" s="7">
        <v>3</v>
      </c>
      <c r="E160" s="7">
        <v>1</v>
      </c>
      <c r="F160" s="8">
        <v>21.527727141508148</v>
      </c>
      <c r="G160" s="8">
        <v>39.66281019142206</v>
      </c>
      <c r="H160" s="8">
        <v>-3.517</v>
      </c>
      <c r="I160" s="7">
        <v>12.9</v>
      </c>
      <c r="J160" s="7">
        <v>16.5</v>
      </c>
      <c r="K160" s="9">
        <v>132</v>
      </c>
      <c r="L160" s="2">
        <v>152</v>
      </c>
      <c r="M160" s="2">
        <v>17.6</v>
      </c>
      <c r="N160" s="2"/>
      <c r="O160" s="2">
        <v>20.7</v>
      </c>
      <c r="P160" s="2">
        <v>11.1</v>
      </c>
      <c r="Q160" s="2"/>
      <c r="R160" s="2"/>
      <c r="S160" s="10">
        <f t="shared" si="12"/>
        <v>23104</v>
      </c>
      <c r="T160" s="10">
        <f t="shared" si="13"/>
        <v>3343970</v>
      </c>
      <c r="U160" s="10" t="e">
        <f>QUOTIENT(T160,$T$204)</f>
        <v>#NAME?</v>
      </c>
      <c r="V160" s="10" t="e">
        <f t="shared" si="14"/>
        <v>#NAME?</v>
      </c>
    </row>
    <row r="161" spans="1:22" ht="12.75">
      <c r="A161" s="2">
        <f t="shared" si="11"/>
        <v>160</v>
      </c>
      <c r="B161" s="9">
        <v>173</v>
      </c>
      <c r="C161" s="2">
        <f t="shared" si="10"/>
        <v>4</v>
      </c>
      <c r="D161" s="7">
        <v>3</v>
      </c>
      <c r="E161" s="7">
        <v>1</v>
      </c>
      <c r="F161" s="8">
        <v>37.110805320295974</v>
      </c>
      <c r="G161" s="8">
        <v>1.2519764530900237</v>
      </c>
      <c r="H161" s="8">
        <v>-1.8</v>
      </c>
      <c r="I161" s="7">
        <v>18.2</v>
      </c>
      <c r="J161" s="7">
        <v>18.3</v>
      </c>
      <c r="K161" s="9">
        <v>173</v>
      </c>
      <c r="L161" s="2">
        <v>215</v>
      </c>
      <c r="M161" s="2">
        <v>14.8</v>
      </c>
      <c r="N161" s="2"/>
      <c r="O161" s="2">
        <v>20.6</v>
      </c>
      <c r="P161" s="2">
        <v>10.1</v>
      </c>
      <c r="Q161" s="2"/>
      <c r="R161" s="2"/>
      <c r="S161" s="10">
        <f t="shared" si="12"/>
        <v>46225</v>
      </c>
      <c r="T161" s="10">
        <f t="shared" si="13"/>
        <v>3390195</v>
      </c>
      <c r="U161" s="10" t="e">
        <f>QUOTIENT(T161,$T$204)</f>
        <v>#NAME?</v>
      </c>
      <c r="V161" s="10" t="e">
        <f t="shared" si="14"/>
        <v>#NAME?</v>
      </c>
    </row>
    <row r="162" spans="1:22" ht="12.75">
      <c r="A162" s="2">
        <f t="shared" si="11"/>
        <v>161</v>
      </c>
      <c r="B162" s="9">
        <v>172</v>
      </c>
      <c r="C162" s="2">
        <f t="shared" si="10"/>
        <v>4</v>
      </c>
      <c r="D162" s="7">
        <v>3</v>
      </c>
      <c r="E162" s="7">
        <v>1</v>
      </c>
      <c r="F162" s="8">
        <v>35.327719948108616</v>
      </c>
      <c r="G162" s="8">
        <v>3.251762080473986</v>
      </c>
      <c r="H162" s="8">
        <v>-1.6340000000000001</v>
      </c>
      <c r="I162" s="7">
        <v>10.4</v>
      </c>
      <c r="J162" s="7">
        <v>14.1</v>
      </c>
      <c r="K162" s="9">
        <v>172</v>
      </c>
      <c r="L162" s="2">
        <v>107</v>
      </c>
      <c r="M162" s="2">
        <v>16</v>
      </c>
      <c r="N162" s="2"/>
      <c r="O162" s="2">
        <v>15.1</v>
      </c>
      <c r="P162" s="2">
        <v>6.8</v>
      </c>
      <c r="Q162" s="2"/>
      <c r="R162" s="2" t="s">
        <v>21</v>
      </c>
      <c r="S162" s="10">
        <f t="shared" si="12"/>
        <v>11449</v>
      </c>
      <c r="T162" s="10">
        <f t="shared" si="13"/>
        <v>3401644</v>
      </c>
      <c r="U162" s="10" t="e">
        <f>QUOTIENT(T162,$T$204)</f>
        <v>#NAME?</v>
      </c>
      <c r="V162" s="10" t="e">
        <f t="shared" si="14"/>
        <v>#NAME?</v>
      </c>
    </row>
    <row r="163" spans="1:22" ht="12.75">
      <c r="A163" s="2">
        <f t="shared" si="11"/>
        <v>162</v>
      </c>
      <c r="B163" s="9">
        <v>171</v>
      </c>
      <c r="C163" s="2">
        <f t="shared" si="10"/>
        <v>4</v>
      </c>
      <c r="D163" s="7">
        <v>3</v>
      </c>
      <c r="E163" s="7">
        <v>1</v>
      </c>
      <c r="F163" s="8">
        <v>33.98227581566336</v>
      </c>
      <c r="G163" s="8">
        <v>4.0881358524615035</v>
      </c>
      <c r="H163" s="8">
        <v>-1.635</v>
      </c>
      <c r="I163" s="7">
        <v>18</v>
      </c>
      <c r="J163" s="7">
        <v>18.3</v>
      </c>
      <c r="K163" s="9">
        <v>171</v>
      </c>
      <c r="L163" s="2">
        <v>207</v>
      </c>
      <c r="M163" s="2">
        <v>17.6</v>
      </c>
      <c r="N163" s="2"/>
      <c r="O163" s="2">
        <v>21.9</v>
      </c>
      <c r="P163" s="2">
        <v>12.4</v>
      </c>
      <c r="Q163" s="2"/>
      <c r="R163" s="2"/>
      <c r="S163" s="10">
        <f t="shared" si="12"/>
        <v>42849</v>
      </c>
      <c r="T163" s="10">
        <f t="shared" si="13"/>
        <v>3444493</v>
      </c>
      <c r="U163" s="10" t="e">
        <f>QUOTIENT(T163,$T$204)</f>
        <v>#NAME?</v>
      </c>
      <c r="V163" s="10" t="e">
        <f t="shared" si="14"/>
        <v>#NAME?</v>
      </c>
    </row>
    <row r="164" spans="1:22" ht="12.75">
      <c r="A164" s="2">
        <f t="shared" si="11"/>
        <v>163</v>
      </c>
      <c r="B164" s="9">
        <v>174</v>
      </c>
      <c r="C164" s="2">
        <f t="shared" si="10"/>
        <v>4</v>
      </c>
      <c r="D164" s="7">
        <v>3</v>
      </c>
      <c r="E164" s="7">
        <v>1</v>
      </c>
      <c r="F164" s="8">
        <v>37.66472953153733</v>
      </c>
      <c r="G164" s="8">
        <v>4.1609893386236445</v>
      </c>
      <c r="H164" s="8">
        <v>-1.7920000000000003</v>
      </c>
      <c r="I164" s="7">
        <v>11.8</v>
      </c>
      <c r="J164" s="7">
        <v>16.9</v>
      </c>
      <c r="K164" s="9">
        <v>174</v>
      </c>
      <c r="L164" s="2">
        <v>129</v>
      </c>
      <c r="M164" s="2">
        <v>13.9</v>
      </c>
      <c r="N164" s="2"/>
      <c r="O164" s="2">
        <v>19.1</v>
      </c>
      <c r="P164" s="2">
        <v>14</v>
      </c>
      <c r="Q164" s="2"/>
      <c r="R164" s="2"/>
      <c r="S164" s="10">
        <f t="shared" si="12"/>
        <v>16641</v>
      </c>
      <c r="T164" s="10">
        <f t="shared" si="13"/>
        <v>3461134</v>
      </c>
      <c r="U164" s="10" t="e">
        <f>QUOTIENT(T164,$T$204)</f>
        <v>#NAME?</v>
      </c>
      <c r="V164" s="10" t="e">
        <f t="shared" si="14"/>
        <v>#NAME?</v>
      </c>
    </row>
    <row r="165" spans="1:22" ht="12.75">
      <c r="A165" s="2">
        <f t="shared" si="11"/>
        <v>164</v>
      </c>
      <c r="B165" s="9">
        <v>169</v>
      </c>
      <c r="C165" s="2">
        <f t="shared" si="10"/>
        <v>4</v>
      </c>
      <c r="D165" s="7">
        <v>3</v>
      </c>
      <c r="E165" s="7">
        <v>1</v>
      </c>
      <c r="F165" s="8">
        <v>32.48339410003014</v>
      </c>
      <c r="G165" s="8">
        <v>6.124367077676461</v>
      </c>
      <c r="H165" s="8">
        <v>-1.74</v>
      </c>
      <c r="I165" s="7">
        <v>15</v>
      </c>
      <c r="J165" s="7">
        <v>18</v>
      </c>
      <c r="K165" s="9">
        <v>169</v>
      </c>
      <c r="L165" s="2">
        <v>164</v>
      </c>
      <c r="M165" s="2">
        <v>15.7</v>
      </c>
      <c r="N165" s="2"/>
      <c r="O165" s="2">
        <v>21.3</v>
      </c>
      <c r="P165" s="2">
        <v>11.9</v>
      </c>
      <c r="Q165" s="2"/>
      <c r="R165" s="2"/>
      <c r="S165" s="10">
        <f t="shared" si="12"/>
        <v>26896</v>
      </c>
      <c r="T165" s="10">
        <f t="shared" si="13"/>
        <v>3488030</v>
      </c>
      <c r="U165" s="10" t="e">
        <f>QUOTIENT(T165,$T$204)</f>
        <v>#NAME?</v>
      </c>
      <c r="V165" s="10" t="e">
        <f t="shared" si="14"/>
        <v>#NAME?</v>
      </c>
    </row>
    <row r="166" spans="1:22" ht="12.75">
      <c r="A166" s="2">
        <f t="shared" si="11"/>
        <v>165</v>
      </c>
      <c r="B166" s="9">
        <v>170</v>
      </c>
      <c r="C166" s="2">
        <f t="shared" si="10"/>
        <v>4</v>
      </c>
      <c r="D166" s="7">
        <v>3</v>
      </c>
      <c r="E166" s="7">
        <v>1</v>
      </c>
      <c r="F166" s="8">
        <v>35.41814476889744</v>
      </c>
      <c r="G166" s="8">
        <v>6.436315008560644</v>
      </c>
      <c r="H166" s="8">
        <v>-1.556</v>
      </c>
      <c r="I166" s="7">
        <v>12.5</v>
      </c>
      <c r="J166" s="7">
        <v>15.2</v>
      </c>
      <c r="K166" s="9">
        <v>170</v>
      </c>
      <c r="L166" s="2">
        <v>140</v>
      </c>
      <c r="M166" s="2">
        <v>16.1</v>
      </c>
      <c r="N166" s="2"/>
      <c r="O166" s="2">
        <v>18.1</v>
      </c>
      <c r="P166" s="2">
        <v>11.5</v>
      </c>
      <c r="Q166" s="2"/>
      <c r="R166" s="2"/>
      <c r="S166" s="10">
        <f t="shared" si="12"/>
        <v>19600</v>
      </c>
      <c r="T166" s="10">
        <f t="shared" si="13"/>
        <v>3507630</v>
      </c>
      <c r="U166" s="10" t="e">
        <f>QUOTIENT(T166,$T$204)</f>
        <v>#NAME?</v>
      </c>
      <c r="V166" s="10" t="e">
        <f t="shared" si="14"/>
        <v>#NAME?</v>
      </c>
    </row>
    <row r="167" spans="1:22" ht="12.75">
      <c r="A167" s="2">
        <f t="shared" si="11"/>
        <v>166</v>
      </c>
      <c r="B167" s="9">
        <v>175</v>
      </c>
      <c r="C167" s="2">
        <f t="shared" si="10"/>
        <v>4</v>
      </c>
      <c r="D167" s="7">
        <v>3</v>
      </c>
      <c r="E167" s="7">
        <v>1</v>
      </c>
      <c r="F167" s="8">
        <v>37.95662483676314</v>
      </c>
      <c r="G167" s="8">
        <v>7.065435779993691</v>
      </c>
      <c r="H167" s="8">
        <v>-1.559</v>
      </c>
      <c r="I167" s="7">
        <v>17.7</v>
      </c>
      <c r="J167" s="7">
        <v>18.2</v>
      </c>
      <c r="K167" s="9">
        <v>175</v>
      </c>
      <c r="L167" s="2">
        <v>209</v>
      </c>
      <c r="M167" s="2">
        <v>14.6</v>
      </c>
      <c r="N167" s="2"/>
      <c r="O167" s="2">
        <v>20.4</v>
      </c>
      <c r="P167" s="2">
        <v>9.3</v>
      </c>
      <c r="Q167" s="2"/>
      <c r="R167" s="2"/>
      <c r="S167" s="10">
        <f t="shared" si="12"/>
        <v>43681</v>
      </c>
      <c r="T167" s="10">
        <f t="shared" si="13"/>
        <v>3551311</v>
      </c>
      <c r="U167" s="10" t="e">
        <f>QUOTIENT(T167,$T$204)</f>
        <v>#NAME?</v>
      </c>
      <c r="V167" s="10" t="e">
        <f t="shared" si="14"/>
        <v>#NAME?</v>
      </c>
    </row>
    <row r="168" spans="1:22" ht="12.75">
      <c r="A168" s="2">
        <f t="shared" si="11"/>
        <v>167</v>
      </c>
      <c r="B168" s="9">
        <v>168</v>
      </c>
      <c r="C168" s="2">
        <f t="shared" si="10"/>
        <v>4</v>
      </c>
      <c r="D168" s="7">
        <v>3</v>
      </c>
      <c r="E168" s="7">
        <v>1</v>
      </c>
      <c r="F168" s="8">
        <v>33.85556789547783</v>
      </c>
      <c r="G168" s="8">
        <v>8.16289009081285</v>
      </c>
      <c r="H168" s="8">
        <v>-1.66</v>
      </c>
      <c r="I168" s="7">
        <v>13.6</v>
      </c>
      <c r="J168" s="7">
        <v>16.7</v>
      </c>
      <c r="K168" s="9">
        <v>168</v>
      </c>
      <c r="L168" s="2">
        <v>152</v>
      </c>
      <c r="M168" s="2">
        <v>15.8</v>
      </c>
      <c r="N168" s="2"/>
      <c r="O168" s="2">
        <v>19.9</v>
      </c>
      <c r="P168" s="2">
        <v>11.9</v>
      </c>
      <c r="Q168" s="2"/>
      <c r="R168" s="2"/>
      <c r="S168" s="10">
        <f t="shared" si="12"/>
        <v>23104</v>
      </c>
      <c r="T168" s="10">
        <f t="shared" si="13"/>
        <v>3574415</v>
      </c>
      <c r="U168" s="10" t="e">
        <f>QUOTIENT(T168,$T$204)</f>
        <v>#NAME?</v>
      </c>
      <c r="V168" s="10" t="e">
        <f t="shared" si="14"/>
        <v>#NAME?</v>
      </c>
    </row>
    <row r="169" spans="1:22" ht="12.75">
      <c r="A169" s="2">
        <f t="shared" si="11"/>
        <v>168</v>
      </c>
      <c r="B169" s="9">
        <v>176</v>
      </c>
      <c r="C169" s="2">
        <f t="shared" si="10"/>
        <v>4</v>
      </c>
      <c r="D169" s="7">
        <v>3</v>
      </c>
      <c r="E169" s="7">
        <v>1</v>
      </c>
      <c r="F169" s="8">
        <v>36.44157797058375</v>
      </c>
      <c r="G169" s="8">
        <v>8.888752261924349</v>
      </c>
      <c r="H169" s="8">
        <v>-1.472</v>
      </c>
      <c r="I169" s="7">
        <v>14.7</v>
      </c>
      <c r="J169" s="7">
        <v>16.6</v>
      </c>
      <c r="K169" s="9">
        <v>176</v>
      </c>
      <c r="L169" s="2">
        <v>156</v>
      </c>
      <c r="M169" s="2">
        <v>17.2</v>
      </c>
      <c r="N169" s="2"/>
      <c r="O169" s="2">
        <v>19.4</v>
      </c>
      <c r="P169" s="2">
        <v>13.2</v>
      </c>
      <c r="Q169" s="2"/>
      <c r="R169" s="2"/>
      <c r="S169" s="10">
        <f t="shared" si="12"/>
        <v>24336</v>
      </c>
      <c r="T169" s="10">
        <f t="shared" si="13"/>
        <v>3598751</v>
      </c>
      <c r="U169" s="10" t="e">
        <f>QUOTIENT(T169,$T$204)</f>
        <v>#NAME?</v>
      </c>
      <c r="V169" s="10" t="e">
        <f t="shared" si="14"/>
        <v>#NAME?</v>
      </c>
    </row>
    <row r="170" spans="1:22" ht="12.75">
      <c r="A170" s="2">
        <f t="shared" si="11"/>
        <v>169</v>
      </c>
      <c r="B170" s="9">
        <v>167</v>
      </c>
      <c r="C170" s="2">
        <f t="shared" si="10"/>
        <v>4</v>
      </c>
      <c r="D170" s="7">
        <v>3</v>
      </c>
      <c r="E170" s="7">
        <v>1</v>
      </c>
      <c r="F170" s="8">
        <v>31.589334052302565</v>
      </c>
      <c r="G170" s="8">
        <v>9.771313283895765</v>
      </c>
      <c r="H170" s="8">
        <v>-1.579</v>
      </c>
      <c r="I170" s="7">
        <v>12.8</v>
      </c>
      <c r="J170" s="7">
        <v>16.5</v>
      </c>
      <c r="K170" s="9">
        <v>167</v>
      </c>
      <c r="L170" s="2">
        <v>135</v>
      </c>
      <c r="M170" s="2">
        <v>15.3</v>
      </c>
      <c r="N170" s="2"/>
      <c r="O170" s="2">
        <v>19.2</v>
      </c>
      <c r="P170" s="2">
        <v>10.3</v>
      </c>
      <c r="Q170" s="2"/>
      <c r="R170" s="2"/>
      <c r="S170" s="10">
        <f t="shared" si="12"/>
        <v>18225</v>
      </c>
      <c r="T170" s="10">
        <f t="shared" si="13"/>
        <v>3616976</v>
      </c>
      <c r="U170" s="10" t="e">
        <f>QUOTIENT(T170,$T$204)</f>
        <v>#NAME?</v>
      </c>
      <c r="V170" s="10" t="e">
        <f t="shared" si="14"/>
        <v>#NAME?</v>
      </c>
    </row>
    <row r="171" spans="1:22" ht="12.75">
      <c r="A171" s="2">
        <f t="shared" si="11"/>
        <v>170</v>
      </c>
      <c r="B171" s="9">
        <v>177</v>
      </c>
      <c r="C171" s="2">
        <f t="shared" si="10"/>
        <v>4</v>
      </c>
      <c r="D171" s="7">
        <v>3</v>
      </c>
      <c r="E171" s="7">
        <v>1</v>
      </c>
      <c r="F171" s="8">
        <v>39.04634360022028</v>
      </c>
      <c r="G171" s="8">
        <v>10.666527561185813</v>
      </c>
      <c r="H171" s="8">
        <v>-1.884</v>
      </c>
      <c r="I171" s="7">
        <v>13.7</v>
      </c>
      <c r="J171" s="7">
        <v>18.5</v>
      </c>
      <c r="K171" s="9">
        <v>177</v>
      </c>
      <c r="L171" s="2">
        <v>160</v>
      </c>
      <c r="M171" s="2">
        <v>16.3</v>
      </c>
      <c r="N171" s="2"/>
      <c r="O171" s="2">
        <v>21.5</v>
      </c>
      <c r="P171" s="2">
        <v>13</v>
      </c>
      <c r="Q171" s="2"/>
      <c r="R171" s="2"/>
      <c r="S171" s="10">
        <f t="shared" si="12"/>
        <v>25600</v>
      </c>
      <c r="T171" s="10">
        <f t="shared" si="13"/>
        <v>3642576</v>
      </c>
      <c r="U171" s="10" t="e">
        <f>QUOTIENT(T171,$T$204)</f>
        <v>#NAME?</v>
      </c>
      <c r="V171" s="10" t="e">
        <f t="shared" si="14"/>
        <v>#NAME?</v>
      </c>
    </row>
    <row r="172" spans="1:22" ht="12.75">
      <c r="A172" s="2">
        <f t="shared" si="11"/>
        <v>171</v>
      </c>
      <c r="B172" s="9">
        <v>166</v>
      </c>
      <c r="C172" s="2">
        <f t="shared" si="10"/>
        <v>4</v>
      </c>
      <c r="D172" s="7">
        <v>3</v>
      </c>
      <c r="E172" s="7">
        <v>1</v>
      </c>
      <c r="F172" s="8">
        <v>34.31847580232448</v>
      </c>
      <c r="G172" s="8">
        <v>10.88639817227302</v>
      </c>
      <c r="H172" s="8">
        <v>-1.569</v>
      </c>
      <c r="I172" s="7">
        <v>14.2</v>
      </c>
      <c r="J172" s="7">
        <v>17</v>
      </c>
      <c r="K172" s="9">
        <v>166</v>
      </c>
      <c r="L172" s="2">
        <v>155</v>
      </c>
      <c r="M172" s="2">
        <v>19</v>
      </c>
      <c r="N172" s="2"/>
      <c r="O172" s="2">
        <v>19.9</v>
      </c>
      <c r="P172" s="2">
        <v>12.3</v>
      </c>
      <c r="Q172" s="2"/>
      <c r="R172" s="2"/>
      <c r="S172" s="10">
        <f t="shared" si="12"/>
        <v>24025</v>
      </c>
      <c r="T172" s="10">
        <f t="shared" si="13"/>
        <v>3666601</v>
      </c>
      <c r="U172" s="10" t="e">
        <f>QUOTIENT(T172,$T$204)</f>
        <v>#NAME?</v>
      </c>
      <c r="V172" s="10" t="e">
        <f t="shared" si="14"/>
        <v>#NAME?</v>
      </c>
    </row>
    <row r="173" spans="1:22" ht="12.75">
      <c r="A173" s="2">
        <f t="shared" si="11"/>
        <v>172</v>
      </c>
      <c r="B173" s="9">
        <v>165</v>
      </c>
      <c r="C173" s="2">
        <f t="shared" si="10"/>
        <v>4</v>
      </c>
      <c r="D173" s="7">
        <v>3</v>
      </c>
      <c r="E173" s="7">
        <v>1</v>
      </c>
      <c r="F173" s="8">
        <v>32.60922335222917</v>
      </c>
      <c r="G173" s="8">
        <v>12.508174183885972</v>
      </c>
      <c r="H173" s="8">
        <v>-1.6420000000000001</v>
      </c>
      <c r="I173" s="7">
        <v>14.6</v>
      </c>
      <c r="J173" s="7">
        <v>18.5</v>
      </c>
      <c r="K173" s="9">
        <v>165</v>
      </c>
      <c r="L173" s="2">
        <v>158</v>
      </c>
      <c r="M173" s="2">
        <v>16.2</v>
      </c>
      <c r="N173" s="2"/>
      <c r="O173" s="2">
        <v>20.9</v>
      </c>
      <c r="P173" s="2">
        <v>12.3</v>
      </c>
      <c r="Q173" s="2"/>
      <c r="R173" s="2"/>
      <c r="S173" s="10">
        <f t="shared" si="12"/>
        <v>24964</v>
      </c>
      <c r="T173" s="10">
        <f t="shared" si="13"/>
        <v>3691565</v>
      </c>
      <c r="U173" s="10" t="e">
        <f>QUOTIENT(T173,$T$204)</f>
        <v>#NAME?</v>
      </c>
      <c r="V173" s="10" t="e">
        <f t="shared" si="14"/>
        <v>#NAME?</v>
      </c>
    </row>
    <row r="174" spans="1:22" ht="12.75">
      <c r="A174" s="2">
        <f t="shared" si="11"/>
        <v>173</v>
      </c>
      <c r="B174" s="9">
        <v>178</v>
      </c>
      <c r="C174" s="2">
        <f t="shared" si="10"/>
        <v>4</v>
      </c>
      <c r="D174" s="7">
        <v>3</v>
      </c>
      <c r="E174" s="7">
        <v>1</v>
      </c>
      <c r="F174" s="8">
        <v>36.671097480139416</v>
      </c>
      <c r="G174" s="8">
        <v>12.638552629241698</v>
      </c>
      <c r="H174" s="8">
        <v>-1.744</v>
      </c>
      <c r="I174" s="7">
        <v>16.1</v>
      </c>
      <c r="J174" s="7">
        <v>18.3</v>
      </c>
      <c r="K174" s="9">
        <v>178</v>
      </c>
      <c r="L174" s="2">
        <v>181</v>
      </c>
      <c r="M174" s="2">
        <v>15.2</v>
      </c>
      <c r="N174" s="2"/>
      <c r="O174" s="2">
        <v>20.7</v>
      </c>
      <c r="P174" s="2">
        <v>12.5</v>
      </c>
      <c r="Q174" s="2"/>
      <c r="R174" s="2"/>
      <c r="S174" s="10">
        <f t="shared" si="12"/>
        <v>32761</v>
      </c>
      <c r="T174" s="10">
        <f t="shared" si="13"/>
        <v>3724326</v>
      </c>
      <c r="U174" s="10" t="e">
        <f>QUOTIENT(T174,$T$204)</f>
        <v>#NAME?</v>
      </c>
      <c r="V174" s="10" t="e">
        <f t="shared" si="14"/>
        <v>#NAME?</v>
      </c>
    </row>
    <row r="175" spans="1:22" ht="12.75">
      <c r="A175" s="2">
        <f t="shared" si="11"/>
        <v>174</v>
      </c>
      <c r="B175" s="9">
        <v>179</v>
      </c>
      <c r="C175" s="2">
        <f t="shared" si="10"/>
        <v>4</v>
      </c>
      <c r="D175" s="7">
        <v>3</v>
      </c>
      <c r="E175" s="7">
        <v>1</v>
      </c>
      <c r="F175" s="8">
        <v>38.41003645077353</v>
      </c>
      <c r="G175" s="8">
        <v>13.902057380483257</v>
      </c>
      <c r="H175" s="8">
        <v>-1.705</v>
      </c>
      <c r="I175" s="7">
        <v>12.6</v>
      </c>
      <c r="J175" s="7">
        <v>16.5</v>
      </c>
      <c r="K175" s="9">
        <v>179</v>
      </c>
      <c r="L175" s="2">
        <v>140</v>
      </c>
      <c r="M175" s="2">
        <v>16.7</v>
      </c>
      <c r="N175" s="2"/>
      <c r="O175" s="2">
        <v>18.7</v>
      </c>
      <c r="P175" s="2">
        <v>12.4</v>
      </c>
      <c r="Q175" s="2"/>
      <c r="R175" s="2"/>
      <c r="S175" s="10">
        <f t="shared" si="12"/>
        <v>19600</v>
      </c>
      <c r="T175" s="10">
        <f t="shared" si="13"/>
        <v>3743926</v>
      </c>
      <c r="U175" s="10" t="e">
        <f>QUOTIENT(T175,$T$204)</f>
        <v>#NAME?</v>
      </c>
      <c r="V175" s="10" t="e">
        <f t="shared" si="14"/>
        <v>#NAME?</v>
      </c>
    </row>
    <row r="176" spans="1:22" ht="12.75">
      <c r="A176" s="2">
        <f t="shared" si="11"/>
        <v>175</v>
      </c>
      <c r="B176" s="9">
        <v>164</v>
      </c>
      <c r="C176" s="2">
        <f t="shared" si="10"/>
        <v>4</v>
      </c>
      <c r="D176" s="7">
        <v>3</v>
      </c>
      <c r="E176" s="7">
        <v>1</v>
      </c>
      <c r="F176" s="8">
        <v>34.55720855570533</v>
      </c>
      <c r="G176" s="8">
        <v>14.675148714663374</v>
      </c>
      <c r="H176" s="8">
        <v>-1.783</v>
      </c>
      <c r="I176" s="7">
        <v>10.6</v>
      </c>
      <c r="J176" s="7">
        <v>15.7</v>
      </c>
      <c r="K176" s="9">
        <v>164</v>
      </c>
      <c r="L176" s="2">
        <v>117</v>
      </c>
      <c r="M176" s="2">
        <v>17.3</v>
      </c>
      <c r="N176" s="2"/>
      <c r="O176" s="2">
        <v>18.9</v>
      </c>
      <c r="P176" s="2">
        <v>12.4</v>
      </c>
      <c r="Q176" s="2"/>
      <c r="R176" s="2"/>
      <c r="S176" s="10">
        <f t="shared" si="12"/>
        <v>13689</v>
      </c>
      <c r="T176" s="10">
        <f t="shared" si="13"/>
        <v>3757615</v>
      </c>
      <c r="U176" s="10" t="e">
        <f>QUOTIENT(T176,$T$204)</f>
        <v>#NAME?</v>
      </c>
      <c r="V176" s="10" t="e">
        <f t="shared" si="14"/>
        <v>#NAME?</v>
      </c>
    </row>
    <row r="177" spans="1:22" ht="12.75">
      <c r="A177" s="2">
        <f t="shared" si="11"/>
        <v>176</v>
      </c>
      <c r="B177" s="9">
        <v>96</v>
      </c>
      <c r="C177" s="2">
        <f t="shared" si="10"/>
        <v>4</v>
      </c>
      <c r="D177" s="7">
        <v>3</v>
      </c>
      <c r="E177" s="7">
        <v>1</v>
      </c>
      <c r="F177" s="8">
        <v>30.039109075089353</v>
      </c>
      <c r="G177" s="8">
        <v>15.034873725272334</v>
      </c>
      <c r="H177" s="8">
        <v>-1.9689999999999999</v>
      </c>
      <c r="I177" s="7">
        <v>15.2</v>
      </c>
      <c r="J177" s="7">
        <v>18.4</v>
      </c>
      <c r="K177" s="9">
        <v>96</v>
      </c>
      <c r="L177" s="2">
        <v>167</v>
      </c>
      <c r="M177" s="2">
        <v>18.8</v>
      </c>
      <c r="N177" s="2"/>
      <c r="O177" s="2">
        <v>21.2</v>
      </c>
      <c r="P177" s="2">
        <v>11.2</v>
      </c>
      <c r="Q177" s="2"/>
      <c r="R177" s="2"/>
      <c r="S177" s="10">
        <f t="shared" si="12"/>
        <v>27889</v>
      </c>
      <c r="T177" s="10">
        <f t="shared" si="13"/>
        <v>3785504</v>
      </c>
      <c r="U177" s="10" t="e">
        <f>QUOTIENT(T177,$T$204)</f>
        <v>#NAME?</v>
      </c>
      <c r="V177" s="10" t="e">
        <f t="shared" si="14"/>
        <v>#NAME?</v>
      </c>
    </row>
    <row r="178" spans="1:22" ht="12.75">
      <c r="A178" s="2">
        <f t="shared" si="11"/>
        <v>177</v>
      </c>
      <c r="B178" s="9">
        <v>180</v>
      </c>
      <c r="C178" s="2">
        <f t="shared" si="10"/>
        <v>4</v>
      </c>
      <c r="D178" s="7">
        <v>3</v>
      </c>
      <c r="E178" s="7">
        <v>1</v>
      </c>
      <c r="F178" s="8">
        <v>39.12186945109336</v>
      </c>
      <c r="G178" s="8">
        <v>16.0445948363182</v>
      </c>
      <c r="H178" s="8">
        <v>-1.66</v>
      </c>
      <c r="I178" s="7">
        <v>16.2</v>
      </c>
      <c r="J178" s="7">
        <v>16.7</v>
      </c>
      <c r="K178" s="9">
        <v>180</v>
      </c>
      <c r="L178" s="2">
        <v>183</v>
      </c>
      <c r="M178" s="2">
        <v>16.5</v>
      </c>
      <c r="N178" s="2"/>
      <c r="O178" s="2">
        <v>21.1</v>
      </c>
      <c r="P178" s="2">
        <v>11.4</v>
      </c>
      <c r="Q178" s="2"/>
      <c r="R178" s="2"/>
      <c r="S178" s="10">
        <f t="shared" si="12"/>
        <v>33489</v>
      </c>
      <c r="T178" s="10">
        <f t="shared" si="13"/>
        <v>3818993</v>
      </c>
      <c r="U178" s="10" t="e">
        <f>QUOTIENT(T178,$T$204)</f>
        <v>#NAME?</v>
      </c>
      <c r="V178" s="10" t="e">
        <f t="shared" si="14"/>
        <v>#NAME?</v>
      </c>
    </row>
    <row r="179" spans="1:22" ht="12.75">
      <c r="A179" s="2">
        <f t="shared" si="11"/>
        <v>178</v>
      </c>
      <c r="B179" s="9">
        <v>181</v>
      </c>
      <c r="C179" s="2">
        <f t="shared" si="10"/>
        <v>4</v>
      </c>
      <c r="D179" s="7">
        <v>3</v>
      </c>
      <c r="E179" s="7">
        <v>1</v>
      </c>
      <c r="F179" s="8">
        <v>35.641396351552125</v>
      </c>
      <c r="G179" s="8">
        <v>16.53424468403582</v>
      </c>
      <c r="H179" s="8">
        <v>-1.74</v>
      </c>
      <c r="I179" s="7">
        <v>11.4</v>
      </c>
      <c r="J179" s="7">
        <v>15.4</v>
      </c>
      <c r="K179" s="9">
        <v>181</v>
      </c>
      <c r="L179" s="2">
        <v>133</v>
      </c>
      <c r="M179" s="2">
        <v>19.5</v>
      </c>
      <c r="N179" s="2"/>
      <c r="O179" s="2">
        <v>19.7</v>
      </c>
      <c r="P179" s="2">
        <v>12.1</v>
      </c>
      <c r="Q179" s="2"/>
      <c r="R179" s="2"/>
      <c r="S179" s="10">
        <f t="shared" si="12"/>
        <v>17689</v>
      </c>
      <c r="T179" s="10">
        <f t="shared" si="13"/>
        <v>3836682</v>
      </c>
      <c r="U179" s="10" t="e">
        <f>QUOTIENT(T179,$T$204)</f>
        <v>#NAME?</v>
      </c>
      <c r="V179" s="10" t="e">
        <f t="shared" si="14"/>
        <v>#NAME?</v>
      </c>
    </row>
    <row r="180" spans="1:22" ht="12.75">
      <c r="A180" s="2">
        <f t="shared" si="11"/>
        <v>179</v>
      </c>
      <c r="B180" s="9">
        <v>163</v>
      </c>
      <c r="C180" s="2">
        <f t="shared" si="10"/>
        <v>4</v>
      </c>
      <c r="D180" s="7">
        <v>3</v>
      </c>
      <c r="E180" s="7">
        <v>1</v>
      </c>
      <c r="F180" s="8">
        <v>32.8885743378307</v>
      </c>
      <c r="G180" s="8">
        <v>16.574306645678558</v>
      </c>
      <c r="H180" s="8">
        <v>-2.212</v>
      </c>
      <c r="I180" s="7">
        <v>15</v>
      </c>
      <c r="J180" s="7">
        <v>17.5</v>
      </c>
      <c r="K180" s="9">
        <v>163</v>
      </c>
      <c r="L180" s="2">
        <v>170</v>
      </c>
      <c r="M180" s="2">
        <v>15.5</v>
      </c>
      <c r="N180" s="2"/>
      <c r="O180" s="2">
        <v>21.2</v>
      </c>
      <c r="P180" s="2">
        <v>12</v>
      </c>
      <c r="Q180" s="2"/>
      <c r="R180" s="2"/>
      <c r="S180" s="10">
        <f t="shared" si="12"/>
        <v>28900</v>
      </c>
      <c r="T180" s="10">
        <f t="shared" si="13"/>
        <v>3865582</v>
      </c>
      <c r="U180" s="10" t="e">
        <f>QUOTIENT(T180,$T$204)</f>
        <v>#NAME?</v>
      </c>
      <c r="V180" s="10" t="e">
        <f t="shared" si="14"/>
        <v>#NAME?</v>
      </c>
    </row>
    <row r="181" spans="1:22" ht="12.75">
      <c r="A181" s="2">
        <f t="shared" si="11"/>
        <v>180</v>
      </c>
      <c r="B181" s="9">
        <v>182</v>
      </c>
      <c r="C181" s="2">
        <f t="shared" si="10"/>
        <v>4</v>
      </c>
      <c r="D181" s="7">
        <v>3</v>
      </c>
      <c r="E181" s="7">
        <v>1</v>
      </c>
      <c r="F181" s="8">
        <v>36.00438406572523</v>
      </c>
      <c r="G181" s="8">
        <v>18.724291468777956</v>
      </c>
      <c r="H181" s="8">
        <v>-2.179</v>
      </c>
      <c r="I181" s="7">
        <v>13.1</v>
      </c>
      <c r="J181" s="7">
        <v>16.5</v>
      </c>
      <c r="K181" s="9">
        <v>182</v>
      </c>
      <c r="L181" s="2">
        <v>147</v>
      </c>
      <c r="M181" s="2">
        <v>18.9</v>
      </c>
      <c r="N181" s="2"/>
      <c r="O181" s="2">
        <v>20.2</v>
      </c>
      <c r="P181" s="2">
        <v>13.6</v>
      </c>
      <c r="Q181" s="2"/>
      <c r="R181" s="2"/>
      <c r="S181" s="10">
        <f t="shared" si="12"/>
        <v>21609</v>
      </c>
      <c r="T181" s="10">
        <f t="shared" si="13"/>
        <v>3887191</v>
      </c>
      <c r="U181" s="10" t="e">
        <f>QUOTIENT(T181,$T$204)</f>
        <v>#NAME?</v>
      </c>
      <c r="V181" s="10" t="e">
        <f t="shared" si="14"/>
        <v>#NAME?</v>
      </c>
    </row>
    <row r="182" spans="1:22" ht="12.75">
      <c r="A182" s="2">
        <f t="shared" si="11"/>
        <v>181</v>
      </c>
      <c r="B182" s="9">
        <v>162</v>
      </c>
      <c r="C182" s="2">
        <f t="shared" si="10"/>
        <v>4</v>
      </c>
      <c r="D182" s="7">
        <v>3</v>
      </c>
      <c r="E182" s="7">
        <v>1</v>
      </c>
      <c r="F182" s="8">
        <v>33.56653545230477</v>
      </c>
      <c r="G182" s="8">
        <v>18.75863004830489</v>
      </c>
      <c r="H182" s="8">
        <v>-2.31</v>
      </c>
      <c r="I182" s="7">
        <v>11</v>
      </c>
      <c r="J182" s="7">
        <v>14.7</v>
      </c>
      <c r="K182" s="9">
        <v>162</v>
      </c>
      <c r="L182" s="2">
        <v>117</v>
      </c>
      <c r="M182" s="2"/>
      <c r="N182" s="2"/>
      <c r="O182" s="2"/>
      <c r="P182" s="2"/>
      <c r="Q182" s="2"/>
      <c r="R182" s="2" t="s">
        <v>29</v>
      </c>
      <c r="S182" s="10">
        <f t="shared" si="12"/>
        <v>13689</v>
      </c>
      <c r="T182" s="10">
        <f t="shared" si="13"/>
        <v>3900880</v>
      </c>
      <c r="U182" s="10" t="e">
        <f>QUOTIENT(T182,$T$204)</f>
        <v>#NAME?</v>
      </c>
      <c r="V182" s="10" t="e">
        <f t="shared" si="14"/>
        <v>#NAME?</v>
      </c>
    </row>
    <row r="183" spans="1:22" ht="12.75">
      <c r="A183" s="2">
        <f t="shared" si="11"/>
        <v>182</v>
      </c>
      <c r="B183" s="9">
        <v>161</v>
      </c>
      <c r="C183" s="2">
        <f t="shared" si="10"/>
        <v>4</v>
      </c>
      <c r="D183" s="7">
        <v>3</v>
      </c>
      <c r="E183" s="7">
        <v>1</v>
      </c>
      <c r="F183" s="8">
        <v>30.760954966607425</v>
      </c>
      <c r="G183" s="8">
        <v>18.842981327336442</v>
      </c>
      <c r="H183" s="8">
        <v>-2.562</v>
      </c>
      <c r="I183" s="7">
        <v>13.1</v>
      </c>
      <c r="J183" s="7">
        <v>16.8</v>
      </c>
      <c r="K183" s="9">
        <v>161</v>
      </c>
      <c r="L183" s="2">
        <v>143</v>
      </c>
      <c r="M183" s="2">
        <v>18.2</v>
      </c>
      <c r="N183" s="2"/>
      <c r="O183" s="2">
        <v>20.7</v>
      </c>
      <c r="P183" s="2">
        <v>12.8</v>
      </c>
      <c r="Q183" s="2"/>
      <c r="R183" s="2"/>
      <c r="S183" s="10">
        <f t="shared" si="12"/>
        <v>20449</v>
      </c>
      <c r="T183" s="10">
        <f t="shared" si="13"/>
        <v>3921329</v>
      </c>
      <c r="U183" s="10" t="e">
        <f>QUOTIENT(T183,$T$204)</f>
        <v>#NAME?</v>
      </c>
      <c r="V183" s="10" t="e">
        <f t="shared" si="14"/>
        <v>#NAME?</v>
      </c>
    </row>
    <row r="184" spans="1:22" ht="12.75">
      <c r="A184" s="2">
        <f t="shared" si="11"/>
        <v>183</v>
      </c>
      <c r="B184" s="9">
        <v>183</v>
      </c>
      <c r="C184" s="2">
        <f t="shared" si="10"/>
        <v>4</v>
      </c>
      <c r="D184" s="7">
        <v>3</v>
      </c>
      <c r="E184" s="7">
        <v>1</v>
      </c>
      <c r="F184" s="8">
        <v>37.15113353596247</v>
      </c>
      <c r="G184" s="8">
        <v>20.86864941756137</v>
      </c>
      <c r="H184" s="8">
        <v>-2.196</v>
      </c>
      <c r="I184" s="7">
        <v>11</v>
      </c>
      <c r="J184" s="7">
        <v>15.3</v>
      </c>
      <c r="K184" s="9">
        <v>183</v>
      </c>
      <c r="L184" s="2">
        <v>132</v>
      </c>
      <c r="M184" s="2">
        <v>15.7</v>
      </c>
      <c r="N184" s="2"/>
      <c r="O184" s="2">
        <v>19</v>
      </c>
      <c r="P184" s="2">
        <v>9.6</v>
      </c>
      <c r="Q184" s="2"/>
      <c r="R184" s="2"/>
      <c r="S184" s="10">
        <f t="shared" si="12"/>
        <v>17424</v>
      </c>
      <c r="T184" s="10">
        <f t="shared" si="13"/>
        <v>3938753</v>
      </c>
      <c r="U184" s="10" t="e">
        <f>QUOTIENT(T184,$T$204)</f>
        <v>#NAME?</v>
      </c>
      <c r="V184" s="10" t="e">
        <f t="shared" si="14"/>
        <v>#NAME?</v>
      </c>
    </row>
    <row r="185" spans="1:22" ht="12.75">
      <c r="A185" s="2">
        <f t="shared" si="11"/>
        <v>184</v>
      </c>
      <c r="B185" s="9">
        <v>186</v>
      </c>
      <c r="C185" s="2">
        <f t="shared" si="10"/>
        <v>4</v>
      </c>
      <c r="D185" s="7">
        <v>3</v>
      </c>
      <c r="E185" s="7">
        <v>1</v>
      </c>
      <c r="F185" s="8">
        <v>34.377565702295854</v>
      </c>
      <c r="G185" s="8">
        <v>20.95522558085051</v>
      </c>
      <c r="H185" s="8">
        <v>-2.554</v>
      </c>
      <c r="I185" s="7">
        <v>13</v>
      </c>
      <c r="J185" s="7">
        <v>17.5</v>
      </c>
      <c r="K185" s="9">
        <v>186</v>
      </c>
      <c r="L185" s="2">
        <v>150</v>
      </c>
      <c r="M185" s="2">
        <v>19.6</v>
      </c>
      <c r="N185" s="2"/>
      <c r="O185" s="2">
        <v>21</v>
      </c>
      <c r="P185" s="2">
        <v>13.2</v>
      </c>
      <c r="Q185" s="2"/>
      <c r="R185" s="2"/>
      <c r="S185" s="10">
        <f t="shared" si="12"/>
        <v>22500</v>
      </c>
      <c r="T185" s="10">
        <f t="shared" si="13"/>
        <v>3961253</v>
      </c>
      <c r="U185" s="10" t="e">
        <f>QUOTIENT(T185,$T$204)</f>
        <v>#NAME?</v>
      </c>
      <c r="V185" s="10" t="e">
        <f t="shared" si="14"/>
        <v>#NAME?</v>
      </c>
    </row>
    <row r="186" spans="1:22" ht="12.75">
      <c r="A186" s="2">
        <f t="shared" si="11"/>
        <v>185</v>
      </c>
      <c r="B186" s="9">
        <v>187</v>
      </c>
      <c r="C186" s="2">
        <f t="shared" si="10"/>
        <v>4</v>
      </c>
      <c r="D186" s="7">
        <v>3</v>
      </c>
      <c r="E186" s="7">
        <v>1</v>
      </c>
      <c r="F186" s="8">
        <v>33.419327442842125</v>
      </c>
      <c r="G186" s="8">
        <v>22.376489609143317</v>
      </c>
      <c r="H186" s="8">
        <v>-2.583</v>
      </c>
      <c r="I186" s="7">
        <v>16.1</v>
      </c>
      <c r="J186" s="7">
        <v>18.3</v>
      </c>
      <c r="K186" s="9">
        <v>187</v>
      </c>
      <c r="L186" s="2">
        <v>179</v>
      </c>
      <c r="M186" s="2">
        <v>20.8</v>
      </c>
      <c r="N186" s="2"/>
      <c r="O186" s="2">
        <v>21.4</v>
      </c>
      <c r="P186" s="2">
        <v>12.6</v>
      </c>
      <c r="Q186" s="2"/>
      <c r="R186" s="2"/>
      <c r="S186" s="10">
        <f t="shared" si="12"/>
        <v>32041</v>
      </c>
      <c r="T186" s="10">
        <f t="shared" si="13"/>
        <v>3993294</v>
      </c>
      <c r="U186" s="10" t="e">
        <f>QUOTIENT(T186,$T$204)</f>
        <v>#NAME?</v>
      </c>
      <c r="V186" s="10" t="e">
        <f t="shared" si="14"/>
        <v>#NAME?</v>
      </c>
    </row>
    <row r="187" spans="1:22" ht="12.75">
      <c r="A187" s="2">
        <f t="shared" si="11"/>
        <v>186</v>
      </c>
      <c r="B187" s="9">
        <v>184</v>
      </c>
      <c r="C187" s="2">
        <f t="shared" si="10"/>
        <v>4</v>
      </c>
      <c r="D187" s="7">
        <v>3</v>
      </c>
      <c r="E187" s="7">
        <v>1</v>
      </c>
      <c r="F187" s="8">
        <v>39.232044725416245</v>
      </c>
      <c r="G187" s="8">
        <v>22.49168853650031</v>
      </c>
      <c r="H187" s="8">
        <v>-2.177</v>
      </c>
      <c r="I187" s="7">
        <v>17.4</v>
      </c>
      <c r="J187" s="7">
        <v>16.7</v>
      </c>
      <c r="K187" s="9">
        <v>184</v>
      </c>
      <c r="L187" s="2">
        <v>201</v>
      </c>
      <c r="M187" s="2">
        <v>15.4</v>
      </c>
      <c r="N187" s="2"/>
      <c r="O187" s="2">
        <v>19.9</v>
      </c>
      <c r="P187" s="2">
        <v>8.7</v>
      </c>
      <c r="Q187" s="2"/>
      <c r="R187" s="2"/>
      <c r="S187" s="10">
        <f t="shared" si="12"/>
        <v>40401</v>
      </c>
      <c r="T187" s="10">
        <f t="shared" si="13"/>
        <v>4033695</v>
      </c>
      <c r="U187" s="10" t="e">
        <f>QUOTIENT(T187,$T$204)</f>
        <v>#NAME?</v>
      </c>
      <c r="V187" s="10" t="e">
        <f t="shared" si="14"/>
        <v>#NAME?</v>
      </c>
    </row>
    <row r="188" spans="1:22" ht="12.75">
      <c r="A188" s="2">
        <f t="shared" si="11"/>
        <v>187</v>
      </c>
      <c r="B188" s="9">
        <v>185</v>
      </c>
      <c r="C188" s="2">
        <f t="shared" si="10"/>
        <v>4</v>
      </c>
      <c r="D188" s="7">
        <v>3</v>
      </c>
      <c r="E188" s="7">
        <v>1</v>
      </c>
      <c r="F188" s="8">
        <v>35.37286676051082</v>
      </c>
      <c r="G188" s="8">
        <v>23.20081365605847</v>
      </c>
      <c r="H188" s="8">
        <v>-2.613</v>
      </c>
      <c r="I188" s="7">
        <v>13.8</v>
      </c>
      <c r="J188" s="7">
        <v>16.8</v>
      </c>
      <c r="K188" s="9">
        <v>185</v>
      </c>
      <c r="L188" s="2">
        <v>157</v>
      </c>
      <c r="M188" s="2">
        <v>16.6</v>
      </c>
      <c r="N188" s="2"/>
      <c r="O188" s="2">
        <v>19.7</v>
      </c>
      <c r="P188" s="2">
        <v>8.7</v>
      </c>
      <c r="Q188" s="2"/>
      <c r="R188" s="2"/>
      <c r="S188" s="10">
        <f t="shared" si="12"/>
        <v>24649</v>
      </c>
      <c r="T188" s="10">
        <f t="shared" si="13"/>
        <v>4058344</v>
      </c>
      <c r="U188" s="10" t="e">
        <f>QUOTIENT(T188,$T$204)</f>
        <v>#NAME?</v>
      </c>
      <c r="V188" s="10" t="e">
        <f t="shared" si="14"/>
        <v>#NAME?</v>
      </c>
    </row>
    <row r="189" spans="1:22" ht="12.75">
      <c r="A189" s="2">
        <f t="shared" si="11"/>
        <v>188</v>
      </c>
      <c r="B189" s="9">
        <v>159</v>
      </c>
      <c r="C189" s="2">
        <f t="shared" si="10"/>
        <v>4</v>
      </c>
      <c r="D189" s="7">
        <v>3</v>
      </c>
      <c r="E189" s="7">
        <v>1</v>
      </c>
      <c r="F189" s="8">
        <v>30.225534706924677</v>
      </c>
      <c r="G189" s="8">
        <v>23.33697800574212</v>
      </c>
      <c r="H189" s="8">
        <v>-2.587</v>
      </c>
      <c r="I189" s="7">
        <v>13.5</v>
      </c>
      <c r="J189" s="7">
        <v>17</v>
      </c>
      <c r="K189" s="9">
        <v>159</v>
      </c>
      <c r="L189" s="2">
        <v>154</v>
      </c>
      <c r="M189" s="2">
        <v>19.6</v>
      </c>
      <c r="N189" s="2"/>
      <c r="O189" s="2">
        <v>21.3</v>
      </c>
      <c r="P189" s="2">
        <v>13</v>
      </c>
      <c r="Q189" s="2"/>
      <c r="R189" s="2"/>
      <c r="S189" s="10">
        <f t="shared" si="12"/>
        <v>23716</v>
      </c>
      <c r="T189" s="10">
        <f t="shared" si="13"/>
        <v>4082060</v>
      </c>
      <c r="U189" s="10" t="e">
        <f>QUOTIENT(T189,$T$204)</f>
        <v>#NAME?</v>
      </c>
      <c r="V189" s="10" t="e">
        <f t="shared" si="14"/>
        <v>#NAME?</v>
      </c>
    </row>
    <row r="190" spans="1:22" ht="12.75">
      <c r="A190" s="2">
        <f t="shared" si="11"/>
        <v>189</v>
      </c>
      <c r="B190" s="9">
        <v>188</v>
      </c>
      <c r="C190" s="2">
        <f t="shared" si="10"/>
        <v>4</v>
      </c>
      <c r="D190" s="7">
        <v>3</v>
      </c>
      <c r="E190" s="7">
        <v>1</v>
      </c>
      <c r="F190" s="8">
        <v>33.79544706452136</v>
      </c>
      <c r="G190" s="8">
        <v>25.504478584537555</v>
      </c>
      <c r="H190" s="8">
        <v>-2.705</v>
      </c>
      <c r="I190" s="7">
        <v>16.1</v>
      </c>
      <c r="J190" s="7">
        <v>17.8</v>
      </c>
      <c r="K190" s="9">
        <v>188</v>
      </c>
      <c r="L190" s="2">
        <v>179</v>
      </c>
      <c r="M190" s="2">
        <v>19.6</v>
      </c>
      <c r="N190" s="2"/>
      <c r="O190" s="2">
        <v>22.2</v>
      </c>
      <c r="P190" s="2">
        <v>13.4</v>
      </c>
      <c r="Q190" s="2"/>
      <c r="R190" s="2"/>
      <c r="S190" s="10">
        <f t="shared" si="12"/>
        <v>32041</v>
      </c>
      <c r="T190" s="10">
        <f t="shared" si="13"/>
        <v>4114101</v>
      </c>
      <c r="U190" s="10" t="e">
        <f>QUOTIENT(T190,$T$204)</f>
        <v>#NAME?</v>
      </c>
      <c r="V190" s="10" t="e">
        <f t="shared" si="14"/>
        <v>#NAME?</v>
      </c>
    </row>
    <row r="191" spans="1:22" ht="12.75">
      <c r="A191" s="2">
        <f t="shared" si="11"/>
        <v>190</v>
      </c>
      <c r="B191" s="9">
        <v>189</v>
      </c>
      <c r="C191" s="2">
        <f t="shared" si="10"/>
        <v>4</v>
      </c>
      <c r="D191" s="7">
        <v>3</v>
      </c>
      <c r="E191" s="7">
        <v>1</v>
      </c>
      <c r="F191" s="8">
        <v>31.89653475029313</v>
      </c>
      <c r="G191" s="8">
        <v>26.987890200668563</v>
      </c>
      <c r="H191" s="8">
        <v>-2.645</v>
      </c>
      <c r="I191" s="7">
        <v>11</v>
      </c>
      <c r="J191" s="7">
        <v>15.8</v>
      </c>
      <c r="K191" s="9">
        <v>189</v>
      </c>
      <c r="L191" s="2">
        <v>118</v>
      </c>
      <c r="M191" s="2">
        <v>13.4</v>
      </c>
      <c r="N191" s="2"/>
      <c r="O191" s="2">
        <v>18.2</v>
      </c>
      <c r="P191" s="2">
        <v>12.3</v>
      </c>
      <c r="Q191" s="2"/>
      <c r="R191" s="2"/>
      <c r="S191" s="10">
        <f t="shared" si="12"/>
        <v>13924</v>
      </c>
      <c r="T191" s="10">
        <f t="shared" si="13"/>
        <v>4128025</v>
      </c>
      <c r="U191" s="10" t="e">
        <f>QUOTIENT(T191,$T$204)</f>
        <v>#NAME?</v>
      </c>
      <c r="V191" s="10" t="e">
        <f t="shared" si="14"/>
        <v>#NAME?</v>
      </c>
    </row>
    <row r="192" spans="1:22" ht="12.75">
      <c r="A192" s="2">
        <f t="shared" si="11"/>
        <v>191</v>
      </c>
      <c r="B192" s="9">
        <v>191</v>
      </c>
      <c r="C192" s="2">
        <f t="shared" si="10"/>
        <v>4</v>
      </c>
      <c r="D192" s="7">
        <v>3</v>
      </c>
      <c r="E192" s="7">
        <v>1</v>
      </c>
      <c r="F192" s="8">
        <v>38.761168919093684</v>
      </c>
      <c r="G192" s="8">
        <v>27.6333417701422</v>
      </c>
      <c r="H192" s="8">
        <v>-3.041</v>
      </c>
      <c r="I192" s="7">
        <v>17.1</v>
      </c>
      <c r="J192" s="7">
        <v>18.5</v>
      </c>
      <c r="K192" s="9">
        <v>191</v>
      </c>
      <c r="L192" s="2">
        <v>192</v>
      </c>
      <c r="M192" s="2">
        <v>16.4</v>
      </c>
      <c r="N192" s="2"/>
      <c r="O192" s="2">
        <v>21.7</v>
      </c>
      <c r="P192" s="2">
        <v>11.9</v>
      </c>
      <c r="Q192" s="2"/>
      <c r="R192" s="2"/>
      <c r="S192" s="10">
        <f t="shared" si="12"/>
        <v>36864</v>
      </c>
      <c r="T192" s="10">
        <f t="shared" si="13"/>
        <v>4164889</v>
      </c>
      <c r="U192" s="10" t="e">
        <f>QUOTIENT(T192,$T$204)</f>
        <v>#NAME?</v>
      </c>
      <c r="V192" s="10" t="e">
        <f t="shared" si="14"/>
        <v>#NAME?</v>
      </c>
    </row>
    <row r="193" spans="1:22" ht="12.75">
      <c r="A193" s="2">
        <f t="shared" si="11"/>
        <v>192</v>
      </c>
      <c r="B193" s="9">
        <v>190</v>
      </c>
      <c r="C193" s="2">
        <f t="shared" si="10"/>
        <v>4</v>
      </c>
      <c r="D193" s="7">
        <v>3</v>
      </c>
      <c r="E193" s="7">
        <v>1</v>
      </c>
      <c r="F193" s="8">
        <v>35.23532268182251</v>
      </c>
      <c r="G193" s="8">
        <v>28.03663857290749</v>
      </c>
      <c r="H193" s="8">
        <v>-3.075</v>
      </c>
      <c r="I193" s="7">
        <v>15</v>
      </c>
      <c r="J193" s="7">
        <v>17.8</v>
      </c>
      <c r="K193" s="9">
        <v>190</v>
      </c>
      <c r="L193" s="2">
        <v>169</v>
      </c>
      <c r="M193" s="2">
        <v>16</v>
      </c>
      <c r="N193" s="2"/>
      <c r="O193" s="2">
        <v>21.5</v>
      </c>
      <c r="P193" s="2">
        <v>10.9</v>
      </c>
      <c r="Q193" s="2"/>
      <c r="R193" s="2"/>
      <c r="S193" s="10">
        <f t="shared" si="12"/>
        <v>28561</v>
      </c>
      <c r="T193" s="10">
        <f t="shared" si="13"/>
        <v>4193450</v>
      </c>
      <c r="U193" s="10" t="e">
        <f>QUOTIENT(T193,$T$204)</f>
        <v>#NAME?</v>
      </c>
      <c r="V193" s="10" t="e">
        <f t="shared" si="14"/>
        <v>#NAME?</v>
      </c>
    </row>
    <row r="194" spans="1:22" ht="12.75">
      <c r="A194" s="2">
        <f t="shared" si="11"/>
        <v>193</v>
      </c>
      <c r="B194" s="9">
        <v>192</v>
      </c>
      <c r="C194" s="2">
        <f aca="true" t="shared" si="15" ref="C194:C203">IF(F194&lt;=10,1,IF(AND(F194&gt;10,F194&lt;=20),2,IF(AND(F194&gt;20,F194&lt;=30),3,IF(AND(F194&gt;30,F194&lt;=40),4,IF(F194&gt;40,5,"")))))</f>
        <v>4</v>
      </c>
      <c r="D194" s="7">
        <v>3</v>
      </c>
      <c r="E194" s="7">
        <v>1</v>
      </c>
      <c r="F194" s="8">
        <v>37.93229655491608</v>
      </c>
      <c r="G194" s="8">
        <v>29.303901737309683</v>
      </c>
      <c r="H194" s="8">
        <v>-3.452</v>
      </c>
      <c r="I194" s="7">
        <v>12.8</v>
      </c>
      <c r="J194" s="7">
        <v>17.6</v>
      </c>
      <c r="K194" s="9">
        <v>192</v>
      </c>
      <c r="L194" s="2">
        <v>147</v>
      </c>
      <c r="M194" s="2">
        <v>19.6</v>
      </c>
      <c r="N194" s="2"/>
      <c r="O194" s="2">
        <v>21.8</v>
      </c>
      <c r="P194" s="2">
        <v>12.2</v>
      </c>
      <c r="Q194" s="2"/>
      <c r="R194" s="2"/>
      <c r="S194" s="10">
        <f t="shared" si="12"/>
        <v>21609</v>
      </c>
      <c r="T194" s="10">
        <f t="shared" si="13"/>
        <v>4215059</v>
      </c>
      <c r="U194" s="10" t="e">
        <f>QUOTIENT(T194,$T$204)</f>
        <v>#NAME?</v>
      </c>
      <c r="V194" s="10" t="e">
        <f t="shared" si="14"/>
        <v>#NAME?</v>
      </c>
    </row>
    <row r="195" spans="1:22" ht="12.75">
      <c r="A195" s="2">
        <f t="shared" si="11"/>
        <v>194</v>
      </c>
      <c r="B195" s="9">
        <v>193</v>
      </c>
      <c r="C195" s="2">
        <f t="shared" si="15"/>
        <v>4</v>
      </c>
      <c r="D195" s="7">
        <v>3</v>
      </c>
      <c r="E195" s="7">
        <v>1</v>
      </c>
      <c r="F195" s="8">
        <v>33.93179961015823</v>
      </c>
      <c r="G195" s="8">
        <v>29.406790973788105</v>
      </c>
      <c r="H195" s="8">
        <v>-3.435</v>
      </c>
      <c r="I195" s="7">
        <v>13.2</v>
      </c>
      <c r="J195" s="7">
        <v>17.4</v>
      </c>
      <c r="K195" s="9">
        <v>193</v>
      </c>
      <c r="L195" s="2">
        <v>150</v>
      </c>
      <c r="M195" s="2">
        <v>16.1</v>
      </c>
      <c r="N195" s="2"/>
      <c r="O195" s="2">
        <v>21</v>
      </c>
      <c r="P195" s="2">
        <v>13.4</v>
      </c>
      <c r="Q195" s="2"/>
      <c r="R195" s="2"/>
      <c r="S195" s="10">
        <f t="shared" si="12"/>
        <v>22500</v>
      </c>
      <c r="T195" s="10">
        <f t="shared" si="13"/>
        <v>4237559</v>
      </c>
      <c r="U195" s="10" t="e">
        <f>QUOTIENT(T195,$T$204)</f>
        <v>#NAME?</v>
      </c>
      <c r="V195" s="10" t="e">
        <f t="shared" si="14"/>
        <v>#NAME?</v>
      </c>
    </row>
    <row r="196" spans="1:22" ht="12.75">
      <c r="A196" s="2">
        <f aca="true" t="shared" si="16" ref="A196:A203">A195+1</f>
        <v>195</v>
      </c>
      <c r="B196" s="9">
        <v>194</v>
      </c>
      <c r="C196" s="2">
        <f t="shared" si="15"/>
        <v>4</v>
      </c>
      <c r="D196" s="7">
        <v>3</v>
      </c>
      <c r="E196" s="7">
        <v>1</v>
      </c>
      <c r="F196" s="8">
        <v>32.1963760155524</v>
      </c>
      <c r="G196" s="8">
        <v>30.796306697803264</v>
      </c>
      <c r="H196" s="8">
        <v>-3.475</v>
      </c>
      <c r="I196" s="7">
        <v>11</v>
      </c>
      <c r="J196" s="7">
        <v>17.3</v>
      </c>
      <c r="K196" s="9">
        <v>194</v>
      </c>
      <c r="L196" s="2">
        <v>122</v>
      </c>
      <c r="M196" s="2">
        <v>14.7</v>
      </c>
      <c r="N196" s="2"/>
      <c r="O196" s="2">
        <v>19.6</v>
      </c>
      <c r="P196" s="2">
        <v>13.2</v>
      </c>
      <c r="Q196" s="2"/>
      <c r="R196" s="2"/>
      <c r="S196" s="10">
        <f t="shared" si="12"/>
        <v>14884</v>
      </c>
      <c r="T196" s="10">
        <f t="shared" si="13"/>
        <v>4252443</v>
      </c>
      <c r="U196" s="10" t="e">
        <f>QUOTIENT(T196,$T$204)</f>
        <v>#NAME?</v>
      </c>
      <c r="V196" s="10" t="e">
        <f t="shared" si="14"/>
        <v>#NAME?</v>
      </c>
    </row>
    <row r="197" spans="1:22" ht="12.75">
      <c r="A197" s="2">
        <f t="shared" si="16"/>
        <v>196</v>
      </c>
      <c r="B197" s="9">
        <v>195</v>
      </c>
      <c r="C197" s="2">
        <f t="shared" si="15"/>
        <v>4</v>
      </c>
      <c r="D197" s="7">
        <v>3</v>
      </c>
      <c r="E197" s="7">
        <v>1</v>
      </c>
      <c r="F197" s="8">
        <v>34.67936950539627</v>
      </c>
      <c r="G197" s="8">
        <v>32.06774066360447</v>
      </c>
      <c r="H197" s="8">
        <v>-3.693</v>
      </c>
      <c r="I197" s="7">
        <v>17.8</v>
      </c>
      <c r="J197" s="7">
        <v>18</v>
      </c>
      <c r="K197" s="9">
        <v>195</v>
      </c>
      <c r="L197" s="2">
        <v>190</v>
      </c>
      <c r="M197" s="2">
        <v>17.2</v>
      </c>
      <c r="N197" s="2"/>
      <c r="O197" s="2">
        <v>21.9</v>
      </c>
      <c r="P197" s="2">
        <v>11.5</v>
      </c>
      <c r="Q197" s="2"/>
      <c r="R197" s="2"/>
      <c r="S197" s="10">
        <f aca="true" t="shared" si="17" ref="S197:S203">L197^2</f>
        <v>36100</v>
      </c>
      <c r="T197" s="10">
        <f aca="true" t="shared" si="18" ref="T197:T203">T196+S197</f>
        <v>4288543</v>
      </c>
      <c r="U197" s="10" t="e">
        <f>QUOTIENT(T197,$T$204)</f>
        <v>#NAME?</v>
      </c>
      <c r="V197" s="10" t="e">
        <f aca="true" t="shared" si="19" ref="V197:V203">IF(U197&gt;U196,1,0)</f>
        <v>#NAME?</v>
      </c>
    </row>
    <row r="198" spans="1:22" ht="12.75">
      <c r="A198" s="2">
        <f t="shared" si="16"/>
        <v>197</v>
      </c>
      <c r="B198" s="9">
        <v>200</v>
      </c>
      <c r="C198" s="2">
        <f t="shared" si="15"/>
        <v>4</v>
      </c>
      <c r="D198" s="7">
        <v>3</v>
      </c>
      <c r="E198" s="7">
        <v>1</v>
      </c>
      <c r="F198" s="8">
        <v>37.98389954463736</v>
      </c>
      <c r="G198" s="8">
        <v>32.88667302940353</v>
      </c>
      <c r="H198" s="8">
        <v>-3.845</v>
      </c>
      <c r="I198" s="7">
        <v>18.5</v>
      </c>
      <c r="J198" s="7">
        <v>16.6</v>
      </c>
      <c r="K198" s="9">
        <v>200</v>
      </c>
      <c r="L198" s="2">
        <v>211</v>
      </c>
      <c r="M198" s="2">
        <v>17.7</v>
      </c>
      <c r="N198" s="2"/>
      <c r="O198" s="2">
        <v>19.5</v>
      </c>
      <c r="P198" s="2">
        <v>11.4</v>
      </c>
      <c r="Q198" s="2"/>
      <c r="R198" s="2" t="s">
        <v>30</v>
      </c>
      <c r="S198" s="10">
        <f t="shared" si="17"/>
        <v>44521</v>
      </c>
      <c r="T198" s="10">
        <f t="shared" si="18"/>
        <v>4333064</v>
      </c>
      <c r="U198" s="10" t="e">
        <f>QUOTIENT(T198,$T$204)</f>
        <v>#NAME?</v>
      </c>
      <c r="V198" s="10" t="e">
        <f t="shared" si="19"/>
        <v>#NAME?</v>
      </c>
    </row>
    <row r="199" spans="1:22" ht="12.75">
      <c r="A199" s="2">
        <f t="shared" si="16"/>
        <v>198</v>
      </c>
      <c r="B199" s="9">
        <v>196</v>
      </c>
      <c r="C199" s="2">
        <f t="shared" si="15"/>
        <v>4</v>
      </c>
      <c r="D199" s="7">
        <v>3</v>
      </c>
      <c r="E199" s="7">
        <v>1</v>
      </c>
      <c r="F199" s="8">
        <v>31.41997373183039</v>
      </c>
      <c r="G199" s="8">
        <v>34.197605492944795</v>
      </c>
      <c r="H199" s="8">
        <v>-3.81</v>
      </c>
      <c r="I199" s="7">
        <v>13.1</v>
      </c>
      <c r="J199" s="7">
        <v>16.2</v>
      </c>
      <c r="K199" s="9">
        <v>196</v>
      </c>
      <c r="L199" s="2">
        <v>146</v>
      </c>
      <c r="M199" s="2">
        <v>17.2</v>
      </c>
      <c r="N199" s="2"/>
      <c r="O199" s="2">
        <v>20.2</v>
      </c>
      <c r="P199" s="2">
        <v>12.5</v>
      </c>
      <c r="Q199" s="2"/>
      <c r="R199" s="2"/>
      <c r="S199" s="10">
        <f t="shared" si="17"/>
        <v>21316</v>
      </c>
      <c r="T199" s="10">
        <f t="shared" si="18"/>
        <v>4354380</v>
      </c>
      <c r="U199" s="10" t="e">
        <f>QUOTIENT(T199,$T$204)</f>
        <v>#NAME?</v>
      </c>
      <c r="V199" s="10" t="e">
        <f t="shared" si="19"/>
        <v>#NAME?</v>
      </c>
    </row>
    <row r="200" spans="1:22" ht="12.75">
      <c r="A200" s="2">
        <f t="shared" si="16"/>
        <v>199</v>
      </c>
      <c r="B200" s="9">
        <v>199</v>
      </c>
      <c r="C200" s="2">
        <f t="shared" si="15"/>
        <v>4</v>
      </c>
      <c r="D200" s="7">
        <v>3</v>
      </c>
      <c r="E200" s="7">
        <v>1</v>
      </c>
      <c r="F200" s="8">
        <v>33.9204610923927</v>
      </c>
      <c r="G200" s="8">
        <v>35.01093688891335</v>
      </c>
      <c r="H200" s="8">
        <v>-3.995</v>
      </c>
      <c r="I200" s="7">
        <v>14.4</v>
      </c>
      <c r="J200" s="7">
        <v>17.4</v>
      </c>
      <c r="K200" s="9">
        <v>199</v>
      </c>
      <c r="L200" s="2">
        <v>172</v>
      </c>
      <c r="M200" s="2">
        <v>17.7</v>
      </c>
      <c r="N200" s="2"/>
      <c r="O200" s="2">
        <v>21</v>
      </c>
      <c r="P200" s="2">
        <v>12</v>
      </c>
      <c r="Q200" s="2"/>
      <c r="R200" s="2"/>
      <c r="S200" s="10">
        <f t="shared" si="17"/>
        <v>29584</v>
      </c>
      <c r="T200" s="10">
        <f t="shared" si="18"/>
        <v>4383964</v>
      </c>
      <c r="U200" s="10" t="e">
        <f>QUOTIENT(T200,$T$204)</f>
        <v>#NAME?</v>
      </c>
      <c r="V200" s="10" t="e">
        <f t="shared" si="19"/>
        <v>#NAME?</v>
      </c>
    </row>
    <row r="201" spans="1:22" ht="12.75">
      <c r="A201" s="2">
        <f t="shared" si="16"/>
        <v>200</v>
      </c>
      <c r="B201" s="9">
        <v>198</v>
      </c>
      <c r="C201" s="2">
        <f t="shared" si="15"/>
        <v>4</v>
      </c>
      <c r="D201" s="7">
        <v>4</v>
      </c>
      <c r="E201" s="7">
        <v>1</v>
      </c>
      <c r="F201" s="8">
        <v>32.17845335078456</v>
      </c>
      <c r="G201" s="8">
        <v>36.14748485014388</v>
      </c>
      <c r="H201" s="8">
        <v>-3.8870000000000005</v>
      </c>
      <c r="I201" s="7">
        <v>13.7</v>
      </c>
      <c r="J201" s="7">
        <v>16.5</v>
      </c>
      <c r="K201" s="9">
        <v>198</v>
      </c>
      <c r="L201" s="2">
        <v>155</v>
      </c>
      <c r="M201" s="2">
        <v>17</v>
      </c>
      <c r="N201" s="2"/>
      <c r="O201" s="2">
        <v>20.1</v>
      </c>
      <c r="P201" s="2">
        <v>9.5</v>
      </c>
      <c r="Q201" s="2"/>
      <c r="R201" s="2"/>
      <c r="S201" s="10">
        <f t="shared" si="17"/>
        <v>24025</v>
      </c>
      <c r="T201" s="10">
        <f t="shared" si="18"/>
        <v>4407989</v>
      </c>
      <c r="U201" s="10" t="e">
        <f>QUOTIENT(T201,$T$204)</f>
        <v>#NAME?</v>
      </c>
      <c r="V201" s="10" t="e">
        <f t="shared" si="19"/>
        <v>#NAME?</v>
      </c>
    </row>
    <row r="202" spans="1:22" ht="12.75">
      <c r="A202" s="2">
        <f t="shared" si="16"/>
        <v>201</v>
      </c>
      <c r="B202" s="9">
        <v>202</v>
      </c>
      <c r="C202" s="2">
        <f t="shared" si="15"/>
        <v>4</v>
      </c>
      <c r="D202" s="7">
        <v>3</v>
      </c>
      <c r="E202" s="7">
        <v>1</v>
      </c>
      <c r="F202" s="8">
        <v>39.696742338197296</v>
      </c>
      <c r="G202" s="8">
        <v>37.60537227438088</v>
      </c>
      <c r="H202" s="8">
        <v>-4.574</v>
      </c>
      <c r="I202" s="7">
        <v>13.5</v>
      </c>
      <c r="J202" s="7">
        <v>15.6</v>
      </c>
      <c r="K202" s="9">
        <v>202</v>
      </c>
      <c r="L202" s="2">
        <v>158</v>
      </c>
      <c r="M202" s="2">
        <v>19.5</v>
      </c>
      <c r="N202" s="2"/>
      <c r="O202" s="2">
        <v>19.6</v>
      </c>
      <c r="P202" s="2">
        <v>10.3</v>
      </c>
      <c r="Q202" s="2"/>
      <c r="R202" s="2"/>
      <c r="S202" s="10">
        <f t="shared" si="17"/>
        <v>24964</v>
      </c>
      <c r="T202" s="10">
        <f t="shared" si="18"/>
        <v>4432953</v>
      </c>
      <c r="U202" s="10" t="e">
        <f>QUOTIENT(T202,$T$204)</f>
        <v>#NAME?</v>
      </c>
      <c r="V202" s="10" t="e">
        <f t="shared" si="19"/>
        <v>#NAME?</v>
      </c>
    </row>
    <row r="203" spans="1:22" ht="12.75">
      <c r="A203" s="2">
        <f t="shared" si="16"/>
        <v>202</v>
      </c>
      <c r="B203" s="9">
        <v>201</v>
      </c>
      <c r="C203" s="2">
        <f t="shared" si="15"/>
        <v>4</v>
      </c>
      <c r="D203" s="7">
        <v>4</v>
      </c>
      <c r="E203" s="7">
        <v>1</v>
      </c>
      <c r="F203" s="8">
        <v>37.48831158306781</v>
      </c>
      <c r="G203" s="8">
        <v>37.71545678645327</v>
      </c>
      <c r="H203" s="8">
        <v>-4.252</v>
      </c>
      <c r="I203" s="7">
        <v>11.6</v>
      </c>
      <c r="J203" s="7">
        <v>14.7</v>
      </c>
      <c r="K203" s="9">
        <v>201</v>
      </c>
      <c r="L203" s="2">
        <v>137</v>
      </c>
      <c r="M203" s="2">
        <v>20.5</v>
      </c>
      <c r="N203" s="2"/>
      <c r="O203" s="2">
        <v>18</v>
      </c>
      <c r="P203" s="2">
        <v>10.5</v>
      </c>
      <c r="Q203" s="2"/>
      <c r="R203" s="2"/>
      <c r="S203" s="10">
        <f t="shared" si="17"/>
        <v>18769</v>
      </c>
      <c r="T203" s="10">
        <f t="shared" si="18"/>
        <v>4451722</v>
      </c>
      <c r="U203" s="10" t="e">
        <f>QUOTIENT(T203,$T$204)</f>
        <v>#NAME?</v>
      </c>
      <c r="V203" s="10" t="e">
        <f t="shared" si="19"/>
        <v>#NAME?</v>
      </c>
    </row>
    <row r="204" ht="12.75">
      <c r="T204" s="11">
        <f>T203/30</f>
        <v>148390.73333333334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workbookViewId="0" topLeftCell="A1">
      <selection activeCell="I2" sqref="I2:N33"/>
    </sheetView>
  </sheetViews>
  <sheetFormatPr defaultColWidth="9.140625" defaultRowHeight="12.75"/>
  <cols>
    <col min="1" max="3" width="2.28125" style="0" customWidth="1"/>
    <col min="4" max="5" width="4.8515625" style="13" customWidth="1"/>
    <col min="6" max="6" width="4.421875" style="13" customWidth="1"/>
    <col min="7" max="8" width="4.421875" style="15" customWidth="1"/>
    <col min="9" max="9" width="4.7109375" style="0" customWidth="1"/>
    <col min="10" max="10" width="4.57421875" style="0" customWidth="1"/>
    <col min="11" max="14" width="5.00390625" style="0" customWidth="1"/>
    <col min="15" max="22" width="6.140625" style="0" customWidth="1"/>
  </cols>
  <sheetData>
    <row r="1" spans="23:26" ht="12.75">
      <c r="W1" t="s">
        <v>45</v>
      </c>
      <c r="Z1" t="s">
        <v>46</v>
      </c>
    </row>
    <row r="2" spans="1:29" ht="18" customHeight="1">
      <c r="A2" s="5" t="s">
        <v>2</v>
      </c>
      <c r="B2" s="7" t="s">
        <v>3</v>
      </c>
      <c r="C2" s="7" t="s">
        <v>4</v>
      </c>
      <c r="D2" s="12" t="s">
        <v>5</v>
      </c>
      <c r="E2" s="12" t="s">
        <v>6</v>
      </c>
      <c r="F2" s="12" t="s">
        <v>7</v>
      </c>
      <c r="G2" s="14" t="s">
        <v>8</v>
      </c>
      <c r="H2" s="14" t="s">
        <v>9</v>
      </c>
      <c r="I2" s="6" t="s">
        <v>1</v>
      </c>
      <c r="J2" s="2" t="s">
        <v>8</v>
      </c>
      <c r="K2" s="2" t="s">
        <v>12</v>
      </c>
      <c r="L2" s="2" t="s">
        <v>13</v>
      </c>
      <c r="M2" s="2" t="s">
        <v>35</v>
      </c>
      <c r="N2" s="2" t="s">
        <v>36</v>
      </c>
      <c r="O2" s="10" t="s">
        <v>37</v>
      </c>
      <c r="P2" s="10" t="s">
        <v>10</v>
      </c>
      <c r="Q2" s="10" t="s">
        <v>38</v>
      </c>
      <c r="R2" s="10" t="s">
        <v>39</v>
      </c>
      <c r="S2" s="10" t="s">
        <v>40</v>
      </c>
      <c r="T2" s="10" t="s">
        <v>43</v>
      </c>
      <c r="U2" s="10" t="s">
        <v>41</v>
      </c>
      <c r="V2" s="16" t="s">
        <v>15</v>
      </c>
      <c r="W2" t="s">
        <v>47</v>
      </c>
      <c r="X2" t="s">
        <v>13</v>
      </c>
      <c r="Y2" t="s">
        <v>8</v>
      </c>
      <c r="Z2" t="s">
        <v>48</v>
      </c>
      <c r="AA2" t="s">
        <v>49</v>
      </c>
      <c r="AB2" t="s">
        <v>50</v>
      </c>
      <c r="AC2" t="s">
        <v>51</v>
      </c>
    </row>
    <row r="3" spans="1:29" ht="18" customHeight="1">
      <c r="A3" s="2">
        <v>1</v>
      </c>
      <c r="B3" s="7">
        <v>3</v>
      </c>
      <c r="C3" s="7">
        <v>1</v>
      </c>
      <c r="D3" s="12">
        <v>1.6425362028584638</v>
      </c>
      <c r="E3" s="12">
        <v>7.514125749699648</v>
      </c>
      <c r="F3" s="12">
        <v>0.013000000000000012</v>
      </c>
      <c r="G3" s="14">
        <v>11.4</v>
      </c>
      <c r="H3" s="14">
        <v>15.9</v>
      </c>
      <c r="I3" s="9">
        <v>2</v>
      </c>
      <c r="J3" s="2">
        <v>125</v>
      </c>
      <c r="K3" s="2">
        <v>18</v>
      </c>
      <c r="L3" s="2">
        <v>9.2</v>
      </c>
      <c r="M3" s="2">
        <v>202</v>
      </c>
      <c r="N3" s="2">
        <v>171</v>
      </c>
      <c r="O3" s="2" t="s">
        <v>44</v>
      </c>
      <c r="P3" s="2">
        <v>18.8</v>
      </c>
      <c r="Q3" s="2"/>
      <c r="R3" s="2">
        <v>18.1</v>
      </c>
      <c r="S3" s="2">
        <v>7.1</v>
      </c>
      <c r="T3" s="2">
        <v>12.2</v>
      </c>
      <c r="U3" s="2"/>
      <c r="V3" s="17"/>
      <c r="W3">
        <v>18</v>
      </c>
      <c r="X3">
        <v>9.2</v>
      </c>
      <c r="Y3">
        <v>125</v>
      </c>
      <c r="Z3">
        <f>W3-R3</f>
        <v>-0.10000000000000142</v>
      </c>
      <c r="AA3">
        <f>X3-S3</f>
        <v>2.0999999999999996</v>
      </c>
      <c r="AB3">
        <f>Y3-T3*10</f>
        <v>3</v>
      </c>
      <c r="AC3">
        <f>AVERAGE(M3:N3)/100</f>
        <v>1.865</v>
      </c>
    </row>
    <row r="4" spans="1:29" ht="18" customHeight="1">
      <c r="A4" s="2">
        <v>1</v>
      </c>
      <c r="B4" s="7">
        <v>3</v>
      </c>
      <c r="C4" s="7">
        <v>1</v>
      </c>
      <c r="D4" s="12">
        <v>6.0718765719019725</v>
      </c>
      <c r="E4" s="12">
        <v>13.412980036352396</v>
      </c>
      <c r="F4" s="12">
        <v>0.8984000000000001</v>
      </c>
      <c r="G4" s="14">
        <v>10.1</v>
      </c>
      <c r="H4" s="14">
        <v>14.8</v>
      </c>
      <c r="I4" s="9">
        <v>19</v>
      </c>
      <c r="J4" s="2">
        <v>115</v>
      </c>
      <c r="K4" s="2">
        <v>16.6</v>
      </c>
      <c r="L4" s="2">
        <v>9.8</v>
      </c>
      <c r="M4" s="2">
        <v>186</v>
      </c>
      <c r="N4" s="2">
        <v>148</v>
      </c>
      <c r="O4" s="19"/>
      <c r="P4" s="19"/>
      <c r="Q4" s="19"/>
      <c r="R4" s="19"/>
      <c r="S4" s="19"/>
      <c r="T4" s="19"/>
      <c r="U4" s="19"/>
      <c r="V4" s="20"/>
      <c r="AC4">
        <f aca="true" t="shared" si="0" ref="AC4:AC34">AVERAGE(M4:N4)/100</f>
        <v>1.67</v>
      </c>
    </row>
    <row r="5" spans="1:29" ht="18" customHeight="1">
      <c r="A5" s="2">
        <v>1</v>
      </c>
      <c r="B5" s="7">
        <v>3</v>
      </c>
      <c r="C5" s="7">
        <v>1</v>
      </c>
      <c r="D5" s="12">
        <v>7.634226232711471</v>
      </c>
      <c r="E5" s="12">
        <v>18.407506794451546</v>
      </c>
      <c r="F5" s="12">
        <v>0.8304</v>
      </c>
      <c r="G5" s="14">
        <v>11.5</v>
      </c>
      <c r="H5" s="14">
        <v>14.1</v>
      </c>
      <c r="I5" s="9">
        <v>44</v>
      </c>
      <c r="J5" s="2">
        <v>136</v>
      </c>
      <c r="K5" s="2">
        <v>17.8</v>
      </c>
      <c r="L5" s="2">
        <v>10.5</v>
      </c>
      <c r="M5" s="18">
        <v>207</v>
      </c>
      <c r="N5" s="18">
        <v>182</v>
      </c>
      <c r="O5" s="2"/>
      <c r="P5" s="2">
        <v>17.7</v>
      </c>
      <c r="Q5" s="2"/>
      <c r="R5" s="2">
        <v>17.9</v>
      </c>
      <c r="S5" s="2">
        <v>9.2</v>
      </c>
      <c r="T5" s="2">
        <v>13.3</v>
      </c>
      <c r="U5" s="2"/>
      <c r="V5" s="17"/>
      <c r="W5">
        <v>17.8</v>
      </c>
      <c r="X5">
        <v>10.5</v>
      </c>
      <c r="Y5">
        <v>136</v>
      </c>
      <c r="Z5">
        <f aca="true" t="shared" si="1" ref="Z5:Z32">W5-R5</f>
        <v>-0.09999999999999787</v>
      </c>
      <c r="AA5">
        <f aca="true" t="shared" si="2" ref="AA5:AA32">X5-S5</f>
        <v>1.3000000000000007</v>
      </c>
      <c r="AB5">
        <f aca="true" t="shared" si="3" ref="AB5:AB32">Y5-T5*10</f>
        <v>3</v>
      </c>
      <c r="AC5">
        <f t="shared" si="0"/>
        <v>1.945</v>
      </c>
    </row>
    <row r="6" spans="1:29" ht="18" customHeight="1">
      <c r="A6" s="2">
        <v>1</v>
      </c>
      <c r="B6" s="7">
        <v>3</v>
      </c>
      <c r="C6" s="7">
        <v>1</v>
      </c>
      <c r="D6" s="12">
        <v>2.9324498783969486</v>
      </c>
      <c r="E6" s="12">
        <v>24.858327913813707</v>
      </c>
      <c r="F6" s="12">
        <v>0.45640000000000003</v>
      </c>
      <c r="G6" s="14">
        <v>14.2</v>
      </c>
      <c r="H6" s="14">
        <v>15.5</v>
      </c>
      <c r="I6" s="9">
        <v>51</v>
      </c>
      <c r="J6" s="2">
        <v>163</v>
      </c>
      <c r="K6" s="2">
        <v>18.3</v>
      </c>
      <c r="L6" s="2">
        <v>9.3</v>
      </c>
      <c r="M6" s="2">
        <v>320</v>
      </c>
      <c r="N6" s="2">
        <v>152</v>
      </c>
      <c r="O6" s="2"/>
      <c r="P6" s="2">
        <v>18.1</v>
      </c>
      <c r="Q6" s="2"/>
      <c r="R6" s="2">
        <v>18.8</v>
      </c>
      <c r="S6" s="2">
        <v>8.4</v>
      </c>
      <c r="T6" s="2">
        <v>16</v>
      </c>
      <c r="U6" s="2"/>
      <c r="V6" s="17"/>
      <c r="W6">
        <v>18.3</v>
      </c>
      <c r="X6">
        <v>9.3</v>
      </c>
      <c r="Y6">
        <v>163</v>
      </c>
      <c r="Z6">
        <f t="shared" si="1"/>
        <v>-0.5</v>
      </c>
      <c r="AA6">
        <f t="shared" si="2"/>
        <v>0.9000000000000004</v>
      </c>
      <c r="AB6">
        <f t="shared" si="3"/>
        <v>3</v>
      </c>
      <c r="AC6">
        <f t="shared" si="0"/>
        <v>2.36</v>
      </c>
    </row>
    <row r="7" spans="1:29" ht="18" customHeight="1">
      <c r="A7" s="2">
        <v>1</v>
      </c>
      <c r="B7" s="7">
        <v>3</v>
      </c>
      <c r="C7" s="7">
        <v>1</v>
      </c>
      <c r="D7" s="12">
        <v>9.83930781385857</v>
      </c>
      <c r="E7" s="12">
        <v>31.94164482465081</v>
      </c>
      <c r="F7" s="12">
        <v>-1.0090000000000001</v>
      </c>
      <c r="G7" s="14">
        <v>10.6</v>
      </c>
      <c r="H7" s="14">
        <v>14.2</v>
      </c>
      <c r="I7" s="9">
        <v>116</v>
      </c>
      <c r="J7" s="2">
        <v>123</v>
      </c>
      <c r="K7" s="2">
        <v>17.3</v>
      </c>
      <c r="L7" s="2">
        <v>9.7</v>
      </c>
      <c r="M7" s="2">
        <v>205</v>
      </c>
      <c r="N7" s="2">
        <v>188</v>
      </c>
      <c r="O7" s="19"/>
      <c r="P7" s="19"/>
      <c r="Q7" s="19"/>
      <c r="R7" s="19"/>
      <c r="S7" s="19"/>
      <c r="T7" s="19"/>
      <c r="U7" s="19"/>
      <c r="V7" s="20"/>
      <c r="AC7">
        <f t="shared" si="0"/>
        <v>1.965</v>
      </c>
    </row>
    <row r="8" spans="1:29" ht="18" customHeight="1">
      <c r="A8" s="2">
        <v>1</v>
      </c>
      <c r="B8" s="7">
        <v>3</v>
      </c>
      <c r="C8" s="7">
        <v>1</v>
      </c>
      <c r="D8" s="12">
        <v>6.143520289181817</v>
      </c>
      <c r="E8" s="12">
        <v>36.55993450508919</v>
      </c>
      <c r="F8" s="12">
        <v>-1.9170000000000003</v>
      </c>
      <c r="G8" s="14">
        <v>15</v>
      </c>
      <c r="H8" s="14">
        <v>16</v>
      </c>
      <c r="I8" s="9">
        <v>119</v>
      </c>
      <c r="J8" s="2">
        <v>172</v>
      </c>
      <c r="K8" s="2">
        <v>19.6</v>
      </c>
      <c r="L8" s="2">
        <v>10.2</v>
      </c>
      <c r="M8" s="2">
        <v>350</v>
      </c>
      <c r="N8" s="2">
        <v>215</v>
      </c>
      <c r="O8" s="2"/>
      <c r="P8" s="2">
        <v>16.6</v>
      </c>
      <c r="Q8" s="2"/>
      <c r="R8" s="2">
        <v>19.5</v>
      </c>
      <c r="S8" s="2">
        <v>7.5</v>
      </c>
      <c r="T8" s="2">
        <v>17.1</v>
      </c>
      <c r="U8" s="2"/>
      <c r="V8" s="17"/>
      <c r="W8">
        <v>19.6</v>
      </c>
      <c r="X8">
        <v>10.2</v>
      </c>
      <c r="Y8">
        <v>172</v>
      </c>
      <c r="Z8">
        <f t="shared" si="1"/>
        <v>0.10000000000000142</v>
      </c>
      <c r="AA8" s="11">
        <f t="shared" si="2"/>
        <v>2.6999999999999993</v>
      </c>
      <c r="AB8">
        <f t="shared" si="3"/>
        <v>1</v>
      </c>
      <c r="AC8">
        <f t="shared" si="0"/>
        <v>2.825</v>
      </c>
    </row>
    <row r="9" spans="1:29" ht="18" customHeight="1">
      <c r="A9" s="2">
        <v>2</v>
      </c>
      <c r="B9" s="7">
        <v>3</v>
      </c>
      <c r="C9" s="7">
        <v>1</v>
      </c>
      <c r="D9" s="12">
        <v>12.246456388671222</v>
      </c>
      <c r="E9" s="12">
        <v>3.8150537454109092</v>
      </c>
      <c r="F9" s="12">
        <v>0.13</v>
      </c>
      <c r="G9" s="14">
        <v>14</v>
      </c>
      <c r="H9" s="14">
        <v>16.7</v>
      </c>
      <c r="I9" s="9">
        <v>27</v>
      </c>
      <c r="J9" s="2">
        <v>157</v>
      </c>
      <c r="K9" s="2">
        <v>19.7</v>
      </c>
      <c r="L9" s="2">
        <v>10.2</v>
      </c>
      <c r="M9" s="2">
        <v>196</v>
      </c>
      <c r="N9" s="2">
        <v>151</v>
      </c>
      <c r="O9" s="2"/>
      <c r="P9" s="2">
        <v>15.6</v>
      </c>
      <c r="Q9" s="2"/>
      <c r="R9" s="2">
        <v>19.9</v>
      </c>
      <c r="S9" s="2">
        <v>10.3</v>
      </c>
      <c r="T9" s="2">
        <v>15.4</v>
      </c>
      <c r="U9" s="2"/>
      <c r="V9" s="17"/>
      <c r="W9">
        <v>19.7</v>
      </c>
      <c r="X9">
        <v>10.2</v>
      </c>
      <c r="Y9">
        <v>157</v>
      </c>
      <c r="Z9">
        <f t="shared" si="1"/>
        <v>-0.1999999999999993</v>
      </c>
      <c r="AA9">
        <f t="shared" si="2"/>
        <v>-0.10000000000000142</v>
      </c>
      <c r="AB9">
        <f t="shared" si="3"/>
        <v>3</v>
      </c>
      <c r="AC9">
        <f t="shared" si="0"/>
        <v>1.735</v>
      </c>
    </row>
    <row r="10" spans="1:29" ht="18" customHeight="1">
      <c r="A10" s="2">
        <v>2</v>
      </c>
      <c r="B10" s="7">
        <v>3</v>
      </c>
      <c r="C10" s="7">
        <v>1</v>
      </c>
      <c r="D10" s="12">
        <v>13.85832040526938</v>
      </c>
      <c r="E10" s="12">
        <v>9.817324681647964</v>
      </c>
      <c r="F10" s="12">
        <v>0.02300000000000002</v>
      </c>
      <c r="G10" s="14">
        <v>13.8</v>
      </c>
      <c r="H10" s="14">
        <v>16</v>
      </c>
      <c r="I10" s="9">
        <v>36</v>
      </c>
      <c r="J10" s="2">
        <v>149</v>
      </c>
      <c r="K10" s="2">
        <v>18.7</v>
      </c>
      <c r="L10" s="2">
        <v>10.3</v>
      </c>
      <c r="M10" s="2">
        <v>210</v>
      </c>
      <c r="N10" s="2">
        <v>196</v>
      </c>
      <c r="O10" s="19"/>
      <c r="P10" s="19"/>
      <c r="Q10" s="19"/>
      <c r="R10" s="19"/>
      <c r="S10" s="19"/>
      <c r="T10" s="19"/>
      <c r="U10" s="19"/>
      <c r="V10" s="20"/>
      <c r="AC10">
        <f t="shared" si="0"/>
        <v>2.03</v>
      </c>
    </row>
    <row r="11" spans="1:29" ht="18" customHeight="1">
      <c r="A11" s="2">
        <v>2</v>
      </c>
      <c r="B11" s="7">
        <v>3</v>
      </c>
      <c r="C11" s="7">
        <v>1</v>
      </c>
      <c r="D11" s="12">
        <v>18.09864903131565</v>
      </c>
      <c r="E11" s="12">
        <v>12.790169303072458</v>
      </c>
      <c r="F11" s="12">
        <v>-0.651</v>
      </c>
      <c r="G11" s="14">
        <v>13.5</v>
      </c>
      <c r="H11" s="14">
        <v>17</v>
      </c>
      <c r="I11" s="9">
        <v>73</v>
      </c>
      <c r="J11" s="2">
        <v>154</v>
      </c>
      <c r="K11" s="2">
        <v>21.1</v>
      </c>
      <c r="L11" s="2">
        <v>11.3</v>
      </c>
      <c r="M11" s="2">
        <v>228</v>
      </c>
      <c r="N11" s="2">
        <v>190</v>
      </c>
      <c r="O11" s="2"/>
      <c r="P11" s="2">
        <v>15</v>
      </c>
      <c r="Q11" s="2"/>
      <c r="R11" s="2">
        <v>20.6</v>
      </c>
      <c r="S11" s="2">
        <v>10.8</v>
      </c>
      <c r="T11" s="2">
        <v>15</v>
      </c>
      <c r="U11" s="2"/>
      <c r="V11" s="17"/>
      <c r="W11">
        <v>21.1</v>
      </c>
      <c r="X11">
        <v>11.3</v>
      </c>
      <c r="Y11">
        <v>154</v>
      </c>
      <c r="Z11">
        <f t="shared" si="1"/>
        <v>0.5</v>
      </c>
      <c r="AA11">
        <f t="shared" si="2"/>
        <v>0.5</v>
      </c>
      <c r="AB11">
        <f t="shared" si="3"/>
        <v>4</v>
      </c>
      <c r="AC11">
        <f t="shared" si="0"/>
        <v>2.09</v>
      </c>
    </row>
    <row r="12" spans="1:29" ht="18" customHeight="1">
      <c r="A12" s="2">
        <v>2</v>
      </c>
      <c r="B12" s="7">
        <v>3</v>
      </c>
      <c r="C12" s="7">
        <v>1</v>
      </c>
      <c r="D12" s="12">
        <v>10.316787927109846</v>
      </c>
      <c r="E12" s="12">
        <v>18.502831270566144</v>
      </c>
      <c r="F12" s="12">
        <v>0.35040000000000004</v>
      </c>
      <c r="G12" s="14">
        <v>10.9</v>
      </c>
      <c r="H12" s="14">
        <v>15.1</v>
      </c>
      <c r="I12" s="9">
        <v>43</v>
      </c>
      <c r="J12" s="2">
        <v>126</v>
      </c>
      <c r="K12" s="2">
        <v>18.7</v>
      </c>
      <c r="L12" s="2">
        <v>11.5</v>
      </c>
      <c r="M12" s="2">
        <v>245</v>
      </c>
      <c r="N12" s="2">
        <v>133</v>
      </c>
      <c r="O12" s="2"/>
      <c r="P12" s="2">
        <v>14.8</v>
      </c>
      <c r="Q12" s="2"/>
      <c r="R12" s="2">
        <v>19.1</v>
      </c>
      <c r="S12" s="2">
        <v>10.9</v>
      </c>
      <c r="T12" s="2">
        <v>12.2</v>
      </c>
      <c r="U12" s="2"/>
      <c r="V12" s="17"/>
      <c r="W12">
        <v>18.7</v>
      </c>
      <c r="X12">
        <v>11.5</v>
      </c>
      <c r="Y12">
        <v>126</v>
      </c>
      <c r="Z12">
        <f t="shared" si="1"/>
        <v>-0.40000000000000213</v>
      </c>
      <c r="AA12">
        <f t="shared" si="2"/>
        <v>0.5999999999999996</v>
      </c>
      <c r="AB12">
        <f t="shared" si="3"/>
        <v>4</v>
      </c>
      <c r="AC12">
        <f t="shared" si="0"/>
        <v>1.89</v>
      </c>
    </row>
    <row r="13" spans="1:29" ht="18" customHeight="1">
      <c r="A13" s="2">
        <v>2</v>
      </c>
      <c r="B13" s="7">
        <v>3</v>
      </c>
      <c r="C13" s="7">
        <v>1</v>
      </c>
      <c r="D13" s="12">
        <v>14.971557617278382</v>
      </c>
      <c r="E13" s="12">
        <v>23.74844240097682</v>
      </c>
      <c r="F13" s="12">
        <v>-0.5369999999999999</v>
      </c>
      <c r="G13" s="14">
        <v>10.6</v>
      </c>
      <c r="H13" s="14">
        <v>14.8</v>
      </c>
      <c r="I13" s="9">
        <v>63</v>
      </c>
      <c r="J13" s="2">
        <v>122</v>
      </c>
      <c r="K13" s="2">
        <v>18.2</v>
      </c>
      <c r="L13" s="2">
        <v>10.9</v>
      </c>
      <c r="M13" s="2">
        <v>193</v>
      </c>
      <c r="N13" s="2">
        <v>173</v>
      </c>
      <c r="O13" s="19"/>
      <c r="P13" s="19"/>
      <c r="Q13" s="19"/>
      <c r="R13" s="19"/>
      <c r="S13" s="19"/>
      <c r="T13" s="19"/>
      <c r="U13" s="19"/>
      <c r="V13" s="20"/>
      <c r="AC13">
        <f t="shared" si="0"/>
        <v>1.83</v>
      </c>
    </row>
    <row r="14" spans="1:29" ht="18" customHeight="1">
      <c r="A14" s="2">
        <v>2</v>
      </c>
      <c r="B14" s="7">
        <v>3</v>
      </c>
      <c r="C14" s="7">
        <v>1</v>
      </c>
      <c r="D14" s="12">
        <v>12.111044936681584</v>
      </c>
      <c r="E14" s="12">
        <v>30.4251928983479</v>
      </c>
      <c r="F14" s="12">
        <v>-0.9790000000000001</v>
      </c>
      <c r="G14" s="14">
        <v>11.3</v>
      </c>
      <c r="H14" s="14">
        <v>15.2</v>
      </c>
      <c r="I14" s="9">
        <v>113</v>
      </c>
      <c r="J14" s="2">
        <v>132</v>
      </c>
      <c r="K14" s="2">
        <v>18.7</v>
      </c>
      <c r="L14" s="2">
        <v>10.9</v>
      </c>
      <c r="M14" s="2">
        <v>160</v>
      </c>
      <c r="N14" s="2">
        <v>116</v>
      </c>
      <c r="O14" s="2"/>
      <c r="P14" s="2">
        <v>12.8</v>
      </c>
      <c r="Q14" s="2"/>
      <c r="R14" s="2">
        <v>18.8</v>
      </c>
      <c r="S14" s="2">
        <v>8.7</v>
      </c>
      <c r="T14" s="2">
        <v>13.3</v>
      </c>
      <c r="U14" s="2"/>
      <c r="V14" s="17"/>
      <c r="W14">
        <v>18.7</v>
      </c>
      <c r="X14">
        <v>10.9</v>
      </c>
      <c r="Y14">
        <v>132</v>
      </c>
      <c r="Z14">
        <f t="shared" si="1"/>
        <v>-0.10000000000000142</v>
      </c>
      <c r="AA14" s="11">
        <f t="shared" si="2"/>
        <v>2.200000000000001</v>
      </c>
      <c r="AB14">
        <f t="shared" si="3"/>
        <v>-1</v>
      </c>
      <c r="AC14">
        <f t="shared" si="0"/>
        <v>1.38</v>
      </c>
    </row>
    <row r="15" spans="1:29" ht="18" customHeight="1">
      <c r="A15" s="2">
        <v>2</v>
      </c>
      <c r="B15" s="7">
        <v>3</v>
      </c>
      <c r="C15" s="7">
        <v>1</v>
      </c>
      <c r="D15" s="12">
        <v>15.653343869337988</v>
      </c>
      <c r="E15" s="12">
        <v>36.318900328455136</v>
      </c>
      <c r="F15" s="12">
        <v>-2.12</v>
      </c>
      <c r="G15" s="14">
        <v>14.3</v>
      </c>
      <c r="H15" s="14">
        <v>17.8</v>
      </c>
      <c r="I15" s="9">
        <v>129</v>
      </c>
      <c r="J15" s="2">
        <v>163</v>
      </c>
      <c r="K15" s="2">
        <v>19.8</v>
      </c>
      <c r="L15" s="2">
        <v>10.8</v>
      </c>
      <c r="M15" s="2">
        <v>252</v>
      </c>
      <c r="N15" s="2">
        <v>176</v>
      </c>
      <c r="O15" s="2"/>
      <c r="P15" s="2">
        <v>19.1</v>
      </c>
      <c r="Q15" s="2"/>
      <c r="R15" s="2">
        <v>19.6</v>
      </c>
      <c r="S15" s="2">
        <v>9.1</v>
      </c>
      <c r="T15" s="2">
        <v>16.4</v>
      </c>
      <c r="U15" s="2"/>
      <c r="V15" s="17"/>
      <c r="W15">
        <v>19.8</v>
      </c>
      <c r="X15">
        <v>10.8</v>
      </c>
      <c r="Y15">
        <v>163</v>
      </c>
      <c r="Z15">
        <f t="shared" si="1"/>
        <v>0.1999999999999993</v>
      </c>
      <c r="AA15">
        <f t="shared" si="2"/>
        <v>1.700000000000001</v>
      </c>
      <c r="AB15">
        <f t="shared" si="3"/>
        <v>-1</v>
      </c>
      <c r="AC15">
        <f t="shared" si="0"/>
        <v>2.14</v>
      </c>
    </row>
    <row r="16" spans="1:29" ht="18" customHeight="1">
      <c r="A16" s="2">
        <v>3</v>
      </c>
      <c r="B16" s="7">
        <v>3</v>
      </c>
      <c r="C16" s="7">
        <v>1</v>
      </c>
      <c r="D16" s="12">
        <v>20.61425467303566</v>
      </c>
      <c r="E16" s="12">
        <v>1.3792350181268827</v>
      </c>
      <c r="F16" s="12">
        <v>-0.7230000000000001</v>
      </c>
      <c r="G16" s="14">
        <v>15.5</v>
      </c>
      <c r="H16" s="14">
        <v>17.4</v>
      </c>
      <c r="I16" s="9">
        <v>84</v>
      </c>
      <c r="J16" s="2">
        <v>175</v>
      </c>
      <c r="K16" s="2">
        <v>20.3</v>
      </c>
      <c r="L16" s="2">
        <v>12.4</v>
      </c>
      <c r="M16" s="2">
        <v>215</v>
      </c>
      <c r="N16" s="2">
        <v>176</v>
      </c>
      <c r="O16" s="19"/>
      <c r="P16" s="19"/>
      <c r="Q16" s="19"/>
      <c r="R16" s="19"/>
      <c r="S16" s="19"/>
      <c r="T16" s="19"/>
      <c r="U16" s="19"/>
      <c r="V16" s="20"/>
      <c r="AC16">
        <f t="shared" si="0"/>
        <v>1.955</v>
      </c>
    </row>
    <row r="17" spans="1:29" ht="18" customHeight="1">
      <c r="A17" s="2">
        <v>3</v>
      </c>
      <c r="B17" s="7">
        <v>3</v>
      </c>
      <c r="C17" s="7">
        <v>1</v>
      </c>
      <c r="D17" s="12">
        <v>25.017510525439892</v>
      </c>
      <c r="E17" s="12">
        <v>5.25220169733649</v>
      </c>
      <c r="F17" s="12">
        <v>-1.353</v>
      </c>
      <c r="G17" s="14">
        <v>13.6</v>
      </c>
      <c r="H17" s="14">
        <v>17.1</v>
      </c>
      <c r="I17" s="9">
        <v>82</v>
      </c>
      <c r="J17" s="2">
        <v>153</v>
      </c>
      <c r="K17" s="2">
        <v>21.2</v>
      </c>
      <c r="L17" s="2">
        <v>12.9</v>
      </c>
      <c r="M17" s="2">
        <v>240</v>
      </c>
      <c r="N17" s="2">
        <v>185</v>
      </c>
      <c r="O17" s="2"/>
      <c r="P17" s="2">
        <v>23</v>
      </c>
      <c r="Q17" s="2"/>
      <c r="R17" s="2">
        <v>21.7</v>
      </c>
      <c r="S17" s="2">
        <v>11.3</v>
      </c>
      <c r="T17" s="2">
        <v>15.5</v>
      </c>
      <c r="U17" s="2"/>
      <c r="V17" s="17"/>
      <c r="W17">
        <v>21.2</v>
      </c>
      <c r="X17">
        <v>12.9</v>
      </c>
      <c r="Y17">
        <v>153</v>
      </c>
      <c r="Z17">
        <f t="shared" si="1"/>
        <v>-0.5</v>
      </c>
      <c r="AA17">
        <f t="shared" si="2"/>
        <v>1.5999999999999996</v>
      </c>
      <c r="AB17">
        <f t="shared" si="3"/>
        <v>-2</v>
      </c>
      <c r="AC17">
        <f t="shared" si="0"/>
        <v>2.125</v>
      </c>
    </row>
    <row r="18" spans="1:29" ht="18" customHeight="1">
      <c r="A18" s="2">
        <v>3</v>
      </c>
      <c r="B18" s="7">
        <v>3</v>
      </c>
      <c r="C18" s="7">
        <v>1</v>
      </c>
      <c r="D18" s="12">
        <v>27.870476003168466</v>
      </c>
      <c r="E18" s="12">
        <v>9.624657870117296</v>
      </c>
      <c r="F18" s="12">
        <v>-1.8079999999999998</v>
      </c>
      <c r="G18" s="14">
        <v>16</v>
      </c>
      <c r="H18" s="14">
        <v>17.4</v>
      </c>
      <c r="I18" s="9">
        <v>91</v>
      </c>
      <c r="J18" s="2">
        <v>179</v>
      </c>
      <c r="K18" s="2">
        <v>21.6</v>
      </c>
      <c r="L18" s="2">
        <v>12.6</v>
      </c>
      <c r="M18" s="2">
        <v>248</v>
      </c>
      <c r="N18" s="2">
        <v>244</v>
      </c>
      <c r="O18" s="2"/>
      <c r="P18" s="2">
        <v>15.3</v>
      </c>
      <c r="Q18" s="2"/>
      <c r="R18" s="2">
        <v>21.7</v>
      </c>
      <c r="S18" s="2">
        <v>12.3</v>
      </c>
      <c r="T18" s="2">
        <v>17.9</v>
      </c>
      <c r="U18" s="2"/>
      <c r="V18" s="17"/>
      <c r="W18">
        <v>21.6</v>
      </c>
      <c r="X18">
        <v>12.6</v>
      </c>
      <c r="Y18">
        <v>179</v>
      </c>
      <c r="Z18">
        <f t="shared" si="1"/>
        <v>-0.09999999999999787</v>
      </c>
      <c r="AA18">
        <f t="shared" si="2"/>
        <v>0.29999999999999893</v>
      </c>
      <c r="AB18">
        <f t="shared" si="3"/>
        <v>0</v>
      </c>
      <c r="AC18">
        <f t="shared" si="0"/>
        <v>2.46</v>
      </c>
    </row>
    <row r="19" spans="1:29" ht="18" customHeight="1">
      <c r="A19" s="2">
        <v>3</v>
      </c>
      <c r="B19" s="7">
        <v>3</v>
      </c>
      <c r="C19" s="7">
        <v>1</v>
      </c>
      <c r="D19" s="12">
        <v>26.61223446030237</v>
      </c>
      <c r="E19" s="12">
        <v>14.70161800584871</v>
      </c>
      <c r="F19" s="12">
        <v>-1.9220000000000002</v>
      </c>
      <c r="G19" s="14">
        <v>12.7</v>
      </c>
      <c r="H19" s="14">
        <v>17.9</v>
      </c>
      <c r="I19" s="9">
        <v>95</v>
      </c>
      <c r="J19" s="2">
        <v>142</v>
      </c>
      <c r="K19" s="2">
        <v>21.2</v>
      </c>
      <c r="L19" s="2">
        <v>14.6</v>
      </c>
      <c r="M19" s="2">
        <v>274</v>
      </c>
      <c r="N19" s="2">
        <v>224</v>
      </c>
      <c r="O19" s="19"/>
      <c r="P19" s="19"/>
      <c r="Q19" s="19"/>
      <c r="R19" s="19"/>
      <c r="S19" s="19"/>
      <c r="T19" s="19"/>
      <c r="U19" s="19"/>
      <c r="V19" s="20"/>
      <c r="AC19">
        <f t="shared" si="0"/>
        <v>2.49</v>
      </c>
    </row>
    <row r="20" spans="1:29" ht="18" customHeight="1">
      <c r="A20" s="2">
        <v>3</v>
      </c>
      <c r="B20" s="7">
        <v>3</v>
      </c>
      <c r="C20" s="7">
        <v>1</v>
      </c>
      <c r="D20" s="12">
        <v>21.51385092195307</v>
      </c>
      <c r="E20" s="12">
        <v>19.39758279446125</v>
      </c>
      <c r="F20" s="12">
        <v>-1.6480000000000001</v>
      </c>
      <c r="G20" s="14">
        <v>15.7</v>
      </c>
      <c r="H20" s="14">
        <v>17.7</v>
      </c>
      <c r="I20" s="9">
        <v>102</v>
      </c>
      <c r="J20" s="2">
        <v>177</v>
      </c>
      <c r="K20" s="2">
        <v>21.8</v>
      </c>
      <c r="L20" s="2">
        <v>12.9</v>
      </c>
      <c r="M20" s="2">
        <v>310</v>
      </c>
      <c r="N20" s="2">
        <v>194</v>
      </c>
      <c r="O20" s="2"/>
      <c r="P20" s="2">
        <v>18.1</v>
      </c>
      <c r="Q20" s="2"/>
      <c r="R20" s="2">
        <v>21.6</v>
      </c>
      <c r="S20" s="2">
        <v>10.1</v>
      </c>
      <c r="T20" s="2">
        <v>17.4</v>
      </c>
      <c r="U20" s="2"/>
      <c r="V20" s="17"/>
      <c r="W20">
        <v>21.8</v>
      </c>
      <c r="X20">
        <v>12.9</v>
      </c>
      <c r="Y20">
        <v>177</v>
      </c>
      <c r="Z20">
        <f t="shared" si="1"/>
        <v>0.1999999999999993</v>
      </c>
      <c r="AA20" s="11">
        <f t="shared" si="2"/>
        <v>2.8000000000000007</v>
      </c>
      <c r="AB20">
        <f t="shared" si="3"/>
        <v>3</v>
      </c>
      <c r="AC20">
        <f t="shared" si="0"/>
        <v>2.52</v>
      </c>
    </row>
    <row r="21" spans="1:29" ht="18" customHeight="1">
      <c r="A21" s="2">
        <v>3</v>
      </c>
      <c r="B21" s="7">
        <v>3</v>
      </c>
      <c r="C21" s="7">
        <v>1</v>
      </c>
      <c r="D21" s="12">
        <v>22.444780764725476</v>
      </c>
      <c r="E21" s="12">
        <v>23.9515576107987</v>
      </c>
      <c r="F21" s="12">
        <v>-2.2560000000000002</v>
      </c>
      <c r="G21" s="14">
        <v>17.5</v>
      </c>
      <c r="H21" s="14">
        <v>17.9</v>
      </c>
      <c r="I21" s="9">
        <v>106</v>
      </c>
      <c r="J21" s="2">
        <v>195</v>
      </c>
      <c r="K21" s="2">
        <v>22.2</v>
      </c>
      <c r="L21" s="2">
        <v>12.7</v>
      </c>
      <c r="M21" s="2">
        <v>277</v>
      </c>
      <c r="N21" s="2">
        <v>240</v>
      </c>
      <c r="O21" s="2"/>
      <c r="P21" s="2">
        <v>13.7</v>
      </c>
      <c r="Q21" s="2"/>
      <c r="R21" s="2">
        <v>22.7</v>
      </c>
      <c r="S21" s="2">
        <v>12.6</v>
      </c>
      <c r="T21" s="2">
        <v>19.3</v>
      </c>
      <c r="U21" s="2"/>
      <c r="V21" s="17"/>
      <c r="W21">
        <v>22.2</v>
      </c>
      <c r="X21">
        <v>12.7</v>
      </c>
      <c r="Y21">
        <v>195</v>
      </c>
      <c r="Z21">
        <f t="shared" si="1"/>
        <v>-0.5</v>
      </c>
      <c r="AA21">
        <f t="shared" si="2"/>
        <v>0.09999999999999964</v>
      </c>
      <c r="AB21">
        <f t="shared" si="3"/>
        <v>2</v>
      </c>
      <c r="AC21">
        <f t="shared" si="0"/>
        <v>2.585</v>
      </c>
    </row>
    <row r="22" spans="1:29" ht="18" customHeight="1">
      <c r="A22" s="2">
        <v>3</v>
      </c>
      <c r="B22" s="7">
        <v>3</v>
      </c>
      <c r="C22" s="7">
        <v>1</v>
      </c>
      <c r="D22" s="12">
        <v>29.662828173008535</v>
      </c>
      <c r="E22" s="12">
        <v>29.058142341494772</v>
      </c>
      <c r="F22" s="12">
        <v>-2.81</v>
      </c>
      <c r="G22" s="14">
        <v>12.3</v>
      </c>
      <c r="H22" s="14">
        <v>18</v>
      </c>
      <c r="I22" s="9">
        <v>154</v>
      </c>
      <c r="J22" s="2">
        <v>142</v>
      </c>
      <c r="K22" s="2">
        <v>22.1</v>
      </c>
      <c r="L22" s="2">
        <v>13.3</v>
      </c>
      <c r="M22" s="2">
        <v>219</v>
      </c>
      <c r="N22" s="2">
        <v>164</v>
      </c>
      <c r="O22" s="19"/>
      <c r="P22" s="19"/>
      <c r="Q22" s="19"/>
      <c r="R22" s="19"/>
      <c r="S22" s="19"/>
      <c r="T22" s="19"/>
      <c r="U22" s="19"/>
      <c r="V22" s="20"/>
      <c r="AC22">
        <f t="shared" si="0"/>
        <v>1.915</v>
      </c>
    </row>
    <row r="23" spans="1:29" ht="18" customHeight="1">
      <c r="A23" s="2">
        <v>3</v>
      </c>
      <c r="B23" s="7">
        <v>3</v>
      </c>
      <c r="C23" s="7">
        <v>1</v>
      </c>
      <c r="D23" s="12">
        <v>23.755644018262945</v>
      </c>
      <c r="E23" s="12">
        <v>33.97553559015028</v>
      </c>
      <c r="F23" s="12">
        <v>-2.771</v>
      </c>
      <c r="G23" s="14">
        <v>16.1</v>
      </c>
      <c r="H23" s="14">
        <v>16.3</v>
      </c>
      <c r="I23" s="9">
        <v>147</v>
      </c>
      <c r="J23" s="2">
        <v>182</v>
      </c>
      <c r="K23" s="2">
        <v>18.8</v>
      </c>
      <c r="L23" s="2">
        <v>11.7</v>
      </c>
      <c r="M23" s="2">
        <v>276</v>
      </c>
      <c r="N23" s="2">
        <v>155</v>
      </c>
      <c r="O23" s="2"/>
      <c r="P23" s="2">
        <v>20.8</v>
      </c>
      <c r="Q23" s="2"/>
      <c r="R23" s="2">
        <v>18.8</v>
      </c>
      <c r="S23" s="2">
        <v>9.6</v>
      </c>
      <c r="T23" s="2">
        <v>18.3</v>
      </c>
      <c r="U23" s="2"/>
      <c r="V23" s="17"/>
      <c r="W23">
        <v>18.8</v>
      </c>
      <c r="X23">
        <v>11.7</v>
      </c>
      <c r="Y23">
        <v>182</v>
      </c>
      <c r="Z23">
        <f t="shared" si="1"/>
        <v>0</v>
      </c>
      <c r="AA23">
        <f t="shared" si="2"/>
        <v>2.0999999999999996</v>
      </c>
      <c r="AB23">
        <f t="shared" si="3"/>
        <v>-1</v>
      </c>
      <c r="AC23">
        <f t="shared" si="0"/>
        <v>2.155</v>
      </c>
    </row>
    <row r="24" spans="1:29" ht="18" customHeight="1">
      <c r="A24" s="2">
        <v>3</v>
      </c>
      <c r="B24" s="7">
        <v>3</v>
      </c>
      <c r="C24" s="7">
        <v>1</v>
      </c>
      <c r="D24" s="12">
        <v>25.74763424633712</v>
      </c>
      <c r="E24" s="12">
        <v>36.89268058676203</v>
      </c>
      <c r="F24" s="12">
        <v>-3.65</v>
      </c>
      <c r="G24" s="14">
        <v>13.1</v>
      </c>
      <c r="H24" s="14">
        <v>17.8</v>
      </c>
      <c r="I24" s="9">
        <v>140</v>
      </c>
      <c r="J24" s="2">
        <v>150</v>
      </c>
      <c r="K24" s="2">
        <v>21.3</v>
      </c>
      <c r="L24" s="2">
        <v>13</v>
      </c>
      <c r="M24" s="2">
        <v>287</v>
      </c>
      <c r="N24" s="2">
        <v>224</v>
      </c>
      <c r="O24" s="2"/>
      <c r="P24" s="2">
        <v>20.8</v>
      </c>
      <c r="Q24" s="2"/>
      <c r="R24" s="2">
        <v>20.8</v>
      </c>
      <c r="S24" s="2">
        <v>12.6</v>
      </c>
      <c r="T24" s="2">
        <v>14.8</v>
      </c>
      <c r="U24" s="2"/>
      <c r="V24" s="17"/>
      <c r="W24">
        <v>21.3</v>
      </c>
      <c r="X24">
        <v>13</v>
      </c>
      <c r="Y24">
        <v>150</v>
      </c>
      <c r="Z24">
        <f t="shared" si="1"/>
        <v>0.5</v>
      </c>
      <c r="AA24">
        <f t="shared" si="2"/>
        <v>0.40000000000000036</v>
      </c>
      <c r="AB24">
        <f t="shared" si="3"/>
        <v>2</v>
      </c>
      <c r="AC24">
        <f t="shared" si="0"/>
        <v>2.555</v>
      </c>
    </row>
    <row r="25" spans="1:29" ht="18" customHeight="1">
      <c r="A25" s="2">
        <v>4</v>
      </c>
      <c r="B25" s="7">
        <v>3</v>
      </c>
      <c r="C25" s="7">
        <v>1</v>
      </c>
      <c r="D25" s="12">
        <v>33.98227581566336</v>
      </c>
      <c r="E25" s="12">
        <v>4.0881358524615035</v>
      </c>
      <c r="F25" s="12">
        <v>-1.635</v>
      </c>
      <c r="G25" s="14">
        <v>18</v>
      </c>
      <c r="H25" s="14">
        <v>18.3</v>
      </c>
      <c r="I25" s="9">
        <v>171</v>
      </c>
      <c r="J25" s="2">
        <v>207</v>
      </c>
      <c r="K25" s="2">
        <v>21.9</v>
      </c>
      <c r="L25" s="2">
        <v>12.4</v>
      </c>
      <c r="M25" s="2">
        <v>336</v>
      </c>
      <c r="N25" s="2">
        <v>293</v>
      </c>
      <c r="O25" s="19"/>
      <c r="P25" s="19"/>
      <c r="Q25" s="19"/>
      <c r="R25" s="19"/>
      <c r="S25" s="19"/>
      <c r="T25" s="19"/>
      <c r="U25" s="19"/>
      <c r="V25" s="20"/>
      <c r="AC25">
        <f t="shared" si="0"/>
        <v>3.145</v>
      </c>
    </row>
    <row r="26" spans="1:29" ht="18" customHeight="1">
      <c r="A26" s="2">
        <v>4</v>
      </c>
      <c r="B26" s="7">
        <v>3</v>
      </c>
      <c r="C26" s="7">
        <v>1</v>
      </c>
      <c r="D26" s="12">
        <v>33.85556789547783</v>
      </c>
      <c r="E26" s="12">
        <v>8.16289009081285</v>
      </c>
      <c r="F26" s="12">
        <v>-1.66</v>
      </c>
      <c r="G26" s="14">
        <v>13.6</v>
      </c>
      <c r="H26" s="14">
        <v>16.7</v>
      </c>
      <c r="I26" s="9">
        <v>168</v>
      </c>
      <c r="J26" s="2">
        <v>152</v>
      </c>
      <c r="K26" s="2">
        <v>19.9</v>
      </c>
      <c r="L26" s="2">
        <v>11.9</v>
      </c>
      <c r="M26" s="2">
        <v>304</v>
      </c>
      <c r="N26" s="2">
        <v>282</v>
      </c>
      <c r="O26" s="2"/>
      <c r="P26" s="2">
        <v>18.3</v>
      </c>
      <c r="Q26" s="2"/>
      <c r="R26" s="2">
        <v>19.7</v>
      </c>
      <c r="S26" s="2">
        <v>12.7</v>
      </c>
      <c r="T26" s="2">
        <v>15.9</v>
      </c>
      <c r="U26" s="2"/>
      <c r="V26" s="17"/>
      <c r="W26">
        <v>19.9</v>
      </c>
      <c r="X26">
        <v>11.9</v>
      </c>
      <c r="Y26">
        <v>152</v>
      </c>
      <c r="Z26">
        <f t="shared" si="1"/>
        <v>0.1999999999999993</v>
      </c>
      <c r="AA26">
        <f t="shared" si="2"/>
        <v>-0.7999999999999989</v>
      </c>
      <c r="AB26">
        <f t="shared" si="3"/>
        <v>-7</v>
      </c>
      <c r="AC26">
        <f t="shared" si="0"/>
        <v>2.93</v>
      </c>
    </row>
    <row r="27" spans="1:30" ht="18" customHeight="1">
      <c r="A27" s="2">
        <v>4</v>
      </c>
      <c r="B27" s="7">
        <v>3</v>
      </c>
      <c r="C27" s="7">
        <v>1</v>
      </c>
      <c r="D27" s="12">
        <v>36.671097480139416</v>
      </c>
      <c r="E27" s="12">
        <v>12.638552629241698</v>
      </c>
      <c r="F27" s="12">
        <v>-1.744</v>
      </c>
      <c r="G27" s="14">
        <v>16.1</v>
      </c>
      <c r="H27" s="14">
        <v>18.3</v>
      </c>
      <c r="I27" s="9">
        <v>178</v>
      </c>
      <c r="J27" s="2">
        <v>181</v>
      </c>
      <c r="K27" s="2">
        <v>20.7</v>
      </c>
      <c r="L27" s="2">
        <v>12.5</v>
      </c>
      <c r="M27" s="2">
        <v>348</v>
      </c>
      <c r="N27" s="2">
        <v>268</v>
      </c>
      <c r="O27" s="2"/>
      <c r="P27" s="2">
        <v>12.2</v>
      </c>
      <c r="Q27" s="2"/>
      <c r="R27" s="2">
        <v>21.9</v>
      </c>
      <c r="S27" s="2">
        <v>10.5</v>
      </c>
      <c r="T27" s="2">
        <v>17.9</v>
      </c>
      <c r="U27" s="2"/>
      <c r="V27" s="17"/>
      <c r="W27">
        <v>20.7</v>
      </c>
      <c r="X27">
        <v>12.5</v>
      </c>
      <c r="Y27">
        <v>181</v>
      </c>
      <c r="Z27" s="11">
        <f t="shared" si="1"/>
        <v>-1.1999999999999993</v>
      </c>
      <c r="AA27">
        <f t="shared" si="2"/>
        <v>2</v>
      </c>
      <c r="AB27">
        <f t="shared" si="3"/>
        <v>2</v>
      </c>
      <c r="AC27">
        <f t="shared" si="0"/>
        <v>3.08</v>
      </c>
      <c r="AD27" t="s">
        <v>60</v>
      </c>
    </row>
    <row r="28" spans="1:29" ht="18" customHeight="1">
      <c r="A28" s="2">
        <v>4</v>
      </c>
      <c r="B28" s="7">
        <v>3</v>
      </c>
      <c r="C28" s="7">
        <v>1</v>
      </c>
      <c r="D28" s="12">
        <v>32.8885743378307</v>
      </c>
      <c r="E28" s="12">
        <v>16.574306645678558</v>
      </c>
      <c r="F28" s="12">
        <v>-2.212</v>
      </c>
      <c r="G28" s="14">
        <v>15</v>
      </c>
      <c r="H28" s="14">
        <v>17.5</v>
      </c>
      <c r="I28" s="9">
        <v>163</v>
      </c>
      <c r="J28" s="2">
        <v>170</v>
      </c>
      <c r="K28" s="2">
        <v>21.2</v>
      </c>
      <c r="L28" s="2">
        <v>12</v>
      </c>
      <c r="M28" s="2">
        <v>272</v>
      </c>
      <c r="N28" s="2">
        <v>203</v>
      </c>
      <c r="O28" s="19"/>
      <c r="P28" s="19"/>
      <c r="Q28" s="19"/>
      <c r="R28" s="19"/>
      <c r="S28" s="19"/>
      <c r="T28" s="19"/>
      <c r="U28" s="19"/>
      <c r="V28" s="20"/>
      <c r="AC28">
        <f t="shared" si="0"/>
        <v>2.375</v>
      </c>
    </row>
    <row r="29" spans="1:29" ht="18" customHeight="1">
      <c r="A29" s="2">
        <v>4</v>
      </c>
      <c r="B29" s="7">
        <v>3</v>
      </c>
      <c r="C29" s="7">
        <v>1</v>
      </c>
      <c r="D29" s="12">
        <v>39.232044725416245</v>
      </c>
      <c r="E29" s="12">
        <v>22.49168853650031</v>
      </c>
      <c r="F29" s="12">
        <v>-2.177</v>
      </c>
      <c r="G29" s="14">
        <v>17.4</v>
      </c>
      <c r="H29" s="14">
        <v>16.7</v>
      </c>
      <c r="I29" s="9">
        <v>184</v>
      </c>
      <c r="J29" s="2">
        <v>201</v>
      </c>
      <c r="K29" s="2">
        <v>19.9</v>
      </c>
      <c r="L29" s="2">
        <v>8.7</v>
      </c>
      <c r="M29" s="2">
        <v>377</v>
      </c>
      <c r="N29" s="2">
        <v>250</v>
      </c>
      <c r="O29" s="2"/>
      <c r="P29" s="2">
        <v>15.3</v>
      </c>
      <c r="Q29" s="2"/>
      <c r="R29" s="2">
        <v>19.8</v>
      </c>
      <c r="S29" s="2">
        <v>7.4</v>
      </c>
      <c r="T29" s="2">
        <v>20</v>
      </c>
      <c r="U29" s="2"/>
      <c r="V29" s="17"/>
      <c r="W29">
        <v>19.9</v>
      </c>
      <c r="X29">
        <v>8.7</v>
      </c>
      <c r="Y29">
        <v>201</v>
      </c>
      <c r="Z29">
        <f t="shared" si="1"/>
        <v>0.09999999999999787</v>
      </c>
      <c r="AA29">
        <f t="shared" si="2"/>
        <v>1.299999999999999</v>
      </c>
      <c r="AB29">
        <f t="shared" si="3"/>
        <v>1</v>
      </c>
      <c r="AC29">
        <f t="shared" si="0"/>
        <v>3.135</v>
      </c>
    </row>
    <row r="30" spans="1:29" ht="18" customHeight="1">
      <c r="A30" s="2">
        <v>4</v>
      </c>
      <c r="B30" s="7">
        <v>3</v>
      </c>
      <c r="C30" s="7">
        <v>1</v>
      </c>
      <c r="D30" s="12">
        <v>38.761168919093684</v>
      </c>
      <c r="E30" s="12">
        <v>27.6333417701422</v>
      </c>
      <c r="F30" s="12">
        <v>-3.041</v>
      </c>
      <c r="G30" s="14">
        <v>17.1</v>
      </c>
      <c r="H30" s="14">
        <v>18.5</v>
      </c>
      <c r="I30" s="9">
        <v>191</v>
      </c>
      <c r="J30" s="2">
        <v>192</v>
      </c>
      <c r="K30" s="2">
        <v>21.7</v>
      </c>
      <c r="L30" s="2">
        <v>11.9</v>
      </c>
      <c r="M30" s="2">
        <v>351</v>
      </c>
      <c r="N30" s="2">
        <v>338</v>
      </c>
      <c r="O30" s="2"/>
      <c r="P30" s="2">
        <v>18.1</v>
      </c>
      <c r="Q30" s="2"/>
      <c r="R30" s="2">
        <v>21.7</v>
      </c>
      <c r="S30" s="2">
        <v>12.1</v>
      </c>
      <c r="T30" s="2">
        <v>19.2</v>
      </c>
      <c r="U30" s="2"/>
      <c r="V30" s="17"/>
      <c r="W30">
        <v>21.7</v>
      </c>
      <c r="X30">
        <v>11.9</v>
      </c>
      <c r="Y30">
        <v>192</v>
      </c>
      <c r="Z30">
        <f t="shared" si="1"/>
        <v>0</v>
      </c>
      <c r="AA30">
        <f t="shared" si="2"/>
        <v>-0.1999999999999993</v>
      </c>
      <c r="AB30">
        <f t="shared" si="3"/>
        <v>0</v>
      </c>
      <c r="AC30">
        <f t="shared" si="0"/>
        <v>3.445</v>
      </c>
    </row>
    <row r="31" spans="1:29" ht="18" customHeight="1">
      <c r="A31" s="2">
        <v>4</v>
      </c>
      <c r="B31" s="7">
        <v>3</v>
      </c>
      <c r="C31" s="7">
        <v>1</v>
      </c>
      <c r="D31" s="12">
        <v>37.98389954463736</v>
      </c>
      <c r="E31" s="12">
        <v>32.88667302940353</v>
      </c>
      <c r="F31" s="12">
        <v>-3.845</v>
      </c>
      <c r="G31" s="14">
        <v>18.5</v>
      </c>
      <c r="H31" s="14">
        <v>16.6</v>
      </c>
      <c r="I31" s="9">
        <v>200</v>
      </c>
      <c r="J31" s="2">
        <v>211</v>
      </c>
      <c r="K31" s="2">
        <v>19.5</v>
      </c>
      <c r="L31" s="2">
        <v>11.4</v>
      </c>
      <c r="M31" s="2">
        <v>424</v>
      </c>
      <c r="N31" s="2">
        <v>380</v>
      </c>
      <c r="O31" s="19"/>
      <c r="P31" s="19"/>
      <c r="Q31" s="19"/>
      <c r="R31" s="19"/>
      <c r="S31" s="19"/>
      <c r="T31" s="19"/>
      <c r="U31" s="19"/>
      <c r="V31" s="20"/>
      <c r="AC31">
        <f t="shared" si="0"/>
        <v>4.02</v>
      </c>
    </row>
    <row r="32" spans="1:29" ht="18" customHeight="1">
      <c r="A32" s="2">
        <v>4</v>
      </c>
      <c r="B32" s="7">
        <v>4</v>
      </c>
      <c r="C32" s="7">
        <v>1</v>
      </c>
      <c r="D32" s="12">
        <v>37.48831158306781</v>
      </c>
      <c r="E32" s="12">
        <v>37.71545678645327</v>
      </c>
      <c r="F32" s="12">
        <v>-4.252</v>
      </c>
      <c r="G32" s="14">
        <v>11.6</v>
      </c>
      <c r="H32" s="14">
        <v>14.7</v>
      </c>
      <c r="I32" s="9">
        <v>201</v>
      </c>
      <c r="J32" s="2">
        <v>137</v>
      </c>
      <c r="K32" s="2">
        <v>18</v>
      </c>
      <c r="L32" s="2">
        <v>10.5</v>
      </c>
      <c r="M32" s="2">
        <v>281</v>
      </c>
      <c r="N32" s="2">
        <v>261</v>
      </c>
      <c r="O32" s="2"/>
      <c r="P32" s="2">
        <v>20.4</v>
      </c>
      <c r="Q32" s="2"/>
      <c r="R32" s="2">
        <v>17.8</v>
      </c>
      <c r="S32" s="2">
        <v>9.3</v>
      </c>
      <c r="T32" s="2">
        <v>13.5</v>
      </c>
      <c r="U32" s="2"/>
      <c r="V32" s="17"/>
      <c r="W32">
        <v>18</v>
      </c>
      <c r="X32">
        <v>10.5</v>
      </c>
      <c r="Y32">
        <v>137</v>
      </c>
      <c r="Z32">
        <f t="shared" si="1"/>
        <v>0.1999999999999993</v>
      </c>
      <c r="AA32">
        <f t="shared" si="2"/>
        <v>1.1999999999999993</v>
      </c>
      <c r="AB32">
        <f t="shared" si="3"/>
        <v>2</v>
      </c>
      <c r="AC32">
        <f t="shared" si="0"/>
        <v>2.71</v>
      </c>
    </row>
    <row r="34" spans="9:29" ht="12.75">
      <c r="I34" s="11">
        <v>53</v>
      </c>
      <c r="M34">
        <v>376</v>
      </c>
      <c r="N34">
        <v>226</v>
      </c>
      <c r="O34" t="s">
        <v>42</v>
      </c>
      <c r="AC34">
        <f t="shared" si="0"/>
        <v>3.01</v>
      </c>
    </row>
    <row r="35" spans="25:28" ht="12.75">
      <c r="Y35" t="s">
        <v>52</v>
      </c>
      <c r="Z35">
        <f>AVERAGE(Z3:Z32)</f>
        <v>-0.08500000000000014</v>
      </c>
      <c r="AA35">
        <f>AVERAGE(AA3:AA32)</f>
        <v>1.1350000000000002</v>
      </c>
      <c r="AB35">
        <f>AVERAGE(AB3:AB32)</f>
        <v>1.05</v>
      </c>
    </row>
    <row r="36" spans="25:28" ht="12.75">
      <c r="Y36" t="s">
        <v>53</v>
      </c>
      <c r="Z36">
        <f>MIN(Z3:Z32)</f>
        <v>-1.1999999999999993</v>
      </c>
      <c r="AA36">
        <f>MIN(AA3:AA32)</f>
        <v>-0.7999999999999989</v>
      </c>
      <c r="AB36">
        <f>MIN(AB3:AB32)</f>
        <v>-7</v>
      </c>
    </row>
    <row r="37" spans="1:28" ht="12.75">
      <c r="A37" t="s">
        <v>56</v>
      </c>
      <c r="Y37" t="s">
        <v>54</v>
      </c>
      <c r="Z37">
        <f>MAX(Z3:Z32)</f>
        <v>0.5</v>
      </c>
      <c r="AA37">
        <f>MAX(AA3:AA32)</f>
        <v>2.8000000000000007</v>
      </c>
      <c r="AB37">
        <f>MAX(AB3:AB32)</f>
        <v>4</v>
      </c>
    </row>
    <row r="38" spans="1:28" ht="12.75">
      <c r="A38" s="5" t="s">
        <v>0</v>
      </c>
      <c r="B38" s="6" t="s">
        <v>1</v>
      </c>
      <c r="C38" s="5" t="s">
        <v>2</v>
      </c>
      <c r="D38" s="7" t="s">
        <v>3</v>
      </c>
      <c r="E38" s="7" t="s">
        <v>4</v>
      </c>
      <c r="F38" s="8" t="s">
        <v>5</v>
      </c>
      <c r="G38" s="8" t="s">
        <v>6</v>
      </c>
      <c r="H38" s="8" t="s">
        <v>7</v>
      </c>
      <c r="I38" s="7" t="s">
        <v>8</v>
      </c>
      <c r="J38" s="7" t="s">
        <v>9</v>
      </c>
      <c r="K38" s="6" t="s">
        <v>1</v>
      </c>
      <c r="L38" s="2" t="s">
        <v>8</v>
      </c>
      <c r="M38" s="2" t="s">
        <v>10</v>
      </c>
      <c r="N38" s="2" t="s">
        <v>11</v>
      </c>
      <c r="O38" s="2" t="s">
        <v>12</v>
      </c>
      <c r="P38" s="2" t="s">
        <v>13</v>
      </c>
      <c r="Q38" s="2" t="s">
        <v>14</v>
      </c>
      <c r="R38" s="2" t="s">
        <v>15</v>
      </c>
      <c r="Y38" t="s">
        <v>55</v>
      </c>
      <c r="Z38" s="4">
        <f>STDEV(Z3:Z32)</f>
        <v>0.3950682819063319</v>
      </c>
      <c r="AA38" s="4">
        <f>STDEV(AA3:AA32)</f>
        <v>1.0173624308915057</v>
      </c>
      <c r="AB38" s="4">
        <f>STDEV(AB3:AB32)</f>
        <v>2.605156829302827</v>
      </c>
    </row>
    <row r="39" spans="1:18" ht="12.75">
      <c r="A39" s="2" t="e">
        <f>A38+1</f>
        <v>#VALUE!</v>
      </c>
      <c r="B39" s="9">
        <v>102</v>
      </c>
      <c r="C39" s="2">
        <f>IF(F39&lt;=10,1,IF(AND(F39&gt;10,F39&lt;=20),2,IF(AND(F39&gt;20,F39&lt;=30),3,IF(AND(F39&gt;30,F39&lt;=40),4,IF(F39&gt;40,5,"")))))</f>
        <v>3</v>
      </c>
      <c r="D39" s="7">
        <v>3</v>
      </c>
      <c r="E39" s="7">
        <v>1</v>
      </c>
      <c r="F39" s="8">
        <v>21.51385092195307</v>
      </c>
      <c r="G39" s="8">
        <v>19.39758279446125</v>
      </c>
      <c r="H39" s="8">
        <v>-1.6480000000000001</v>
      </c>
      <c r="I39" s="7">
        <v>15.7</v>
      </c>
      <c r="J39" s="7">
        <v>17.7</v>
      </c>
      <c r="K39" s="9">
        <v>102</v>
      </c>
      <c r="L39" s="2"/>
      <c r="M39" s="2"/>
      <c r="N39" s="2"/>
      <c r="O39" s="2"/>
      <c r="P39" s="2">
        <v>12.2</v>
      </c>
      <c r="Q39" s="2"/>
      <c r="R39" s="2" t="s">
        <v>57</v>
      </c>
    </row>
    <row r="40" spans="1:18" ht="12.75">
      <c r="A40" s="2" t="e">
        <f>A39+1</f>
        <v>#VALUE!</v>
      </c>
      <c r="B40" s="9">
        <v>119</v>
      </c>
      <c r="C40" s="2">
        <f>IF(F40&lt;=10,1,IF(AND(F40&gt;10,F40&lt;=20),2,IF(AND(F40&gt;20,F40&lt;=30),3,IF(AND(F40&gt;30,F40&lt;=40),4,IF(F40&gt;40,5,"")))))</f>
        <v>1</v>
      </c>
      <c r="D40" s="7">
        <v>3</v>
      </c>
      <c r="E40" s="7">
        <v>1</v>
      </c>
      <c r="F40" s="8">
        <v>6.143520289181817</v>
      </c>
      <c r="G40" s="8">
        <v>36.55993450508919</v>
      </c>
      <c r="H40" s="8">
        <v>-1.9170000000000003</v>
      </c>
      <c r="I40" s="7">
        <v>15</v>
      </c>
      <c r="J40" s="7">
        <v>16</v>
      </c>
      <c r="K40" s="9">
        <v>119</v>
      </c>
      <c r="L40" s="2"/>
      <c r="M40" s="2"/>
      <c r="N40" s="2"/>
      <c r="O40" s="2"/>
      <c r="P40" s="2">
        <v>10.1</v>
      </c>
      <c r="Q40" s="2"/>
      <c r="R40" s="2" t="s">
        <v>57</v>
      </c>
    </row>
    <row r="41" spans="1:18" ht="12.75">
      <c r="A41" s="2" t="e">
        <f>A40+1</f>
        <v>#VALUE!</v>
      </c>
      <c r="B41" s="9">
        <v>113</v>
      </c>
      <c r="C41" s="2">
        <f>IF(F41&lt;=10,1,IF(AND(F41&gt;10,F41&lt;=20),2,IF(AND(F41&gt;20,F41&lt;=30),3,IF(AND(F41&gt;30,F41&lt;=40),4,IF(F41&gt;40,5,"")))))</f>
        <v>2</v>
      </c>
      <c r="D41" s="7">
        <v>3</v>
      </c>
      <c r="E41" s="7">
        <v>1</v>
      </c>
      <c r="F41" s="8">
        <v>12.111044936681584</v>
      </c>
      <c r="G41" s="8">
        <v>30.4251928983479</v>
      </c>
      <c r="H41" s="8">
        <v>-0.9790000000000001</v>
      </c>
      <c r="I41" s="7">
        <v>11.3</v>
      </c>
      <c r="J41" s="7">
        <v>15.2</v>
      </c>
      <c r="K41" s="9">
        <v>113</v>
      </c>
      <c r="L41" s="2"/>
      <c r="M41" s="2"/>
      <c r="N41" s="2"/>
      <c r="O41" s="2"/>
      <c r="P41" s="2">
        <v>10.8</v>
      </c>
      <c r="Q41" s="2"/>
      <c r="R41" s="2" t="s">
        <v>57</v>
      </c>
    </row>
    <row r="42" spans="1:18" ht="12.75">
      <c r="A42" s="2" t="e">
        <f>A41+1</f>
        <v>#VALUE!</v>
      </c>
      <c r="B42" s="9">
        <v>178</v>
      </c>
      <c r="C42" s="2">
        <f>IF(F42&lt;=10,1,IF(AND(F42&gt;10,F42&lt;=20),2,IF(AND(F42&gt;20,F42&lt;=30),3,IF(AND(F42&gt;30,F42&lt;=40),4,IF(F42&gt;40,5,"")))))</f>
        <v>4</v>
      </c>
      <c r="D42" s="7">
        <v>3</v>
      </c>
      <c r="E42" s="7">
        <v>1</v>
      </c>
      <c r="F42" s="8">
        <v>36.671097480139416</v>
      </c>
      <c r="G42" s="8">
        <v>12.638552629241698</v>
      </c>
      <c r="H42" s="8">
        <v>-1.744</v>
      </c>
      <c r="I42" s="7">
        <v>16.1</v>
      </c>
      <c r="J42" s="7">
        <v>18.3</v>
      </c>
      <c r="K42" s="9">
        <v>178</v>
      </c>
      <c r="L42" s="2"/>
      <c r="M42" s="2"/>
      <c r="N42" s="2"/>
      <c r="O42" s="21">
        <v>21.8</v>
      </c>
      <c r="P42" s="2"/>
      <c r="Q42" s="2"/>
      <c r="R42" s="2" t="s">
        <v>58</v>
      </c>
    </row>
    <row r="43" spans="1:18" ht="12.75">
      <c r="A43" s="2" t="e">
        <f>A42+1</f>
        <v>#VALUE!</v>
      </c>
      <c r="B43" s="9">
        <v>5</v>
      </c>
      <c r="C43" s="2">
        <f>IF(F43&lt;=10,1,IF(AND(F43&gt;10,F43&lt;=20),2,IF(AND(F43&gt;20,F43&lt;=30),3,IF(AND(F43&gt;30,F43&lt;=40),4,IF(F43&gt;40,5,"")))))</f>
        <v>1</v>
      </c>
      <c r="D43" s="7">
        <v>3</v>
      </c>
      <c r="E43" s="7">
        <v>1</v>
      </c>
      <c r="F43" s="8">
        <v>3.0638791309517015</v>
      </c>
      <c r="G43" s="8">
        <v>4.831309080458281</v>
      </c>
      <c r="H43" s="8">
        <v>0.4934</v>
      </c>
      <c r="I43" s="7">
        <v>17.2</v>
      </c>
      <c r="J43" s="7">
        <v>15.7</v>
      </c>
      <c r="K43" s="9">
        <v>5</v>
      </c>
      <c r="L43" s="2">
        <v>175</v>
      </c>
      <c r="M43" s="2"/>
      <c r="N43" s="2"/>
      <c r="O43" s="2"/>
      <c r="P43" s="2"/>
      <c r="Q43" s="2"/>
      <c r="R43" s="2" t="s">
        <v>59</v>
      </c>
    </row>
  </sheetData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 Crown width ? error check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02"/>
  <sheetViews>
    <sheetView workbookViewId="0" topLeftCell="A152">
      <selection activeCell="F203" sqref="F203"/>
    </sheetView>
  </sheetViews>
  <sheetFormatPr defaultColWidth="9.140625" defaultRowHeight="12.75"/>
  <sheetData>
    <row r="1" spans="1:4" ht="12.75">
      <c r="A1" t="s">
        <v>1</v>
      </c>
      <c r="B1" s="31" t="s">
        <v>6</v>
      </c>
      <c r="C1" s="31" t="s">
        <v>5</v>
      </c>
      <c r="D1" s="31" t="s">
        <v>7</v>
      </c>
    </row>
    <row r="2" spans="1:4" ht="12.75">
      <c r="A2" s="32">
        <v>1</v>
      </c>
      <c r="B2" s="28">
        <v>3.9638553228261375</v>
      </c>
      <c r="C2" s="28">
        <v>0.8771859299807102</v>
      </c>
      <c r="D2" s="33">
        <v>-0.041036691150667104</v>
      </c>
    </row>
    <row r="3" spans="1:4" ht="12.75">
      <c r="A3" s="32">
        <v>2</v>
      </c>
      <c r="B3" s="28">
        <v>7.301611592558231</v>
      </c>
      <c r="C3" s="28">
        <v>1.5642104224107265</v>
      </c>
      <c r="D3" s="33">
        <v>-0.013541777156817036</v>
      </c>
    </row>
    <row r="4" spans="1:4" ht="12.75">
      <c r="A4" s="32">
        <v>3</v>
      </c>
      <c r="B4" s="28">
        <v>10.111219536809152</v>
      </c>
      <c r="C4" s="28">
        <v>1.7326503504282504</v>
      </c>
      <c r="D4" s="33">
        <v>0.18427707993404452</v>
      </c>
    </row>
    <row r="5" spans="1:4" ht="12.75">
      <c r="A5" s="32">
        <v>4</v>
      </c>
      <c r="B5" s="28">
        <v>8.604397725715874</v>
      </c>
      <c r="C5" s="28">
        <v>3.0783990912952888</v>
      </c>
      <c r="D5" s="33">
        <v>0.23695929986027198</v>
      </c>
    </row>
    <row r="6" spans="1:4" ht="12.75">
      <c r="A6" s="32">
        <v>5</v>
      </c>
      <c r="B6" s="28">
        <v>4.635063726204234</v>
      </c>
      <c r="C6" s="28">
        <v>2.896443303400389</v>
      </c>
      <c r="D6" s="33">
        <v>0.4277205583706135</v>
      </c>
    </row>
    <row r="7" spans="1:4" ht="12.75">
      <c r="A7" s="32">
        <v>6</v>
      </c>
      <c r="B7" s="28">
        <v>2.6262792794488212</v>
      </c>
      <c r="C7" s="28">
        <v>4.741479655904502</v>
      </c>
      <c r="D7" s="33">
        <v>0.4962646900476059</v>
      </c>
    </row>
    <row r="8" spans="1:4" ht="12.75">
      <c r="A8" s="32">
        <v>7</v>
      </c>
      <c r="B8" s="28">
        <v>1.2535796294389185</v>
      </c>
      <c r="C8" s="28">
        <v>11.115313464751946</v>
      </c>
      <c r="D8" s="33">
        <v>0.1355106537340791</v>
      </c>
    </row>
    <row r="9" spans="1:4" ht="12.75">
      <c r="A9" s="32">
        <v>8</v>
      </c>
      <c r="B9" s="28">
        <v>3.6534934516354824</v>
      </c>
      <c r="C9" s="28">
        <v>9.656012913861607</v>
      </c>
      <c r="D9" s="33">
        <v>0.37187468246612526</v>
      </c>
    </row>
    <row r="10" spans="1:4" ht="12.75">
      <c r="A10" s="32">
        <v>9</v>
      </c>
      <c r="B10" s="28">
        <v>5.91793428021122</v>
      </c>
      <c r="C10" s="28">
        <v>8.312545894805478</v>
      </c>
      <c r="D10" s="33">
        <v>0.8202131113580933</v>
      </c>
    </row>
    <row r="11" spans="1:4" ht="12.75">
      <c r="A11" s="32">
        <v>10</v>
      </c>
      <c r="B11" s="28">
        <v>6.313751437443027</v>
      </c>
      <c r="C11" s="28">
        <v>7.4845476903562576</v>
      </c>
      <c r="D11" s="33">
        <v>0.655932877669306</v>
      </c>
    </row>
    <row r="12" spans="1:4" ht="12.75">
      <c r="A12" s="32">
        <v>11</v>
      </c>
      <c r="B12" s="28">
        <v>8.66312949246275</v>
      </c>
      <c r="C12" s="28">
        <v>5.977944316116508</v>
      </c>
      <c r="D12" s="33">
        <v>0.5255775653352488</v>
      </c>
    </row>
    <row r="13" spans="1:4" ht="12.75">
      <c r="A13" s="32">
        <v>12</v>
      </c>
      <c r="B13" s="28">
        <v>10.220054944215539</v>
      </c>
      <c r="C13" s="28">
        <v>4.772705847466104</v>
      </c>
      <c r="D13" s="33">
        <v>0.5580773308122774</v>
      </c>
    </row>
    <row r="14" spans="1:4" ht="12.75">
      <c r="A14" s="32">
        <v>13</v>
      </c>
      <c r="B14" s="28">
        <v>14.003882293291875</v>
      </c>
      <c r="C14" s="28">
        <v>1.2687967586105584</v>
      </c>
      <c r="D14" s="33">
        <v>0.5778533788853627</v>
      </c>
    </row>
    <row r="15" spans="1:4" ht="12.75">
      <c r="A15" s="32">
        <v>14</v>
      </c>
      <c r="B15" s="28">
        <v>17.44328096852124</v>
      </c>
      <c r="C15" s="28">
        <v>0.3173518150094732</v>
      </c>
      <c r="D15" s="33">
        <v>0.6962349245959778</v>
      </c>
    </row>
    <row r="16" spans="1:4" ht="12.75">
      <c r="A16" s="32">
        <v>15</v>
      </c>
      <c r="B16" s="28">
        <v>16.00505508801254</v>
      </c>
      <c r="C16" s="28">
        <v>2.6108119362352973</v>
      </c>
      <c r="D16" s="33">
        <v>0.7842142669484471</v>
      </c>
    </row>
    <row r="17" spans="1:4" ht="12.75">
      <c r="A17" s="32">
        <v>16</v>
      </c>
      <c r="B17" s="28">
        <v>17.13007801015927</v>
      </c>
      <c r="C17" s="28">
        <v>4.5446321156178575</v>
      </c>
      <c r="D17" s="33">
        <v>0.9167676759826523</v>
      </c>
    </row>
    <row r="18" spans="1:4" ht="12.75">
      <c r="A18" s="32">
        <v>17</v>
      </c>
      <c r="B18" s="28">
        <v>15.776797010167407</v>
      </c>
      <c r="C18" s="28">
        <v>6.755058316590317</v>
      </c>
      <c r="D18" s="33">
        <v>0.8863093754171092</v>
      </c>
    </row>
    <row r="19" spans="1:4" ht="12.75">
      <c r="A19" s="32">
        <v>18</v>
      </c>
      <c r="B19" s="28">
        <v>14.670430226048117</v>
      </c>
      <c r="C19" s="28">
        <v>4.810233563038427</v>
      </c>
      <c r="D19" s="33">
        <v>0.7749864025859575</v>
      </c>
    </row>
    <row r="20" spans="1:4" ht="12.75">
      <c r="A20" s="32">
        <v>19</v>
      </c>
      <c r="B20" s="28">
        <v>13.330477819470783</v>
      </c>
      <c r="C20" s="28">
        <v>5.8885539789139605</v>
      </c>
      <c r="D20" s="33">
        <v>0.8053665911882842</v>
      </c>
    </row>
    <row r="21" spans="1:4" ht="12.75">
      <c r="A21" s="32">
        <v>20</v>
      </c>
      <c r="B21" s="28">
        <v>13.531712342998093</v>
      </c>
      <c r="C21" s="28">
        <v>8.408613176567368</v>
      </c>
      <c r="D21" s="33">
        <v>0.7823830839259982</v>
      </c>
    </row>
    <row r="22" spans="1:4" ht="12.75">
      <c r="A22" s="32">
        <v>21</v>
      </c>
      <c r="B22" s="28">
        <v>11.179966901864361</v>
      </c>
      <c r="C22" s="28">
        <v>7.061133096813088</v>
      </c>
      <c r="D22" s="33">
        <v>0.6885392014364308</v>
      </c>
    </row>
    <row r="23" spans="1:4" ht="12.75">
      <c r="A23" s="32">
        <v>22</v>
      </c>
      <c r="B23" s="28">
        <v>11.212479125124883</v>
      </c>
      <c r="C23" s="28">
        <v>10.099228636411363</v>
      </c>
      <c r="D23" s="33">
        <v>0.33664539783040726</v>
      </c>
    </row>
    <row r="24" spans="1:4" ht="12.75">
      <c r="A24" s="32">
        <v>23</v>
      </c>
      <c r="B24" s="28">
        <v>9.301393598429234</v>
      </c>
      <c r="C24" s="28">
        <v>8.388823670097164</v>
      </c>
      <c r="D24" s="33">
        <v>0.4164396002732109</v>
      </c>
    </row>
    <row r="25" spans="1:4" ht="12.75">
      <c r="A25" s="32">
        <v>24</v>
      </c>
      <c r="B25" s="28">
        <v>9.038111092134473</v>
      </c>
      <c r="C25" s="28">
        <v>11.741669925052399</v>
      </c>
      <c r="D25" s="33">
        <v>0.18731555270991973</v>
      </c>
    </row>
    <row r="26" spans="1:4" ht="12.75">
      <c r="A26" s="32">
        <v>25</v>
      </c>
      <c r="B26" s="28">
        <v>7.906907869044037</v>
      </c>
      <c r="C26" s="28">
        <v>9.920623595443406</v>
      </c>
      <c r="D26" s="33">
        <v>0.4114572159429108</v>
      </c>
    </row>
    <row r="27" spans="1:4" ht="12.75">
      <c r="A27" s="32">
        <v>26</v>
      </c>
      <c r="B27" s="28">
        <v>6.768800939145747</v>
      </c>
      <c r="C27" s="28">
        <v>13.095757733817361</v>
      </c>
      <c r="D27" s="33">
        <v>0.09675166609977748</v>
      </c>
    </row>
    <row r="28" spans="1:4" ht="12.75">
      <c r="A28" s="32">
        <v>27</v>
      </c>
      <c r="B28" s="28">
        <v>3.765836325221597</v>
      </c>
      <c r="C28" s="28">
        <v>12.265153729067645</v>
      </c>
      <c r="D28" s="33">
        <v>0.038972910995831</v>
      </c>
    </row>
    <row r="29" spans="1:4" ht="12.75">
      <c r="A29" s="32">
        <v>28</v>
      </c>
      <c r="B29" s="28">
        <v>1.6130765651074137</v>
      </c>
      <c r="C29" s="28">
        <v>13.188076733493006</v>
      </c>
      <c r="D29" s="33">
        <v>-0.1798330410309229</v>
      </c>
    </row>
    <row r="30" spans="1:4" ht="12.75">
      <c r="A30" s="32">
        <v>29</v>
      </c>
      <c r="B30" s="28">
        <v>0.16113946934243017</v>
      </c>
      <c r="C30" s="28">
        <v>14.986903908093312</v>
      </c>
      <c r="D30" s="33">
        <v>-0.22885734035755068</v>
      </c>
    </row>
    <row r="31" spans="1:4" ht="12.75">
      <c r="A31" s="32">
        <v>30</v>
      </c>
      <c r="B31" s="28">
        <v>1.8826342272250178</v>
      </c>
      <c r="C31" s="28">
        <v>17.216651782831935</v>
      </c>
      <c r="D31" s="33">
        <v>-0.5646277272013522</v>
      </c>
    </row>
    <row r="32" spans="1:4" ht="12.75">
      <c r="A32">
        <v>31</v>
      </c>
      <c r="B32" s="28">
        <v>3.488760337122642</v>
      </c>
      <c r="C32" s="28">
        <v>18.468505729106667</v>
      </c>
      <c r="D32" s="33">
        <v>-0.7532345890323239</v>
      </c>
    </row>
    <row r="33" spans="1:4" ht="12.75">
      <c r="A33">
        <v>32</v>
      </c>
      <c r="B33" s="28">
        <v>5.634934798377178</v>
      </c>
      <c r="C33" s="28">
        <v>17.910162068616277</v>
      </c>
      <c r="D33" s="33">
        <v>-0.6558572634078274</v>
      </c>
    </row>
    <row r="34" spans="1:4" ht="12.75">
      <c r="A34" s="32">
        <v>33</v>
      </c>
      <c r="B34" s="28">
        <v>3.9209367566619138</v>
      </c>
      <c r="C34" s="28">
        <v>15.174432888181965</v>
      </c>
      <c r="D34" s="33">
        <v>-0.2457221989063244</v>
      </c>
    </row>
    <row r="35" spans="1:4" ht="12.75">
      <c r="A35">
        <v>34</v>
      </c>
      <c r="B35" s="28">
        <v>8.359592188423507</v>
      </c>
      <c r="C35" s="28">
        <v>15.881243821684034</v>
      </c>
      <c r="D35" s="33">
        <v>-0.40932393660309263</v>
      </c>
    </row>
    <row r="36" spans="1:4" ht="12.75">
      <c r="A36">
        <v>35</v>
      </c>
      <c r="B36" s="28">
        <v>10.540068445612746</v>
      </c>
      <c r="C36" s="28">
        <v>17.341726640027268</v>
      </c>
      <c r="D36" s="33">
        <v>-0.572251144284141</v>
      </c>
    </row>
    <row r="37" spans="1:4" ht="12.75">
      <c r="A37" s="32">
        <v>36</v>
      </c>
      <c r="B37" s="28">
        <v>9.783091317616138</v>
      </c>
      <c r="C37" s="28">
        <v>13.864155944186491</v>
      </c>
      <c r="D37" s="33">
        <v>-0.028877298347676827</v>
      </c>
    </row>
    <row r="38" spans="1:4" ht="12.75">
      <c r="A38">
        <v>37</v>
      </c>
      <c r="B38" s="28">
        <v>12.358436172343916</v>
      </c>
      <c r="C38" s="28">
        <v>14.930195082868334</v>
      </c>
      <c r="D38" s="33">
        <v>-0.1267208459194834</v>
      </c>
    </row>
    <row r="39" spans="1:4" ht="12.75">
      <c r="A39" s="32">
        <v>38</v>
      </c>
      <c r="B39" s="28">
        <v>11.537374684253543</v>
      </c>
      <c r="C39" s="28">
        <v>12.375260253955155</v>
      </c>
      <c r="D39" s="33">
        <v>0.18106368436194997</v>
      </c>
    </row>
    <row r="40" spans="1:4" ht="12.75">
      <c r="A40" s="32">
        <v>39</v>
      </c>
      <c r="B40" s="28">
        <v>13.59103091802664</v>
      </c>
      <c r="C40" s="28">
        <v>11.063208579040952</v>
      </c>
      <c r="D40" s="33">
        <v>0.27469700309667183</v>
      </c>
    </row>
    <row r="41" spans="1:4" ht="12.75">
      <c r="A41">
        <v>40</v>
      </c>
      <c r="B41" s="28">
        <v>15.074063041789762</v>
      </c>
      <c r="C41" s="28">
        <v>13.157092577848257</v>
      </c>
      <c r="D41" s="33">
        <v>0.0437530443786005</v>
      </c>
    </row>
    <row r="42" spans="1:4" ht="12.75">
      <c r="A42" s="32">
        <v>41</v>
      </c>
      <c r="B42" s="28">
        <v>16.84942316613971</v>
      </c>
      <c r="C42" s="28">
        <v>11.424935527998622</v>
      </c>
      <c r="D42" s="33">
        <v>0.08805521334084154</v>
      </c>
    </row>
    <row r="43" spans="1:4" ht="12.75">
      <c r="A43" s="32">
        <v>42</v>
      </c>
      <c r="B43" s="28">
        <v>15.734389871864328</v>
      </c>
      <c r="C43" s="28">
        <v>9.397358021161306</v>
      </c>
      <c r="D43" s="33">
        <v>0.6995598902791941</v>
      </c>
    </row>
    <row r="44" spans="1:4" ht="12.75">
      <c r="A44">
        <v>43</v>
      </c>
      <c r="B44" s="28">
        <v>18.56764564711609</v>
      </c>
      <c r="C44" s="28">
        <v>10.291334759708544</v>
      </c>
      <c r="D44" s="33">
        <v>0.08213717783818275</v>
      </c>
    </row>
    <row r="45" spans="1:4" ht="12.75">
      <c r="A45" s="32">
        <v>44</v>
      </c>
      <c r="B45" s="28">
        <v>18.461904803736036</v>
      </c>
      <c r="C45" s="28">
        <v>7.361852522122968</v>
      </c>
      <c r="D45" s="33">
        <v>0.7934600760748631</v>
      </c>
    </row>
    <row r="46" spans="1:4" ht="12.75">
      <c r="A46">
        <v>45</v>
      </c>
      <c r="B46" s="28">
        <v>20.785079792879515</v>
      </c>
      <c r="C46" s="28">
        <v>5.964680875807442</v>
      </c>
      <c r="D46" s="33">
        <v>0.5512571587985424</v>
      </c>
    </row>
    <row r="47" spans="1:4" ht="12.75">
      <c r="A47">
        <v>46</v>
      </c>
      <c r="B47" s="28">
        <v>22.153174823479656</v>
      </c>
      <c r="C47" s="28">
        <v>3.641229543402814</v>
      </c>
      <c r="D47" s="33">
        <v>0.7649215047490411</v>
      </c>
    </row>
    <row r="48" spans="1:4" ht="12.75">
      <c r="A48">
        <v>47</v>
      </c>
      <c r="B48" s="28">
        <v>21.56130313591027</v>
      </c>
      <c r="C48" s="28">
        <v>2.9225737145553947</v>
      </c>
      <c r="D48" s="33">
        <v>0.8588452399744494</v>
      </c>
    </row>
    <row r="49" spans="1:4" ht="12.75">
      <c r="A49">
        <v>48</v>
      </c>
      <c r="B49" s="28">
        <v>23.171836652595896</v>
      </c>
      <c r="C49" s="28">
        <v>2.7675767055003613</v>
      </c>
      <c r="D49" s="33">
        <v>0.9080117047558485</v>
      </c>
    </row>
    <row r="50" spans="1:4" ht="12.75">
      <c r="A50">
        <v>49</v>
      </c>
      <c r="B50" s="28">
        <v>23.248167402194394</v>
      </c>
      <c r="C50" s="28">
        <v>0.8730136531714736</v>
      </c>
      <c r="D50" s="33">
        <v>0.9098624952247079</v>
      </c>
    </row>
    <row r="51" spans="1:4" ht="12.75">
      <c r="A51">
        <v>50</v>
      </c>
      <c r="B51" s="28">
        <v>26.59013855988898</v>
      </c>
      <c r="C51" s="28">
        <v>0.323615796414193</v>
      </c>
      <c r="D51" s="33">
        <v>0.43142994049833416</v>
      </c>
    </row>
    <row r="52" spans="1:4" ht="12.75">
      <c r="A52">
        <v>51</v>
      </c>
      <c r="B52" s="28">
        <v>25.02099770901348</v>
      </c>
      <c r="C52" s="28">
        <v>2.8718790345011107</v>
      </c>
      <c r="D52" s="33">
        <v>0.38693957000332524</v>
      </c>
    </row>
    <row r="53" spans="1:4" ht="12.75">
      <c r="A53">
        <v>52</v>
      </c>
      <c r="B53" s="28">
        <v>27.493057583450817</v>
      </c>
      <c r="C53" s="28">
        <v>3.5878185955082493</v>
      </c>
      <c r="D53" s="33">
        <v>0.26813912724157285</v>
      </c>
    </row>
    <row r="54" spans="1:4" ht="12.75">
      <c r="A54">
        <v>53</v>
      </c>
      <c r="B54" s="28">
        <v>29.715687194169114</v>
      </c>
      <c r="C54" s="28">
        <v>3.7387390550284416</v>
      </c>
      <c r="D54" s="33">
        <v>0.008795397032673735</v>
      </c>
    </row>
    <row r="55" spans="1:4" ht="12.75">
      <c r="A55">
        <v>54</v>
      </c>
      <c r="B55" s="28">
        <v>28.229674116930195</v>
      </c>
      <c r="C55" s="28">
        <v>5.749453098980316</v>
      </c>
      <c r="D55" s="33">
        <v>0.04023972989978308</v>
      </c>
    </row>
    <row r="56" spans="1:4" ht="12.75">
      <c r="A56">
        <v>55</v>
      </c>
      <c r="B56" s="28">
        <v>27.873641595713053</v>
      </c>
      <c r="C56" s="28">
        <v>8.18884574704651</v>
      </c>
      <c r="D56" s="33">
        <v>-0.11868851611610387</v>
      </c>
    </row>
    <row r="57" spans="1:4" ht="12.75">
      <c r="A57">
        <v>56</v>
      </c>
      <c r="B57" s="28">
        <v>25.357289743026108</v>
      </c>
      <c r="C57" s="28">
        <v>6.953226177019955</v>
      </c>
      <c r="D57" s="33">
        <v>0.1789989691705457</v>
      </c>
    </row>
    <row r="58" spans="1:4" ht="12.75">
      <c r="A58">
        <v>57</v>
      </c>
      <c r="B58" s="28">
        <v>24.45870677814389</v>
      </c>
      <c r="C58" s="28">
        <v>8.846962747376477</v>
      </c>
      <c r="D58" s="33">
        <v>-0.06504414843771333</v>
      </c>
    </row>
    <row r="59" spans="1:4" ht="12.75">
      <c r="A59">
        <v>58</v>
      </c>
      <c r="B59" s="28">
        <v>28.377315457311827</v>
      </c>
      <c r="C59" s="28">
        <v>10.685946835742222</v>
      </c>
      <c r="D59" s="33">
        <v>-0.4969156463537342</v>
      </c>
    </row>
    <row r="60" spans="1:4" ht="12.75">
      <c r="A60">
        <v>59</v>
      </c>
      <c r="B60" s="28">
        <v>25.930082193028554</v>
      </c>
      <c r="C60" s="28">
        <v>10.732430453079917</v>
      </c>
      <c r="D60" s="33">
        <v>-0.2893174132575377</v>
      </c>
    </row>
    <row r="61" spans="1:4" ht="12.75">
      <c r="A61">
        <v>60</v>
      </c>
      <c r="B61" s="28">
        <v>25.20533179161561</v>
      </c>
      <c r="C61" s="28">
        <v>12.921632936115856</v>
      </c>
      <c r="D61" s="33">
        <v>-0.298888813289112</v>
      </c>
    </row>
    <row r="62" spans="1:4" ht="12.75">
      <c r="A62">
        <v>61</v>
      </c>
      <c r="B62" s="28">
        <v>22.801223393005472</v>
      </c>
      <c r="C62" s="28">
        <v>11.33069872816576</v>
      </c>
      <c r="D62" s="33">
        <v>-0.09545521329826367</v>
      </c>
    </row>
    <row r="63" spans="1:4" ht="12.75">
      <c r="A63">
        <v>62</v>
      </c>
      <c r="B63" s="28">
        <v>19.888149300635654</v>
      </c>
      <c r="C63" s="28">
        <v>11.848043192141803</v>
      </c>
      <c r="D63" s="33">
        <v>0.09240023377039885</v>
      </c>
    </row>
    <row r="64" spans="1:4" ht="12.75">
      <c r="A64" s="32">
        <v>63</v>
      </c>
      <c r="B64" s="28">
        <v>23.967141378320054</v>
      </c>
      <c r="C64" s="28">
        <v>14.846887458689297</v>
      </c>
      <c r="D64" s="33">
        <v>-0.6438833491905088</v>
      </c>
    </row>
    <row r="65" spans="1:4" ht="12.75">
      <c r="A65">
        <v>64</v>
      </c>
      <c r="B65" s="28">
        <v>20.586465602973004</v>
      </c>
      <c r="C65" s="28">
        <v>15.215199010904245</v>
      </c>
      <c r="D65" s="33">
        <v>-0.5250937239603665</v>
      </c>
    </row>
    <row r="66" spans="1:4" ht="12.75">
      <c r="A66">
        <v>65</v>
      </c>
      <c r="B66" s="28">
        <v>22.36492248063935</v>
      </c>
      <c r="C66" s="28">
        <v>16.99703124054826</v>
      </c>
      <c r="D66" s="33">
        <v>-1.0697431706826497</v>
      </c>
    </row>
    <row r="67" spans="1:4" ht="12.75">
      <c r="A67">
        <v>66</v>
      </c>
      <c r="B67" s="28">
        <v>19.463908952401706</v>
      </c>
      <c r="C67" s="28">
        <v>17.201367372108674</v>
      </c>
      <c r="D67" s="33">
        <v>-0.7999123425704845</v>
      </c>
    </row>
    <row r="68" spans="1:4" ht="12.75">
      <c r="A68">
        <v>67</v>
      </c>
      <c r="B68" s="28">
        <v>17.980681711755995</v>
      </c>
      <c r="C68" s="28">
        <v>13.95447528905757</v>
      </c>
      <c r="D68" s="33">
        <v>-0.25684332895695217</v>
      </c>
    </row>
    <row r="69" spans="1:4" ht="12.75">
      <c r="A69">
        <v>68</v>
      </c>
      <c r="B69" s="28">
        <v>17.057480397800067</v>
      </c>
      <c r="C69" s="28">
        <v>15.9813563597528</v>
      </c>
      <c r="D69" s="33">
        <v>-0.5901498860135092</v>
      </c>
    </row>
    <row r="70" spans="1:4" ht="12.75">
      <c r="A70">
        <v>69</v>
      </c>
      <c r="B70" s="28">
        <v>18.555872669114983</v>
      </c>
      <c r="C70" s="28">
        <v>19.479093197630156</v>
      </c>
      <c r="D70" s="33">
        <v>-1.4077729389740998</v>
      </c>
    </row>
    <row r="71" spans="1:4" ht="12.75">
      <c r="A71">
        <v>70</v>
      </c>
      <c r="B71" s="28">
        <v>16.885131548765493</v>
      </c>
      <c r="C71" s="28">
        <v>21.39718883601186</v>
      </c>
      <c r="D71" s="33">
        <v>-1.7058420721800083</v>
      </c>
    </row>
    <row r="72" spans="1:4" ht="12.75">
      <c r="A72" s="32">
        <v>71</v>
      </c>
      <c r="B72" s="28">
        <v>15.125807636792072</v>
      </c>
      <c r="C72" s="28">
        <v>22.78114837448939</v>
      </c>
      <c r="D72" s="33">
        <v>-1.9336541399539944</v>
      </c>
    </row>
    <row r="73" spans="1:4" ht="12.75">
      <c r="A73" s="32">
        <v>72</v>
      </c>
      <c r="B73" s="28">
        <v>13.926911023242294</v>
      </c>
      <c r="C73" s="28">
        <v>21.39724675735602</v>
      </c>
      <c r="D73" s="33">
        <v>-1.486414846738294</v>
      </c>
    </row>
    <row r="74" spans="1:4" ht="12.75">
      <c r="A74">
        <v>73</v>
      </c>
      <c r="B74" s="28">
        <v>12.74415184606146</v>
      </c>
      <c r="C74" s="28">
        <v>18.03444396047385</v>
      </c>
      <c r="D74" s="33">
        <v>-0.8275949394821439</v>
      </c>
    </row>
    <row r="75" spans="1:4" ht="12.75">
      <c r="A75">
        <v>74</v>
      </c>
      <c r="B75" s="28">
        <v>11.18982075353219</v>
      </c>
      <c r="C75" s="28">
        <v>19.580117616992958</v>
      </c>
      <c r="D75" s="33">
        <v>-0.933666205663661</v>
      </c>
    </row>
    <row r="76" spans="1:4" ht="12.75">
      <c r="A76">
        <v>75</v>
      </c>
      <c r="B76" s="28">
        <v>11.563099903194152</v>
      </c>
      <c r="C76" s="28">
        <v>22.7107619063571</v>
      </c>
      <c r="D76" s="33">
        <v>-1.6592687047959762</v>
      </c>
    </row>
    <row r="77" spans="1:4" ht="12.75">
      <c r="A77" s="32">
        <v>76</v>
      </c>
      <c r="B77" s="28">
        <v>13.272823519679363</v>
      </c>
      <c r="C77" s="28">
        <v>24.59893931177951</v>
      </c>
      <c r="D77" s="33">
        <v>-1.887596049974884</v>
      </c>
    </row>
    <row r="78" spans="1:4" ht="12.75">
      <c r="A78">
        <v>77</v>
      </c>
      <c r="B78" s="28">
        <v>9.470649856084203</v>
      </c>
      <c r="C78" s="28">
        <v>24.59529147037748</v>
      </c>
      <c r="D78" s="33">
        <v>-1.665105371868484</v>
      </c>
    </row>
    <row r="79" spans="1:4" ht="12.75">
      <c r="A79">
        <v>78</v>
      </c>
      <c r="B79" s="28">
        <v>8.746703852504027</v>
      </c>
      <c r="C79" s="28">
        <v>21.32452772286186</v>
      </c>
      <c r="D79" s="33">
        <v>-1.2670912313024858</v>
      </c>
    </row>
    <row r="80" spans="1:4" ht="12.75">
      <c r="A80" s="32">
        <v>79</v>
      </c>
      <c r="B80" s="28">
        <v>6.054806395150818</v>
      </c>
      <c r="C80" s="28">
        <v>20.110275634341438</v>
      </c>
      <c r="D80" s="33">
        <v>-0.8604637357537387</v>
      </c>
    </row>
    <row r="81" spans="1:4" ht="12.75">
      <c r="A81">
        <v>80</v>
      </c>
      <c r="B81" s="28">
        <v>6.678402968674296</v>
      </c>
      <c r="C81" s="28">
        <v>22.597232072952323</v>
      </c>
      <c r="D81" s="33">
        <v>-1.2624782696216634</v>
      </c>
    </row>
    <row r="82" spans="1:4" ht="12.75">
      <c r="A82">
        <v>81</v>
      </c>
      <c r="B82" s="28">
        <v>4.548995653045408</v>
      </c>
      <c r="C82" s="28">
        <v>21.941348049116545</v>
      </c>
      <c r="D82" s="33">
        <v>-1.1109117741642165</v>
      </c>
    </row>
    <row r="83" spans="1:4" ht="12.75">
      <c r="A83">
        <v>82</v>
      </c>
      <c r="B83" s="28">
        <v>5.327773491961709</v>
      </c>
      <c r="C83" s="28">
        <v>25.072139297502158</v>
      </c>
      <c r="D83" s="33">
        <v>-1.4868592054823342</v>
      </c>
    </row>
    <row r="84" spans="1:4" ht="12.75">
      <c r="A84">
        <v>83</v>
      </c>
      <c r="B84" s="28">
        <v>2.9051787070370843</v>
      </c>
      <c r="C84" s="28">
        <v>23.95176940948611</v>
      </c>
      <c r="D84" s="33">
        <v>-1.3601518792376917</v>
      </c>
    </row>
    <row r="85" spans="1:4" ht="12.75">
      <c r="A85">
        <v>84</v>
      </c>
      <c r="B85" s="28">
        <v>1.4258831085901713</v>
      </c>
      <c r="C85" s="28">
        <v>20.68106079677594</v>
      </c>
      <c r="D85" s="33">
        <v>-0.9214994043428492</v>
      </c>
    </row>
    <row r="86" spans="1:4" ht="12.75">
      <c r="A86" s="32">
        <v>85</v>
      </c>
      <c r="B86" s="28">
        <v>0.22556099236768778</v>
      </c>
      <c r="C86" s="28">
        <v>22.700500459177128</v>
      </c>
      <c r="D86" s="33">
        <v>-1.203387684196271</v>
      </c>
    </row>
    <row r="87" spans="1:4" ht="12.75">
      <c r="A87">
        <v>86</v>
      </c>
      <c r="B87" s="28">
        <v>1.4839123451539815</v>
      </c>
      <c r="C87" s="28">
        <v>25.946036994951143</v>
      </c>
      <c r="D87" s="33">
        <v>-1.650485522951965</v>
      </c>
    </row>
    <row r="88" spans="1:4" ht="12.75">
      <c r="A88" s="32">
        <v>87</v>
      </c>
      <c r="B88" s="28">
        <v>3.416069864328639</v>
      </c>
      <c r="C88" s="28">
        <v>26.643160571623078</v>
      </c>
      <c r="D88" s="33">
        <v>-1.576029709395585</v>
      </c>
    </row>
    <row r="89" spans="1:4" ht="12.75">
      <c r="A89">
        <v>88</v>
      </c>
      <c r="B89" s="28">
        <v>2.1585653207121247</v>
      </c>
      <c r="C89" s="28">
        <v>29.1062371121092</v>
      </c>
      <c r="D89" s="33">
        <v>-1.8745195339599876</v>
      </c>
    </row>
    <row r="90" spans="1:4" ht="12.75">
      <c r="A90">
        <v>89</v>
      </c>
      <c r="B90" s="28">
        <v>6.2353093332022045</v>
      </c>
      <c r="C90" s="28">
        <v>28.255062456074953</v>
      </c>
      <c r="D90" s="33">
        <v>-1.8528462252191265</v>
      </c>
    </row>
    <row r="91" spans="1:4" ht="12.75">
      <c r="A91" s="32">
        <v>90</v>
      </c>
      <c r="B91" s="28">
        <v>8.569035095823498</v>
      </c>
      <c r="C91" s="28">
        <v>29.615702193748195</v>
      </c>
      <c r="D91" s="33">
        <v>-1.862875919577613</v>
      </c>
    </row>
    <row r="92" spans="1:4" ht="12.75">
      <c r="A92" s="32">
        <v>91</v>
      </c>
      <c r="B92" s="28">
        <v>9.710453113169365</v>
      </c>
      <c r="C92" s="28">
        <v>27.893602576022264</v>
      </c>
      <c r="D92" s="33">
        <v>-1.7942693542714103</v>
      </c>
    </row>
    <row r="93" spans="1:4" ht="12.75">
      <c r="A93" s="32">
        <v>92</v>
      </c>
      <c r="B93" s="28">
        <v>11.758807583249393</v>
      </c>
      <c r="C93" s="28">
        <v>29.447214056670525</v>
      </c>
      <c r="D93" s="33">
        <v>-1.947264439403467</v>
      </c>
    </row>
    <row r="94" spans="1:4" ht="12.75">
      <c r="A94">
        <v>93</v>
      </c>
      <c r="B94" s="28">
        <v>11.663034922364137</v>
      </c>
      <c r="C94" s="28">
        <v>26.86059875120897</v>
      </c>
      <c r="D94" s="33">
        <v>-2.0126759236555314</v>
      </c>
    </row>
    <row r="95" spans="1:4" ht="12.75">
      <c r="A95">
        <v>94</v>
      </c>
      <c r="B95" s="28">
        <v>13.267698881229709</v>
      </c>
      <c r="C95" s="28">
        <v>28.318246148564906</v>
      </c>
      <c r="D95" s="33">
        <v>-2.019018471151523</v>
      </c>
    </row>
    <row r="96" spans="1:4" ht="12.75">
      <c r="A96" s="32">
        <v>95</v>
      </c>
      <c r="B96" s="28">
        <v>14.807062619019408</v>
      </c>
      <c r="C96" s="28">
        <v>26.611279566009575</v>
      </c>
      <c r="D96" s="33">
        <v>-2.0150210638415755</v>
      </c>
    </row>
    <row r="97" spans="1:4" ht="12.75">
      <c r="A97" s="32">
        <v>96</v>
      </c>
      <c r="B97" s="28">
        <v>15.251096456538288</v>
      </c>
      <c r="C97" s="28">
        <v>30.057370989151345</v>
      </c>
      <c r="D97" s="33">
        <v>-2.0535877897851935</v>
      </c>
    </row>
    <row r="98" spans="1:4" ht="12.75">
      <c r="A98" s="32">
        <v>97</v>
      </c>
      <c r="B98" s="28">
        <v>16.6302573808118</v>
      </c>
      <c r="C98" s="28">
        <v>28.51497409579177</v>
      </c>
      <c r="D98" s="33">
        <v>-2.2874768449011254</v>
      </c>
    </row>
    <row r="99" spans="1:4" ht="12.75">
      <c r="A99" s="32">
        <v>98</v>
      </c>
      <c r="B99" s="28">
        <v>17.150983008196363</v>
      </c>
      <c r="C99" s="28">
        <v>25.77250136696717</v>
      </c>
      <c r="D99" s="33">
        <v>-2.1078600563785708</v>
      </c>
    </row>
    <row r="100" spans="1:4" ht="12.75">
      <c r="A100">
        <v>99</v>
      </c>
      <c r="B100" s="28">
        <v>19.063793381857185</v>
      </c>
      <c r="C100" s="28">
        <v>27.75740105548088</v>
      </c>
      <c r="D100" s="33">
        <v>-2.342553005608134</v>
      </c>
    </row>
    <row r="101" spans="1:4" ht="12.75">
      <c r="A101" s="32">
        <v>100</v>
      </c>
      <c r="B101" s="28">
        <v>20.894385955751314</v>
      </c>
      <c r="C101" s="28">
        <v>24.982740808611528</v>
      </c>
      <c r="D101" s="33">
        <v>-2.4251122572767025</v>
      </c>
    </row>
    <row r="102" spans="1:4" ht="12.75">
      <c r="A102">
        <v>101</v>
      </c>
      <c r="B102" s="28">
        <v>21.41733700769339</v>
      </c>
      <c r="C102" s="28">
        <v>22.959803446840873</v>
      </c>
      <c r="D102" s="33">
        <v>-2.3373744631876923</v>
      </c>
    </row>
    <row r="103" spans="1:4" ht="12.75">
      <c r="A103" s="32">
        <v>102</v>
      </c>
      <c r="B103" s="28">
        <v>19.602633185288013</v>
      </c>
      <c r="C103" s="28">
        <v>21.48777683064337</v>
      </c>
      <c r="D103" s="33">
        <v>-1.7548606521088517</v>
      </c>
    </row>
    <row r="104" spans="1:4" ht="12.75">
      <c r="A104">
        <v>103</v>
      </c>
      <c r="B104" s="28">
        <v>22.094206262438167</v>
      </c>
      <c r="C104" s="28">
        <v>20.887271808445615</v>
      </c>
      <c r="D104" s="33">
        <v>-1.9662292854820862</v>
      </c>
    </row>
    <row r="105" spans="1:4" ht="12.75">
      <c r="A105">
        <v>104</v>
      </c>
      <c r="B105" s="28">
        <v>21.226077734909758</v>
      </c>
      <c r="C105" s="28">
        <v>19.240055101574875</v>
      </c>
      <c r="D105" s="33">
        <v>-1.4464653813461292</v>
      </c>
    </row>
    <row r="106" spans="1:4" ht="12.75">
      <c r="A106">
        <v>105</v>
      </c>
      <c r="B106" s="28">
        <v>23.660009685217478</v>
      </c>
      <c r="C106" s="28">
        <v>19.375741488053436</v>
      </c>
      <c r="D106" s="33">
        <v>-1.4833063971208915</v>
      </c>
    </row>
    <row r="107" spans="1:4" ht="12.75">
      <c r="A107">
        <v>106</v>
      </c>
      <c r="B107" s="28">
        <v>24.251217077151594</v>
      </c>
      <c r="C107" s="28">
        <v>22.31474148735383</v>
      </c>
      <c r="D107" s="33">
        <v>-2.405736969952481</v>
      </c>
    </row>
    <row r="108" spans="1:4" ht="12.75">
      <c r="A108">
        <v>107</v>
      </c>
      <c r="B108" s="28">
        <v>25.98023714848235</v>
      </c>
      <c r="C108" s="28">
        <v>20.400685838993095</v>
      </c>
      <c r="D108" s="33">
        <v>-2.25139383876149</v>
      </c>
    </row>
    <row r="109" spans="1:4" ht="12.75">
      <c r="A109" s="32">
        <v>108</v>
      </c>
      <c r="B109" s="28">
        <v>24.915785203891712</v>
      </c>
      <c r="C109" s="28">
        <v>17.226061032159144</v>
      </c>
      <c r="D109" s="33">
        <v>-1.1389175142105912</v>
      </c>
    </row>
    <row r="110" spans="1:4" ht="12.75">
      <c r="A110">
        <v>109</v>
      </c>
      <c r="B110" s="28">
        <v>26.814096688249688</v>
      </c>
      <c r="C110" s="28">
        <v>18.25321294286777</v>
      </c>
      <c r="D110" s="33">
        <v>-1.7665627338949257</v>
      </c>
    </row>
    <row r="111" spans="1:4" ht="12.75">
      <c r="A111">
        <v>110</v>
      </c>
      <c r="B111" s="28">
        <v>28.441320237436088</v>
      </c>
      <c r="C111" s="28">
        <v>16.55978976978194</v>
      </c>
      <c r="D111" s="33">
        <v>-1.3592313377185654</v>
      </c>
    </row>
    <row r="112" spans="1:4" ht="12.75">
      <c r="A112">
        <v>111</v>
      </c>
      <c r="B112" s="28">
        <v>26.225184574716753</v>
      </c>
      <c r="C112" s="28">
        <v>15.142924338352184</v>
      </c>
      <c r="D112" s="33">
        <v>-0.9482086375455242</v>
      </c>
    </row>
    <row r="113" spans="1:4" ht="12.75">
      <c r="A113">
        <v>112</v>
      </c>
      <c r="B113" s="28">
        <v>31.589648523869755</v>
      </c>
      <c r="C113" s="28">
        <v>14.05523597692089</v>
      </c>
      <c r="D113" s="33">
        <v>-1.573663038848927</v>
      </c>
    </row>
    <row r="114" spans="1:4" ht="12.75">
      <c r="A114">
        <v>113</v>
      </c>
      <c r="B114" s="28">
        <v>30.693035469455378</v>
      </c>
      <c r="C114" s="28">
        <v>11.779850033469973</v>
      </c>
      <c r="D114" s="33">
        <v>-1.014814214470941</v>
      </c>
    </row>
    <row r="115" spans="1:4" ht="12.75">
      <c r="A115" s="32">
        <v>113</v>
      </c>
      <c r="B115" s="28">
        <v>30.69303267305509</v>
      </c>
      <c r="C115" s="28">
        <v>11.779848872998183</v>
      </c>
      <c r="D115" s="33">
        <v>-1.0148293042724768</v>
      </c>
    </row>
    <row r="116" spans="1:4" ht="12.75">
      <c r="A116">
        <v>114</v>
      </c>
      <c r="B116" s="28">
        <v>33.16043206655601</v>
      </c>
      <c r="C116" s="28">
        <v>12.328450045599547</v>
      </c>
      <c r="D116" s="33">
        <v>-1.5814337452281113</v>
      </c>
    </row>
    <row r="117" spans="1:4" ht="12.75">
      <c r="A117">
        <v>115</v>
      </c>
      <c r="B117" s="28">
        <v>34.26791305547028</v>
      </c>
      <c r="C117" s="28">
        <v>10.437364942902246</v>
      </c>
      <c r="D117" s="33">
        <v>-1.46544303447841</v>
      </c>
    </row>
    <row r="118" spans="1:4" ht="12.75">
      <c r="A118" s="32">
        <v>117</v>
      </c>
      <c r="B118" s="28">
        <v>33.12158084859742</v>
      </c>
      <c r="C118" s="28">
        <v>7.4130659299837065</v>
      </c>
      <c r="D118" s="33">
        <v>-0.9791778458509383</v>
      </c>
    </row>
    <row r="119" spans="1:4" ht="12.75">
      <c r="A119" s="32">
        <v>118</v>
      </c>
      <c r="B119" s="28">
        <v>33.09168368346948</v>
      </c>
      <c r="C119" s="28">
        <v>6.717652540736082</v>
      </c>
      <c r="D119" s="33">
        <v>-0.8993519328116731</v>
      </c>
    </row>
    <row r="120" spans="1:4" ht="12.75">
      <c r="A120" s="32">
        <v>119</v>
      </c>
      <c r="B120" s="28">
        <v>36.75661700508562</v>
      </c>
      <c r="C120" s="28">
        <v>5.901688718619053</v>
      </c>
      <c r="D120" s="33">
        <v>-2.0145840685634715</v>
      </c>
    </row>
    <row r="121" spans="1:4" ht="12.75">
      <c r="A121" s="32">
        <v>120</v>
      </c>
      <c r="B121" s="28">
        <v>36.431565383734764</v>
      </c>
      <c r="C121" s="28">
        <v>4.961349803762289</v>
      </c>
      <c r="D121" s="33">
        <v>-1.986588574405559</v>
      </c>
    </row>
    <row r="122" spans="1:4" ht="12.75">
      <c r="A122" s="32">
        <v>121</v>
      </c>
      <c r="B122" s="28">
        <v>37.27042190645129</v>
      </c>
      <c r="C122" s="28">
        <v>4.158165475447928</v>
      </c>
      <c r="D122" s="33">
        <v>-1.8423630702339437</v>
      </c>
    </row>
    <row r="123" spans="1:4" ht="12.75">
      <c r="A123" s="32">
        <v>122</v>
      </c>
      <c r="B123" s="28">
        <v>36.34872243230494</v>
      </c>
      <c r="C123" s="28">
        <v>3.3919587534422813</v>
      </c>
      <c r="D123" s="33">
        <v>-1.9623985951127159</v>
      </c>
    </row>
    <row r="124" spans="1:4" ht="12.75">
      <c r="A124" s="32">
        <v>123</v>
      </c>
      <c r="B124" s="28">
        <v>36.634908013568726</v>
      </c>
      <c r="C124" s="28">
        <v>1.0542326912917197</v>
      </c>
      <c r="D124" s="33">
        <v>-1.5291326371986473</v>
      </c>
    </row>
    <row r="125" spans="1:4" ht="12.75">
      <c r="A125" s="32">
        <v>124</v>
      </c>
      <c r="B125" s="28">
        <v>33.018766009980055</v>
      </c>
      <c r="C125" s="28">
        <v>0.15004573699249235</v>
      </c>
      <c r="D125" s="33">
        <v>-0.59410853877627</v>
      </c>
    </row>
    <row r="126" spans="1:4" ht="12.75">
      <c r="A126" s="32">
        <v>125</v>
      </c>
      <c r="B126" s="28">
        <v>38.281827735951</v>
      </c>
      <c r="C126" s="28">
        <v>8.738522508642545</v>
      </c>
      <c r="D126" s="33">
        <v>-2.4136855625544085</v>
      </c>
    </row>
    <row r="127" spans="1:4" ht="12.75">
      <c r="A127" s="32">
        <v>126</v>
      </c>
      <c r="B127" s="28">
        <v>39.479208503454814</v>
      </c>
      <c r="C127" s="28">
        <v>11.131367530195522</v>
      </c>
      <c r="D127" s="33">
        <v>-2.4735629164974906</v>
      </c>
    </row>
    <row r="128" spans="1:4" ht="12.75">
      <c r="A128">
        <v>127</v>
      </c>
      <c r="B128" s="28">
        <v>35.49160387253635</v>
      </c>
      <c r="C128" s="28">
        <v>12.711336691176136</v>
      </c>
      <c r="D128" s="33">
        <v>-1.9343983071180926</v>
      </c>
    </row>
    <row r="129" spans="1:4" ht="12.75">
      <c r="A129">
        <v>128</v>
      </c>
      <c r="B129" s="28">
        <v>34.07384229724315</v>
      </c>
      <c r="C129" s="28">
        <v>14.899051010773162</v>
      </c>
      <c r="D129" s="33">
        <v>-2.1213421267270114</v>
      </c>
    </row>
    <row r="130" spans="1:4" ht="12.75">
      <c r="A130">
        <v>129</v>
      </c>
      <c r="B130" s="28">
        <v>36.61657655446275</v>
      </c>
      <c r="C130" s="28">
        <v>15.501611857184113</v>
      </c>
      <c r="D130" s="33">
        <v>-2.2132227256981682</v>
      </c>
    </row>
    <row r="131" spans="1:4" ht="12.75">
      <c r="A131" s="32">
        <v>130</v>
      </c>
      <c r="B131" s="28">
        <v>39.89962295350053</v>
      </c>
      <c r="C131" s="28">
        <v>17.72538663842767</v>
      </c>
      <c r="D131" s="33">
        <v>-2.9735363847718066</v>
      </c>
    </row>
    <row r="132" spans="1:4" ht="12.75">
      <c r="A132" s="32">
        <v>131</v>
      </c>
      <c r="B132" s="28">
        <v>39.9931681363534</v>
      </c>
      <c r="C132" s="28">
        <v>18.024525772594437</v>
      </c>
      <c r="D132" s="33">
        <v>-3.014355385313989</v>
      </c>
    </row>
    <row r="133" spans="1:4" ht="12.75">
      <c r="A133">
        <v>132</v>
      </c>
      <c r="B133" s="28">
        <v>39.9619133316262</v>
      </c>
      <c r="C133" s="28">
        <v>21.292752269228377</v>
      </c>
      <c r="D133" s="33">
        <v>-3.630884371482302</v>
      </c>
    </row>
    <row r="134" spans="1:4" ht="12.75">
      <c r="A134">
        <v>133</v>
      </c>
      <c r="B134" s="28">
        <v>37.49827471459287</v>
      </c>
      <c r="C134" s="28">
        <v>19.710771103885996</v>
      </c>
      <c r="D134" s="33">
        <v>-3.1415086513342114</v>
      </c>
    </row>
    <row r="135" spans="1:4" ht="12.75">
      <c r="A135">
        <v>134</v>
      </c>
      <c r="B135" s="28">
        <v>37.07557823217671</v>
      </c>
      <c r="C135" s="28">
        <v>17.70341142411592</v>
      </c>
      <c r="D135" s="33">
        <v>-2.564717253860902</v>
      </c>
    </row>
    <row r="136" spans="1:4" ht="12.75">
      <c r="A136">
        <v>135</v>
      </c>
      <c r="B136" s="28">
        <v>35.4590263757727</v>
      </c>
      <c r="C136" s="28">
        <v>17.287906924380565</v>
      </c>
      <c r="D136" s="33">
        <v>-2.4723423704188514</v>
      </c>
    </row>
    <row r="137" spans="1:4" ht="12.75">
      <c r="A137">
        <v>136</v>
      </c>
      <c r="B137" s="28">
        <v>32.817369758963714</v>
      </c>
      <c r="C137" s="28">
        <v>17.10875284169942</v>
      </c>
      <c r="D137" s="33">
        <v>-2.309391670377221</v>
      </c>
    </row>
    <row r="138" spans="1:4" ht="12.75">
      <c r="A138">
        <v>137</v>
      </c>
      <c r="B138" s="28">
        <v>34.17230314500757</v>
      </c>
      <c r="C138" s="28">
        <v>20.090235539013417</v>
      </c>
      <c r="D138" s="33">
        <v>-2.9003944311780145</v>
      </c>
    </row>
    <row r="139" spans="1:4" ht="12.75">
      <c r="A139">
        <v>138</v>
      </c>
      <c r="B139" s="28">
        <v>36.895434330016265</v>
      </c>
      <c r="C139" s="28">
        <v>22.2315966397672</v>
      </c>
      <c r="D139" s="33">
        <v>-3.346523256195681</v>
      </c>
    </row>
    <row r="140" spans="1:4" ht="12.75">
      <c r="A140">
        <v>139</v>
      </c>
      <c r="B140" s="28">
        <v>39.92628442769843</v>
      </c>
      <c r="C140" s="28">
        <v>26.469907855269675</v>
      </c>
      <c r="D140" s="33">
        <v>-4.0021006628990206</v>
      </c>
    </row>
    <row r="141" spans="1:4" ht="12.75">
      <c r="A141">
        <v>140</v>
      </c>
      <c r="B141" s="28">
        <v>37.15216014429555</v>
      </c>
      <c r="C141" s="28">
        <v>25.58486744690963</v>
      </c>
      <c r="D141" s="33">
        <v>-3.808238004568368</v>
      </c>
    </row>
    <row r="142" spans="1:4" ht="12.75">
      <c r="A142">
        <v>141</v>
      </c>
      <c r="B142" s="28">
        <v>38.41627930011423</v>
      </c>
      <c r="C142" s="28">
        <v>28.475715559009224</v>
      </c>
      <c r="D142" s="33">
        <v>-4.094250865924093</v>
      </c>
    </row>
    <row r="143" spans="1:4" ht="12.75">
      <c r="A143">
        <v>142</v>
      </c>
      <c r="B143" s="28">
        <v>34.711154800783724</v>
      </c>
      <c r="C143" s="28">
        <v>27.701930885755473</v>
      </c>
      <c r="D143" s="33">
        <v>-3.181287050196734</v>
      </c>
    </row>
    <row r="144" spans="1:4" ht="12.75">
      <c r="A144">
        <v>143</v>
      </c>
      <c r="B144" s="28">
        <v>34.526585071157186</v>
      </c>
      <c r="C144" s="28">
        <v>27.74510649488203</v>
      </c>
      <c r="D144" s="33">
        <v>-3.2153584825523325</v>
      </c>
    </row>
    <row r="145" spans="1:4" ht="12.75">
      <c r="A145">
        <v>144</v>
      </c>
      <c r="B145" s="28">
        <v>31.336907764931514</v>
      </c>
      <c r="C145" s="28">
        <v>25.83628719273078</v>
      </c>
      <c r="D145" s="33">
        <v>-3.1436032131203318</v>
      </c>
    </row>
    <row r="146" spans="1:4" ht="12.75">
      <c r="A146">
        <v>145</v>
      </c>
      <c r="B146" s="28">
        <v>31.412409000554437</v>
      </c>
      <c r="C146" s="28">
        <v>26.279865032709772</v>
      </c>
      <c r="D146" s="33">
        <v>-3.252664060906617</v>
      </c>
    </row>
    <row r="147" spans="1:4" ht="12.75">
      <c r="A147">
        <v>146</v>
      </c>
      <c r="B147" s="28">
        <v>34.39256507706697</v>
      </c>
      <c r="C147" s="28">
        <v>23.96498130379978</v>
      </c>
      <c r="D147" s="33">
        <v>-3.0037890388110737</v>
      </c>
    </row>
    <row r="148" spans="1:4" ht="12.75">
      <c r="A148">
        <v>147</v>
      </c>
      <c r="B148" s="28">
        <v>34.28910428463796</v>
      </c>
      <c r="C148" s="28">
        <v>23.61529275984101</v>
      </c>
      <c r="D148" s="33">
        <v>-2.9504105393002726</v>
      </c>
    </row>
    <row r="149" spans="1:4" ht="12.75">
      <c r="A149">
        <v>148</v>
      </c>
      <c r="B149" s="28">
        <v>31.033513439547345</v>
      </c>
      <c r="C149" s="28">
        <v>22.36628578017641</v>
      </c>
      <c r="D149" s="33">
        <v>-2.8129451414641693</v>
      </c>
    </row>
    <row r="150" spans="1:4" ht="12.75">
      <c r="A150" s="32">
        <v>149</v>
      </c>
      <c r="B150" s="28">
        <v>30.927419346835133</v>
      </c>
      <c r="C150" s="28">
        <v>21.493238358784804</v>
      </c>
      <c r="D150" s="33">
        <v>-2.612852997631399</v>
      </c>
    </row>
    <row r="151" spans="1:4" ht="12.75">
      <c r="A151">
        <v>150</v>
      </c>
      <c r="B151" s="28">
        <v>28.686728475999637</v>
      </c>
      <c r="C151" s="28">
        <v>20.492820743124106</v>
      </c>
      <c r="D151" s="33">
        <v>-2.5556472158476318</v>
      </c>
    </row>
    <row r="152" spans="1:4" ht="12.75">
      <c r="A152">
        <v>151</v>
      </c>
      <c r="B152" s="28">
        <v>27.120906412795488</v>
      </c>
      <c r="C152" s="28">
        <v>22.516091474322046</v>
      </c>
      <c r="D152" s="33">
        <v>-2.683853483216116</v>
      </c>
    </row>
    <row r="153" spans="1:4" ht="12.75">
      <c r="A153">
        <v>152</v>
      </c>
      <c r="B153" s="28">
        <v>25.97993652821554</v>
      </c>
      <c r="C153" s="28">
        <v>24.8232604413887</v>
      </c>
      <c r="D153" s="33">
        <v>-2.7423614123429436</v>
      </c>
    </row>
    <row r="154" spans="1:4" ht="12.75">
      <c r="A154" s="32">
        <v>153</v>
      </c>
      <c r="B154" s="28">
        <v>27.640790905145042</v>
      </c>
      <c r="C154" s="28">
        <v>27.164202553951124</v>
      </c>
      <c r="D154" s="33">
        <v>-2.75211716903841</v>
      </c>
    </row>
    <row r="155" spans="1:4" ht="12.75">
      <c r="A155">
        <v>154</v>
      </c>
      <c r="B155" s="28">
        <v>29.33489975782478</v>
      </c>
      <c r="C155" s="28">
        <v>29.6306133637884</v>
      </c>
      <c r="D155" s="33">
        <v>-3.0315943779432297</v>
      </c>
    </row>
    <row r="156" spans="1:4" ht="12.75">
      <c r="A156">
        <v>155</v>
      </c>
      <c r="B156" s="28">
        <v>27.570659368926243</v>
      </c>
      <c r="C156" s="28">
        <v>28.520825638290596</v>
      </c>
      <c r="D156" s="33">
        <v>-2.8213673357098408</v>
      </c>
    </row>
    <row r="157" spans="1:4" ht="12.75">
      <c r="A157">
        <v>156</v>
      </c>
      <c r="B157" s="28">
        <v>25.899981511407027</v>
      </c>
      <c r="C157" s="28">
        <v>29.817441668318253</v>
      </c>
      <c r="D157" s="33">
        <v>-2.5925000643206113</v>
      </c>
    </row>
    <row r="158" spans="1:4" ht="12.75">
      <c r="A158">
        <v>157</v>
      </c>
      <c r="B158" s="28">
        <v>25.63303695925668</v>
      </c>
      <c r="C158" s="28">
        <v>27.98693977884263</v>
      </c>
      <c r="D158" s="33">
        <v>-2.764974507269315</v>
      </c>
    </row>
    <row r="159" spans="1:4" ht="12.75">
      <c r="A159">
        <v>158</v>
      </c>
      <c r="B159" s="28">
        <v>23.22267779245254</v>
      </c>
      <c r="C159" s="28">
        <v>27.117920713309843</v>
      </c>
      <c r="D159" s="33">
        <v>-2.7554599115247145</v>
      </c>
    </row>
    <row r="160" spans="1:4" ht="12.75">
      <c r="A160">
        <v>159</v>
      </c>
      <c r="B160" s="28">
        <v>23.518197627790588</v>
      </c>
      <c r="C160" s="28">
        <v>30.322058273722572</v>
      </c>
      <c r="D160" s="33">
        <v>-2.739739911848967</v>
      </c>
    </row>
    <row r="161" spans="1:4" ht="12.75">
      <c r="A161">
        <v>160</v>
      </c>
      <c r="B161" s="28">
        <v>21.13693123523726</v>
      </c>
      <c r="C161" s="28">
        <v>29.1952970341091</v>
      </c>
      <c r="D161" s="33">
        <v>-2.6136822646276743</v>
      </c>
    </row>
    <row r="162" spans="1:4" ht="12.75">
      <c r="A162">
        <v>161</v>
      </c>
      <c r="B162" s="28">
        <v>19.116532244030466</v>
      </c>
      <c r="C162" s="28">
        <v>30.752988616888285</v>
      </c>
      <c r="D162" s="33">
        <v>-2.7311266253980433</v>
      </c>
    </row>
    <row r="163" spans="1:4" ht="12.75">
      <c r="A163">
        <v>163</v>
      </c>
      <c r="B163" s="28">
        <v>16.59765253852011</v>
      </c>
      <c r="C163" s="28">
        <v>32.86610437387918</v>
      </c>
      <c r="D163" s="33">
        <v>-2.247111120543556</v>
      </c>
    </row>
    <row r="164" spans="1:4" ht="12.75">
      <c r="A164" s="32">
        <v>164</v>
      </c>
      <c r="B164" s="28">
        <v>14.750205450597047</v>
      </c>
      <c r="C164" s="28">
        <v>34.55080950962518</v>
      </c>
      <c r="D164" s="33">
        <v>-1.88898579024865</v>
      </c>
    </row>
    <row r="165" spans="1:4" ht="12.75">
      <c r="A165" s="32">
        <v>165</v>
      </c>
      <c r="B165" s="28">
        <v>12.681638645315639</v>
      </c>
      <c r="C165" s="28">
        <v>32.60332240383002</v>
      </c>
      <c r="D165" s="33">
        <v>-1.8242361879949396</v>
      </c>
    </row>
    <row r="166" spans="1:4" ht="12.75">
      <c r="A166">
        <v>166</v>
      </c>
      <c r="B166" s="28">
        <v>11.001316206394389</v>
      </c>
      <c r="C166" s="28">
        <v>34.33961545131854</v>
      </c>
      <c r="D166" s="33">
        <v>-1.7726836697435786</v>
      </c>
    </row>
    <row r="167" spans="1:4" ht="12.75">
      <c r="A167" s="32">
        <v>167</v>
      </c>
      <c r="B167" s="28">
        <v>9.933813805543615</v>
      </c>
      <c r="C167" s="28">
        <v>31.6252963095292</v>
      </c>
      <c r="D167" s="33">
        <v>-1.6313327482055335</v>
      </c>
    </row>
    <row r="168" spans="1:4" ht="12.75">
      <c r="A168">
        <v>168</v>
      </c>
      <c r="B168" s="28">
        <v>8.258361506380727</v>
      </c>
      <c r="C168" s="28">
        <v>33.89323140709696</v>
      </c>
      <c r="D168" s="33">
        <v>-1.8385006712079788</v>
      </c>
    </row>
    <row r="169" spans="1:4" ht="12.75">
      <c r="A169" s="32">
        <v>169</v>
      </c>
      <c r="B169" s="28">
        <v>6.22071784698012</v>
      </c>
      <c r="C169" s="28">
        <v>32.56262811950272</v>
      </c>
      <c r="D169" s="33">
        <v>-1.80042612634788</v>
      </c>
    </row>
    <row r="170" spans="1:4" ht="12.75">
      <c r="A170">
        <v>170</v>
      </c>
      <c r="B170" s="28">
        <v>6.596186187900598</v>
      </c>
      <c r="C170" s="28">
        <v>35.47788616092457</v>
      </c>
      <c r="D170" s="33">
        <v>-1.774041952285967</v>
      </c>
    </row>
    <row r="171" spans="1:4" ht="12.75">
      <c r="A171">
        <v>171</v>
      </c>
      <c r="B171" s="28">
        <v>4.329929033386859</v>
      </c>
      <c r="C171" s="28">
        <v>34.1046799979352</v>
      </c>
      <c r="D171" s="33">
        <v>-1.7964537215611713</v>
      </c>
    </row>
    <row r="172" spans="1:4" ht="12.75">
      <c r="A172" s="32">
        <v>172</v>
      </c>
      <c r="B172" s="28">
        <v>3.387160233309517</v>
      </c>
      <c r="C172" s="28">
        <v>35.39857198306038</v>
      </c>
      <c r="D172" s="33">
        <v>-1.6859849240412004</v>
      </c>
    </row>
    <row r="173" spans="1:4" ht="12.75">
      <c r="A173" s="32">
        <v>173</v>
      </c>
      <c r="B173" s="28">
        <v>1.4609193171146861</v>
      </c>
      <c r="C173" s="28">
        <v>37.19181991918168</v>
      </c>
      <c r="D173" s="33">
        <v>-1.8471460880489525</v>
      </c>
    </row>
    <row r="174" spans="1:4" ht="12.75">
      <c r="A174" s="32">
        <v>174</v>
      </c>
      <c r="B174" s="28">
        <v>4.3088555914906115</v>
      </c>
      <c r="C174" s="28">
        <v>37.7206440066651</v>
      </c>
      <c r="D174" s="33">
        <v>-1.862289742042984</v>
      </c>
    </row>
    <row r="175" spans="1:4" ht="12.75">
      <c r="A175" s="32">
        <v>175</v>
      </c>
      <c r="B175" s="28">
        <v>7.235975800203745</v>
      </c>
      <c r="C175" s="28">
        <v>38.00085822131401</v>
      </c>
      <c r="D175" s="33">
        <v>-1.5892465653522514</v>
      </c>
    </row>
    <row r="176" spans="1:4" ht="12.75">
      <c r="A176" s="32">
        <v>176</v>
      </c>
      <c r="B176" s="28">
        <v>9.00195734625701</v>
      </c>
      <c r="C176" s="28">
        <v>36.489136010041136</v>
      </c>
      <c r="D176" s="33">
        <v>-1.6091314582424383</v>
      </c>
    </row>
    <row r="177" spans="1:4" ht="12.75">
      <c r="A177">
        <v>177</v>
      </c>
      <c r="B177" s="28">
        <v>10.981167405351567</v>
      </c>
      <c r="C177" s="28">
        <v>39.09423549264024</v>
      </c>
      <c r="D177" s="33">
        <v>-1.9858159583555004</v>
      </c>
    </row>
    <row r="178" spans="1:4" ht="12.75">
      <c r="A178">
        <v>178</v>
      </c>
      <c r="B178" s="28">
        <v>12.79021452723641</v>
      </c>
      <c r="C178" s="28">
        <v>36.81110773373145</v>
      </c>
      <c r="D178" s="33">
        <v>-1.9019895456145193</v>
      </c>
    </row>
    <row r="179" spans="1:4" ht="12.75">
      <c r="A179" s="32">
        <v>179</v>
      </c>
      <c r="B179" s="28">
        <v>14.25663713318678</v>
      </c>
      <c r="C179" s="28">
        <v>38.453892388150074</v>
      </c>
      <c r="D179" s="33">
        <v>-1.8333985905592707</v>
      </c>
    </row>
    <row r="180" spans="1:4" ht="12.75">
      <c r="A180">
        <v>180</v>
      </c>
      <c r="B180" s="28">
        <v>16.184850838310943</v>
      </c>
      <c r="C180" s="28">
        <v>39.21082072157896</v>
      </c>
      <c r="D180" s="33">
        <v>-1.898863804795794</v>
      </c>
    </row>
    <row r="181" spans="1:4" ht="12.75">
      <c r="A181">
        <v>181</v>
      </c>
      <c r="B181" s="28">
        <v>16.658052273166486</v>
      </c>
      <c r="C181" s="28">
        <v>35.6390219000309</v>
      </c>
      <c r="D181" s="33">
        <v>-1.9266335647470703</v>
      </c>
    </row>
    <row r="182" spans="1:4" ht="12.75">
      <c r="A182">
        <v>182</v>
      </c>
      <c r="B182" s="28">
        <v>18.974818432780452</v>
      </c>
      <c r="C182" s="28">
        <v>36.03002669825053</v>
      </c>
      <c r="D182" s="33">
        <v>-2.2857166924903165</v>
      </c>
    </row>
    <row r="183" spans="1:4" ht="12.75">
      <c r="A183">
        <v>183</v>
      </c>
      <c r="B183" s="28">
        <v>21.126134803625252</v>
      </c>
      <c r="C183" s="28">
        <v>37.15315364924044</v>
      </c>
      <c r="D183" s="33">
        <v>-2.5041218466401487</v>
      </c>
    </row>
    <row r="184" spans="1:4" ht="12.75">
      <c r="A184" s="32">
        <v>184</v>
      </c>
      <c r="B184" s="28">
        <v>22.636484851937617</v>
      </c>
      <c r="C184" s="28">
        <v>39.28006320142259</v>
      </c>
      <c r="D184" s="33">
        <v>-2.2446049273871678</v>
      </c>
    </row>
    <row r="185" spans="1:4" ht="12.75">
      <c r="A185">
        <v>185</v>
      </c>
      <c r="B185" s="28">
        <v>23.36682515811067</v>
      </c>
      <c r="C185" s="28">
        <v>35.375956664280935</v>
      </c>
      <c r="D185" s="33">
        <v>-2.823255494514097</v>
      </c>
    </row>
    <row r="186" spans="1:4" ht="12.75">
      <c r="A186" s="32">
        <v>186</v>
      </c>
      <c r="B186" s="28">
        <v>21.00625718867966</v>
      </c>
      <c r="C186" s="28">
        <v>34.35905349040711</v>
      </c>
      <c r="D186" s="33">
        <v>-2.672431814765746</v>
      </c>
    </row>
    <row r="187" spans="1:4" ht="12.75">
      <c r="A187">
        <v>187</v>
      </c>
      <c r="B187" s="28">
        <v>22.73967305613589</v>
      </c>
      <c r="C187" s="28">
        <v>33.345323962221656</v>
      </c>
      <c r="D187" s="33">
        <v>-2.7895147436234424</v>
      </c>
    </row>
    <row r="188" spans="1:4" ht="12.75">
      <c r="A188">
        <v>188</v>
      </c>
      <c r="B188" s="28">
        <v>25.774714364662135</v>
      </c>
      <c r="C188" s="28">
        <v>33.85322545864071</v>
      </c>
      <c r="D188" s="33">
        <v>-2.882134893399239</v>
      </c>
    </row>
    <row r="189" spans="1:4" ht="12.75">
      <c r="A189">
        <v>189</v>
      </c>
      <c r="B189" s="28">
        <v>27.24294341316583</v>
      </c>
      <c r="C189" s="28">
        <v>31.837623318991632</v>
      </c>
      <c r="D189" s="33">
        <v>-2.7499796301180686</v>
      </c>
    </row>
    <row r="190" spans="1:4" ht="12.75">
      <c r="A190">
        <v>190</v>
      </c>
      <c r="B190" s="28">
        <v>28.239435843837924</v>
      </c>
      <c r="C190" s="28">
        <v>35.192535936304424</v>
      </c>
      <c r="D190" s="33">
        <v>-3.152049630271615</v>
      </c>
    </row>
    <row r="191" spans="1:4" ht="12.75">
      <c r="A191">
        <v>191</v>
      </c>
      <c r="B191" s="28">
        <v>27.946472189472033</v>
      </c>
      <c r="C191" s="28">
        <v>38.69251039184607</v>
      </c>
      <c r="D191" s="33">
        <v>-3.2860878792818005</v>
      </c>
    </row>
    <row r="192" spans="1:4" ht="12.75">
      <c r="A192">
        <v>192</v>
      </c>
      <c r="B192" s="28">
        <v>29.540670165471916</v>
      </c>
      <c r="C192" s="28">
        <v>37.863741713202984</v>
      </c>
      <c r="D192" s="33">
        <v>-3.564250593844738</v>
      </c>
    </row>
    <row r="193" spans="1:4" ht="12.75">
      <c r="A193" s="32">
        <v>193</v>
      </c>
      <c r="B193" s="28">
        <v>29.810842480114413</v>
      </c>
      <c r="C193" s="28">
        <v>33.86695666131825</v>
      </c>
      <c r="D193" s="33">
        <v>-3.4427474247450536</v>
      </c>
    </row>
    <row r="194" spans="1:4" ht="12.75">
      <c r="A194">
        <v>194</v>
      </c>
      <c r="B194" s="28">
        <v>31.193274091594688</v>
      </c>
      <c r="C194" s="28">
        <v>32.03291789441812</v>
      </c>
      <c r="D194" s="33">
        <v>-3.603449399158931</v>
      </c>
    </row>
    <row r="195" spans="1:4" ht="12.75">
      <c r="A195">
        <v>195</v>
      </c>
      <c r="B195" s="28">
        <v>32.369805080480525</v>
      </c>
      <c r="C195" s="28">
        <v>34.58048999851748</v>
      </c>
      <c r="D195" s="33">
        <v>-3.7004717800092353</v>
      </c>
    </row>
    <row r="196" spans="1:4" ht="12.75">
      <c r="A196">
        <v>196</v>
      </c>
      <c r="B196" s="28">
        <v>34.47837743402727</v>
      </c>
      <c r="C196" s="28">
        <v>31.290659654622097</v>
      </c>
      <c r="D196" s="33">
        <v>-3.8580743904917094</v>
      </c>
    </row>
    <row r="197" spans="1:4" ht="12.75">
      <c r="A197">
        <v>197</v>
      </c>
      <c r="B197" s="28">
        <v>32.52388786296938</v>
      </c>
      <c r="C197" s="28">
        <v>29.391011185041997</v>
      </c>
      <c r="D197" s="33">
        <v>-3.3910146057402004</v>
      </c>
    </row>
    <row r="198" spans="1:4" ht="12.75">
      <c r="A198">
        <v>198</v>
      </c>
      <c r="B198" s="28">
        <v>36.28799753601631</v>
      </c>
      <c r="C198" s="28">
        <v>31.75661972991024</v>
      </c>
      <c r="D198" s="33">
        <v>-4.019796709173829</v>
      </c>
    </row>
    <row r="199" spans="1:4" ht="12.75">
      <c r="A199" s="11">
        <v>199</v>
      </c>
      <c r="B199" s="28">
        <v>35.253546605063114</v>
      </c>
      <c r="C199" s="28">
        <v>33.835414689814804</v>
      </c>
      <c r="D199" s="33">
        <v>-4.083354438653239</v>
      </c>
    </row>
    <row r="200" spans="1:4" ht="12.75">
      <c r="A200">
        <v>200</v>
      </c>
      <c r="B200" s="28">
        <v>33.10779551781498</v>
      </c>
      <c r="C200" s="28">
        <v>37.91196550790421</v>
      </c>
      <c r="D200" s="33">
        <v>-3.956449519859066</v>
      </c>
    </row>
    <row r="201" spans="1:4" ht="12.75">
      <c r="A201">
        <v>201</v>
      </c>
      <c r="B201" s="28">
        <v>37.985141893026295</v>
      </c>
      <c r="C201" s="28">
        <v>37.380271927878916</v>
      </c>
      <c r="D201" s="33">
        <v>-4.356021245585044</v>
      </c>
    </row>
    <row r="202" spans="1:4" ht="12.75">
      <c r="A202">
        <v>202</v>
      </c>
      <c r="B202" s="28">
        <v>37.910510535883354</v>
      </c>
      <c r="C202" s="28">
        <v>39.569797557481955</v>
      </c>
      <c r="D202" s="33">
        <v>-4.596476422167489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MMTDK</cp:lastModifiedBy>
  <cp:lastPrinted>2002-07-26T11:43:06Z</cp:lastPrinted>
  <dcterms:created xsi:type="dcterms:W3CDTF">2002-07-09T09:24:06Z</dcterms:created>
  <dcterms:modified xsi:type="dcterms:W3CDTF">2007-10-02T07:49:05Z</dcterms:modified>
  <cp:category/>
  <cp:version/>
  <cp:contentType/>
  <cp:contentStatus/>
</cp:coreProperties>
</file>