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<sst xmlns="http://schemas.openxmlformats.org/spreadsheetml/2006/main" count="239" uniqueCount="52">
  <si>
    <t>LP1</t>
  </si>
  <si>
    <t>LP2</t>
  </si>
  <si>
    <t>K1</t>
  </si>
  <si>
    <t>K2</t>
  </si>
  <si>
    <t>K3</t>
  </si>
  <si>
    <t>Mittaukset koealojen korkeudet</t>
  </si>
  <si>
    <t>P6</t>
  </si>
  <si>
    <t>Lähtöpiste</t>
  </si>
  <si>
    <t>Paalu</t>
  </si>
  <si>
    <t>x</t>
  </si>
  <si>
    <t>y</t>
  </si>
  <si>
    <t>z</t>
  </si>
  <si>
    <t>Paalun koordinaatit</t>
  </si>
  <si>
    <t>S1</t>
  </si>
  <si>
    <t>Origo</t>
  </si>
  <si>
    <t>S2</t>
  </si>
  <si>
    <t>S3</t>
  </si>
  <si>
    <t>ik</t>
  </si>
  <si>
    <t>ero</t>
  </si>
  <si>
    <t>S4</t>
  </si>
  <si>
    <t>S5</t>
  </si>
  <si>
    <t>PAALU</t>
  </si>
  <si>
    <t>S6</t>
  </si>
  <si>
    <t>P1</t>
  </si>
  <si>
    <t>P4</t>
  </si>
  <si>
    <t>P3</t>
  </si>
  <si>
    <t>Mä4 (1)</t>
  </si>
  <si>
    <t>Mä 4 (2)</t>
  </si>
  <si>
    <t>P2</t>
  </si>
  <si>
    <t>B1</t>
  </si>
  <si>
    <t>B2</t>
  </si>
  <si>
    <t>LP</t>
  </si>
  <si>
    <t>B3</t>
  </si>
  <si>
    <t>B4</t>
  </si>
  <si>
    <t>Paalu (B3)</t>
  </si>
  <si>
    <t>Paalu (B4)</t>
  </si>
  <si>
    <t>origo</t>
  </si>
  <si>
    <t>MMM1</t>
  </si>
  <si>
    <t>LP3</t>
  </si>
  <si>
    <t>K4</t>
  </si>
  <si>
    <t>K5</t>
  </si>
  <si>
    <t>LP4</t>
  </si>
  <si>
    <t>MMM2</t>
  </si>
  <si>
    <t>Kallio H13</t>
  </si>
  <si>
    <t>Kivi H12</t>
  </si>
  <si>
    <t>Kivi H10</t>
  </si>
  <si>
    <t>Kallio H6</t>
  </si>
  <si>
    <t>Kivi H7</t>
  </si>
  <si>
    <t>Kivi H3</t>
  </si>
  <si>
    <t>Kivi H8</t>
  </si>
  <si>
    <t>Kallio H9</t>
  </si>
  <si>
    <t>Kallio (H4)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</si>
</sst>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" fontId="1" fillId="0" borderId="6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" fontId="1" fillId="0" borderId="7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2" fontId="0" fillId="0" borderId="5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83">
      <selection activeCell="K141" sqref="K141"/>
    </sheetView>
  </sheetViews>
  <sheetFormatPr defaultColWidth="9.140625" defaultRowHeight="12.75"/>
  <cols>
    <col min="2" max="2" width="10.421875" style="0" customWidth="1"/>
  </cols>
  <sheetData>
    <row r="1" ht="12.75">
      <c r="A1" t="s">
        <v>5</v>
      </c>
    </row>
    <row r="3" spans="1:9" ht="12.75">
      <c r="A3" s="3"/>
      <c r="B3" s="1"/>
      <c r="C3" s="1"/>
      <c r="D3" s="1"/>
      <c r="E3" s="1"/>
      <c r="F3" s="1"/>
      <c r="G3" s="1"/>
      <c r="H3" s="1"/>
      <c r="I3" s="1"/>
    </row>
    <row r="4" spans="1:10" ht="12.75">
      <c r="A4" s="5" t="s">
        <v>13</v>
      </c>
      <c r="B4" s="6"/>
      <c r="C4" s="6"/>
      <c r="D4" s="6"/>
      <c r="E4" s="6"/>
      <c r="F4" s="6"/>
      <c r="G4" s="6"/>
      <c r="H4" s="6"/>
      <c r="I4" s="6"/>
      <c r="J4" s="7"/>
    </row>
    <row r="5" spans="1:15" ht="12.75">
      <c r="A5" s="8" t="s">
        <v>7</v>
      </c>
      <c r="B5" s="9" t="s">
        <v>43</v>
      </c>
      <c r="C5" s="10" t="s">
        <v>8</v>
      </c>
      <c r="D5" s="11"/>
      <c r="E5" s="10" t="s">
        <v>12</v>
      </c>
      <c r="F5" s="10"/>
      <c r="G5" s="10"/>
      <c r="H5" s="10"/>
      <c r="I5" s="10"/>
      <c r="J5" s="12"/>
      <c r="L5" s="1"/>
      <c r="M5" s="1"/>
      <c r="N5" s="1"/>
      <c r="O5" s="1"/>
    </row>
    <row r="6" spans="1:10" ht="12.75">
      <c r="A6" s="8"/>
      <c r="B6" s="1">
        <v>167.26099999999997</v>
      </c>
      <c r="C6" s="10">
        <f>B6+C7/100</f>
        <v>168.04099999999997</v>
      </c>
      <c r="D6" s="10"/>
      <c r="E6" s="10" t="s">
        <v>9</v>
      </c>
      <c r="F6" s="10" t="s">
        <v>10</v>
      </c>
      <c r="G6" s="10" t="s">
        <v>11</v>
      </c>
      <c r="H6" s="10"/>
      <c r="I6" s="10"/>
      <c r="J6" s="12"/>
    </row>
    <row r="7" spans="1:10" ht="12.75">
      <c r="A7" s="8"/>
      <c r="B7" s="10"/>
      <c r="C7" s="10">
        <f>B8-C8</f>
        <v>78</v>
      </c>
      <c r="D7" s="9"/>
      <c r="E7" s="10">
        <v>50.15</v>
      </c>
      <c r="F7" s="10">
        <v>2.13</v>
      </c>
      <c r="G7" s="10">
        <v>167.55</v>
      </c>
      <c r="H7" s="10">
        <v>-3.49</v>
      </c>
      <c r="I7" s="10" t="s">
        <v>17</v>
      </c>
      <c r="J7" s="12" t="s">
        <v>18</v>
      </c>
    </row>
    <row r="8" spans="1:10" ht="12.75">
      <c r="A8" s="13" t="s">
        <v>2</v>
      </c>
      <c r="B8" s="14">
        <v>161.5</v>
      </c>
      <c r="C8" s="14">
        <v>83.5</v>
      </c>
      <c r="D8" s="14"/>
      <c r="E8" s="15"/>
      <c r="F8" s="15" t="s">
        <v>14</v>
      </c>
      <c r="G8" s="16">
        <f>C6-H7</f>
        <v>171.53099999999998</v>
      </c>
      <c r="H8" s="15"/>
      <c r="I8" s="15">
        <v>171.16</v>
      </c>
      <c r="J8" s="17">
        <f>I8-G8</f>
        <v>-0.3709999999999809</v>
      </c>
    </row>
    <row r="9" spans="1:4" ht="12.75">
      <c r="A9" s="2"/>
      <c r="B9" s="1"/>
      <c r="C9" s="1"/>
      <c r="D9" s="1"/>
    </row>
    <row r="10" spans="1:10" ht="12.75">
      <c r="A10" s="5" t="s">
        <v>15</v>
      </c>
      <c r="B10" s="6"/>
      <c r="C10" s="6"/>
      <c r="D10" s="6"/>
      <c r="E10" s="6"/>
      <c r="F10" s="6"/>
      <c r="G10" s="6"/>
      <c r="H10" s="6"/>
      <c r="I10" s="6"/>
      <c r="J10" s="7"/>
    </row>
    <row r="11" spans="1:10" ht="12.75">
      <c r="A11" s="8" t="s">
        <v>7</v>
      </c>
      <c r="B11" s="9" t="s">
        <v>43</v>
      </c>
      <c r="C11" s="10" t="s">
        <v>8</v>
      </c>
      <c r="D11" s="11"/>
      <c r="E11" s="10" t="s">
        <v>12</v>
      </c>
      <c r="F11" s="10"/>
      <c r="G11" s="10"/>
      <c r="H11" s="10"/>
      <c r="I11" s="10"/>
      <c r="J11" s="12"/>
    </row>
    <row r="12" spans="1:10" ht="12.75">
      <c r="A12" s="8"/>
      <c r="B12" s="9">
        <v>167.26099999999997</v>
      </c>
      <c r="C12" s="10">
        <f>B12+C13/100</f>
        <v>168.46099999999996</v>
      </c>
      <c r="D12" s="10"/>
      <c r="E12" s="10" t="s">
        <v>9</v>
      </c>
      <c r="F12" s="10" t="s">
        <v>10</v>
      </c>
      <c r="G12" s="10" t="s">
        <v>11</v>
      </c>
      <c r="H12" s="10"/>
      <c r="I12" s="10"/>
      <c r="J12" s="12"/>
    </row>
    <row r="13" spans="1:10" ht="12.75">
      <c r="A13" s="8"/>
      <c r="B13" s="10"/>
      <c r="C13" s="10">
        <f>B14-C14</f>
        <v>120</v>
      </c>
      <c r="D13" s="9"/>
      <c r="E13" s="10">
        <v>49.78</v>
      </c>
      <c r="F13" s="10">
        <v>50.12</v>
      </c>
      <c r="G13" s="10">
        <v>167.84</v>
      </c>
      <c r="H13" s="10">
        <v>-5.2</v>
      </c>
      <c r="I13" s="10" t="s">
        <v>17</v>
      </c>
      <c r="J13" s="12" t="s">
        <v>18</v>
      </c>
    </row>
    <row r="14" spans="1:10" ht="12.75">
      <c r="A14" s="13" t="s">
        <v>2</v>
      </c>
      <c r="B14" s="14">
        <v>161.5</v>
      </c>
      <c r="C14" s="14">
        <v>41.5</v>
      </c>
      <c r="D14" s="14"/>
      <c r="E14" s="15"/>
      <c r="F14" s="15" t="s">
        <v>14</v>
      </c>
      <c r="G14" s="16">
        <f>C12-H13</f>
        <v>173.66099999999994</v>
      </c>
      <c r="H14" s="15"/>
      <c r="I14" s="15">
        <v>172.75</v>
      </c>
      <c r="J14" s="17">
        <f>I14-G14</f>
        <v>-0.9109999999999445</v>
      </c>
    </row>
    <row r="15" ht="12.75">
      <c r="A15" s="4"/>
    </row>
    <row r="16" ht="12.75">
      <c r="A16" s="4"/>
    </row>
    <row r="17" spans="1:10" ht="12.75">
      <c r="A17" s="5" t="s">
        <v>16</v>
      </c>
      <c r="B17" s="6"/>
      <c r="C17" s="6"/>
      <c r="D17" s="6"/>
      <c r="E17" s="6"/>
      <c r="F17" s="6"/>
      <c r="G17" s="6"/>
      <c r="H17" s="6"/>
      <c r="I17" s="6"/>
      <c r="J17" s="7"/>
    </row>
    <row r="18" spans="1:10" ht="12.75">
      <c r="A18" s="8" t="s">
        <v>7</v>
      </c>
      <c r="B18" s="9" t="s">
        <v>44</v>
      </c>
      <c r="C18" s="10" t="s">
        <v>8</v>
      </c>
      <c r="D18" s="11"/>
      <c r="E18" s="10" t="s">
        <v>12</v>
      </c>
      <c r="F18" s="10"/>
      <c r="G18" s="10"/>
      <c r="H18" s="10"/>
      <c r="I18" s="10"/>
      <c r="J18" s="12"/>
    </row>
    <row r="19" spans="1:10" ht="12.75">
      <c r="A19" s="8"/>
      <c r="B19" s="9">
        <v>170.75599999999994</v>
      </c>
      <c r="C19" s="10">
        <f>B19+C20/100</f>
        <v>171.41599999999994</v>
      </c>
      <c r="D19" s="10"/>
      <c r="E19" s="10" t="s">
        <v>9</v>
      </c>
      <c r="F19" s="10" t="s">
        <v>10</v>
      </c>
      <c r="G19" s="10" t="s">
        <v>11</v>
      </c>
      <c r="H19" s="10"/>
      <c r="I19" s="10"/>
      <c r="J19" s="12"/>
    </row>
    <row r="20" spans="1:10" ht="12.75">
      <c r="A20" s="8"/>
      <c r="B20" s="10"/>
      <c r="C20" s="10">
        <f>B21-C21</f>
        <v>66</v>
      </c>
      <c r="D20" s="9"/>
      <c r="E20" s="10">
        <v>50.18</v>
      </c>
      <c r="F20" s="10">
        <v>0.52</v>
      </c>
      <c r="G20" s="10">
        <v>170.81</v>
      </c>
      <c r="H20" s="10">
        <v>-4.17</v>
      </c>
      <c r="I20" s="10" t="s">
        <v>17</v>
      </c>
      <c r="J20" s="12" t="s">
        <v>18</v>
      </c>
    </row>
    <row r="21" spans="1:10" ht="12.75">
      <c r="A21" s="13" t="s">
        <v>2</v>
      </c>
      <c r="B21" s="14">
        <v>81</v>
      </c>
      <c r="C21" s="14">
        <v>15</v>
      </c>
      <c r="D21" s="14"/>
      <c r="E21" s="15"/>
      <c r="F21" s="15" t="s">
        <v>14</v>
      </c>
      <c r="G21" s="16">
        <f>C19-H20</f>
        <v>175.58599999999993</v>
      </c>
      <c r="H21" s="15"/>
      <c r="I21" s="15">
        <v>175.8</v>
      </c>
      <c r="J21" s="17">
        <f>I21-G21</f>
        <v>0.2140000000000839</v>
      </c>
    </row>
    <row r="23" spans="1:10" ht="12.75">
      <c r="A23" s="5" t="s">
        <v>19</v>
      </c>
      <c r="B23" s="6"/>
      <c r="C23" s="6"/>
      <c r="D23" s="6"/>
      <c r="E23" s="6"/>
      <c r="F23" s="6"/>
      <c r="G23" s="6"/>
      <c r="H23" s="6"/>
      <c r="I23" s="6"/>
      <c r="J23" s="7"/>
    </row>
    <row r="24" spans="1:10" ht="12.75">
      <c r="A24" s="8" t="s">
        <v>7</v>
      </c>
      <c r="B24" s="9" t="s">
        <v>44</v>
      </c>
      <c r="C24" s="10" t="s">
        <v>8</v>
      </c>
      <c r="D24" s="11"/>
      <c r="E24" s="10" t="s">
        <v>12</v>
      </c>
      <c r="F24" s="10"/>
      <c r="G24" s="10"/>
      <c r="H24" s="10"/>
      <c r="I24" s="10"/>
      <c r="J24" s="12"/>
    </row>
    <row r="25" spans="1:10" ht="12.75">
      <c r="A25" s="8"/>
      <c r="B25" s="9">
        <v>170.75599999999994</v>
      </c>
      <c r="C25" s="10">
        <f>B25+C26/100</f>
        <v>170.92599999999993</v>
      </c>
      <c r="D25" s="10"/>
      <c r="E25" s="10" t="s">
        <v>9</v>
      </c>
      <c r="F25" s="10" t="s">
        <v>10</v>
      </c>
      <c r="G25" s="10" t="s">
        <v>11</v>
      </c>
      <c r="H25" s="10"/>
      <c r="I25" s="10"/>
      <c r="J25" s="12"/>
    </row>
    <row r="26" spans="1:10" ht="12.75">
      <c r="A26" s="8"/>
      <c r="B26" s="10"/>
      <c r="C26" s="10">
        <f>B27-C27</f>
        <v>17</v>
      </c>
      <c r="D26" s="9"/>
      <c r="E26" s="1">
        <v>49.96</v>
      </c>
      <c r="F26" s="1">
        <v>49.79</v>
      </c>
      <c r="G26" s="1">
        <v>170.31</v>
      </c>
      <c r="H26" s="1">
        <v>-8.18</v>
      </c>
      <c r="I26" s="10" t="s">
        <v>17</v>
      </c>
      <c r="J26" s="12" t="s">
        <v>18</v>
      </c>
    </row>
    <row r="27" spans="1:10" ht="12.75">
      <c r="A27" s="13" t="s">
        <v>2</v>
      </c>
      <c r="B27" s="14">
        <v>81</v>
      </c>
      <c r="C27" s="14">
        <v>64</v>
      </c>
      <c r="D27" s="14"/>
      <c r="E27" s="15"/>
      <c r="F27" s="15" t="s">
        <v>14</v>
      </c>
      <c r="G27" s="16">
        <f>C25-H26</f>
        <v>179.10599999999994</v>
      </c>
      <c r="H27" s="15"/>
      <c r="I27" s="15">
        <f>178.49+0.195294</f>
        <v>178.685294</v>
      </c>
      <c r="J27" s="17">
        <f>I27-G27</f>
        <v>-0.42070599999993874</v>
      </c>
    </row>
    <row r="29" spans="1:12" ht="12.75">
      <c r="A29" s="5" t="s">
        <v>20</v>
      </c>
      <c r="B29" s="6"/>
      <c r="C29" s="6"/>
      <c r="D29" s="6"/>
      <c r="E29" s="6"/>
      <c r="F29" s="6"/>
      <c r="G29" s="6"/>
      <c r="H29" s="6"/>
      <c r="I29" s="6"/>
      <c r="J29" s="19"/>
      <c r="K29" s="19"/>
      <c r="L29" s="7"/>
    </row>
    <row r="30" spans="1:12" ht="12.75">
      <c r="A30" s="8" t="s">
        <v>7</v>
      </c>
      <c r="B30" s="9" t="s">
        <v>44</v>
      </c>
      <c r="C30" s="10" t="s">
        <v>0</v>
      </c>
      <c r="D30" s="11" t="s">
        <v>1</v>
      </c>
      <c r="E30" s="10" t="s">
        <v>21</v>
      </c>
      <c r="F30" s="10"/>
      <c r="G30" s="10" t="s">
        <v>12</v>
      </c>
      <c r="H30" s="10"/>
      <c r="I30" s="10"/>
      <c r="J30" s="10"/>
      <c r="K30" s="10"/>
      <c r="L30" s="12"/>
    </row>
    <row r="31" spans="1:12" ht="12.75">
      <c r="A31" s="8"/>
      <c r="B31" s="9">
        <v>170.75599999999994</v>
      </c>
      <c r="C31" s="10">
        <f>B31+C32/100</f>
        <v>173.24099999999996</v>
      </c>
      <c r="D31" s="10"/>
      <c r="E31" s="10">
        <f>E33</f>
        <v>178.36099999999996</v>
      </c>
      <c r="F31" s="10"/>
      <c r="G31" s="10" t="s">
        <v>9</v>
      </c>
      <c r="H31" s="10" t="s">
        <v>10</v>
      </c>
      <c r="I31" s="10" t="s">
        <v>11</v>
      </c>
      <c r="J31" s="10"/>
      <c r="K31" s="10"/>
      <c r="L31" s="12"/>
    </row>
    <row r="32" spans="1:12" ht="12.75">
      <c r="A32" s="8"/>
      <c r="B32" s="10"/>
      <c r="C32" s="10">
        <f>B33-C33</f>
        <v>248.5</v>
      </c>
      <c r="D32" s="23">
        <f>C31+D33/100</f>
        <v>176.51099999999997</v>
      </c>
      <c r="E32" s="10"/>
      <c r="F32" s="10"/>
      <c r="G32">
        <v>49.83</v>
      </c>
      <c r="H32">
        <v>49.12</v>
      </c>
      <c r="I32" s="1">
        <v>174.63</v>
      </c>
      <c r="J32" s="1">
        <v>-7.86</v>
      </c>
      <c r="K32" s="10" t="s">
        <v>17</v>
      </c>
      <c r="L32" s="12" t="s">
        <v>18</v>
      </c>
    </row>
    <row r="33" spans="1:12" ht="12.75">
      <c r="A33" s="21" t="s">
        <v>2</v>
      </c>
      <c r="B33" s="10">
        <v>290</v>
      </c>
      <c r="C33" s="10">
        <v>41.5</v>
      </c>
      <c r="D33" s="10">
        <f>C34-D34</f>
        <v>327</v>
      </c>
      <c r="E33" s="9">
        <f>D32+E34/100</f>
        <v>178.36099999999996</v>
      </c>
      <c r="F33" s="11"/>
      <c r="G33" s="11"/>
      <c r="H33" s="11" t="s">
        <v>14</v>
      </c>
      <c r="I33" s="9">
        <f>E31-J32</f>
        <v>186.22099999999998</v>
      </c>
      <c r="J33" s="11"/>
      <c r="K33" s="11">
        <f>182.49+3.364118</f>
        <v>185.854118</v>
      </c>
      <c r="L33" s="20">
        <f>K33-I33</f>
        <v>-0.3668819999999755</v>
      </c>
    </row>
    <row r="34" spans="1:12" ht="12.75">
      <c r="A34" s="21" t="s">
        <v>3</v>
      </c>
      <c r="B34" s="10"/>
      <c r="C34" s="10">
        <v>335</v>
      </c>
      <c r="D34" s="10">
        <v>8</v>
      </c>
      <c r="E34" s="10">
        <f>D35-E35</f>
        <v>185</v>
      </c>
      <c r="F34" s="10"/>
      <c r="G34" s="11"/>
      <c r="H34" s="11"/>
      <c r="I34" s="11"/>
      <c r="J34" s="11"/>
      <c r="K34" s="11"/>
      <c r="L34" s="12"/>
    </row>
    <row r="35" spans="1:12" ht="12.75">
      <c r="A35" s="13" t="s">
        <v>4</v>
      </c>
      <c r="B35" s="14"/>
      <c r="C35" s="14"/>
      <c r="D35" s="14">
        <v>293</v>
      </c>
      <c r="E35" s="14">
        <v>108</v>
      </c>
      <c r="F35" s="14"/>
      <c r="G35" s="15"/>
      <c r="H35" s="15"/>
      <c r="I35" s="15"/>
      <c r="J35" s="15"/>
      <c r="K35" s="15"/>
      <c r="L35" s="22"/>
    </row>
    <row r="36" spans="1:6" ht="12.75">
      <c r="A36" s="2"/>
      <c r="B36" s="1"/>
      <c r="C36" s="1"/>
      <c r="D36" s="1"/>
      <c r="E36" s="1"/>
      <c r="F36" s="1"/>
    </row>
    <row r="37" spans="1:12" ht="12.75">
      <c r="A37" s="5" t="s">
        <v>22</v>
      </c>
      <c r="B37" s="6"/>
      <c r="C37" s="6"/>
      <c r="D37" s="6"/>
      <c r="E37" s="6"/>
      <c r="F37" s="6"/>
      <c r="G37" s="6"/>
      <c r="H37" s="6"/>
      <c r="I37" s="6"/>
      <c r="J37" s="19"/>
      <c r="K37" s="19"/>
      <c r="L37" s="7"/>
    </row>
    <row r="38" spans="1:12" ht="12.75">
      <c r="A38" s="8" t="s">
        <v>7</v>
      </c>
      <c r="B38" s="9" t="s">
        <v>45</v>
      </c>
      <c r="C38" s="10" t="s">
        <v>0</v>
      </c>
      <c r="D38" s="11" t="s">
        <v>1</v>
      </c>
      <c r="E38" s="10" t="s">
        <v>21</v>
      </c>
      <c r="F38" s="10"/>
      <c r="G38" s="10" t="s">
        <v>12</v>
      </c>
      <c r="H38" s="10"/>
      <c r="I38" s="10"/>
      <c r="J38" s="10"/>
      <c r="K38" s="10"/>
      <c r="L38" s="12"/>
    </row>
    <row r="39" spans="1:12" ht="12.75">
      <c r="A39" s="8"/>
      <c r="B39" s="9">
        <v>176.12699999999998</v>
      </c>
      <c r="C39" s="10">
        <f>B39+C40/100</f>
        <v>177.32199999999997</v>
      </c>
      <c r="D39" s="10"/>
      <c r="E39" s="10">
        <f>E41</f>
        <v>182.73699999999997</v>
      </c>
      <c r="F39" s="10"/>
      <c r="G39" s="10" t="s">
        <v>9</v>
      </c>
      <c r="H39" s="10" t="s">
        <v>10</v>
      </c>
      <c r="I39" s="10" t="s">
        <v>11</v>
      </c>
      <c r="J39" s="10"/>
      <c r="K39" s="10"/>
      <c r="L39" s="12"/>
    </row>
    <row r="40" spans="1:12" ht="12.75">
      <c r="A40" s="8"/>
      <c r="B40" s="10"/>
      <c r="C40" s="10">
        <f>B41-C41</f>
        <v>119.5</v>
      </c>
      <c r="D40" s="23">
        <f>C39+D41/100</f>
        <v>180.32199999999997</v>
      </c>
      <c r="E40" s="10"/>
      <c r="F40" s="10"/>
      <c r="G40" s="1">
        <v>0</v>
      </c>
      <c r="H40" s="1">
        <v>0</v>
      </c>
      <c r="I40" s="1">
        <v>182.34</v>
      </c>
      <c r="J40" s="1">
        <v>0</v>
      </c>
      <c r="K40" s="10" t="s">
        <v>17</v>
      </c>
      <c r="L40" s="12" t="s">
        <v>18</v>
      </c>
    </row>
    <row r="41" spans="1:12" ht="12.75">
      <c r="A41" s="21" t="s">
        <v>2</v>
      </c>
      <c r="B41" s="10">
        <v>281</v>
      </c>
      <c r="C41" s="10">
        <v>161.5</v>
      </c>
      <c r="D41" s="10">
        <f>C42-D42</f>
        <v>300</v>
      </c>
      <c r="E41" s="9">
        <f>D40+E42/100</f>
        <v>182.73699999999997</v>
      </c>
      <c r="F41" s="11"/>
      <c r="G41" s="11"/>
      <c r="H41" s="11" t="s">
        <v>14</v>
      </c>
      <c r="I41" s="9">
        <f>E39-J40</f>
        <v>182.73699999999997</v>
      </c>
      <c r="J41" s="11"/>
      <c r="K41" s="11">
        <v>182.29</v>
      </c>
      <c r="L41" s="20">
        <f>K41-I41</f>
        <v>-0.4469999999999743</v>
      </c>
    </row>
    <row r="42" spans="1:12" ht="12.75">
      <c r="A42" s="21" t="s">
        <v>3</v>
      </c>
      <c r="B42" s="10"/>
      <c r="C42" s="10">
        <v>310</v>
      </c>
      <c r="D42" s="10">
        <v>10</v>
      </c>
      <c r="E42" s="10">
        <f>D43-E43</f>
        <v>241.5</v>
      </c>
      <c r="F42" s="10"/>
      <c r="G42" s="11"/>
      <c r="H42" s="11"/>
      <c r="I42" s="11"/>
      <c r="J42" s="11"/>
      <c r="K42" s="11"/>
      <c r="L42" s="12"/>
    </row>
    <row r="43" spans="1:12" ht="12.75">
      <c r="A43" s="13" t="s">
        <v>4</v>
      </c>
      <c r="B43" s="14"/>
      <c r="C43" s="14"/>
      <c r="D43" s="14">
        <v>308</v>
      </c>
      <c r="E43" s="14">
        <v>66.5</v>
      </c>
      <c r="F43" s="14"/>
      <c r="G43" s="15"/>
      <c r="H43" s="15"/>
      <c r="I43" s="15"/>
      <c r="J43" s="15"/>
      <c r="K43" s="15"/>
      <c r="L43" s="22"/>
    </row>
    <row r="45" spans="1:10" ht="12.75">
      <c r="A45" s="18" t="s">
        <v>23</v>
      </c>
      <c r="B45" s="19"/>
      <c r="C45" s="19"/>
      <c r="D45" s="19"/>
      <c r="E45" s="19"/>
      <c r="F45" s="19"/>
      <c r="G45" s="19"/>
      <c r="H45" s="19"/>
      <c r="I45" s="19"/>
      <c r="J45" s="7"/>
    </row>
    <row r="46" spans="1:10" ht="12.75">
      <c r="A46" s="8" t="s">
        <v>7</v>
      </c>
      <c r="B46" s="9" t="s">
        <v>46</v>
      </c>
      <c r="C46" s="10" t="s">
        <v>8</v>
      </c>
      <c r="D46" s="10"/>
      <c r="E46" s="10" t="s">
        <v>12</v>
      </c>
      <c r="F46" s="10"/>
      <c r="G46" s="10"/>
      <c r="H46" s="10"/>
      <c r="I46" s="10"/>
      <c r="J46" s="12"/>
    </row>
    <row r="47" spans="1:10" ht="12.75">
      <c r="A47" s="8"/>
      <c r="B47" s="9">
        <v>184.405</v>
      </c>
      <c r="C47" s="10">
        <f>B47+C48/100</f>
        <v>183.505</v>
      </c>
      <c r="D47" s="10"/>
      <c r="E47" s="10" t="s">
        <v>9</v>
      </c>
      <c r="F47" s="10" t="s">
        <v>10</v>
      </c>
      <c r="G47" s="10" t="s">
        <v>11</v>
      </c>
      <c r="H47" s="10"/>
      <c r="I47" s="10"/>
      <c r="J47" s="12"/>
    </row>
    <row r="48" spans="1:10" ht="12.75">
      <c r="A48" s="8"/>
      <c r="B48" s="10"/>
      <c r="C48" s="10">
        <f>B49-C49</f>
        <v>-90</v>
      </c>
      <c r="D48" s="9"/>
      <c r="E48" s="24">
        <v>0</v>
      </c>
      <c r="F48" s="24">
        <v>0</v>
      </c>
      <c r="G48" s="24">
        <v>0</v>
      </c>
      <c r="H48" s="10"/>
      <c r="I48" s="10" t="s">
        <v>17</v>
      </c>
      <c r="J48" s="12" t="s">
        <v>18</v>
      </c>
    </row>
    <row r="49" spans="1:10" ht="12.75">
      <c r="A49" s="21" t="s">
        <v>2</v>
      </c>
      <c r="B49" s="10">
        <v>71.5</v>
      </c>
      <c r="C49" s="10">
        <v>161.5</v>
      </c>
      <c r="D49" s="10"/>
      <c r="E49" s="10" t="s">
        <v>36</v>
      </c>
      <c r="F49" s="9">
        <f>C47-G48</f>
        <v>183.505</v>
      </c>
      <c r="G49" s="10"/>
      <c r="H49" s="10"/>
      <c r="I49" s="10">
        <f>187.625-3.934</f>
        <v>183.691</v>
      </c>
      <c r="J49" s="20">
        <f>I49-F49</f>
        <v>0.18600000000000705</v>
      </c>
    </row>
    <row r="50" spans="1:10" ht="12.75">
      <c r="A50" s="13"/>
      <c r="B50" s="14"/>
      <c r="C50" s="14"/>
      <c r="D50" s="14"/>
      <c r="E50" s="14"/>
      <c r="F50" s="14"/>
      <c r="G50" s="14"/>
      <c r="H50" s="14"/>
      <c r="I50" s="14"/>
      <c r="J50" s="22"/>
    </row>
    <row r="51" spans="1:10" ht="12.75">
      <c r="A51" s="21"/>
      <c r="B51" s="10"/>
      <c r="C51" s="10"/>
      <c r="D51" s="10"/>
      <c r="E51" s="10"/>
      <c r="F51" s="10"/>
      <c r="G51" s="10"/>
      <c r="H51" s="10"/>
      <c r="I51" s="10"/>
      <c r="J51" s="11"/>
    </row>
    <row r="52" spans="1:12" ht="12.75">
      <c r="A52" s="5" t="s">
        <v>28</v>
      </c>
      <c r="B52" s="6"/>
      <c r="C52" s="6"/>
      <c r="D52" s="6"/>
      <c r="E52" s="6">
        <f>C70-E54</f>
        <v>-0.7650000000000148</v>
      </c>
      <c r="F52" s="6"/>
      <c r="G52" s="6">
        <f>G64-I55</f>
        <v>0</v>
      </c>
      <c r="H52" s="6"/>
      <c r="I52" s="6"/>
      <c r="J52" s="19"/>
      <c r="K52" s="19"/>
      <c r="L52" s="7"/>
    </row>
    <row r="53" spans="1:12" ht="12.75">
      <c r="A53" s="8" t="s">
        <v>7</v>
      </c>
      <c r="B53" s="9" t="s">
        <v>46</v>
      </c>
      <c r="C53" s="10" t="s">
        <v>26</v>
      </c>
      <c r="D53" s="11" t="s">
        <v>27</v>
      </c>
      <c r="E53" s="10" t="s">
        <v>21</v>
      </c>
      <c r="F53" s="10"/>
      <c r="G53" s="10" t="s">
        <v>12</v>
      </c>
      <c r="H53" s="10"/>
      <c r="I53" s="10"/>
      <c r="J53" s="10"/>
      <c r="K53" s="10"/>
      <c r="L53" s="12"/>
    </row>
    <row r="54" spans="1:12" ht="12.75">
      <c r="A54" s="8"/>
      <c r="B54" s="9">
        <v>184.405</v>
      </c>
      <c r="C54" s="10">
        <f>B54+C55/100</f>
        <v>183.435</v>
      </c>
      <c r="D54" s="10"/>
      <c r="E54" s="10">
        <f>E56</f>
        <v>184.20000000000002</v>
      </c>
      <c r="F54" s="10"/>
      <c r="G54" s="10" t="s">
        <v>9</v>
      </c>
      <c r="H54" s="10" t="s">
        <v>10</v>
      </c>
      <c r="I54" s="10" t="s">
        <v>11</v>
      </c>
      <c r="J54" s="10"/>
      <c r="K54" s="10"/>
      <c r="L54" s="12"/>
    </row>
    <row r="55" spans="1:12" ht="12.75">
      <c r="A55" s="8"/>
      <c r="B55" s="10"/>
      <c r="C55" s="10">
        <f>B56-C56</f>
        <v>-97</v>
      </c>
      <c r="D55" s="23">
        <f>C54+D56/100</f>
        <v>183.675</v>
      </c>
      <c r="E55" s="10"/>
      <c r="F55" s="10"/>
      <c r="G55" s="1">
        <v>0</v>
      </c>
      <c r="H55" s="1">
        <v>0</v>
      </c>
      <c r="I55" s="1"/>
      <c r="J55" s="1">
        <v>0</v>
      </c>
      <c r="K55" s="10" t="s">
        <v>17</v>
      </c>
      <c r="L55" s="12" t="s">
        <v>18</v>
      </c>
    </row>
    <row r="56" spans="1:12" ht="12.75">
      <c r="A56" s="21" t="s">
        <v>2</v>
      </c>
      <c r="B56" s="10">
        <v>71.5</v>
      </c>
      <c r="C56" s="10">
        <v>168.5</v>
      </c>
      <c r="D56" s="10">
        <f>C57-D57</f>
        <v>24</v>
      </c>
      <c r="E56" s="9">
        <f>D55+E57/100</f>
        <v>184.20000000000002</v>
      </c>
      <c r="F56" s="11"/>
      <c r="G56" s="11"/>
      <c r="H56" s="11" t="s">
        <v>14</v>
      </c>
      <c r="I56" s="9">
        <f>E54-J55</f>
        <v>184.20000000000002</v>
      </c>
      <c r="J56" s="11"/>
      <c r="K56" s="11">
        <f>177.53+6.04</f>
        <v>183.57</v>
      </c>
      <c r="L56" s="20">
        <f>K56-I56</f>
        <v>-0.6300000000000239</v>
      </c>
    </row>
    <row r="57" spans="1:12" ht="12.75">
      <c r="A57" s="21" t="s">
        <v>3</v>
      </c>
      <c r="B57" s="10"/>
      <c r="C57" s="10">
        <v>117</v>
      </c>
      <c r="D57" s="10">
        <v>93</v>
      </c>
      <c r="E57" s="10">
        <f>D58-E58</f>
        <v>52.5</v>
      </c>
      <c r="F57" s="10"/>
      <c r="G57" s="11"/>
      <c r="H57" s="11"/>
      <c r="I57" s="11"/>
      <c r="J57" s="11"/>
      <c r="K57" s="11"/>
      <c r="L57" s="12"/>
    </row>
    <row r="58" spans="1:12" ht="12.75">
      <c r="A58" s="13" t="s">
        <v>4</v>
      </c>
      <c r="B58" s="14"/>
      <c r="C58" s="14"/>
      <c r="D58" s="14">
        <v>300.5</v>
      </c>
      <c r="E58" s="14">
        <v>248</v>
      </c>
      <c r="F58" s="14"/>
      <c r="G58" s="15"/>
      <c r="H58" s="15"/>
      <c r="I58" s="15"/>
      <c r="J58" s="15"/>
      <c r="K58" s="15"/>
      <c r="L58" s="22"/>
    </row>
    <row r="59" spans="1:12" ht="12.75">
      <c r="A59" s="21"/>
      <c r="B59" s="10"/>
      <c r="C59" s="10"/>
      <c r="D59" s="10"/>
      <c r="E59" s="10"/>
      <c r="F59" s="10"/>
      <c r="G59" s="11"/>
      <c r="H59" s="11"/>
      <c r="I59" s="11"/>
      <c r="J59" s="11"/>
      <c r="K59" s="11"/>
      <c r="L59" s="12"/>
    </row>
    <row r="60" spans="1:12" ht="12.75">
      <c r="A60" s="5" t="s">
        <v>25</v>
      </c>
      <c r="B60" s="6"/>
      <c r="C60" s="6"/>
      <c r="D60" s="6"/>
      <c r="E60" s="6">
        <f>C70-E62</f>
        <v>-0.5150000000000148</v>
      </c>
      <c r="F60" s="6">
        <f>G71-I63</f>
        <v>0.18000000000000682</v>
      </c>
      <c r="G60" s="6"/>
      <c r="H60" s="6"/>
      <c r="I60" s="6"/>
      <c r="J60" s="19"/>
      <c r="K60" s="19"/>
      <c r="L60" s="7"/>
    </row>
    <row r="61" spans="1:12" ht="12.75">
      <c r="A61" s="8" t="s">
        <v>7</v>
      </c>
      <c r="B61" s="9" t="s">
        <v>46</v>
      </c>
      <c r="C61" s="10" t="s">
        <v>26</v>
      </c>
      <c r="D61" s="11" t="s">
        <v>27</v>
      </c>
      <c r="E61" s="10" t="s">
        <v>21</v>
      </c>
      <c r="F61" s="10"/>
      <c r="G61" s="10" t="s">
        <v>12</v>
      </c>
      <c r="H61" s="10"/>
      <c r="I61" s="10"/>
      <c r="J61" s="10"/>
      <c r="K61" s="10"/>
      <c r="L61" s="12"/>
    </row>
    <row r="62" spans="1:12" ht="12.75">
      <c r="A62" s="8"/>
      <c r="B62" s="9">
        <v>184.405</v>
      </c>
      <c r="C62" s="10">
        <f>B62+C63/100</f>
        <v>183.435</v>
      </c>
      <c r="D62" s="10"/>
      <c r="E62" s="10">
        <f>E64</f>
        <v>183.95000000000002</v>
      </c>
      <c r="F62" s="10"/>
      <c r="G62" s="10" t="s">
        <v>9</v>
      </c>
      <c r="H62" s="10" t="s">
        <v>10</v>
      </c>
      <c r="I62" s="10" t="s">
        <v>11</v>
      </c>
      <c r="J62" s="10"/>
      <c r="K62" s="10"/>
      <c r="L62" s="12"/>
    </row>
    <row r="63" spans="1:12" ht="12.75">
      <c r="A63" s="8"/>
      <c r="B63" s="10"/>
      <c r="C63" s="10">
        <f>B64-C64</f>
        <v>-97</v>
      </c>
      <c r="D63" s="23">
        <f>C62+D64/100</f>
        <v>183.675</v>
      </c>
      <c r="E63" s="10"/>
      <c r="F63" s="10"/>
      <c r="G63" s="1">
        <v>49.6</v>
      </c>
      <c r="H63" s="1">
        <v>-0.58</v>
      </c>
      <c r="I63" s="1">
        <v>181.67</v>
      </c>
      <c r="J63" s="1">
        <v>-2.28</v>
      </c>
      <c r="K63" s="10" t="s">
        <v>17</v>
      </c>
      <c r="L63" s="12" t="s">
        <v>18</v>
      </c>
    </row>
    <row r="64" spans="1:12" ht="12.75">
      <c r="A64" s="21" t="s">
        <v>2</v>
      </c>
      <c r="B64" s="10">
        <v>71.5</v>
      </c>
      <c r="C64" s="10">
        <v>168.5</v>
      </c>
      <c r="D64" s="10">
        <f>C65-D65</f>
        <v>24</v>
      </c>
      <c r="E64" s="9">
        <f>D63+E65/100</f>
        <v>183.95000000000002</v>
      </c>
      <c r="F64" s="11"/>
      <c r="G64" s="11"/>
      <c r="H64" s="11" t="s">
        <v>14</v>
      </c>
      <c r="I64" s="9">
        <f>E62-J63</f>
        <v>186.23000000000002</v>
      </c>
      <c r="J64" s="11"/>
      <c r="K64" s="11">
        <f>180.45+4.644118</f>
        <v>185.09411799999998</v>
      </c>
      <c r="L64" s="20">
        <f>K64-I64</f>
        <v>-1.1358820000000378</v>
      </c>
    </row>
    <row r="65" spans="1:12" ht="12.75">
      <c r="A65" s="21" t="s">
        <v>3</v>
      </c>
      <c r="B65" s="10"/>
      <c r="C65" s="10">
        <v>117</v>
      </c>
      <c r="D65" s="10">
        <v>93</v>
      </c>
      <c r="E65" s="10">
        <f>D66-E66</f>
        <v>27.5</v>
      </c>
      <c r="F65" s="10"/>
      <c r="G65" s="11"/>
      <c r="H65" s="11"/>
      <c r="I65" s="11"/>
      <c r="J65" s="11"/>
      <c r="K65" s="11"/>
      <c r="L65" s="12"/>
    </row>
    <row r="66" spans="1:12" ht="12.75">
      <c r="A66" s="13" t="s">
        <v>4</v>
      </c>
      <c r="B66" s="14"/>
      <c r="C66" s="14"/>
      <c r="D66" s="14">
        <v>300.5</v>
      </c>
      <c r="E66" s="14">
        <v>273</v>
      </c>
      <c r="F66" s="14"/>
      <c r="G66" s="15"/>
      <c r="H66" s="15"/>
      <c r="I66" s="15"/>
      <c r="J66" s="15"/>
      <c r="K66" s="15"/>
      <c r="L66" s="22"/>
    </row>
    <row r="68" spans="1:10" ht="12.75">
      <c r="A68" s="18" t="s">
        <v>24</v>
      </c>
      <c r="B68" s="19"/>
      <c r="C68" s="19"/>
      <c r="D68" s="19"/>
      <c r="E68" s="19"/>
      <c r="F68" s="19"/>
      <c r="G68" s="19"/>
      <c r="H68" s="19"/>
      <c r="I68" s="19"/>
      <c r="J68" s="7"/>
    </row>
    <row r="69" spans="1:10" ht="12.75">
      <c r="A69" s="8" t="s">
        <v>7</v>
      </c>
      <c r="B69" s="9" t="s">
        <v>46</v>
      </c>
      <c r="C69" s="10" t="s">
        <v>8</v>
      </c>
      <c r="D69" s="10"/>
      <c r="E69" s="10" t="s">
        <v>12</v>
      </c>
      <c r="F69" s="10"/>
      <c r="G69" s="10"/>
      <c r="H69" s="10"/>
      <c r="I69" s="10"/>
      <c r="J69" s="12"/>
    </row>
    <row r="70" spans="1:10" ht="12.75">
      <c r="A70" s="8"/>
      <c r="B70" s="9">
        <v>184.405</v>
      </c>
      <c r="C70" s="10">
        <f>B70+C71/100</f>
        <v>183.435</v>
      </c>
      <c r="D70" s="10"/>
      <c r="E70" s="10" t="s">
        <v>9</v>
      </c>
      <c r="F70" s="10" t="s">
        <v>10</v>
      </c>
      <c r="G70" s="10" t="s">
        <v>11</v>
      </c>
      <c r="H70" s="10"/>
      <c r="I70" s="10"/>
      <c r="J70" s="12"/>
    </row>
    <row r="71" spans="1:10" ht="12.75">
      <c r="A71" s="8"/>
      <c r="B71" s="10"/>
      <c r="C71" s="10">
        <f>B72-C72</f>
        <v>-97</v>
      </c>
      <c r="D71" s="9"/>
      <c r="E71" s="1">
        <v>49.94</v>
      </c>
      <c r="F71" s="1">
        <v>-0.08</v>
      </c>
      <c r="G71" s="1">
        <v>181.85</v>
      </c>
      <c r="H71" s="1">
        <v>1.71</v>
      </c>
      <c r="I71" s="10" t="s">
        <v>17</v>
      </c>
      <c r="J71" s="12" t="s">
        <v>18</v>
      </c>
    </row>
    <row r="72" spans="1:10" ht="12.75">
      <c r="A72" s="21" t="s">
        <v>2</v>
      </c>
      <c r="B72" s="10">
        <v>71.5</v>
      </c>
      <c r="C72" s="10">
        <v>168.5</v>
      </c>
      <c r="D72" s="10"/>
      <c r="E72" s="10" t="s">
        <v>36</v>
      </c>
      <c r="F72" s="9">
        <f>C70-H71</f>
        <v>181.725</v>
      </c>
      <c r="G72" s="10"/>
      <c r="H72" s="10"/>
      <c r="I72" s="10">
        <f>174.63+6.807647</f>
        <v>181.437647</v>
      </c>
      <c r="J72" s="20">
        <f>I72-F72</f>
        <v>-0.287352999999996</v>
      </c>
    </row>
    <row r="73" spans="1:10" ht="12.75">
      <c r="A73" s="13"/>
      <c r="B73" s="14"/>
      <c r="C73" s="14"/>
      <c r="D73" s="14"/>
      <c r="E73" s="14"/>
      <c r="F73" s="14"/>
      <c r="G73" s="14"/>
      <c r="H73" s="14"/>
      <c r="I73" s="14"/>
      <c r="J73" s="22"/>
    </row>
    <row r="75" spans="1:10" ht="12.75">
      <c r="A75" s="18" t="s">
        <v>6</v>
      </c>
      <c r="B75" s="19"/>
      <c r="C75" s="19"/>
      <c r="D75" s="19"/>
      <c r="E75" s="19"/>
      <c r="F75" s="19"/>
      <c r="G75" s="19"/>
      <c r="H75" s="19"/>
      <c r="I75" s="19"/>
      <c r="J75" s="7"/>
    </row>
    <row r="76" spans="1:10" ht="12" customHeight="1">
      <c r="A76" s="8" t="s">
        <v>7</v>
      </c>
      <c r="B76" s="9" t="s">
        <v>51</v>
      </c>
      <c r="C76" s="10" t="s">
        <v>0</v>
      </c>
      <c r="D76" s="10" t="s">
        <v>8</v>
      </c>
      <c r="E76" s="10" t="s">
        <v>12</v>
      </c>
      <c r="F76" s="10"/>
      <c r="G76" s="10"/>
      <c r="H76" s="10"/>
      <c r="I76" s="10"/>
      <c r="J76" s="12"/>
    </row>
    <row r="77" spans="1:10" ht="12.75">
      <c r="A77" s="8"/>
      <c r="B77" s="9">
        <v>184.93</v>
      </c>
      <c r="C77" s="10">
        <f>B77+C78/100</f>
        <v>187.645</v>
      </c>
      <c r="D77" s="10"/>
      <c r="E77" s="10" t="s">
        <v>9</v>
      </c>
      <c r="F77" s="10" t="s">
        <v>10</v>
      </c>
      <c r="G77" s="10" t="s">
        <v>11</v>
      </c>
      <c r="H77" s="10"/>
      <c r="I77" s="10"/>
      <c r="J77" s="12"/>
    </row>
    <row r="78" spans="1:10" ht="12.75">
      <c r="A78" s="8"/>
      <c r="B78" s="10"/>
      <c r="C78" s="10">
        <f>B79-C79</f>
        <v>271.5</v>
      </c>
      <c r="D78" s="9">
        <f>C77+D79/100</f>
        <v>186.78</v>
      </c>
      <c r="E78" s="10">
        <v>1.0322788219149781E-06</v>
      </c>
      <c r="F78" s="10">
        <v>49.95002603602924</v>
      </c>
      <c r="G78" s="10">
        <v>1.65</v>
      </c>
      <c r="H78" s="10"/>
      <c r="I78" s="10" t="s">
        <v>17</v>
      </c>
      <c r="J78" s="12" t="s">
        <v>18</v>
      </c>
    </row>
    <row r="79" spans="1:10" ht="12.75">
      <c r="A79" s="21" t="s">
        <v>2</v>
      </c>
      <c r="B79" s="10">
        <v>362.5</v>
      </c>
      <c r="C79" s="10">
        <v>91</v>
      </c>
      <c r="D79" s="10">
        <f>C80-D80</f>
        <v>-86.5</v>
      </c>
      <c r="E79" s="10" t="s">
        <v>36</v>
      </c>
      <c r="F79" s="9">
        <f>D78-G78</f>
        <v>185.13</v>
      </c>
      <c r="G79" s="10"/>
      <c r="H79" s="10"/>
      <c r="I79" s="10">
        <f>181.753+3.130529</f>
        <v>184.88352899999998</v>
      </c>
      <c r="J79" s="20">
        <f>I79-F79</f>
        <v>-0.24647100000001387</v>
      </c>
    </row>
    <row r="80" spans="1:10" ht="12.75">
      <c r="A80" s="13" t="s">
        <v>3</v>
      </c>
      <c r="B80" s="14"/>
      <c r="C80" s="14">
        <v>312.5</v>
      </c>
      <c r="D80" s="14">
        <v>399</v>
      </c>
      <c r="E80" s="14"/>
      <c r="F80" s="14"/>
      <c r="G80" s="14"/>
      <c r="H80" s="14"/>
      <c r="I80" s="14"/>
      <c r="J80" s="22"/>
    </row>
    <row r="82" spans="1:10" ht="12.75">
      <c r="A82" s="18" t="s">
        <v>29</v>
      </c>
      <c r="B82" s="19"/>
      <c r="C82" s="19"/>
      <c r="D82" s="19"/>
      <c r="E82" s="19"/>
      <c r="F82" s="19"/>
      <c r="G82" s="19"/>
      <c r="H82" s="19"/>
      <c r="I82" s="19"/>
      <c r="J82" s="7"/>
    </row>
    <row r="83" spans="1:10" ht="12.75">
      <c r="A83" s="8" t="s">
        <v>7</v>
      </c>
      <c r="B83" s="9" t="s">
        <v>47</v>
      </c>
      <c r="C83" s="10" t="s">
        <v>8</v>
      </c>
      <c r="D83" s="10"/>
      <c r="E83" s="10" t="s">
        <v>12</v>
      </c>
      <c r="F83" s="10"/>
      <c r="G83" s="10"/>
      <c r="H83" s="10"/>
      <c r="I83" s="10"/>
      <c r="J83" s="12"/>
    </row>
    <row r="84" spans="1:10" ht="12.75">
      <c r="A84" s="8"/>
      <c r="B84" s="9">
        <v>177.86</v>
      </c>
      <c r="C84" s="10">
        <f>B84+C85/100</f>
        <v>175.81</v>
      </c>
      <c r="D84" s="10"/>
      <c r="E84" s="10" t="s">
        <v>9</v>
      </c>
      <c r="F84" s="10" t="s">
        <v>10</v>
      </c>
      <c r="G84" s="10" t="s">
        <v>11</v>
      </c>
      <c r="H84" s="10"/>
      <c r="I84" s="10"/>
      <c r="J84" s="12"/>
    </row>
    <row r="85" spans="1:10" ht="12.75">
      <c r="A85" s="8"/>
      <c r="B85" s="10"/>
      <c r="C85" s="10">
        <f>B86-C86</f>
        <v>-205</v>
      </c>
      <c r="D85" s="9">
        <f>C84+D86/100</f>
        <v>175.81</v>
      </c>
      <c r="E85" s="24">
        <v>39.963823201267196</v>
      </c>
      <c r="F85" s="24">
        <v>39.4377564151139</v>
      </c>
      <c r="G85" s="24">
        <v>-3.438</v>
      </c>
      <c r="H85" s="10"/>
      <c r="I85" s="10" t="s">
        <v>17</v>
      </c>
      <c r="J85" s="12" t="s">
        <v>18</v>
      </c>
    </row>
    <row r="86" spans="1:10" ht="12.75">
      <c r="A86" s="21" t="s">
        <v>2</v>
      </c>
      <c r="B86" s="10">
        <v>6</v>
      </c>
      <c r="C86" s="10">
        <v>211</v>
      </c>
      <c r="D86" s="10"/>
      <c r="E86" s="10" t="s">
        <v>36</v>
      </c>
      <c r="F86" s="9">
        <f>D85-G85</f>
        <v>179.248</v>
      </c>
      <c r="G86" s="10"/>
      <c r="H86" s="10"/>
      <c r="I86" s="10">
        <f>177.116+2.592537</f>
        <v>179.708537</v>
      </c>
      <c r="J86" s="20">
        <f>I86-F86</f>
        <v>0.4605370000000164</v>
      </c>
    </row>
    <row r="87" spans="1:10" ht="12.75">
      <c r="A87" s="13"/>
      <c r="B87" s="14"/>
      <c r="C87" s="14"/>
      <c r="D87" s="14"/>
      <c r="E87" s="14"/>
      <c r="F87" s="14"/>
      <c r="G87" s="14"/>
      <c r="H87" s="14"/>
      <c r="I87" s="14"/>
      <c r="J87" s="22"/>
    </row>
    <row r="89" spans="1:10" ht="12.75">
      <c r="A89" s="18" t="s">
        <v>30</v>
      </c>
      <c r="B89" s="19"/>
      <c r="C89" s="19"/>
      <c r="D89" s="19"/>
      <c r="E89" s="19"/>
      <c r="F89" s="19"/>
      <c r="G89" s="19"/>
      <c r="H89" s="19"/>
      <c r="I89" s="19"/>
      <c r="J89" s="7"/>
    </row>
    <row r="90" spans="1:10" ht="12.75">
      <c r="A90" s="8" t="s">
        <v>7</v>
      </c>
      <c r="B90" s="9" t="s">
        <v>47</v>
      </c>
      <c r="C90" s="10" t="s">
        <v>31</v>
      </c>
      <c r="D90" s="10" t="s">
        <v>8</v>
      </c>
      <c r="E90" s="10" t="s">
        <v>12</v>
      </c>
      <c r="F90" s="10"/>
      <c r="G90" s="10"/>
      <c r="H90" s="10"/>
      <c r="I90" s="10"/>
      <c r="J90" s="12"/>
    </row>
    <row r="91" spans="1:10" ht="12.75">
      <c r="A91" s="8"/>
      <c r="B91" s="9">
        <v>177.86</v>
      </c>
      <c r="C91" s="10">
        <f>B91+C92/100</f>
        <v>175.81</v>
      </c>
      <c r="D91" s="10"/>
      <c r="E91" s="10" t="s">
        <v>9</v>
      </c>
      <c r="F91" s="10" t="s">
        <v>10</v>
      </c>
      <c r="G91" s="10" t="s">
        <v>11</v>
      </c>
      <c r="H91" s="10"/>
      <c r="I91" s="10"/>
      <c r="J91" s="12"/>
    </row>
    <row r="92" spans="1:10" ht="12.75">
      <c r="A92" s="8"/>
      <c r="B92" s="10"/>
      <c r="C92" s="10">
        <f>B93-C93</f>
        <v>-205</v>
      </c>
      <c r="D92" s="9">
        <f>C91+D93/100</f>
        <v>175.44</v>
      </c>
      <c r="E92" s="24">
        <v>39.99386109739019</v>
      </c>
      <c r="F92" s="24">
        <v>39.63677706982065</v>
      </c>
      <c r="G92" s="24">
        <v>-4.673</v>
      </c>
      <c r="H92" s="10"/>
      <c r="I92" s="10" t="s">
        <v>17</v>
      </c>
      <c r="J92" s="12" t="s">
        <v>18</v>
      </c>
    </row>
    <row r="93" spans="1:10" ht="12.75">
      <c r="A93" s="21" t="s">
        <v>2</v>
      </c>
      <c r="B93" s="10">
        <v>6</v>
      </c>
      <c r="C93" s="10">
        <v>211</v>
      </c>
      <c r="D93" s="10">
        <f>C94-D94</f>
        <v>-37</v>
      </c>
      <c r="E93" s="10" t="s">
        <v>36</v>
      </c>
      <c r="F93" s="9">
        <f>D92-G92</f>
        <v>180.113</v>
      </c>
      <c r="G93" s="10"/>
      <c r="H93" s="10"/>
      <c r="I93" s="10">
        <f>174.93+4.75</f>
        <v>179.68</v>
      </c>
      <c r="J93" s="20">
        <f>I93-F93</f>
        <v>-0.4329999999999927</v>
      </c>
    </row>
    <row r="94" spans="1:10" ht="12.75">
      <c r="A94" s="13" t="s">
        <v>3</v>
      </c>
      <c r="B94" s="14"/>
      <c r="C94" s="14">
        <v>10</v>
      </c>
      <c r="D94" s="14">
        <v>47</v>
      </c>
      <c r="E94" s="14"/>
      <c r="F94" s="14"/>
      <c r="G94" s="14"/>
      <c r="H94" s="14"/>
      <c r="I94" s="14"/>
      <c r="J94" s="22"/>
    </row>
    <row r="96" spans="1:13" ht="12.75">
      <c r="A96" s="18" t="s">
        <v>32</v>
      </c>
      <c r="B96" s="19"/>
      <c r="C96" s="19"/>
      <c r="D96" s="19"/>
      <c r="E96" s="19"/>
      <c r="F96" s="19"/>
      <c r="G96" s="19"/>
      <c r="H96" s="19"/>
      <c r="I96" s="19"/>
      <c r="J96" s="7"/>
      <c r="K96" s="24"/>
      <c r="L96" s="24"/>
      <c r="M96" s="24"/>
    </row>
    <row r="97" spans="1:13" ht="12.75">
      <c r="A97" s="8" t="s">
        <v>7</v>
      </c>
      <c r="B97" s="9" t="s">
        <v>48</v>
      </c>
      <c r="C97" s="10" t="s">
        <v>34</v>
      </c>
      <c r="D97" s="10"/>
      <c r="E97" s="10" t="s">
        <v>12</v>
      </c>
      <c r="F97" s="10"/>
      <c r="G97" s="10"/>
      <c r="H97" s="10"/>
      <c r="I97" s="10"/>
      <c r="J97" s="12"/>
      <c r="K97" s="25"/>
      <c r="L97" s="25"/>
      <c r="M97" s="25"/>
    </row>
    <row r="98" spans="1:13" ht="12.75">
      <c r="A98" s="8"/>
      <c r="B98" s="9">
        <v>179.52</v>
      </c>
      <c r="C98" s="10">
        <f>B98+C99/100</f>
        <v>179.97</v>
      </c>
      <c r="D98" s="10"/>
      <c r="E98" s="10" t="s">
        <v>9</v>
      </c>
      <c r="F98" s="10" t="s">
        <v>10</v>
      </c>
      <c r="G98" s="10" t="s">
        <v>11</v>
      </c>
      <c r="H98" s="10"/>
      <c r="I98" s="10"/>
      <c r="J98" s="12"/>
      <c r="K98" s="26"/>
      <c r="L98" s="26"/>
      <c r="M98" s="26"/>
    </row>
    <row r="99" spans="1:13" ht="12.75">
      <c r="A99" s="8"/>
      <c r="B99" s="10"/>
      <c r="C99" s="10">
        <f>B100-C100</f>
        <v>45</v>
      </c>
      <c r="D99" s="9">
        <f>C98+D100/100</f>
        <v>179.97</v>
      </c>
      <c r="E99" s="24">
        <v>39.72013014261274</v>
      </c>
      <c r="F99" s="24">
        <v>-1.2376586015160853</v>
      </c>
      <c r="G99" s="24">
        <v>-1.628</v>
      </c>
      <c r="H99" s="10"/>
      <c r="I99" s="10" t="s">
        <v>17</v>
      </c>
      <c r="J99" s="12" t="s">
        <v>18</v>
      </c>
      <c r="K99" s="25"/>
      <c r="L99" s="25"/>
      <c r="M99" s="25"/>
    </row>
    <row r="100" spans="1:13" ht="12.75">
      <c r="A100" s="21" t="s">
        <v>2</v>
      </c>
      <c r="B100" s="10">
        <v>310</v>
      </c>
      <c r="C100" s="10">
        <v>265</v>
      </c>
      <c r="D100" s="10"/>
      <c r="E100" s="10" t="s">
        <v>36</v>
      </c>
      <c r="F100" s="9">
        <f>D99-G99</f>
        <v>181.59799999999998</v>
      </c>
      <c r="G100" s="10"/>
      <c r="H100" s="10"/>
      <c r="I100" s="10">
        <f>178.12+3.5648</f>
        <v>181.6848</v>
      </c>
      <c r="J100" s="20">
        <f>I100-F100</f>
        <v>0.08680000000001087</v>
      </c>
      <c r="M100" s="25"/>
    </row>
    <row r="101" spans="1:13" ht="12.75">
      <c r="A101" s="13"/>
      <c r="B101" s="14"/>
      <c r="C101" s="14"/>
      <c r="D101" s="14"/>
      <c r="E101" s="14"/>
      <c r="F101" s="14"/>
      <c r="G101" s="14"/>
      <c r="H101" s="14"/>
      <c r="I101" s="14"/>
      <c r="J101" s="22"/>
      <c r="M101" s="2"/>
    </row>
    <row r="103" spans="1:12" ht="12.75">
      <c r="A103" s="18" t="s">
        <v>33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7"/>
    </row>
    <row r="104" spans="1:12" ht="12.75">
      <c r="A104" s="8" t="s">
        <v>7</v>
      </c>
      <c r="B104" s="9" t="s">
        <v>48</v>
      </c>
      <c r="C104" s="10" t="s">
        <v>31</v>
      </c>
      <c r="D104" s="10" t="s">
        <v>34</v>
      </c>
      <c r="E104" s="10" t="s">
        <v>34</v>
      </c>
      <c r="F104" s="10" t="s">
        <v>35</v>
      </c>
      <c r="G104" s="10" t="s">
        <v>12</v>
      </c>
      <c r="H104" s="10"/>
      <c r="I104" s="10"/>
      <c r="J104" s="10"/>
      <c r="K104" s="10"/>
      <c r="L104" s="12"/>
    </row>
    <row r="105" spans="1:12" ht="12.75">
      <c r="A105" s="8"/>
      <c r="B105" s="9">
        <v>179.52</v>
      </c>
      <c r="C105" s="10">
        <f>B105+C106/100</f>
        <v>181.93</v>
      </c>
      <c r="D105" s="9">
        <f>B105+D106/100</f>
        <v>179.97</v>
      </c>
      <c r="E105" s="9">
        <f>C105+E106/100</f>
        <v>184.12</v>
      </c>
      <c r="F105" s="9">
        <f>C105+F106/100</f>
        <v>185.23000000000002</v>
      </c>
      <c r="G105" s="10" t="s">
        <v>9</v>
      </c>
      <c r="H105" s="10" t="s">
        <v>10</v>
      </c>
      <c r="I105" s="10" t="s">
        <v>11</v>
      </c>
      <c r="J105" s="10"/>
      <c r="K105" s="10"/>
      <c r="L105" s="12"/>
    </row>
    <row r="106" spans="1:12" ht="12.75">
      <c r="A106" s="8"/>
      <c r="B106" s="10"/>
      <c r="C106" s="10">
        <f>B107-C107</f>
        <v>241</v>
      </c>
      <c r="D106" s="10">
        <f>B107-D107</f>
        <v>45</v>
      </c>
      <c r="E106" s="23">
        <f>C108-E108</f>
        <v>219</v>
      </c>
      <c r="F106" s="23">
        <f>C108-F108</f>
        <v>330</v>
      </c>
      <c r="G106" s="29">
        <v>0</v>
      </c>
      <c r="H106" s="29">
        <v>0</v>
      </c>
      <c r="I106" s="29">
        <v>0</v>
      </c>
      <c r="J106" s="10"/>
      <c r="K106" s="10" t="s">
        <v>17</v>
      </c>
      <c r="L106" s="12" t="s">
        <v>18</v>
      </c>
    </row>
    <row r="107" spans="1:12" ht="12.75">
      <c r="A107" s="21" t="s">
        <v>2</v>
      </c>
      <c r="B107" s="10">
        <v>310</v>
      </c>
      <c r="C107" s="10">
        <v>69</v>
      </c>
      <c r="D107" s="10">
        <v>265</v>
      </c>
      <c r="E107" s="10"/>
      <c r="F107" s="10"/>
      <c r="G107" s="10" t="s">
        <v>36</v>
      </c>
      <c r="H107" s="9">
        <f>F105+I106</f>
        <v>185.23000000000002</v>
      </c>
      <c r="I107" s="10"/>
      <c r="J107" s="10"/>
      <c r="K107" s="10">
        <f>178.2+7.2336</f>
        <v>185.43359999999998</v>
      </c>
      <c r="L107" s="20">
        <f>K107-H107</f>
        <v>0.20359999999996603</v>
      </c>
    </row>
    <row r="108" spans="1:12" ht="12.75">
      <c r="A108" s="13" t="s">
        <v>3</v>
      </c>
      <c r="B108" s="14"/>
      <c r="C108" s="14">
        <v>389</v>
      </c>
      <c r="D108" s="14"/>
      <c r="E108" s="14">
        <v>170</v>
      </c>
      <c r="F108" s="14">
        <v>59</v>
      </c>
      <c r="G108" s="14"/>
      <c r="H108" s="14"/>
      <c r="I108" s="14"/>
      <c r="J108" s="14"/>
      <c r="K108" s="14"/>
      <c r="L108" s="22"/>
    </row>
    <row r="110" spans="1:14" ht="12.75">
      <c r="A110" s="5" t="s">
        <v>37</v>
      </c>
      <c r="B110" s="6"/>
      <c r="C110" s="6"/>
      <c r="D110" s="6"/>
      <c r="E110" s="6"/>
      <c r="F110" s="6"/>
      <c r="G110" s="6"/>
      <c r="H110" s="6"/>
      <c r="I110" s="6"/>
      <c r="J110" s="19"/>
      <c r="K110" s="19"/>
      <c r="L110" s="19"/>
      <c r="M110" s="19"/>
      <c r="N110" s="7"/>
    </row>
    <row r="111" spans="1:14" ht="12.75">
      <c r="A111" s="8" t="s">
        <v>7</v>
      </c>
      <c r="B111" s="9" t="s">
        <v>49</v>
      </c>
      <c r="C111" s="10" t="s">
        <v>0</v>
      </c>
      <c r="D111" s="11" t="s">
        <v>1</v>
      </c>
      <c r="E111" s="10" t="s">
        <v>38</v>
      </c>
      <c r="F111" s="10" t="s">
        <v>41</v>
      </c>
      <c r="G111" s="11" t="s">
        <v>8</v>
      </c>
      <c r="H111" s="11"/>
      <c r="I111" s="10" t="s">
        <v>12</v>
      </c>
      <c r="J111" s="10"/>
      <c r="K111" s="10"/>
      <c r="L111" s="10"/>
      <c r="M111" s="10"/>
      <c r="N111" s="12"/>
    </row>
    <row r="112" spans="1:14" ht="12.75">
      <c r="A112" s="8"/>
      <c r="B112" s="9">
        <v>142.349</v>
      </c>
      <c r="C112" s="10">
        <f>B112+C113/100</f>
        <v>145.79899999999998</v>
      </c>
      <c r="D112" s="10"/>
      <c r="E112" s="10"/>
      <c r="F112" s="10"/>
      <c r="G112" s="11"/>
      <c r="H112" s="11"/>
      <c r="I112" s="10" t="s">
        <v>9</v>
      </c>
      <c r="J112" s="10" t="s">
        <v>10</v>
      </c>
      <c r="K112" s="10" t="s">
        <v>11</v>
      </c>
      <c r="L112" s="10"/>
      <c r="M112" s="10"/>
      <c r="N112" s="12"/>
    </row>
    <row r="113" spans="1:14" ht="12.75">
      <c r="A113" s="8"/>
      <c r="B113" s="10"/>
      <c r="C113" s="10">
        <f>B114-C114</f>
        <v>345</v>
      </c>
      <c r="D113" s="23">
        <f>C112+D114/100</f>
        <v>149.63699999999997</v>
      </c>
      <c r="E113" s="10"/>
      <c r="F113" s="10"/>
      <c r="G113" s="11"/>
      <c r="H113" s="11"/>
      <c r="I113" s="10">
        <v>0</v>
      </c>
      <c r="J113" s="10">
        <v>0</v>
      </c>
      <c r="K113" s="10">
        <v>0</v>
      </c>
      <c r="L113" s="10">
        <v>0</v>
      </c>
      <c r="M113" s="10" t="s">
        <v>17</v>
      </c>
      <c r="N113" s="12" t="s">
        <v>18</v>
      </c>
    </row>
    <row r="114" spans="1:14" ht="12.75">
      <c r="A114" s="21" t="s">
        <v>2</v>
      </c>
      <c r="B114" s="10">
        <v>392</v>
      </c>
      <c r="C114" s="10">
        <v>47</v>
      </c>
      <c r="D114" s="10">
        <f>C115-D115</f>
        <v>383.8</v>
      </c>
      <c r="E114" s="9">
        <f>D113+E115/100</f>
        <v>152.62199999999999</v>
      </c>
      <c r="F114" s="11"/>
      <c r="G114" s="11"/>
      <c r="H114" s="11"/>
      <c r="I114" s="11"/>
      <c r="J114" s="11" t="s">
        <v>14</v>
      </c>
      <c r="K114" s="9">
        <f>G116-K113/100</f>
        <v>156.56199999999998</v>
      </c>
      <c r="L114" s="11"/>
      <c r="M114" s="11">
        <f>156-M115</f>
        <v>156.601471</v>
      </c>
      <c r="N114" s="20">
        <f>M114-K114</f>
        <v>0.03947100000002024</v>
      </c>
    </row>
    <row r="115" spans="1:14" ht="12.75">
      <c r="A115" s="21" t="s">
        <v>3</v>
      </c>
      <c r="B115" s="10"/>
      <c r="C115" s="10">
        <v>391.5</v>
      </c>
      <c r="D115" s="10">
        <v>7.7</v>
      </c>
      <c r="E115" s="10">
        <f>D116-E116</f>
        <v>298.5</v>
      </c>
      <c r="F115" s="9">
        <f>E114+F116/100</f>
        <v>156.07199999999997</v>
      </c>
      <c r="G115" s="11"/>
      <c r="H115" s="11"/>
      <c r="I115" s="11"/>
      <c r="J115" s="11"/>
      <c r="K115" s="11"/>
      <c r="L115" s="11"/>
      <c r="M115" s="11">
        <v>-0.601471</v>
      </c>
      <c r="N115" s="12"/>
    </row>
    <row r="116" spans="1:14" ht="12.75">
      <c r="A116" s="21" t="s">
        <v>4</v>
      </c>
      <c r="B116" s="10"/>
      <c r="C116" s="10"/>
      <c r="D116" s="10">
        <v>360.5</v>
      </c>
      <c r="E116" s="10">
        <v>62</v>
      </c>
      <c r="F116" s="10">
        <f>E117-F117</f>
        <v>345</v>
      </c>
      <c r="G116" s="9">
        <f>F115+G117/100</f>
        <v>156.56199999999998</v>
      </c>
      <c r="H116" s="11"/>
      <c r="I116" s="11"/>
      <c r="J116" s="11"/>
      <c r="K116" s="11"/>
      <c r="L116" s="11"/>
      <c r="M116" s="11"/>
      <c r="N116" s="12"/>
    </row>
    <row r="117" spans="1:14" ht="12.75">
      <c r="A117" s="27" t="s">
        <v>39</v>
      </c>
      <c r="B117" s="11"/>
      <c r="C117" s="11"/>
      <c r="D117" s="11"/>
      <c r="E117" s="11">
        <v>391</v>
      </c>
      <c r="F117" s="11">
        <v>46</v>
      </c>
      <c r="G117" s="10">
        <f>F118-G118</f>
        <v>49</v>
      </c>
      <c r="H117" s="11"/>
      <c r="I117" s="11"/>
      <c r="J117" s="11"/>
      <c r="K117" s="11"/>
      <c r="L117" s="11"/>
      <c r="M117" s="11"/>
      <c r="N117" s="12"/>
    </row>
    <row r="118" spans="1:14" ht="12.75">
      <c r="A118" s="28" t="s">
        <v>40</v>
      </c>
      <c r="B118" s="15"/>
      <c r="C118" s="15"/>
      <c r="D118" s="15"/>
      <c r="E118" s="15"/>
      <c r="F118" s="15">
        <v>86</v>
      </c>
      <c r="G118" s="15">
        <v>37</v>
      </c>
      <c r="H118" s="15"/>
      <c r="I118" s="15"/>
      <c r="J118" s="15"/>
      <c r="K118" s="15"/>
      <c r="L118" s="15"/>
      <c r="M118" s="15"/>
      <c r="N118" s="22"/>
    </row>
    <row r="120" spans="1:14" ht="12.75">
      <c r="A120" s="5" t="s">
        <v>42</v>
      </c>
      <c r="B120" s="6"/>
      <c r="C120" s="6"/>
      <c r="D120" s="6"/>
      <c r="E120" s="6"/>
      <c r="F120" s="6"/>
      <c r="G120" s="6"/>
      <c r="H120" s="6"/>
      <c r="I120" s="6"/>
      <c r="J120" s="19"/>
      <c r="K120" s="19"/>
      <c r="L120" s="19"/>
      <c r="M120" s="19"/>
      <c r="N120" s="7"/>
    </row>
    <row r="121" spans="1:14" ht="12.75">
      <c r="A121" s="8" t="s">
        <v>7</v>
      </c>
      <c r="B121" s="9" t="s">
        <v>50</v>
      </c>
      <c r="C121" s="10" t="s">
        <v>0</v>
      </c>
      <c r="D121" s="11" t="s">
        <v>8</v>
      </c>
      <c r="E121" s="10"/>
      <c r="F121" s="10"/>
      <c r="G121" s="11"/>
      <c r="H121" s="11"/>
      <c r="I121" s="10" t="s">
        <v>12</v>
      </c>
      <c r="J121" s="10"/>
      <c r="K121" s="10"/>
      <c r="L121" s="10"/>
      <c r="M121" s="10"/>
      <c r="N121" s="12"/>
    </row>
    <row r="122" spans="1:14" ht="12.75">
      <c r="A122" s="8"/>
      <c r="B122" s="9">
        <v>153.434</v>
      </c>
      <c r="C122" s="10">
        <f>B122+C123/100</f>
        <v>157.044</v>
      </c>
      <c r="D122" s="10"/>
      <c r="E122" s="10"/>
      <c r="F122" s="10"/>
      <c r="G122" s="11"/>
      <c r="H122" s="11"/>
      <c r="I122" s="10" t="s">
        <v>9</v>
      </c>
      <c r="J122" s="10" t="s">
        <v>10</v>
      </c>
      <c r="K122" s="10" t="s">
        <v>11</v>
      </c>
      <c r="L122" s="10"/>
      <c r="M122" s="10"/>
      <c r="N122" s="12"/>
    </row>
    <row r="123" spans="1:14" ht="12.75">
      <c r="A123" s="8"/>
      <c r="B123" s="10"/>
      <c r="C123" s="10">
        <f>B124-C124</f>
        <v>361</v>
      </c>
      <c r="D123" s="9">
        <f>C122+D124/100</f>
        <v>156.794</v>
      </c>
      <c r="E123" s="10"/>
      <c r="F123" s="10"/>
      <c r="G123" s="11"/>
      <c r="H123" s="11"/>
      <c r="I123" s="10">
        <v>0</v>
      </c>
      <c r="J123" s="10">
        <v>0</v>
      </c>
      <c r="K123" s="10">
        <v>0</v>
      </c>
      <c r="L123" s="10">
        <v>0</v>
      </c>
      <c r="M123" s="10" t="s">
        <v>17</v>
      </c>
      <c r="N123" s="12" t="s">
        <v>18</v>
      </c>
    </row>
    <row r="124" spans="1:14" ht="12.75">
      <c r="A124" s="21" t="s">
        <v>2</v>
      </c>
      <c r="B124" s="10">
        <v>399.5</v>
      </c>
      <c r="C124" s="10">
        <v>38.5</v>
      </c>
      <c r="D124" s="10">
        <f>C125-D125</f>
        <v>-25</v>
      </c>
      <c r="E124" s="9"/>
      <c r="F124" s="11"/>
      <c r="G124" s="11"/>
      <c r="H124" s="11"/>
      <c r="I124" s="11"/>
      <c r="J124" s="11" t="s">
        <v>14</v>
      </c>
      <c r="K124" s="9">
        <f>D123</f>
        <v>156.794</v>
      </c>
      <c r="L124" s="11"/>
      <c r="M124" s="11">
        <v>157.80182000000002</v>
      </c>
      <c r="N124" s="20">
        <f>M124-K124</f>
        <v>1.0078200000000095</v>
      </c>
    </row>
    <row r="125" spans="1:14" ht="12.75">
      <c r="A125" s="21" t="s">
        <v>3</v>
      </c>
      <c r="B125" s="10"/>
      <c r="C125" s="10">
        <v>151.5</v>
      </c>
      <c r="D125" s="10">
        <v>176.5</v>
      </c>
      <c r="E125" s="10"/>
      <c r="F125" s="9"/>
      <c r="G125" s="11"/>
      <c r="H125" s="11"/>
      <c r="I125" s="11"/>
      <c r="J125" s="11"/>
      <c r="K125" s="11"/>
      <c r="L125" s="11"/>
      <c r="M125" s="11"/>
      <c r="N125" s="12"/>
    </row>
    <row r="126" spans="1:14" ht="12.75">
      <c r="A126" s="21"/>
      <c r="B126" s="10"/>
      <c r="C126" s="10"/>
      <c r="D126" s="10"/>
      <c r="E126" s="10"/>
      <c r="F126" s="10"/>
      <c r="G126" s="9"/>
      <c r="H126" s="11"/>
      <c r="I126" s="11"/>
      <c r="J126" s="11"/>
      <c r="K126" s="11"/>
      <c r="L126" s="11"/>
      <c r="M126" s="11"/>
      <c r="N126" s="12"/>
    </row>
    <row r="127" spans="1:14" ht="12.75">
      <c r="A127" s="27"/>
      <c r="B127" s="11"/>
      <c r="C127" s="11"/>
      <c r="D127" s="11"/>
      <c r="E127" s="11"/>
      <c r="F127" s="11"/>
      <c r="G127" s="10"/>
      <c r="H127" s="11"/>
      <c r="I127" s="11"/>
      <c r="J127" s="11"/>
      <c r="K127" s="11"/>
      <c r="L127" s="11"/>
      <c r="M127" s="11"/>
      <c r="N127" s="12"/>
    </row>
    <row r="128" spans="1:14" ht="12.75">
      <c r="A128" s="2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MMTDK</cp:lastModifiedBy>
  <dcterms:created xsi:type="dcterms:W3CDTF">2002-05-21T13:26:48Z</dcterms:created>
  <dcterms:modified xsi:type="dcterms:W3CDTF">2005-12-15T07:07:16Z</dcterms:modified>
  <cp:category/>
  <cp:version/>
  <cp:contentType/>
  <cp:contentStatus/>
</cp:coreProperties>
</file>