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4115" windowHeight="7470" activeTab="2"/>
  </bookViews>
  <sheets>
    <sheet name="Job" sheetId="1" r:id="rId1"/>
    <sheet name="Ilmakuvapuut" sheetId="3" r:id="rId2"/>
    <sheet name="LK_koord_muunn" sheetId="4" r:id="rId3"/>
  </sheets>
  <definedNames>
    <definedName name="solver_adj" localSheetId="2" hidden="1">LK_koord_muunn!$B$1:$B$3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LK_koord_muunn!$B$4</definedName>
    <definedName name="solver_pre" localSheetId="2" hidden="1">0.01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0.001</definedName>
    <definedName name="solver_typ" localSheetId="2" hidden="1">2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K39" i="4"/>
  <c r="M39" s="1"/>
  <c r="L39"/>
  <c r="N39" s="1"/>
  <c r="O39"/>
  <c r="R39"/>
  <c r="U39" s="1"/>
  <c r="S39"/>
  <c r="T39" s="1"/>
  <c r="K40"/>
  <c r="L40"/>
  <c r="N40" s="1"/>
  <c r="O40"/>
  <c r="R40"/>
  <c r="S40"/>
  <c r="T40"/>
  <c r="U40"/>
  <c r="K41"/>
  <c r="L41"/>
  <c r="M41"/>
  <c r="P41" s="1"/>
  <c r="N41"/>
  <c r="O41"/>
  <c r="Q41"/>
  <c r="R41"/>
  <c r="T41" s="1"/>
  <c r="S41"/>
  <c r="U41"/>
  <c r="X41" s="1"/>
  <c r="K42"/>
  <c r="M42" s="1"/>
  <c r="L42"/>
  <c r="N42"/>
  <c r="Q42" s="1"/>
  <c r="O42"/>
  <c r="R42"/>
  <c r="U42" s="1"/>
  <c r="X42" s="1"/>
  <c r="S42"/>
  <c r="K43"/>
  <c r="M43" s="1"/>
  <c r="L43"/>
  <c r="N43" s="1"/>
  <c r="O43"/>
  <c r="R43"/>
  <c r="U43" s="1"/>
  <c r="S43"/>
  <c r="T43" s="1"/>
  <c r="K44"/>
  <c r="L44"/>
  <c r="N44" s="1"/>
  <c r="O44"/>
  <c r="R44"/>
  <c r="S44"/>
  <c r="T44"/>
  <c r="U44"/>
  <c r="K45"/>
  <c r="L45"/>
  <c r="M45"/>
  <c r="P45" s="1"/>
  <c r="N45"/>
  <c r="O45"/>
  <c r="Q45"/>
  <c r="R45"/>
  <c r="T45" s="1"/>
  <c r="S45"/>
  <c r="U45"/>
  <c r="X45" s="1"/>
  <c r="K46"/>
  <c r="M46" s="1"/>
  <c r="L46"/>
  <c r="N46"/>
  <c r="Q46" s="1"/>
  <c r="O46"/>
  <c r="R46"/>
  <c r="U46" s="1"/>
  <c r="S46"/>
  <c r="K47"/>
  <c r="L47"/>
  <c r="N47" s="1"/>
  <c r="O47"/>
  <c r="R47"/>
  <c r="U47" s="1"/>
  <c r="S47"/>
  <c r="T47" s="1"/>
  <c r="K48"/>
  <c r="L48"/>
  <c r="M48" s="1"/>
  <c r="P48" s="1"/>
  <c r="O48"/>
  <c r="R48"/>
  <c r="S48"/>
  <c r="T48"/>
  <c r="W48" s="1"/>
  <c r="U48"/>
  <c r="K49"/>
  <c r="L49"/>
  <c r="M49"/>
  <c r="P49" s="1"/>
  <c r="N49"/>
  <c r="O49"/>
  <c r="Q49"/>
  <c r="R49"/>
  <c r="T49" s="1"/>
  <c r="S49"/>
  <c r="U49"/>
  <c r="X49" s="1"/>
  <c r="K50"/>
  <c r="M50" s="1"/>
  <c r="L50"/>
  <c r="N50"/>
  <c r="Q50" s="1"/>
  <c r="O50"/>
  <c r="R50"/>
  <c r="U50" s="1"/>
  <c r="S50"/>
  <c r="K51"/>
  <c r="M51" s="1"/>
  <c r="L51"/>
  <c r="N51" s="1"/>
  <c r="O51"/>
  <c r="R51"/>
  <c r="U51" s="1"/>
  <c r="S51"/>
  <c r="T51" s="1"/>
  <c r="K52"/>
  <c r="L52"/>
  <c r="O52"/>
  <c r="R52"/>
  <c r="S52"/>
  <c r="T52"/>
  <c r="U52"/>
  <c r="K53"/>
  <c r="L53"/>
  <c r="M53"/>
  <c r="P53" s="1"/>
  <c r="N53"/>
  <c r="O53"/>
  <c r="Q53"/>
  <c r="R53"/>
  <c r="T53" s="1"/>
  <c r="S53"/>
  <c r="U53"/>
  <c r="X53" s="1"/>
  <c r="K54"/>
  <c r="M54" s="1"/>
  <c r="L54"/>
  <c r="N54"/>
  <c r="Q54" s="1"/>
  <c r="O54"/>
  <c r="R54"/>
  <c r="U54" s="1"/>
  <c r="X54" s="1"/>
  <c r="S54"/>
  <c r="K55"/>
  <c r="L55"/>
  <c r="N55" s="1"/>
  <c r="O55"/>
  <c r="R55"/>
  <c r="U55" s="1"/>
  <c r="S55"/>
  <c r="T55" s="1"/>
  <c r="K56"/>
  <c r="L56"/>
  <c r="O56"/>
  <c r="R56"/>
  <c r="S56"/>
  <c r="T56"/>
  <c r="U56"/>
  <c r="K57"/>
  <c r="L57"/>
  <c r="M57"/>
  <c r="P57" s="1"/>
  <c r="N57"/>
  <c r="O57"/>
  <c r="Q57"/>
  <c r="R57"/>
  <c r="T57" s="1"/>
  <c r="S57"/>
  <c r="U57"/>
  <c r="X57" s="1"/>
  <c r="K58"/>
  <c r="M58" s="1"/>
  <c r="L58"/>
  <c r="N58"/>
  <c r="Q58" s="1"/>
  <c r="O58"/>
  <c r="R58"/>
  <c r="U58" s="1"/>
  <c r="X58" s="1"/>
  <c r="S58"/>
  <c r="K59"/>
  <c r="L59"/>
  <c r="N59" s="1"/>
  <c r="O59"/>
  <c r="R59"/>
  <c r="U59" s="1"/>
  <c r="S59"/>
  <c r="T59" s="1"/>
  <c r="K60"/>
  <c r="L60"/>
  <c r="O60"/>
  <c r="R60"/>
  <c r="S60"/>
  <c r="T60"/>
  <c r="U60"/>
  <c r="K61"/>
  <c r="L61"/>
  <c r="M61"/>
  <c r="P61" s="1"/>
  <c r="N61"/>
  <c r="O61"/>
  <c r="Q61"/>
  <c r="R61"/>
  <c r="T61" s="1"/>
  <c r="S61"/>
  <c r="U61"/>
  <c r="X61" s="1"/>
  <c r="K62"/>
  <c r="M62" s="1"/>
  <c r="L62"/>
  <c r="N62"/>
  <c r="Q62" s="1"/>
  <c r="O62"/>
  <c r="R62"/>
  <c r="U62" s="1"/>
  <c r="S62"/>
  <c r="K63"/>
  <c r="M63" s="1"/>
  <c r="L63"/>
  <c r="N63" s="1"/>
  <c r="O63"/>
  <c r="R63"/>
  <c r="U63" s="1"/>
  <c r="S63"/>
  <c r="T63" s="1"/>
  <c r="K64"/>
  <c r="L64"/>
  <c r="O64"/>
  <c r="R64"/>
  <c r="S64"/>
  <c r="T64"/>
  <c r="U64"/>
  <c r="K65"/>
  <c r="L65"/>
  <c r="M65"/>
  <c r="P65" s="1"/>
  <c r="N65"/>
  <c r="O65"/>
  <c r="Q65"/>
  <c r="R65"/>
  <c r="T65" s="1"/>
  <c r="S65"/>
  <c r="U65"/>
  <c r="X65" s="1"/>
  <c r="K66"/>
  <c r="M66" s="1"/>
  <c r="L66"/>
  <c r="N66"/>
  <c r="Q66" s="1"/>
  <c r="O66"/>
  <c r="R66"/>
  <c r="U66" s="1"/>
  <c r="S66"/>
  <c r="K67"/>
  <c r="M67" s="1"/>
  <c r="L67"/>
  <c r="N67" s="1"/>
  <c r="O67"/>
  <c r="R67"/>
  <c r="U67" s="1"/>
  <c r="S67"/>
  <c r="T67" s="1"/>
  <c r="K68"/>
  <c r="L68"/>
  <c r="M68" s="1"/>
  <c r="P68" s="1"/>
  <c r="O68"/>
  <c r="R68"/>
  <c r="S68"/>
  <c r="T68"/>
  <c r="W68" s="1"/>
  <c r="U68"/>
  <c r="K69"/>
  <c r="L69"/>
  <c r="M69"/>
  <c r="P69" s="1"/>
  <c r="N69"/>
  <c r="O69"/>
  <c r="Q69"/>
  <c r="R69"/>
  <c r="T69" s="1"/>
  <c r="S69"/>
  <c r="U69"/>
  <c r="X69" s="1"/>
  <c r="K70"/>
  <c r="M70" s="1"/>
  <c r="L70"/>
  <c r="N70"/>
  <c r="Q70" s="1"/>
  <c r="O70"/>
  <c r="R70"/>
  <c r="U70" s="1"/>
  <c r="X70" s="1"/>
  <c r="S70"/>
  <c r="K71"/>
  <c r="L71"/>
  <c r="N71" s="1"/>
  <c r="O71"/>
  <c r="R71"/>
  <c r="U71" s="1"/>
  <c r="S71"/>
  <c r="T71" s="1"/>
  <c r="K72"/>
  <c r="L72"/>
  <c r="O72"/>
  <c r="R72"/>
  <c r="S72"/>
  <c r="T72"/>
  <c r="U72"/>
  <c r="K73"/>
  <c r="L73"/>
  <c r="M73"/>
  <c r="P73" s="1"/>
  <c r="N73"/>
  <c r="O73"/>
  <c r="Q73"/>
  <c r="R73"/>
  <c r="T73" s="1"/>
  <c r="S73"/>
  <c r="U73"/>
  <c r="X73" s="1"/>
  <c r="R11"/>
  <c r="S11"/>
  <c r="T11" s="1"/>
  <c r="R12"/>
  <c r="T12" s="1"/>
  <c r="S12"/>
  <c r="R13"/>
  <c r="S13"/>
  <c r="T13" s="1"/>
  <c r="R14"/>
  <c r="T14" s="1"/>
  <c r="S14"/>
  <c r="R15"/>
  <c r="S15"/>
  <c r="T15" s="1"/>
  <c r="R16"/>
  <c r="T16" s="1"/>
  <c r="S16"/>
  <c r="R17"/>
  <c r="S17"/>
  <c r="T17" s="1"/>
  <c r="R18"/>
  <c r="T18" s="1"/>
  <c r="S18"/>
  <c r="R19"/>
  <c r="S19"/>
  <c r="T19" s="1"/>
  <c r="R20"/>
  <c r="T20" s="1"/>
  <c r="S20"/>
  <c r="R21"/>
  <c r="S21"/>
  <c r="T21" s="1"/>
  <c r="R22"/>
  <c r="T22" s="1"/>
  <c r="S22"/>
  <c r="R23"/>
  <c r="S23"/>
  <c r="T23" s="1"/>
  <c r="R24"/>
  <c r="S24"/>
  <c r="R25"/>
  <c r="S25"/>
  <c r="T25" s="1"/>
  <c r="R26"/>
  <c r="U26" s="1"/>
  <c r="S26"/>
  <c r="R27"/>
  <c r="S27"/>
  <c r="U27" s="1"/>
  <c r="R28"/>
  <c r="U28" s="1"/>
  <c r="S28"/>
  <c r="R29"/>
  <c r="S29"/>
  <c r="U29" s="1"/>
  <c r="R30"/>
  <c r="U30" s="1"/>
  <c r="S30"/>
  <c r="R31"/>
  <c r="S31"/>
  <c r="U31" s="1"/>
  <c r="R32"/>
  <c r="U32" s="1"/>
  <c r="S32"/>
  <c r="R33"/>
  <c r="S33"/>
  <c r="U33" s="1"/>
  <c r="R34"/>
  <c r="U34" s="1"/>
  <c r="S34"/>
  <c r="R35"/>
  <c r="S35"/>
  <c r="U35" s="1"/>
  <c r="R36"/>
  <c r="U36" s="1"/>
  <c r="S36"/>
  <c r="R37"/>
  <c r="S37"/>
  <c r="U37" s="1"/>
  <c r="R38"/>
  <c r="U38" s="1"/>
  <c r="S38"/>
  <c r="S10"/>
  <c r="R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10"/>
  <c r="L38"/>
  <c r="K38"/>
  <c r="M38" s="1"/>
  <c r="L37"/>
  <c r="K37"/>
  <c r="L36"/>
  <c r="K36"/>
  <c r="L35"/>
  <c r="K35"/>
  <c r="M35" s="1"/>
  <c r="P35" s="1"/>
  <c r="L34"/>
  <c r="N34" s="1"/>
  <c r="Q34" s="1"/>
  <c r="K34"/>
  <c r="L33"/>
  <c r="K33"/>
  <c r="L32"/>
  <c r="K32"/>
  <c r="L31"/>
  <c r="K31"/>
  <c r="M31" s="1"/>
  <c r="P31" s="1"/>
  <c r="L30"/>
  <c r="K30"/>
  <c r="L29"/>
  <c r="K29"/>
  <c r="L28"/>
  <c r="K28"/>
  <c r="L27"/>
  <c r="K27"/>
  <c r="M27" s="1"/>
  <c r="P27" s="1"/>
  <c r="N26"/>
  <c r="Q26" s="1"/>
  <c r="M26"/>
  <c r="L26"/>
  <c r="K26"/>
  <c r="U25"/>
  <c r="L25"/>
  <c r="K25"/>
  <c r="M25" s="1"/>
  <c r="U24"/>
  <c r="T24"/>
  <c r="L24"/>
  <c r="N24" s="1"/>
  <c r="K24"/>
  <c r="U23"/>
  <c r="M23"/>
  <c r="L23"/>
  <c r="K23"/>
  <c r="U22"/>
  <c r="L22"/>
  <c r="N22" s="1"/>
  <c r="K22"/>
  <c r="M22" s="1"/>
  <c r="L21"/>
  <c r="K21"/>
  <c r="U20"/>
  <c r="L20"/>
  <c r="K20"/>
  <c r="M20" s="1"/>
  <c r="L19"/>
  <c r="N19" s="1"/>
  <c r="K19"/>
  <c r="M19" s="1"/>
  <c r="U18"/>
  <c r="L18"/>
  <c r="N18" s="1"/>
  <c r="K18"/>
  <c r="L17"/>
  <c r="K17"/>
  <c r="U16"/>
  <c r="L16"/>
  <c r="K16"/>
  <c r="L15"/>
  <c r="N15" s="1"/>
  <c r="K15"/>
  <c r="U14"/>
  <c r="L14"/>
  <c r="K14"/>
  <c r="L13"/>
  <c r="K13"/>
  <c r="U12"/>
  <c r="L12"/>
  <c r="K12"/>
  <c r="L11"/>
  <c r="K11"/>
  <c r="L10"/>
  <c r="K10"/>
  <c r="M10" s="1"/>
  <c r="W61" l="1"/>
  <c r="V61"/>
  <c r="Y61" s="1"/>
  <c r="W45"/>
  <c r="V45"/>
  <c r="Y45" s="1"/>
  <c r="W73"/>
  <c r="V73"/>
  <c r="Y73" s="1"/>
  <c r="W57"/>
  <c r="V57"/>
  <c r="Y57" s="1"/>
  <c r="W41"/>
  <c r="V41"/>
  <c r="Y41" s="1"/>
  <c r="V65"/>
  <c r="Y65" s="1"/>
  <c r="W65"/>
  <c r="V55"/>
  <c r="Y55" s="1"/>
  <c r="V49"/>
  <c r="Y49" s="1"/>
  <c r="W49"/>
  <c r="W56"/>
  <c r="X62"/>
  <c r="P55"/>
  <c r="W55" s="1"/>
  <c r="X46"/>
  <c r="V67"/>
  <c r="Y67" s="1"/>
  <c r="W67"/>
  <c r="V63"/>
  <c r="Y63" s="1"/>
  <c r="W69"/>
  <c r="V69"/>
  <c r="Y69" s="1"/>
  <c r="W53"/>
  <c r="V53"/>
  <c r="Y53" s="1"/>
  <c r="V43"/>
  <c r="Y43" s="1"/>
  <c r="W60"/>
  <c r="Q60"/>
  <c r="X60" s="1"/>
  <c r="X71"/>
  <c r="X66"/>
  <c r="X55"/>
  <c r="X50"/>
  <c r="X39"/>
  <c r="M72"/>
  <c r="P72" s="1"/>
  <c r="W72" s="1"/>
  <c r="P67"/>
  <c r="M64"/>
  <c r="P64" s="1"/>
  <c r="W64" s="1"/>
  <c r="P63"/>
  <c r="W63" s="1"/>
  <c r="M60"/>
  <c r="P60" s="1"/>
  <c r="M56"/>
  <c r="P56" s="1"/>
  <c r="M52"/>
  <c r="P52" s="1"/>
  <c r="W52" s="1"/>
  <c r="P51"/>
  <c r="W51" s="1"/>
  <c r="Q44"/>
  <c r="X44" s="1"/>
  <c r="M44"/>
  <c r="P44" s="1"/>
  <c r="W44" s="1"/>
  <c r="P43"/>
  <c r="W43" s="1"/>
  <c r="Q40"/>
  <c r="X40" s="1"/>
  <c r="M40"/>
  <c r="P40" s="1"/>
  <c r="W40" s="1"/>
  <c r="P39"/>
  <c r="W39" s="1"/>
  <c r="N72"/>
  <c r="Q72" s="1"/>
  <c r="Q71"/>
  <c r="M71"/>
  <c r="P71" s="1"/>
  <c r="T70"/>
  <c r="P70"/>
  <c r="N68"/>
  <c r="Q68" s="1"/>
  <c r="Q67"/>
  <c r="X67" s="1"/>
  <c r="T66"/>
  <c r="P66"/>
  <c r="N64"/>
  <c r="Q64" s="1"/>
  <c r="Q63"/>
  <c r="X63" s="1"/>
  <c r="T62"/>
  <c r="P62"/>
  <c r="N60"/>
  <c r="Q59"/>
  <c r="X59" s="1"/>
  <c r="M59"/>
  <c r="P59" s="1"/>
  <c r="T58"/>
  <c r="P58"/>
  <c r="N56"/>
  <c r="Q56" s="1"/>
  <c r="Q55"/>
  <c r="M55"/>
  <c r="T54"/>
  <c r="P54"/>
  <c r="N52"/>
  <c r="Q52" s="1"/>
  <c r="X52" s="1"/>
  <c r="Q51"/>
  <c r="X51" s="1"/>
  <c r="T50"/>
  <c r="P50"/>
  <c r="N48"/>
  <c r="Q48" s="1"/>
  <c r="Q47"/>
  <c r="X47" s="1"/>
  <c r="M47"/>
  <c r="P47" s="1"/>
  <c r="T46"/>
  <c r="P46"/>
  <c r="V44"/>
  <c r="Y44" s="1"/>
  <c r="Q43"/>
  <c r="X43" s="1"/>
  <c r="T42"/>
  <c r="P42"/>
  <c r="V40"/>
  <c r="Y40" s="1"/>
  <c r="Q39"/>
  <c r="X26"/>
  <c r="X34"/>
  <c r="U11"/>
  <c r="U15"/>
  <c r="V15" s="1"/>
  <c r="Y15" s="1"/>
  <c r="U19"/>
  <c r="T26"/>
  <c r="T27"/>
  <c r="V27" s="1"/>
  <c r="Y27" s="1"/>
  <c r="T28"/>
  <c r="W28" s="1"/>
  <c r="T29"/>
  <c r="T30"/>
  <c r="T31"/>
  <c r="W31" s="1"/>
  <c r="T32"/>
  <c r="W32" s="1"/>
  <c r="T33"/>
  <c r="T34"/>
  <c r="T35"/>
  <c r="W35" s="1"/>
  <c r="T36"/>
  <c r="T37"/>
  <c r="T38"/>
  <c r="W38" s="1"/>
  <c r="U13"/>
  <c r="U17"/>
  <c r="U21"/>
  <c r="U10"/>
  <c r="T10"/>
  <c r="Q15"/>
  <c r="X15" s="1"/>
  <c r="Q19"/>
  <c r="Q22"/>
  <c r="X22" s="1"/>
  <c r="P19"/>
  <c r="N10"/>
  <c r="Q10" s="1"/>
  <c r="M11"/>
  <c r="P11" s="1"/>
  <c r="W11" s="1"/>
  <c r="Q18"/>
  <c r="X18" s="1"/>
  <c r="N12"/>
  <c r="N16"/>
  <c r="P20"/>
  <c r="W20" s="1"/>
  <c r="N31"/>
  <c r="Q31" s="1"/>
  <c r="X31" s="1"/>
  <c r="N35"/>
  <c r="Q35" s="1"/>
  <c r="X35" s="1"/>
  <c r="N38"/>
  <c r="Q38" s="1"/>
  <c r="X38" s="1"/>
  <c r="M15"/>
  <c r="P15" s="1"/>
  <c r="W15" s="1"/>
  <c r="N23"/>
  <c r="Q23" s="1"/>
  <c r="N28"/>
  <c r="N32"/>
  <c r="M36"/>
  <c r="P36" s="1"/>
  <c r="P14"/>
  <c r="P23"/>
  <c r="M24"/>
  <c r="P24" s="1"/>
  <c r="W24" s="1"/>
  <c r="M12"/>
  <c r="P12" s="1"/>
  <c r="M14"/>
  <c r="M17"/>
  <c r="P17" s="1"/>
  <c r="W17" s="1"/>
  <c r="P22"/>
  <c r="V22" s="1"/>
  <c r="Y22" s="1"/>
  <c r="M28"/>
  <c r="P28" s="1"/>
  <c r="M30"/>
  <c r="P30" s="1"/>
  <c r="M33"/>
  <c r="P33" s="1"/>
  <c r="P38"/>
  <c r="M13"/>
  <c r="N14"/>
  <c r="Q14" s="1"/>
  <c r="X14" s="1"/>
  <c r="M29"/>
  <c r="N30"/>
  <c r="Q30" s="1"/>
  <c r="X30" s="1"/>
  <c r="P10"/>
  <c r="N11"/>
  <c r="Q11" s="1"/>
  <c r="M16"/>
  <c r="P16" s="1"/>
  <c r="M18"/>
  <c r="P18" s="1"/>
  <c r="W18" s="1"/>
  <c r="N20"/>
  <c r="M21"/>
  <c r="P21" s="1"/>
  <c r="W21" s="1"/>
  <c r="P26"/>
  <c r="N27"/>
  <c r="Q27" s="1"/>
  <c r="X27" s="1"/>
  <c r="M32"/>
  <c r="P32" s="1"/>
  <c r="M34"/>
  <c r="P34" s="1"/>
  <c r="N36"/>
  <c r="Q36" s="1"/>
  <c r="X36" s="1"/>
  <c r="M37"/>
  <c r="W19"/>
  <c r="W23"/>
  <c r="W12"/>
  <c r="N13"/>
  <c r="Q13" s="1"/>
  <c r="N25"/>
  <c r="Q25" s="1"/>
  <c r="X25" s="1"/>
  <c r="N33"/>
  <c r="Q33" s="1"/>
  <c r="X33" s="1"/>
  <c r="Q12"/>
  <c r="X12" s="1"/>
  <c r="P13"/>
  <c r="W13" s="1"/>
  <c r="Q16"/>
  <c r="X16" s="1"/>
  <c r="Q20"/>
  <c r="X20" s="1"/>
  <c r="Q24"/>
  <c r="X24" s="1"/>
  <c r="P25"/>
  <c r="W25" s="1"/>
  <c r="Q28"/>
  <c r="X28" s="1"/>
  <c r="P29"/>
  <c r="Q32"/>
  <c r="X32" s="1"/>
  <c r="P37"/>
  <c r="N17"/>
  <c r="Q17" s="1"/>
  <c r="N21"/>
  <c r="Q21" s="1"/>
  <c r="N29"/>
  <c r="Q29" s="1"/>
  <c r="X29" s="1"/>
  <c r="N37"/>
  <c r="Q37" s="1"/>
  <c r="X19" l="1"/>
  <c r="V35"/>
  <c r="Y35" s="1"/>
  <c r="X11"/>
  <c r="X48"/>
  <c r="V48"/>
  <c r="Y48" s="1"/>
  <c r="W59"/>
  <c r="V59"/>
  <c r="Y59" s="1"/>
  <c r="X72"/>
  <c r="V72"/>
  <c r="Y72" s="1"/>
  <c r="W47"/>
  <c r="V47"/>
  <c r="Y47" s="1"/>
  <c r="X64"/>
  <c r="V64"/>
  <c r="Y64" s="1"/>
  <c r="X68"/>
  <c r="V68"/>
  <c r="Y68" s="1"/>
  <c r="X56"/>
  <c r="V56"/>
  <c r="Y56" s="1"/>
  <c r="W71"/>
  <c r="V71"/>
  <c r="Y71" s="1"/>
  <c r="V50"/>
  <c r="Y50" s="1"/>
  <c r="W50"/>
  <c r="W58"/>
  <c r="V58"/>
  <c r="Y58" s="1"/>
  <c r="W70"/>
  <c r="V70"/>
  <c r="Y70" s="1"/>
  <c r="W42"/>
  <c r="V42"/>
  <c r="Y42" s="1"/>
  <c r="V46"/>
  <c r="Y46" s="1"/>
  <c r="W46"/>
  <c r="W66"/>
  <c r="V66"/>
  <c r="Y66" s="1"/>
  <c r="V39"/>
  <c r="Y39" s="1"/>
  <c r="V52"/>
  <c r="Y52" s="1"/>
  <c r="V60"/>
  <c r="Y60" s="1"/>
  <c r="V51"/>
  <c r="Y51" s="1"/>
  <c r="W54"/>
  <c r="V54"/>
  <c r="Y54" s="1"/>
  <c r="W62"/>
  <c r="V62"/>
  <c r="Y62" s="1"/>
  <c r="W27"/>
  <c r="W36"/>
  <c r="V26"/>
  <c r="Y26" s="1"/>
  <c r="V19"/>
  <c r="Y19" s="1"/>
  <c r="W37"/>
  <c r="X13"/>
  <c r="V38"/>
  <c r="Y38" s="1"/>
  <c r="X10"/>
  <c r="V10"/>
  <c r="V16"/>
  <c r="Y16" s="1"/>
  <c r="W10"/>
  <c r="X23"/>
  <c r="V23"/>
  <c r="Y23" s="1"/>
  <c r="V29"/>
  <c r="Y29" s="1"/>
  <c r="W22"/>
  <c r="W26"/>
  <c r="V31"/>
  <c r="Y31" s="1"/>
  <c r="V32"/>
  <c r="Y32" s="1"/>
  <c r="V28"/>
  <c r="Y28" s="1"/>
  <c r="V14"/>
  <c r="Y14" s="1"/>
  <c r="V21"/>
  <c r="Y21" s="1"/>
  <c r="W16"/>
  <c r="W33"/>
  <c r="V33"/>
  <c r="Y33" s="1"/>
  <c r="V34"/>
  <c r="Y34" s="1"/>
  <c r="W34"/>
  <c r="W30"/>
  <c r="V30"/>
  <c r="Y30" s="1"/>
  <c r="V18"/>
  <c r="Y18" s="1"/>
  <c r="W14"/>
  <c r="V12"/>
  <c r="Y12" s="1"/>
  <c r="V11"/>
  <c r="Y11" s="1"/>
  <c r="V36"/>
  <c r="Y36" s="1"/>
  <c r="V20"/>
  <c r="Y20" s="1"/>
  <c r="X37"/>
  <c r="V37"/>
  <c r="Y37" s="1"/>
  <c r="V17"/>
  <c r="Y17" s="1"/>
  <c r="X17"/>
  <c r="V24"/>
  <c r="Y24" s="1"/>
  <c r="V25"/>
  <c r="Y25" s="1"/>
  <c r="X21"/>
  <c r="W29"/>
  <c r="V13"/>
  <c r="Y13" s="1"/>
  <c r="Y10" l="1"/>
  <c r="B4" s="1"/>
  <c r="V7"/>
</calcChain>
</file>

<file path=xl/sharedStrings.xml><?xml version="1.0" encoding="utf-8"?>
<sst xmlns="http://schemas.openxmlformats.org/spreadsheetml/2006/main" count="49" uniqueCount="35">
  <si>
    <t>P0</t>
  </si>
  <si>
    <t>P1</t>
  </si>
  <si>
    <t>P2</t>
  </si>
  <si>
    <t>P3</t>
  </si>
  <si>
    <t>piste</t>
  </si>
  <si>
    <t>apu</t>
  </si>
  <si>
    <t>kojekork</t>
  </si>
  <si>
    <t>prismakork</t>
  </si>
  <si>
    <t>vaakakulma</t>
  </si>
  <si>
    <t>pystykulma</t>
  </si>
  <si>
    <t>vinoet</t>
  </si>
  <si>
    <t>x</t>
  </si>
  <si>
    <t>y</t>
  </si>
  <si>
    <t>z</t>
  </si>
  <si>
    <t>Kulmat ja kuvanottopisteet</t>
  </si>
  <si>
    <t>Puut</t>
  </si>
  <si>
    <t>x_oikeak</t>
  </si>
  <si>
    <t>y_oikeak</t>
  </si>
  <si>
    <t>vx</t>
  </si>
  <si>
    <t>vy</t>
  </si>
  <si>
    <t>d13</t>
  </si>
  <si>
    <t>x_korj</t>
  </si>
  <si>
    <t>y_korj</t>
  </si>
  <si>
    <t>x_ilmak</t>
  </si>
  <si>
    <t>y_ilmak</t>
  </si>
  <si>
    <t>x_lask</t>
  </si>
  <si>
    <t>y_lask</t>
  </si>
  <si>
    <t>dist</t>
  </si>
  <si>
    <t>x_dist</t>
  </si>
  <si>
    <t>y_dist</t>
  </si>
  <si>
    <t>dist^2</t>
  </si>
  <si>
    <t>Kierto</t>
  </si>
  <si>
    <t>x_siirto</t>
  </si>
  <si>
    <t>y_siirto</t>
  </si>
  <si>
    <t>Sqr_sum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</si>
</sst>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i-FI"/>
  <c:chart>
    <c:plotArea>
      <c:layout/>
      <c:scatterChart>
        <c:scatterStyle val="lineMarker"/>
        <c:ser>
          <c:idx val="0"/>
          <c:order val="0"/>
          <c:tx>
            <c:v>takym</c:v>
          </c:tx>
          <c:spPr>
            <a:ln w="28575">
              <a:noFill/>
            </a:ln>
          </c:spPr>
          <c:xVal>
            <c:numRef>
              <c:f>LK_koord_muunn!$K$10:$K$100</c:f>
              <c:numCache>
                <c:formatCode>General</c:formatCode>
                <c:ptCount val="91"/>
                <c:pt idx="0">
                  <c:v>11.862</c:v>
                </c:pt>
                <c:pt idx="1">
                  <c:v>5.27</c:v>
                </c:pt>
                <c:pt idx="2">
                  <c:v>1.754</c:v>
                </c:pt>
                <c:pt idx="3">
                  <c:v>-1.056</c:v>
                </c:pt>
                <c:pt idx="4">
                  <c:v>-3.0990000000000002</c:v>
                </c:pt>
                <c:pt idx="5">
                  <c:v>-7.484</c:v>
                </c:pt>
                <c:pt idx="6">
                  <c:v>-9.76</c:v>
                </c:pt>
                <c:pt idx="7">
                  <c:v>-14.336</c:v>
                </c:pt>
                <c:pt idx="8">
                  <c:v>-14.63</c:v>
                </c:pt>
                <c:pt idx="9">
                  <c:v>-11.423</c:v>
                </c:pt>
                <c:pt idx="10">
                  <c:v>-21.387</c:v>
                </c:pt>
                <c:pt idx="11">
                  <c:v>-18.763999999999999</c:v>
                </c:pt>
                <c:pt idx="12">
                  <c:v>-21.483000000000001</c:v>
                </c:pt>
                <c:pt idx="13">
                  <c:v>-27.300999999999998</c:v>
                </c:pt>
                <c:pt idx="14">
                  <c:v>-33.954000000000001</c:v>
                </c:pt>
                <c:pt idx="15">
                  <c:v>-39.296999999999997</c:v>
                </c:pt>
                <c:pt idx="16">
                  <c:v>-35.167999999999999</c:v>
                </c:pt>
                <c:pt idx="17">
                  <c:v>-27.332999999999998</c:v>
                </c:pt>
                <c:pt idx="18">
                  <c:v>-33.36</c:v>
                </c:pt>
                <c:pt idx="19">
                  <c:v>-40.76</c:v>
                </c:pt>
                <c:pt idx="20">
                  <c:v>-38.518000000000001</c:v>
                </c:pt>
                <c:pt idx="21">
                  <c:v>-43.817</c:v>
                </c:pt>
                <c:pt idx="22">
                  <c:v>-34.752000000000002</c:v>
                </c:pt>
                <c:pt idx="23">
                  <c:v>-13.276</c:v>
                </c:pt>
                <c:pt idx="24">
                  <c:v>-24.867000000000001</c:v>
                </c:pt>
                <c:pt idx="25">
                  <c:v>-29.634</c:v>
                </c:pt>
                <c:pt idx="26">
                  <c:v>-45.085999999999999</c:v>
                </c:pt>
                <c:pt idx="27">
                  <c:v>-51.323</c:v>
                </c:pt>
                <c:pt idx="28">
                  <c:v>-43.531999999999996</c:v>
                </c:pt>
                <c:pt idx="29">
                  <c:v>-53.621000000000002</c:v>
                </c:pt>
                <c:pt idx="30">
                  <c:v>-35.122999999999998</c:v>
                </c:pt>
                <c:pt idx="31">
                  <c:v>-25.863</c:v>
                </c:pt>
                <c:pt idx="32">
                  <c:v>-32.46</c:v>
                </c:pt>
                <c:pt idx="33">
                  <c:v>-45.677</c:v>
                </c:pt>
                <c:pt idx="34">
                  <c:v>-54.052</c:v>
                </c:pt>
                <c:pt idx="35">
                  <c:v>-38.305999999999997</c:v>
                </c:pt>
                <c:pt idx="36">
                  <c:v>-28.678999999999998</c:v>
                </c:pt>
                <c:pt idx="37">
                  <c:v>-21.608000000000001</c:v>
                </c:pt>
                <c:pt idx="38">
                  <c:v>-27.132999999999999</c:v>
                </c:pt>
                <c:pt idx="39">
                  <c:v>-52.036000000000001</c:v>
                </c:pt>
                <c:pt idx="40">
                  <c:v>-47.134999999999998</c:v>
                </c:pt>
                <c:pt idx="41">
                  <c:v>-55.548000000000002</c:v>
                </c:pt>
                <c:pt idx="42">
                  <c:v>-52.976999999999997</c:v>
                </c:pt>
                <c:pt idx="43">
                  <c:v>-40.941000000000003</c:v>
                </c:pt>
                <c:pt idx="44">
                  <c:v>-49.421999999999997</c:v>
                </c:pt>
                <c:pt idx="45">
                  <c:v>-40.454000000000001</c:v>
                </c:pt>
                <c:pt idx="46">
                  <c:v>-33.795999999999999</c:v>
                </c:pt>
                <c:pt idx="47">
                  <c:v>-28.367999999999999</c:v>
                </c:pt>
                <c:pt idx="48">
                  <c:v>-21.597000000000001</c:v>
                </c:pt>
                <c:pt idx="49">
                  <c:v>-16.361999999999998</c:v>
                </c:pt>
                <c:pt idx="50">
                  <c:v>-23.506</c:v>
                </c:pt>
                <c:pt idx="51">
                  <c:v>-34.085999999999999</c:v>
                </c:pt>
                <c:pt idx="52">
                  <c:v>-20.172000000000001</c:v>
                </c:pt>
                <c:pt idx="53">
                  <c:v>-25.036999999999999</c:v>
                </c:pt>
                <c:pt idx="54">
                  <c:v>-14.35</c:v>
                </c:pt>
                <c:pt idx="55">
                  <c:v>-16.137</c:v>
                </c:pt>
                <c:pt idx="56">
                  <c:v>-15.885</c:v>
                </c:pt>
                <c:pt idx="57">
                  <c:v>-2.2000000000000002</c:v>
                </c:pt>
                <c:pt idx="58">
                  <c:v>-1.595</c:v>
                </c:pt>
                <c:pt idx="59">
                  <c:v>-4.5960000000000001</c:v>
                </c:pt>
                <c:pt idx="60">
                  <c:v>-5.2949999999999999</c:v>
                </c:pt>
                <c:pt idx="61">
                  <c:v>-1.4830000000000001</c:v>
                </c:pt>
                <c:pt idx="62">
                  <c:v>-0.19</c:v>
                </c:pt>
                <c:pt idx="63">
                  <c:v>1.849</c:v>
                </c:pt>
              </c:numCache>
            </c:numRef>
          </c:xVal>
          <c:yVal>
            <c:numRef>
              <c:f>LK_koord_muunn!$L$10:$L$100</c:f>
              <c:numCache>
                <c:formatCode>General</c:formatCode>
                <c:ptCount val="91"/>
                <c:pt idx="0">
                  <c:v>-7.8680000000000003</c:v>
                </c:pt>
                <c:pt idx="1">
                  <c:v>-12.122999999999999</c:v>
                </c:pt>
                <c:pt idx="2">
                  <c:v>-8.3989999999999991</c:v>
                </c:pt>
                <c:pt idx="3">
                  <c:v>-21.123999999999999</c:v>
                </c:pt>
                <c:pt idx="4">
                  <c:v>-19.125</c:v>
                </c:pt>
                <c:pt idx="5">
                  <c:v>-26.704000000000001</c:v>
                </c:pt>
                <c:pt idx="6">
                  <c:v>-21.405000000000001</c:v>
                </c:pt>
                <c:pt idx="7">
                  <c:v>-26.699000000000002</c:v>
                </c:pt>
                <c:pt idx="8">
                  <c:v>-23.29</c:v>
                </c:pt>
                <c:pt idx="9">
                  <c:v>-17.111000000000001</c:v>
                </c:pt>
                <c:pt idx="10">
                  <c:v>-26.378</c:v>
                </c:pt>
                <c:pt idx="11">
                  <c:v>-21.975000000000001</c:v>
                </c:pt>
                <c:pt idx="12">
                  <c:v>-23.065000000000001</c:v>
                </c:pt>
                <c:pt idx="13">
                  <c:v>-30.515000000000001</c:v>
                </c:pt>
                <c:pt idx="14">
                  <c:v>-38.5</c:v>
                </c:pt>
                <c:pt idx="15">
                  <c:v>-39.170999999999999</c:v>
                </c:pt>
                <c:pt idx="16">
                  <c:v>-34.847000000000001</c:v>
                </c:pt>
                <c:pt idx="17">
                  <c:v>-25.576000000000001</c:v>
                </c:pt>
                <c:pt idx="18">
                  <c:v>-30.292999999999999</c:v>
                </c:pt>
                <c:pt idx="19">
                  <c:v>-34.207999999999998</c:v>
                </c:pt>
                <c:pt idx="20">
                  <c:v>-29.074999999999999</c:v>
                </c:pt>
                <c:pt idx="21">
                  <c:v>-31.875</c:v>
                </c:pt>
                <c:pt idx="22">
                  <c:v>-22.285</c:v>
                </c:pt>
                <c:pt idx="23">
                  <c:v>-9.3030000000000008</c:v>
                </c:pt>
                <c:pt idx="24">
                  <c:v>-11.682</c:v>
                </c:pt>
                <c:pt idx="25">
                  <c:v>-14.805</c:v>
                </c:pt>
                <c:pt idx="26">
                  <c:v>-20.324999999999999</c:v>
                </c:pt>
                <c:pt idx="27">
                  <c:v>-22.602</c:v>
                </c:pt>
                <c:pt idx="28">
                  <c:v>-13.805</c:v>
                </c:pt>
                <c:pt idx="29">
                  <c:v>-14.452999999999999</c:v>
                </c:pt>
                <c:pt idx="30">
                  <c:v>-9.0820000000000007</c:v>
                </c:pt>
                <c:pt idx="31">
                  <c:v>-5.9530000000000003</c:v>
                </c:pt>
                <c:pt idx="32">
                  <c:v>-7.07</c:v>
                </c:pt>
                <c:pt idx="33">
                  <c:v>-8.2680000000000007</c:v>
                </c:pt>
                <c:pt idx="34">
                  <c:v>-5.3280000000000003</c:v>
                </c:pt>
                <c:pt idx="35">
                  <c:v>-3.9609999999999999</c:v>
                </c:pt>
                <c:pt idx="36">
                  <c:v>-4.0149999999999997</c:v>
                </c:pt>
                <c:pt idx="37">
                  <c:v>-1.3129999999999999</c:v>
                </c:pt>
                <c:pt idx="38">
                  <c:v>0.69699999999999995</c:v>
                </c:pt>
                <c:pt idx="39">
                  <c:v>-0.746</c:v>
                </c:pt>
                <c:pt idx="40">
                  <c:v>0.79900000000000004</c:v>
                </c:pt>
                <c:pt idx="41">
                  <c:v>1.6240000000000001</c:v>
                </c:pt>
                <c:pt idx="42">
                  <c:v>5.1029999999999998</c:v>
                </c:pt>
                <c:pt idx="43">
                  <c:v>4.22</c:v>
                </c:pt>
                <c:pt idx="44">
                  <c:v>7.1680000000000001</c:v>
                </c:pt>
                <c:pt idx="45">
                  <c:v>9.3219999999999992</c:v>
                </c:pt>
                <c:pt idx="46">
                  <c:v>4.7910000000000004</c:v>
                </c:pt>
                <c:pt idx="47">
                  <c:v>4.4530000000000003</c:v>
                </c:pt>
                <c:pt idx="48">
                  <c:v>4.1130000000000004</c:v>
                </c:pt>
                <c:pt idx="49">
                  <c:v>5.1740000000000004</c:v>
                </c:pt>
                <c:pt idx="50">
                  <c:v>7.9459999999999997</c:v>
                </c:pt>
                <c:pt idx="51">
                  <c:v>13.192</c:v>
                </c:pt>
                <c:pt idx="52">
                  <c:v>13.407</c:v>
                </c:pt>
                <c:pt idx="53">
                  <c:v>17.343</c:v>
                </c:pt>
                <c:pt idx="54">
                  <c:v>10.754</c:v>
                </c:pt>
                <c:pt idx="55">
                  <c:v>14.281000000000001</c:v>
                </c:pt>
                <c:pt idx="56">
                  <c:v>22.408999999999999</c:v>
                </c:pt>
                <c:pt idx="57">
                  <c:v>4.9409999999999998</c:v>
                </c:pt>
                <c:pt idx="58">
                  <c:v>8.9979999999999993</c:v>
                </c:pt>
                <c:pt idx="59">
                  <c:v>14.715999999999999</c:v>
                </c:pt>
                <c:pt idx="60">
                  <c:v>22.318999999999999</c:v>
                </c:pt>
                <c:pt idx="61">
                  <c:v>26.082000000000001</c:v>
                </c:pt>
                <c:pt idx="62">
                  <c:v>15.843999999999999</c:v>
                </c:pt>
                <c:pt idx="63">
                  <c:v>10.331</c:v>
                </c:pt>
              </c:numCache>
            </c:numRef>
          </c:yVal>
        </c:ser>
        <c:ser>
          <c:idx val="1"/>
          <c:order val="1"/>
          <c:tx>
            <c:v>takym_korjattu</c:v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LK_koord_muunn!$P$10:$P$100</c:f>
              <c:numCache>
                <c:formatCode>General</c:formatCode>
                <c:ptCount val="91"/>
                <c:pt idx="0">
                  <c:v>11.995751873216619</c:v>
                </c:pt>
                <c:pt idx="1">
                  <c:v>5.3583055793246208</c:v>
                </c:pt>
                <c:pt idx="2">
                  <c:v>1.7841525841049353</c:v>
                </c:pt>
                <c:pt idx="3">
                  <c:v>-1.0662103137154064</c:v>
                </c:pt>
                <c:pt idx="4">
                  <c:v>-3.132590109751396</c:v>
                </c:pt>
                <c:pt idx="5">
                  <c:v>-7.5285268939046261</c:v>
                </c:pt>
                <c:pt idx="6">
                  <c:v>-9.8390337904922109</c:v>
                </c:pt>
                <c:pt idx="7">
                  <c:v>-14.419732753091207</c:v>
                </c:pt>
                <c:pt idx="8">
                  <c:v>-14.729470124474382</c:v>
                </c:pt>
                <c:pt idx="9">
                  <c:v>-11.523218522943459</c:v>
                </c:pt>
                <c:pt idx="10">
                  <c:v>-21.488396491770022</c:v>
                </c:pt>
                <c:pt idx="11">
                  <c:v>-18.86919624510362</c:v>
                </c:pt>
                <c:pt idx="12">
                  <c:v>-21.602614866477289</c:v>
                </c:pt>
                <c:pt idx="13">
                  <c:v>-27.399348450905965</c:v>
                </c:pt>
                <c:pt idx="14">
                  <c:v>-34.04627086971373</c:v>
                </c:pt>
                <c:pt idx="15">
                  <c:v>-39.405360919650555</c:v>
                </c:pt>
                <c:pt idx="16">
                  <c:v>-35.275261522800442</c:v>
                </c:pt>
                <c:pt idx="17">
                  <c:v>-27.418796837772408</c:v>
                </c:pt>
                <c:pt idx="18">
                  <c:v>-33.475489689472084</c:v>
                </c:pt>
                <c:pt idx="19">
                  <c:v>-40.863791123538192</c:v>
                </c:pt>
                <c:pt idx="20">
                  <c:v>-38.637322110929226</c:v>
                </c:pt>
                <c:pt idx="21">
                  <c:v>-43.945577742892013</c:v>
                </c:pt>
                <c:pt idx="22">
                  <c:v>-34.904364033291081</c:v>
                </c:pt>
                <c:pt idx="23">
                  <c:v>-13.398842172174932</c:v>
                </c:pt>
                <c:pt idx="24">
                  <c:v>-25.024940056663823</c:v>
                </c:pt>
                <c:pt idx="25">
                  <c:v>-29.765949376394161</c:v>
                </c:pt>
                <c:pt idx="26">
                  <c:v>-45.214542174274172</c:v>
                </c:pt>
                <c:pt idx="27">
                  <c:v>-51.477666147535778</c:v>
                </c:pt>
                <c:pt idx="28">
                  <c:v>-43.694523488656273</c:v>
                </c:pt>
                <c:pt idx="29">
                  <c:v>-53.765831117814116</c:v>
                </c:pt>
                <c:pt idx="30">
                  <c:v>-35.24498780267183</c:v>
                </c:pt>
                <c:pt idx="31">
                  <c:v>-25.997970750135135</c:v>
                </c:pt>
                <c:pt idx="32">
                  <c:v>-32.619754553176207</c:v>
                </c:pt>
                <c:pt idx="33">
                  <c:v>-45.837393556802738</c:v>
                </c:pt>
                <c:pt idx="34">
                  <c:v>-54.207745188654656</c:v>
                </c:pt>
                <c:pt idx="35">
                  <c:v>-38.48007184964095</c:v>
                </c:pt>
                <c:pt idx="36">
                  <c:v>-28.814676858269554</c:v>
                </c:pt>
                <c:pt idx="37">
                  <c:v>-21.750237647902534</c:v>
                </c:pt>
                <c:pt idx="38">
                  <c:v>-27.257958777429469</c:v>
                </c:pt>
                <c:pt idx="39">
                  <c:v>-52.200983046598196</c:v>
                </c:pt>
                <c:pt idx="40">
                  <c:v>-47.308475078026106</c:v>
                </c:pt>
                <c:pt idx="41">
                  <c:v>-55.681942768951764</c:v>
                </c:pt>
                <c:pt idx="42">
                  <c:v>-53.142235204908737</c:v>
                </c:pt>
                <c:pt idx="43">
                  <c:v>-41.074293781754932</c:v>
                </c:pt>
                <c:pt idx="44">
                  <c:v>-49.576384661994595</c:v>
                </c:pt>
                <c:pt idx="45">
                  <c:v>-40.595297076859715</c:v>
                </c:pt>
                <c:pt idx="46">
                  <c:v>-33.937584397095293</c:v>
                </c:pt>
                <c:pt idx="47">
                  <c:v>-28.518655192098333</c:v>
                </c:pt>
                <c:pt idx="48">
                  <c:v>-21.746316369734192</c:v>
                </c:pt>
                <c:pt idx="49">
                  <c:v>-16.511693938723145</c:v>
                </c:pt>
                <c:pt idx="50">
                  <c:v>-23.640521823087681</c:v>
                </c:pt>
                <c:pt idx="51">
                  <c:v>-34.23521469855973</c:v>
                </c:pt>
                <c:pt idx="52">
                  <c:v>-20.291094795271338</c:v>
                </c:pt>
                <c:pt idx="53">
                  <c:v>-25.17756939273951</c:v>
                </c:pt>
                <c:pt idx="54">
                  <c:v>-14.46803355088114</c:v>
                </c:pt>
                <c:pt idx="55">
                  <c:v>-16.264306072999524</c:v>
                </c:pt>
                <c:pt idx="56">
                  <c:v>-15.973481002278978</c:v>
                </c:pt>
                <c:pt idx="57">
                  <c:v>-2.2689451319828575</c:v>
                </c:pt>
                <c:pt idx="58">
                  <c:v>-1.6224028808978352</c:v>
                </c:pt>
                <c:pt idx="59">
                  <c:v>-4.6380338602305846</c:v>
                </c:pt>
                <c:pt idx="60">
                  <c:v>-5.3394356647717949</c:v>
                </c:pt>
                <c:pt idx="61">
                  <c:v>-1.4930194544190769</c:v>
                </c:pt>
                <c:pt idx="62">
                  <c:v>-0.19183463203753232</c:v>
                </c:pt>
                <c:pt idx="63">
                  <c:v>1.8736647049855535</c:v>
                </c:pt>
              </c:numCache>
            </c:numRef>
          </c:xVal>
          <c:yVal>
            <c:numRef>
              <c:f>LK_koord_muunn!$Q$10:$Q$100</c:f>
              <c:numCache>
                <c:formatCode>General</c:formatCode>
                <c:ptCount val="91"/>
                <c:pt idx="0">
                  <c:v>-7.9567168890969784</c:v>
                </c:pt>
                <c:pt idx="1">
                  <c:v>-12.326136345000451</c:v>
                </c:pt>
                <c:pt idx="2">
                  <c:v>-8.5433851504545899</c:v>
                </c:pt>
                <c:pt idx="3">
                  <c:v>-21.328244949738867</c:v>
                </c:pt>
                <c:pt idx="4">
                  <c:v>-19.33229617586171</c:v>
                </c:pt>
                <c:pt idx="5">
                  <c:v>-26.862878430629227</c:v>
                </c:pt>
                <c:pt idx="6">
                  <c:v>-21.578331791545676</c:v>
                </c:pt>
                <c:pt idx="7">
                  <c:v>-26.85494173931237</c:v>
                </c:pt>
                <c:pt idx="8">
                  <c:v>-23.448349911073706</c:v>
                </c:pt>
                <c:pt idx="9">
                  <c:v>-17.261121609567148</c:v>
                </c:pt>
                <c:pt idx="10">
                  <c:v>-26.503058991906748</c:v>
                </c:pt>
                <c:pt idx="11">
                  <c:v>-22.098198011412926</c:v>
                </c:pt>
                <c:pt idx="12">
                  <c:v>-23.193423260033455</c:v>
                </c:pt>
                <c:pt idx="13">
                  <c:v>-30.624926485454584</c:v>
                </c:pt>
                <c:pt idx="14">
                  <c:v>-38.604624741826548</c:v>
                </c:pt>
                <c:pt idx="15">
                  <c:v>-39.279013476439218</c:v>
                </c:pt>
                <c:pt idx="16">
                  <c:v>-34.953282480807189</c:v>
                </c:pt>
                <c:pt idx="17">
                  <c:v>-25.656281707930603</c:v>
                </c:pt>
                <c:pt idx="18">
                  <c:v>-30.397871977313486</c:v>
                </c:pt>
                <c:pt idx="19">
                  <c:v>-34.295107133316847</c:v>
                </c:pt>
                <c:pt idx="20">
                  <c:v>-29.165069327983467</c:v>
                </c:pt>
                <c:pt idx="21">
                  <c:v>-31.968534827913434</c:v>
                </c:pt>
                <c:pt idx="22">
                  <c:v>-22.382704663958666</c:v>
                </c:pt>
                <c:pt idx="23">
                  <c:v>-9.3890801994383395</c:v>
                </c:pt>
                <c:pt idx="24">
                  <c:v>-11.756196957491726</c:v>
                </c:pt>
                <c:pt idx="25">
                  <c:v>-14.870921256580804</c:v>
                </c:pt>
                <c:pt idx="26">
                  <c:v>-20.382947471324194</c:v>
                </c:pt>
                <c:pt idx="27">
                  <c:v>-22.670113014956328</c:v>
                </c:pt>
                <c:pt idx="28">
                  <c:v>-13.856539942132223</c:v>
                </c:pt>
                <c:pt idx="29">
                  <c:v>-14.49203776777321</c:v>
                </c:pt>
                <c:pt idx="30">
                  <c:v>-9.113543240152195</c:v>
                </c:pt>
                <c:pt idx="31">
                  <c:v>-5.9840668087829902</c:v>
                </c:pt>
                <c:pt idx="32">
                  <c:v>-7.1047955850571718</c:v>
                </c:pt>
                <c:pt idx="33">
                  <c:v>-8.297032859593342</c:v>
                </c:pt>
                <c:pt idx="34">
                  <c:v>-5.3433520751341677</c:v>
                </c:pt>
                <c:pt idx="35">
                  <c:v>-3.9789997545143789</c:v>
                </c:pt>
                <c:pt idx="36">
                  <c:v>-4.0339944763050406</c:v>
                </c:pt>
                <c:pt idx="37">
                  <c:v>-1.3216430040584979</c:v>
                </c:pt>
                <c:pt idx="38">
                  <c:v>0.70020997559681342</c:v>
                </c:pt>
                <c:pt idx="39">
                  <c:v>-0.74836523469832905</c:v>
                </c:pt>
                <c:pt idx="40">
                  <c:v>0.80194062983648806</c:v>
                </c:pt>
                <c:pt idx="41">
                  <c:v>1.6279159475908704</c:v>
                </c:pt>
                <c:pt idx="42">
                  <c:v>5.1189162514043698</c:v>
                </c:pt>
                <c:pt idx="43">
                  <c:v>4.2337392774726021</c:v>
                </c:pt>
                <c:pt idx="44">
                  <c:v>7.1903914300752154</c:v>
                </c:pt>
                <c:pt idx="45">
                  <c:v>9.3545597308173782</c:v>
                </c:pt>
                <c:pt idx="46">
                  <c:v>4.811071335261083</c:v>
                </c:pt>
                <c:pt idx="47">
                  <c:v>4.4766487440219223</c:v>
                </c:pt>
                <c:pt idx="48">
                  <c:v>4.1414362748861757</c:v>
                </c:pt>
                <c:pt idx="49">
                  <c:v>5.221336293787652</c:v>
                </c:pt>
                <c:pt idx="50">
                  <c:v>7.9914739388349663</c:v>
                </c:pt>
                <c:pt idx="51">
                  <c:v>13.249749231455731</c:v>
                </c:pt>
                <c:pt idx="52">
                  <c:v>13.486154467588877</c:v>
                </c:pt>
                <c:pt idx="53">
                  <c:v>17.440371689031487</c:v>
                </c:pt>
                <c:pt idx="54">
                  <c:v>10.842455247817126</c:v>
                </c:pt>
                <c:pt idx="55">
                  <c:v>14.393663941780146</c:v>
                </c:pt>
                <c:pt idx="56">
                  <c:v>22.533820319802935</c:v>
                </c:pt>
                <c:pt idx="57">
                  <c:v>5.0958444986942268</c:v>
                </c:pt>
                <c:pt idx="58">
                  <c:v>9.1525900453408919</c:v>
                </c:pt>
                <c:pt idx="59">
                  <c:v>14.85058883532491</c:v>
                </c:pt>
                <c:pt idx="60">
                  <c:v>22.506301152415805</c:v>
                </c:pt>
                <c:pt idx="61">
                  <c:v>26.258215381091279</c:v>
                </c:pt>
                <c:pt idx="62">
                  <c:v>15.996989000014009</c:v>
                </c:pt>
                <c:pt idx="63">
                  <c:v>10.468810204005274</c:v>
                </c:pt>
              </c:numCache>
            </c:numRef>
          </c:yVal>
        </c:ser>
        <c:ser>
          <c:idx val="2"/>
          <c:order val="2"/>
          <c:tx>
            <c:v>ilmakuva</c:v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LK_koord_muunn!$T$10:$T$100</c:f>
              <c:numCache>
                <c:formatCode>General</c:formatCode>
                <c:ptCount val="91"/>
                <c:pt idx="0">
                  <c:v>11.55609187012835</c:v>
                </c:pt>
                <c:pt idx="1">
                  <c:v>4.9230135885804938</c:v>
                </c:pt>
                <c:pt idx="2">
                  <c:v>1.6443960786812482</c:v>
                </c:pt>
                <c:pt idx="3">
                  <c:v>-1.2670672374408491</c:v>
                </c:pt>
                <c:pt idx="4">
                  <c:v>-3.7350043814298468</c:v>
                </c:pt>
                <c:pt idx="5">
                  <c:v>-7.7372533770642935</c:v>
                </c:pt>
                <c:pt idx="6">
                  <c:v>-9.7902127378143753</c:v>
                </c:pt>
                <c:pt idx="7">
                  <c:v>-13.926053817175909</c:v>
                </c:pt>
                <c:pt idx="8">
                  <c:v>-14.931301931234131</c:v>
                </c:pt>
                <c:pt idx="9">
                  <c:v>-12.187557536086462</c:v>
                </c:pt>
                <c:pt idx="10">
                  <c:v>-21.571163360374712</c:v>
                </c:pt>
                <c:pt idx="11">
                  <c:v>-18.764445100871054</c:v>
                </c:pt>
                <c:pt idx="12">
                  <c:v>-22.521196462390456</c:v>
                </c:pt>
                <c:pt idx="13">
                  <c:v>-27.483862870292356</c:v>
                </c:pt>
                <c:pt idx="14">
                  <c:v>-33.831567030331087</c:v>
                </c:pt>
                <c:pt idx="15">
                  <c:v>-39.122372353034621</c:v>
                </c:pt>
                <c:pt idx="16">
                  <c:v>-34.997709084542308</c:v>
                </c:pt>
                <c:pt idx="17">
                  <c:v>-27.435881016323172</c:v>
                </c:pt>
                <c:pt idx="18">
                  <c:v>-33.129854095894387</c:v>
                </c:pt>
                <c:pt idx="19">
                  <c:v>-40.511958076608693</c:v>
                </c:pt>
                <c:pt idx="20">
                  <c:v>-38.285141797247142</c:v>
                </c:pt>
                <c:pt idx="21">
                  <c:v>-44.043811157699366</c:v>
                </c:pt>
                <c:pt idx="22">
                  <c:v>-35.093398944203109</c:v>
                </c:pt>
                <c:pt idx="23">
                  <c:v>-13.230543564814749</c:v>
                </c:pt>
                <c:pt idx="24">
                  <c:v>-25.099810518088027</c:v>
                </c:pt>
                <c:pt idx="25">
                  <c:v>-29.774766068157028</c:v>
                </c:pt>
                <c:pt idx="26">
                  <c:v>-45.175698940078668</c:v>
                </c:pt>
                <c:pt idx="27">
                  <c:v>-51.708528389371033</c:v>
                </c:pt>
                <c:pt idx="28">
                  <c:v>-43.514497508363874</c:v>
                </c:pt>
                <c:pt idx="29">
                  <c:v>-53.858216063808662</c:v>
                </c:pt>
                <c:pt idx="30">
                  <c:v>-35.618621523299055</c:v>
                </c:pt>
                <c:pt idx="31">
                  <c:v>-25.297203820992166</c:v>
                </c:pt>
                <c:pt idx="32">
                  <c:v>-32.374713251140825</c:v>
                </c:pt>
                <c:pt idx="33">
                  <c:v>-46.290096690631877</c:v>
                </c:pt>
                <c:pt idx="34">
                  <c:v>-54.573653559090452</c:v>
                </c:pt>
                <c:pt idx="35">
                  <c:v>-39.044303831885863</c:v>
                </c:pt>
                <c:pt idx="36">
                  <c:v>-28.836069043510285</c:v>
                </c:pt>
                <c:pt idx="37">
                  <c:v>-21.368117858654006</c:v>
                </c:pt>
                <c:pt idx="38">
                  <c:v>-27.05760765122649</c:v>
                </c:pt>
                <c:pt idx="39">
                  <c:v>-52.174799380311832</c:v>
                </c:pt>
                <c:pt idx="40">
                  <c:v>-47.359320247343035</c:v>
                </c:pt>
                <c:pt idx="41">
                  <c:v>-56.678994396343406</c:v>
                </c:pt>
                <c:pt idx="42">
                  <c:v>-53.462218713793973</c:v>
                </c:pt>
                <c:pt idx="43">
                  <c:v>-41.028770607862562</c:v>
                </c:pt>
                <c:pt idx="44">
                  <c:v>-49.429816431486955</c:v>
                </c:pt>
                <c:pt idx="45">
                  <c:v>-40.535831909216064</c:v>
                </c:pt>
                <c:pt idx="46">
                  <c:v>-33.67731973624317</c:v>
                </c:pt>
                <c:pt idx="47">
                  <c:v>-28.302423479364119</c:v>
                </c:pt>
                <c:pt idx="48">
                  <c:v>-21.141590742921426</c:v>
                </c:pt>
                <c:pt idx="49">
                  <c:v>-16.492732348964555</c:v>
                </c:pt>
                <c:pt idx="50">
                  <c:v>-23.510759538300775</c:v>
                </c:pt>
                <c:pt idx="51">
                  <c:v>-34.265880587901655</c:v>
                </c:pt>
                <c:pt idx="52">
                  <c:v>-20.203237209329778</c:v>
                </c:pt>
                <c:pt idx="53">
                  <c:v>-25.520097855912905</c:v>
                </c:pt>
                <c:pt idx="54">
                  <c:v>-14.327719087086665</c:v>
                </c:pt>
                <c:pt idx="55">
                  <c:v>-16.37985109293766</c:v>
                </c:pt>
                <c:pt idx="56">
                  <c:v>-16.489586153288869</c:v>
                </c:pt>
                <c:pt idx="57">
                  <c:v>-2.3825860218504178</c:v>
                </c:pt>
                <c:pt idx="58">
                  <c:v>-1.4523896029823766</c:v>
                </c:pt>
                <c:pt idx="59">
                  <c:v>-4.7293782776557931</c:v>
                </c:pt>
                <c:pt idx="60">
                  <c:v>-5.6873783104265794</c:v>
                </c:pt>
                <c:pt idx="61">
                  <c:v>-1.7257893897202345</c:v>
                </c:pt>
                <c:pt idx="62">
                  <c:v>-0.18385712066317828</c:v>
                </c:pt>
                <c:pt idx="63">
                  <c:v>1.8455289800644341</c:v>
                </c:pt>
              </c:numCache>
            </c:numRef>
          </c:xVal>
          <c:yVal>
            <c:numRef>
              <c:f>LK_koord_muunn!$U$10:$U$100</c:f>
              <c:numCache>
                <c:formatCode>General</c:formatCode>
                <c:ptCount val="91"/>
                <c:pt idx="0">
                  <c:v>-8.1183943773262612</c:v>
                </c:pt>
                <c:pt idx="1">
                  <c:v>-12.359817783428134</c:v>
                </c:pt>
                <c:pt idx="2">
                  <c:v>-8.1090922901466076</c:v>
                </c:pt>
                <c:pt idx="3">
                  <c:v>-20.938331603008699</c:v>
                </c:pt>
                <c:pt idx="4">
                  <c:v>-19.308826692295508</c:v>
                </c:pt>
                <c:pt idx="5">
                  <c:v>-27.27204231050553</c:v>
                </c:pt>
                <c:pt idx="6">
                  <c:v>-21.758082040434616</c:v>
                </c:pt>
                <c:pt idx="7">
                  <c:v>-27.025568971210625</c:v>
                </c:pt>
                <c:pt idx="8">
                  <c:v>-23.199921806464086</c:v>
                </c:pt>
                <c:pt idx="9">
                  <c:v>-17.022837809969253</c:v>
                </c:pt>
                <c:pt idx="10">
                  <c:v>-26.864323558994101</c:v>
                </c:pt>
                <c:pt idx="11">
                  <c:v>-21.356144856460684</c:v>
                </c:pt>
                <c:pt idx="12">
                  <c:v>-22.82642347280602</c:v>
                </c:pt>
                <c:pt idx="13">
                  <c:v>-30.689148326340462</c:v>
                </c:pt>
                <c:pt idx="14">
                  <c:v>-38.817712277058895</c:v>
                </c:pt>
                <c:pt idx="15">
                  <c:v>-39.199653424688613</c:v>
                </c:pt>
                <c:pt idx="16">
                  <c:v>-35.059985209822521</c:v>
                </c:pt>
                <c:pt idx="17">
                  <c:v>-25.66000349417099</c:v>
                </c:pt>
                <c:pt idx="18">
                  <c:v>-30.532997498477044</c:v>
                </c:pt>
                <c:pt idx="19">
                  <c:v>-33.948248706162552</c:v>
                </c:pt>
                <c:pt idx="20">
                  <c:v>-29.086377743666098</c:v>
                </c:pt>
                <c:pt idx="21">
                  <c:v>-31.728673563362356</c:v>
                </c:pt>
                <c:pt idx="22">
                  <c:v>-22.143397291640095</c:v>
                </c:pt>
                <c:pt idx="23">
                  <c:v>-9.633123326763144</c:v>
                </c:pt>
                <c:pt idx="24">
                  <c:v>-11.2954716665256</c:v>
                </c:pt>
                <c:pt idx="25">
                  <c:v>-15.062073662813983</c:v>
                </c:pt>
                <c:pt idx="26">
                  <c:v>-20.712583964750849</c:v>
                </c:pt>
                <c:pt idx="27">
                  <c:v>-22.380828369886313</c:v>
                </c:pt>
                <c:pt idx="28">
                  <c:v>-13.776157665642728</c:v>
                </c:pt>
                <c:pt idx="29">
                  <c:v>-14.388028928826349</c:v>
                </c:pt>
                <c:pt idx="30">
                  <c:v>-9.0868035076092326</c:v>
                </c:pt>
                <c:pt idx="31">
                  <c:v>-6.1355941602038842</c:v>
                </c:pt>
                <c:pt idx="32">
                  <c:v>-7.6428301268137382</c:v>
                </c:pt>
                <c:pt idx="33">
                  <c:v>-8.4864554827816665</c:v>
                </c:pt>
                <c:pt idx="34">
                  <c:v>-5.5834250657114275</c:v>
                </c:pt>
                <c:pt idx="35">
                  <c:v>-4.0901745719342433</c:v>
                </c:pt>
                <c:pt idx="36">
                  <c:v>-4.2925171309740655</c:v>
                </c:pt>
                <c:pt idx="37">
                  <c:v>-1.5017098818487389</c:v>
                </c:pt>
                <c:pt idx="38">
                  <c:v>0.93945908020090219</c:v>
                </c:pt>
                <c:pt idx="39">
                  <c:v>-0.54016236908487159</c:v>
                </c:pt>
                <c:pt idx="40">
                  <c:v>1.444796250523078</c:v>
                </c:pt>
                <c:pt idx="41">
                  <c:v>1.9097411512982685</c:v>
                </c:pt>
                <c:pt idx="42">
                  <c:v>5.6618011474554226</c:v>
                </c:pt>
                <c:pt idx="43">
                  <c:v>3.6466911767665149</c:v>
                </c:pt>
                <c:pt idx="44">
                  <c:v>7.3006519135534553</c:v>
                </c:pt>
                <c:pt idx="45">
                  <c:v>9.8773822650810423</c:v>
                </c:pt>
                <c:pt idx="46">
                  <c:v>4.3180108277021656</c:v>
                </c:pt>
                <c:pt idx="47">
                  <c:v>4.6229538278179962</c:v>
                </c:pt>
                <c:pt idx="48">
                  <c:v>3.7302195391357147</c:v>
                </c:pt>
                <c:pt idx="49">
                  <c:v>5.382555956562241</c:v>
                </c:pt>
                <c:pt idx="50">
                  <c:v>7.8819347528427679</c:v>
                </c:pt>
                <c:pt idx="51">
                  <c:v>13.03260181815148</c:v>
                </c:pt>
                <c:pt idx="52">
                  <c:v>13.069496419266093</c:v>
                </c:pt>
                <c:pt idx="53">
                  <c:v>17.734546565506488</c:v>
                </c:pt>
                <c:pt idx="54">
                  <c:v>10.548368339500346</c:v>
                </c:pt>
                <c:pt idx="55">
                  <c:v>14.267085084185904</c:v>
                </c:pt>
                <c:pt idx="56">
                  <c:v>22.850048337860862</c:v>
                </c:pt>
                <c:pt idx="57">
                  <c:v>4.9609274177360607</c:v>
                </c:pt>
                <c:pt idx="58">
                  <c:v>9.1561073450501329</c:v>
                </c:pt>
                <c:pt idx="59">
                  <c:v>14.948908500629662</c:v>
                </c:pt>
                <c:pt idx="60">
                  <c:v>22.495075470140701</c:v>
                </c:pt>
                <c:pt idx="61">
                  <c:v>26.22157694185908</c:v>
                </c:pt>
                <c:pt idx="62">
                  <c:v>16.01564999356172</c:v>
                </c:pt>
                <c:pt idx="63">
                  <c:v>10.162950440589713</c:v>
                </c:pt>
              </c:numCache>
            </c:numRef>
          </c:yVal>
        </c:ser>
        <c:axId val="69521408"/>
        <c:axId val="83151872"/>
      </c:scatterChart>
      <c:valAx>
        <c:axId val="69521408"/>
        <c:scaling>
          <c:orientation val="minMax"/>
        </c:scaling>
        <c:axPos val="b"/>
        <c:numFmt formatCode="General" sourceLinked="1"/>
        <c:tickLblPos val="nextTo"/>
        <c:crossAx val="83151872"/>
        <c:crosses val="autoZero"/>
        <c:crossBetween val="midCat"/>
      </c:valAx>
      <c:valAx>
        <c:axId val="83151872"/>
        <c:scaling>
          <c:orientation val="minMax"/>
        </c:scaling>
        <c:axPos val="l"/>
        <c:majorGridlines/>
        <c:numFmt formatCode="General" sourceLinked="1"/>
        <c:tickLblPos val="nextTo"/>
        <c:crossAx val="69521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295274</xdr:colOff>
      <xdr:row>4</xdr:row>
      <xdr:rowOff>9525</xdr:rowOff>
    </xdr:from>
    <xdr:to>
      <xdr:col>42</xdr:col>
      <xdr:colOff>38100</xdr:colOff>
      <xdr:row>43</xdr:row>
      <xdr:rowOff>95251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topLeftCell="A106" workbookViewId="0">
      <selection activeCell="A66" sqref="A66:J129"/>
    </sheetView>
  </sheetViews>
  <sheetFormatPr defaultRowHeight="15"/>
  <sheetData>
    <row r="1" spans="1:10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1:10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t="s">
        <v>0</v>
      </c>
      <c r="B3">
        <v>1</v>
      </c>
      <c r="C3">
        <v>1.51</v>
      </c>
      <c r="D3">
        <v>1.1499999999999999</v>
      </c>
      <c r="E3">
        <v>339.38380000000001</v>
      </c>
      <c r="F3">
        <v>89.374499999999998</v>
      </c>
      <c r="G3">
        <v>11.656000000000001</v>
      </c>
      <c r="H3">
        <v>10.928000000000001</v>
      </c>
      <c r="I3">
        <v>-4.0540000000000003</v>
      </c>
      <c r="J3">
        <v>0.435</v>
      </c>
    </row>
    <row r="4" spans="1:10">
      <c r="A4" t="s">
        <v>1</v>
      </c>
      <c r="B4">
        <v>1</v>
      </c>
      <c r="C4">
        <v>1.51</v>
      </c>
      <c r="D4">
        <v>1.1499999999999999</v>
      </c>
      <c r="E4">
        <v>276.26589999999999</v>
      </c>
      <c r="F4">
        <v>89.442700000000002</v>
      </c>
      <c r="G4">
        <v>35.503</v>
      </c>
      <c r="H4">
        <v>3.988</v>
      </c>
      <c r="I4">
        <v>-35.277999999999999</v>
      </c>
      <c r="J4">
        <v>0.52</v>
      </c>
    </row>
    <row r="5" spans="1:10">
      <c r="A5" t="s">
        <v>2</v>
      </c>
      <c r="B5">
        <v>1</v>
      </c>
      <c r="C5">
        <v>1.51</v>
      </c>
      <c r="D5">
        <v>1.1499999999999999</v>
      </c>
      <c r="E5">
        <v>228.42500000000001</v>
      </c>
      <c r="F5">
        <v>90.1751</v>
      </c>
      <c r="G5">
        <v>38.334000000000003</v>
      </c>
      <c r="H5">
        <v>-25.292999999999999</v>
      </c>
      <c r="I5">
        <v>-28.803999999999998</v>
      </c>
      <c r="J5">
        <v>0.161</v>
      </c>
    </row>
    <row r="6" spans="1:10">
      <c r="A6" t="s">
        <v>3</v>
      </c>
      <c r="B6">
        <v>1</v>
      </c>
      <c r="C6">
        <v>1.51</v>
      </c>
      <c r="D6">
        <v>1.1499999999999999</v>
      </c>
      <c r="E6">
        <v>172.285</v>
      </c>
      <c r="F6">
        <v>90.43</v>
      </c>
      <c r="G6">
        <v>18.567</v>
      </c>
      <c r="H6">
        <v>-18.405999999999999</v>
      </c>
      <c r="I6">
        <v>2.4289999999999998</v>
      </c>
      <c r="J6">
        <v>0.127</v>
      </c>
    </row>
    <row r="7" spans="1:10">
      <c r="A7">
        <v>10</v>
      </c>
      <c r="B7">
        <v>1</v>
      </c>
      <c r="C7">
        <v>1.51</v>
      </c>
      <c r="D7">
        <v>1.1499999999999999</v>
      </c>
      <c r="E7">
        <v>171.02549999999999</v>
      </c>
      <c r="F7">
        <v>90.561599999999999</v>
      </c>
      <c r="G7">
        <v>17.613</v>
      </c>
      <c r="H7">
        <v>-17.396000000000001</v>
      </c>
      <c r="I7">
        <v>2.74</v>
      </c>
      <c r="J7">
        <v>7.0999999999999994E-2</v>
      </c>
    </row>
    <row r="8" spans="1:10">
      <c r="A8">
        <v>11</v>
      </c>
      <c r="B8">
        <v>1</v>
      </c>
      <c r="C8">
        <v>1.51</v>
      </c>
      <c r="D8">
        <v>1.1499999999999999</v>
      </c>
      <c r="E8">
        <v>172.02549999999999</v>
      </c>
      <c r="F8">
        <v>91</v>
      </c>
      <c r="G8">
        <v>11.872</v>
      </c>
      <c r="H8">
        <v>-11.756</v>
      </c>
      <c r="I8">
        <v>1.6419999999999999</v>
      </c>
      <c r="J8">
        <v>0.152</v>
      </c>
    </row>
    <row r="9" spans="1:10">
      <c r="A9">
        <v>12</v>
      </c>
      <c r="B9">
        <v>1</v>
      </c>
      <c r="C9">
        <v>1.51</v>
      </c>
      <c r="D9">
        <v>1.1499999999999999</v>
      </c>
      <c r="E9">
        <v>176.47190000000001</v>
      </c>
      <c r="F9">
        <v>91.233400000000003</v>
      </c>
      <c r="G9">
        <v>6.4210000000000003</v>
      </c>
      <c r="H9">
        <v>-6.4089999999999998</v>
      </c>
      <c r="I9">
        <v>0.35899999999999999</v>
      </c>
      <c r="J9">
        <v>0.20300000000000001</v>
      </c>
    </row>
    <row r="10" spans="1:10">
      <c r="A10">
        <v>13</v>
      </c>
      <c r="B10">
        <v>1</v>
      </c>
      <c r="C10">
        <v>1.51</v>
      </c>
      <c r="D10">
        <v>1.1499999999999999</v>
      </c>
      <c r="E10">
        <v>245.02260000000001</v>
      </c>
      <c r="F10">
        <v>104.0655</v>
      </c>
      <c r="G10">
        <v>1.2190000000000001</v>
      </c>
      <c r="H10">
        <v>-0.499</v>
      </c>
      <c r="I10">
        <v>-1.0720000000000001</v>
      </c>
      <c r="J10">
        <v>6.2E-2</v>
      </c>
    </row>
    <row r="11" spans="1:10">
      <c r="A11">
        <v>14</v>
      </c>
      <c r="B11">
        <v>1</v>
      </c>
      <c r="C11">
        <v>1.51</v>
      </c>
      <c r="D11">
        <v>1.1499999999999999</v>
      </c>
      <c r="E11">
        <v>331.54399999999998</v>
      </c>
      <c r="F11">
        <v>90.070499999999996</v>
      </c>
      <c r="G11">
        <v>5.4390000000000001</v>
      </c>
      <c r="H11">
        <v>4.798</v>
      </c>
      <c r="I11">
        <v>-2.56</v>
      </c>
      <c r="J11">
        <v>0.34799999999999998</v>
      </c>
    </row>
    <row r="12" spans="1:10">
      <c r="A12">
        <v>15</v>
      </c>
      <c r="B12">
        <v>1</v>
      </c>
      <c r="C12">
        <v>1.51</v>
      </c>
      <c r="D12">
        <v>1.1499999999999999</v>
      </c>
      <c r="E12">
        <v>341.29469999999998</v>
      </c>
      <c r="F12">
        <v>90.343000000000004</v>
      </c>
      <c r="G12">
        <v>10.646000000000001</v>
      </c>
      <c r="H12">
        <v>10.095000000000001</v>
      </c>
      <c r="I12">
        <v>-3.3780000000000001</v>
      </c>
      <c r="J12">
        <v>0.253</v>
      </c>
    </row>
    <row r="13" spans="1:10">
      <c r="A13">
        <v>16</v>
      </c>
      <c r="B13">
        <v>1</v>
      </c>
      <c r="C13">
        <v>1.51</v>
      </c>
      <c r="D13">
        <v>1.1499999999999999</v>
      </c>
      <c r="E13">
        <v>322.00310000000002</v>
      </c>
      <c r="F13">
        <v>89.572900000000004</v>
      </c>
      <c r="G13">
        <v>11.766</v>
      </c>
      <c r="H13">
        <v>9.2729999999999997</v>
      </c>
      <c r="I13">
        <v>-7.2430000000000003</v>
      </c>
      <c r="J13">
        <v>0.36799999999999999</v>
      </c>
    </row>
    <row r="14" spans="1:10">
      <c r="A14">
        <v>17</v>
      </c>
      <c r="B14">
        <v>1</v>
      </c>
      <c r="C14">
        <v>1.51</v>
      </c>
      <c r="D14">
        <v>1.1499999999999999</v>
      </c>
      <c r="E14">
        <v>301.32240000000002</v>
      </c>
      <c r="F14">
        <v>90.323499999999996</v>
      </c>
      <c r="G14">
        <v>7.0270000000000001</v>
      </c>
      <c r="H14">
        <v>3.6749999999999998</v>
      </c>
      <c r="I14">
        <v>-5.9889999999999999</v>
      </c>
      <c r="J14">
        <v>0.29299999999999998</v>
      </c>
    </row>
    <row r="15" spans="1:10">
      <c r="A15">
        <v>18</v>
      </c>
      <c r="B15">
        <v>1</v>
      </c>
      <c r="C15">
        <v>1.51</v>
      </c>
      <c r="D15">
        <v>1.1499999999999999</v>
      </c>
      <c r="E15">
        <v>252.36160000000001</v>
      </c>
      <c r="F15">
        <v>90.313100000000006</v>
      </c>
      <c r="G15">
        <v>5.0439999999999996</v>
      </c>
      <c r="H15">
        <v>-1.508</v>
      </c>
      <c r="I15">
        <v>-4.8129999999999997</v>
      </c>
      <c r="J15">
        <v>0.313</v>
      </c>
    </row>
    <row r="16" spans="1:10">
      <c r="A16">
        <v>19</v>
      </c>
      <c r="B16">
        <v>1</v>
      </c>
      <c r="C16">
        <v>1.51</v>
      </c>
      <c r="D16">
        <v>1.1499999999999999</v>
      </c>
      <c r="E16">
        <v>206.54</v>
      </c>
      <c r="F16">
        <v>91.221100000000007</v>
      </c>
      <c r="G16">
        <v>7.9980000000000002</v>
      </c>
      <c r="H16">
        <v>-7.13</v>
      </c>
      <c r="I16">
        <v>-3.617</v>
      </c>
      <c r="J16">
        <v>0.16800000000000001</v>
      </c>
    </row>
    <row r="17" spans="1:10">
      <c r="A17">
        <v>20</v>
      </c>
      <c r="B17">
        <v>1</v>
      </c>
      <c r="C17">
        <v>1.51</v>
      </c>
      <c r="D17">
        <v>1.1499999999999999</v>
      </c>
      <c r="E17">
        <v>190.3629</v>
      </c>
      <c r="F17">
        <v>90.530299999999997</v>
      </c>
      <c r="G17">
        <v>12.901</v>
      </c>
      <c r="H17">
        <v>-12.679</v>
      </c>
      <c r="I17">
        <v>-2.3740000000000001</v>
      </c>
      <c r="J17">
        <v>0.16</v>
      </c>
    </row>
    <row r="18" spans="1:10">
      <c r="A18">
        <v>21</v>
      </c>
      <c r="B18">
        <v>1</v>
      </c>
      <c r="C18">
        <v>1.51</v>
      </c>
      <c r="D18">
        <v>1.1499999999999999</v>
      </c>
      <c r="E18">
        <v>184.0933</v>
      </c>
      <c r="F18">
        <v>90.501199999999997</v>
      </c>
      <c r="G18">
        <v>18.105</v>
      </c>
      <c r="H18">
        <v>-18.056000000000001</v>
      </c>
      <c r="I18">
        <v>-1.3129999999999999</v>
      </c>
      <c r="J18">
        <v>9.5000000000000001E-2</v>
      </c>
    </row>
    <row r="19" spans="1:10">
      <c r="A19">
        <v>22</v>
      </c>
      <c r="B19">
        <v>1</v>
      </c>
      <c r="C19">
        <v>1.51</v>
      </c>
      <c r="D19">
        <v>1.1499999999999999</v>
      </c>
      <c r="E19">
        <v>195.2448</v>
      </c>
      <c r="F19">
        <v>90.465900000000005</v>
      </c>
      <c r="G19">
        <v>19.315000000000001</v>
      </c>
      <c r="H19">
        <v>-18.619</v>
      </c>
      <c r="I19">
        <v>-5.133</v>
      </c>
      <c r="J19">
        <v>9.6000000000000002E-2</v>
      </c>
    </row>
    <row r="20" spans="1:10">
      <c r="A20">
        <v>23</v>
      </c>
      <c r="B20">
        <v>1</v>
      </c>
      <c r="C20">
        <v>1.51</v>
      </c>
      <c r="D20">
        <v>1.1499999999999999</v>
      </c>
      <c r="E20">
        <v>205.56460000000001</v>
      </c>
      <c r="F20">
        <v>90.490200000000002</v>
      </c>
      <c r="G20">
        <v>14.76</v>
      </c>
      <c r="H20">
        <v>-13.271000000000001</v>
      </c>
      <c r="I20">
        <v>-6.4569999999999999</v>
      </c>
      <c r="J20">
        <v>0.14899999999999999</v>
      </c>
    </row>
    <row r="21" spans="1:10">
      <c r="A21">
        <v>24</v>
      </c>
      <c r="B21">
        <v>1</v>
      </c>
      <c r="C21">
        <v>1.51</v>
      </c>
      <c r="D21">
        <v>1.1499999999999999</v>
      </c>
      <c r="E21">
        <v>224.0341</v>
      </c>
      <c r="F21">
        <v>91.081100000000006</v>
      </c>
      <c r="G21">
        <v>10.891</v>
      </c>
      <c r="H21">
        <v>-7.8239999999999998</v>
      </c>
      <c r="I21">
        <v>-7.5720000000000001</v>
      </c>
      <c r="J21">
        <v>0.14299999999999999</v>
      </c>
    </row>
    <row r="22" spans="1:10">
      <c r="A22">
        <v>25</v>
      </c>
      <c r="B22">
        <v>1</v>
      </c>
      <c r="C22">
        <v>1.51</v>
      </c>
      <c r="D22">
        <v>1.1499999999999999</v>
      </c>
      <c r="E22">
        <v>254.06229999999999</v>
      </c>
      <c r="F22">
        <v>91.001000000000005</v>
      </c>
      <c r="G22">
        <v>9.15</v>
      </c>
      <c r="H22">
        <v>-2.5049999999999999</v>
      </c>
      <c r="I22">
        <v>-8.7989999999999995</v>
      </c>
      <c r="J22">
        <v>0.19900000000000001</v>
      </c>
    </row>
    <row r="23" spans="1:10">
      <c r="A23">
        <v>26</v>
      </c>
      <c r="B23">
        <v>1</v>
      </c>
      <c r="C23">
        <v>1.51</v>
      </c>
      <c r="D23">
        <v>1.1499999999999999</v>
      </c>
      <c r="E23">
        <v>285.31049999999999</v>
      </c>
      <c r="F23">
        <v>90.242800000000003</v>
      </c>
      <c r="G23">
        <v>10.356999999999999</v>
      </c>
      <c r="H23">
        <v>2.77</v>
      </c>
      <c r="I23">
        <v>-9.9789999999999992</v>
      </c>
      <c r="J23">
        <v>0.28599999999999998</v>
      </c>
    </row>
    <row r="24" spans="1:10">
      <c r="A24">
        <v>27</v>
      </c>
      <c r="B24">
        <v>1</v>
      </c>
      <c r="C24">
        <v>1.51</v>
      </c>
      <c r="D24">
        <v>1.1499999999999999</v>
      </c>
      <c r="E24">
        <v>307.29590000000002</v>
      </c>
      <c r="F24">
        <v>89.573499999999996</v>
      </c>
      <c r="G24">
        <v>14.178000000000001</v>
      </c>
      <c r="H24">
        <v>8.6310000000000002</v>
      </c>
      <c r="I24">
        <v>-11.247999999999999</v>
      </c>
      <c r="J24">
        <v>0.36899999999999999</v>
      </c>
    </row>
    <row r="25" spans="1:10">
      <c r="A25">
        <v>28</v>
      </c>
      <c r="B25">
        <v>1</v>
      </c>
      <c r="C25">
        <v>1.51</v>
      </c>
      <c r="D25">
        <v>1.1499999999999999</v>
      </c>
      <c r="E25">
        <v>290.15359999999998</v>
      </c>
      <c r="F25">
        <v>89.590599999999995</v>
      </c>
      <c r="G25">
        <v>20.344999999999999</v>
      </c>
      <c r="H25">
        <v>7.0449999999999999</v>
      </c>
      <c r="I25">
        <v>-19.087</v>
      </c>
      <c r="J25">
        <v>0.36499999999999999</v>
      </c>
    </row>
    <row r="26" spans="1:10">
      <c r="A26">
        <v>29</v>
      </c>
      <c r="B26">
        <v>1</v>
      </c>
      <c r="C26">
        <v>1.51</v>
      </c>
      <c r="D26">
        <v>1.1499999999999999</v>
      </c>
      <c r="E26">
        <v>273.09140000000002</v>
      </c>
      <c r="F26">
        <v>90.161199999999994</v>
      </c>
      <c r="G26">
        <v>17.722000000000001</v>
      </c>
      <c r="H26">
        <v>0.97499999999999998</v>
      </c>
      <c r="I26">
        <v>-17.695</v>
      </c>
      <c r="J26">
        <v>0.27600000000000002</v>
      </c>
    </row>
    <row r="27" spans="1:10">
      <c r="A27">
        <v>30</v>
      </c>
      <c r="B27">
        <v>1</v>
      </c>
      <c r="C27">
        <v>1.51</v>
      </c>
      <c r="D27">
        <v>1.1499999999999999</v>
      </c>
      <c r="E27">
        <v>254.3947</v>
      </c>
      <c r="F27">
        <v>90.252899999999997</v>
      </c>
      <c r="G27">
        <v>17.155000000000001</v>
      </c>
      <c r="H27">
        <v>-4.5369999999999999</v>
      </c>
      <c r="I27">
        <v>-16.542999999999999</v>
      </c>
      <c r="J27">
        <v>0.23200000000000001</v>
      </c>
    </row>
    <row r="28" spans="1:10">
      <c r="A28">
        <v>31</v>
      </c>
      <c r="B28">
        <v>1</v>
      </c>
      <c r="C28">
        <v>1.51</v>
      </c>
      <c r="D28">
        <v>1.1499999999999999</v>
      </c>
      <c r="E28">
        <v>238.31219999999999</v>
      </c>
      <c r="F28">
        <v>90.363200000000006</v>
      </c>
      <c r="G28">
        <v>18.119</v>
      </c>
      <c r="H28">
        <v>-9.4600000000000009</v>
      </c>
      <c r="I28">
        <v>-15.452</v>
      </c>
      <c r="J28">
        <v>0.16700000000000001</v>
      </c>
    </row>
    <row r="29" spans="1:10">
      <c r="A29">
        <v>32</v>
      </c>
      <c r="B29">
        <v>1</v>
      </c>
      <c r="C29">
        <v>1.51</v>
      </c>
      <c r="D29">
        <v>1.1499999999999999</v>
      </c>
      <c r="E29">
        <v>224.23310000000001</v>
      </c>
      <c r="F29">
        <v>90.363500000000002</v>
      </c>
      <c r="G29">
        <v>20.504999999999999</v>
      </c>
      <c r="H29">
        <v>-14.651</v>
      </c>
      <c r="I29">
        <v>-14.343999999999999</v>
      </c>
      <c r="J29">
        <v>0.14099999999999999</v>
      </c>
    </row>
    <row r="30" spans="1:10">
      <c r="A30">
        <v>33</v>
      </c>
      <c r="B30">
        <v>1</v>
      </c>
      <c r="C30">
        <v>1.51</v>
      </c>
      <c r="D30">
        <v>1.1499999999999999</v>
      </c>
      <c r="E30">
        <v>214.16040000000001</v>
      </c>
      <c r="F30">
        <v>90.202500000000001</v>
      </c>
      <c r="G30">
        <v>23.617999999999999</v>
      </c>
      <c r="H30">
        <v>-19.518000000000001</v>
      </c>
      <c r="I30">
        <v>-13.298</v>
      </c>
      <c r="J30">
        <v>0.219</v>
      </c>
    </row>
    <row r="31" spans="1:10">
      <c r="A31">
        <v>34</v>
      </c>
      <c r="B31">
        <v>1</v>
      </c>
      <c r="C31">
        <v>1.51</v>
      </c>
      <c r="D31">
        <v>1.1499999999999999</v>
      </c>
      <c r="E31">
        <v>204.55250000000001</v>
      </c>
      <c r="F31">
        <v>90.304299999999998</v>
      </c>
      <c r="G31">
        <v>21.649000000000001</v>
      </c>
      <c r="H31">
        <v>-19.632000000000001</v>
      </c>
      <c r="I31">
        <v>-9.1219999999999999</v>
      </c>
      <c r="J31">
        <v>0.16600000000000001</v>
      </c>
    </row>
    <row r="32" spans="1:10">
      <c r="A32">
        <v>35</v>
      </c>
      <c r="B32">
        <v>1</v>
      </c>
      <c r="C32">
        <v>1.51</v>
      </c>
      <c r="D32">
        <v>1.1499999999999999</v>
      </c>
      <c r="E32">
        <v>217.01140000000001</v>
      </c>
      <c r="F32">
        <v>90.424000000000007</v>
      </c>
      <c r="G32">
        <v>17.38</v>
      </c>
      <c r="H32">
        <v>-13.875</v>
      </c>
      <c r="I32">
        <v>-10.464</v>
      </c>
      <c r="J32">
        <v>0.14399999999999999</v>
      </c>
    </row>
    <row r="33" spans="1:10">
      <c r="A33">
        <v>36</v>
      </c>
      <c r="B33">
        <v>1</v>
      </c>
      <c r="C33">
        <v>1.51</v>
      </c>
      <c r="D33">
        <v>1.1499999999999999</v>
      </c>
      <c r="E33">
        <v>233.18100000000001</v>
      </c>
      <c r="F33">
        <v>90.334999999999994</v>
      </c>
      <c r="G33">
        <v>14.458</v>
      </c>
      <c r="H33">
        <v>-8.6389999999999993</v>
      </c>
      <c r="I33">
        <v>-11.592000000000001</v>
      </c>
      <c r="J33">
        <v>0.217</v>
      </c>
    </row>
    <row r="34" spans="1:10">
      <c r="A34">
        <v>37</v>
      </c>
      <c r="B34">
        <v>1</v>
      </c>
      <c r="C34">
        <v>1.51</v>
      </c>
      <c r="D34">
        <v>1.1499999999999999</v>
      </c>
      <c r="E34">
        <v>254.38310000000001</v>
      </c>
      <c r="F34">
        <v>90.521500000000003</v>
      </c>
      <c r="G34">
        <v>13.169</v>
      </c>
      <c r="H34">
        <v>-3.4870000000000001</v>
      </c>
      <c r="I34">
        <v>-12.698</v>
      </c>
      <c r="J34">
        <v>0.159</v>
      </c>
    </row>
    <row r="35" spans="1:10">
      <c r="A35">
        <v>38</v>
      </c>
      <c r="B35">
        <v>1</v>
      </c>
      <c r="C35">
        <v>1.51</v>
      </c>
      <c r="D35">
        <v>1.1499999999999999</v>
      </c>
      <c r="E35">
        <v>278.22449999999998</v>
      </c>
      <c r="F35">
        <v>90.3142</v>
      </c>
      <c r="G35">
        <v>14.007999999999999</v>
      </c>
      <c r="H35">
        <v>2.0409999999999999</v>
      </c>
      <c r="I35">
        <v>-13.858000000000001</v>
      </c>
      <c r="J35">
        <v>0.23</v>
      </c>
    </row>
    <row r="36" spans="1:10">
      <c r="A36">
        <v>39</v>
      </c>
      <c r="B36">
        <v>1</v>
      </c>
      <c r="C36">
        <v>1.51</v>
      </c>
      <c r="D36">
        <v>1.1499999999999999</v>
      </c>
      <c r="E36">
        <v>297.02269999999999</v>
      </c>
      <c r="F36">
        <v>90.090800000000002</v>
      </c>
      <c r="G36">
        <v>16.997</v>
      </c>
      <c r="H36">
        <v>7.7270000000000003</v>
      </c>
      <c r="I36">
        <v>-15.138</v>
      </c>
      <c r="J36">
        <v>0.314</v>
      </c>
    </row>
    <row r="37" spans="1:10">
      <c r="A37">
        <v>40</v>
      </c>
      <c r="B37">
        <v>1</v>
      </c>
      <c r="C37">
        <v>1.51</v>
      </c>
      <c r="D37">
        <v>1.1499999999999999</v>
      </c>
      <c r="E37">
        <v>284.28210000000001</v>
      </c>
      <c r="F37">
        <v>90.010300000000001</v>
      </c>
      <c r="G37">
        <v>23.783000000000001</v>
      </c>
      <c r="H37">
        <v>5.9429999999999996</v>
      </c>
      <c r="I37">
        <v>-23.027999999999999</v>
      </c>
      <c r="J37">
        <v>0.35199999999999998</v>
      </c>
    </row>
    <row r="38" spans="1:10">
      <c r="A38">
        <v>41</v>
      </c>
      <c r="B38">
        <v>1</v>
      </c>
      <c r="C38">
        <v>1.51</v>
      </c>
      <c r="D38">
        <v>1.1499999999999999</v>
      </c>
      <c r="E38">
        <v>270.01350000000002</v>
      </c>
      <c r="F38">
        <v>90.154499999999999</v>
      </c>
      <c r="G38">
        <v>21.809000000000001</v>
      </c>
      <c r="H38">
        <v>0.01</v>
      </c>
      <c r="I38">
        <v>-21.809000000000001</v>
      </c>
      <c r="J38">
        <v>0.26</v>
      </c>
    </row>
    <row r="39" spans="1:10">
      <c r="A39">
        <v>42</v>
      </c>
      <c r="B39">
        <v>1</v>
      </c>
      <c r="C39">
        <v>1.51</v>
      </c>
      <c r="D39">
        <v>1.1499999999999999</v>
      </c>
      <c r="E39">
        <v>255.06469999999999</v>
      </c>
      <c r="F39">
        <v>90.2316</v>
      </c>
      <c r="G39">
        <v>21.335000000000001</v>
      </c>
      <c r="H39">
        <v>-5.4809999999999999</v>
      </c>
      <c r="I39">
        <v>-20.617999999999999</v>
      </c>
      <c r="J39">
        <v>0.215</v>
      </c>
    </row>
    <row r="40" spans="1:10">
      <c r="A40">
        <v>43</v>
      </c>
      <c r="B40">
        <v>1</v>
      </c>
      <c r="C40">
        <v>1.51</v>
      </c>
      <c r="D40">
        <v>1.1499999999999999</v>
      </c>
      <c r="E40">
        <v>240.3108</v>
      </c>
      <c r="F40">
        <v>90.193899999999999</v>
      </c>
      <c r="G40">
        <v>22.195</v>
      </c>
      <c r="H40">
        <v>-10.922000000000001</v>
      </c>
      <c r="I40">
        <v>-19.321000000000002</v>
      </c>
      <c r="J40">
        <v>0.23300000000000001</v>
      </c>
    </row>
    <row r="41" spans="1:10">
      <c r="A41">
        <v>44</v>
      </c>
      <c r="B41">
        <v>1</v>
      </c>
      <c r="C41">
        <v>1.51</v>
      </c>
      <c r="D41">
        <v>1.1499999999999999</v>
      </c>
      <c r="E41">
        <v>229.44229999999999</v>
      </c>
      <c r="F41">
        <v>90.360699999999994</v>
      </c>
      <c r="G41">
        <v>24.012</v>
      </c>
      <c r="H41">
        <v>-15.516999999999999</v>
      </c>
      <c r="I41">
        <v>-18.323</v>
      </c>
      <c r="J41">
        <v>0.107</v>
      </c>
    </row>
    <row r="42" spans="1:10">
      <c r="A42">
        <v>45</v>
      </c>
      <c r="B42">
        <v>1</v>
      </c>
      <c r="C42">
        <v>1.51</v>
      </c>
      <c r="D42">
        <v>1.1499999999999999</v>
      </c>
      <c r="E42">
        <v>218.23150000000001</v>
      </c>
      <c r="F42">
        <v>90.281000000000006</v>
      </c>
      <c r="G42">
        <v>27.183</v>
      </c>
      <c r="H42">
        <v>-21.306000000000001</v>
      </c>
      <c r="I42">
        <v>-16.879000000000001</v>
      </c>
      <c r="J42">
        <v>0.13700000000000001</v>
      </c>
    </row>
    <row r="43" spans="1:10">
      <c r="A43">
        <v>46</v>
      </c>
      <c r="B43">
        <v>1</v>
      </c>
      <c r="C43">
        <v>1.51</v>
      </c>
      <c r="D43">
        <v>1.1499999999999999</v>
      </c>
      <c r="E43">
        <v>223.02590000000001</v>
      </c>
      <c r="F43">
        <v>90.2821</v>
      </c>
      <c r="G43">
        <v>30.452000000000002</v>
      </c>
      <c r="H43">
        <v>-22.251999999999999</v>
      </c>
      <c r="I43">
        <v>-20.786999999999999</v>
      </c>
      <c r="J43">
        <v>0.108</v>
      </c>
    </row>
    <row r="44" spans="1:10">
      <c r="A44">
        <v>47</v>
      </c>
      <c r="B44">
        <v>1</v>
      </c>
      <c r="C44">
        <v>0.8</v>
      </c>
      <c r="D44">
        <v>1.51</v>
      </c>
      <c r="E44">
        <v>0.8</v>
      </c>
      <c r="F44">
        <v>234.08430000000001</v>
      </c>
      <c r="G44">
        <v>91.0839</v>
      </c>
      <c r="H44">
        <v>27.603999999999999</v>
      </c>
      <c r="I44">
        <v>-16.164999999999999</v>
      </c>
      <c r="J44">
        <v>-22.367999999999999</v>
      </c>
    </row>
    <row r="45" spans="1:10">
      <c r="A45">
        <v>48</v>
      </c>
      <c r="B45">
        <v>1</v>
      </c>
      <c r="C45">
        <v>1.51</v>
      </c>
      <c r="D45">
        <v>0.8</v>
      </c>
      <c r="E45">
        <v>244.542</v>
      </c>
      <c r="F45">
        <v>91.061700000000002</v>
      </c>
      <c r="G45">
        <v>25.859000000000002</v>
      </c>
      <c r="H45">
        <v>-10.965</v>
      </c>
      <c r="I45">
        <v>-23.414000000000001</v>
      </c>
      <c r="J45">
        <v>0.21099999999999999</v>
      </c>
    </row>
    <row r="46" spans="1:10">
      <c r="A46">
        <v>49</v>
      </c>
      <c r="B46">
        <v>1</v>
      </c>
      <c r="C46">
        <v>1.51</v>
      </c>
      <c r="D46">
        <v>0.8</v>
      </c>
      <c r="E46">
        <v>255.19489999999999</v>
      </c>
      <c r="F46">
        <v>91.0501</v>
      </c>
      <c r="G46">
        <v>25.303000000000001</v>
      </c>
      <c r="H46">
        <v>-6.4059999999999997</v>
      </c>
      <c r="I46">
        <v>-24.474</v>
      </c>
      <c r="J46">
        <v>0.23100000000000001</v>
      </c>
    </row>
    <row r="47" spans="1:10">
      <c r="A47">
        <v>50</v>
      </c>
      <c r="B47">
        <v>1</v>
      </c>
      <c r="C47">
        <v>1.51</v>
      </c>
      <c r="D47">
        <v>0.8</v>
      </c>
      <c r="E47">
        <v>268.50389999999999</v>
      </c>
      <c r="F47">
        <v>90.584599999999995</v>
      </c>
      <c r="G47">
        <v>25.670999999999999</v>
      </c>
      <c r="H47">
        <v>-0.51700000000000002</v>
      </c>
      <c r="I47">
        <v>-25.661999999999999</v>
      </c>
      <c r="J47">
        <v>0.27100000000000002</v>
      </c>
    </row>
    <row r="48" spans="1:10">
      <c r="A48">
        <v>51</v>
      </c>
      <c r="B48">
        <v>1</v>
      </c>
      <c r="C48">
        <v>1.51</v>
      </c>
      <c r="D48">
        <v>0.8</v>
      </c>
      <c r="E48">
        <v>280.18360000000001</v>
      </c>
      <c r="F48">
        <v>90.4542</v>
      </c>
      <c r="G48">
        <v>27.297999999999998</v>
      </c>
      <c r="H48">
        <v>4.8849999999999998</v>
      </c>
      <c r="I48">
        <v>-26.855</v>
      </c>
      <c r="J48">
        <v>0.34699999999999998</v>
      </c>
    </row>
    <row r="49" spans="1:10">
      <c r="A49">
        <v>52</v>
      </c>
      <c r="B49">
        <v>1</v>
      </c>
      <c r="C49">
        <v>1.51</v>
      </c>
      <c r="D49">
        <v>0.8</v>
      </c>
      <c r="E49">
        <v>277.28100000000001</v>
      </c>
      <c r="F49">
        <v>90.271100000000004</v>
      </c>
      <c r="G49">
        <v>30.850999999999999</v>
      </c>
      <c r="H49">
        <v>4.01</v>
      </c>
      <c r="I49">
        <v>-30.588000000000001</v>
      </c>
      <c r="J49">
        <v>0.46600000000000003</v>
      </c>
    </row>
    <row r="50" spans="1:10">
      <c r="A50">
        <v>53</v>
      </c>
      <c r="B50">
        <v>1</v>
      </c>
      <c r="C50">
        <v>1.51</v>
      </c>
      <c r="D50">
        <v>0.8</v>
      </c>
      <c r="E50">
        <v>265.35169999999999</v>
      </c>
      <c r="F50">
        <v>90.392499999999998</v>
      </c>
      <c r="G50">
        <v>29.324999999999999</v>
      </c>
      <c r="H50">
        <v>-2.2549999999999999</v>
      </c>
      <c r="I50">
        <v>-29.236000000000001</v>
      </c>
      <c r="J50">
        <v>0.373</v>
      </c>
    </row>
    <row r="51" spans="1:10">
      <c r="A51">
        <v>54</v>
      </c>
      <c r="B51">
        <v>1</v>
      </c>
      <c r="C51">
        <v>1.51</v>
      </c>
      <c r="D51">
        <v>0.8</v>
      </c>
      <c r="E51">
        <v>255.16059999999999</v>
      </c>
      <c r="F51">
        <v>90.412800000000004</v>
      </c>
      <c r="G51">
        <v>29.085999999999999</v>
      </c>
      <c r="H51">
        <v>-7.3949999999999996</v>
      </c>
      <c r="I51">
        <v>-28.128</v>
      </c>
      <c r="J51">
        <v>0.35899999999999999</v>
      </c>
    </row>
    <row r="52" spans="1:10">
      <c r="A52">
        <v>55</v>
      </c>
      <c r="B52">
        <v>1</v>
      </c>
      <c r="C52">
        <v>1.51</v>
      </c>
      <c r="D52">
        <v>0.8</v>
      </c>
      <c r="E52">
        <v>245.4204</v>
      </c>
      <c r="F52">
        <v>90.542000000000002</v>
      </c>
      <c r="G52">
        <v>29.811</v>
      </c>
      <c r="H52">
        <v>-12.265000000000001</v>
      </c>
      <c r="I52">
        <v>-27.167000000000002</v>
      </c>
      <c r="J52">
        <v>0.23799999999999999</v>
      </c>
    </row>
    <row r="53" spans="1:10">
      <c r="A53">
        <v>56</v>
      </c>
      <c r="B53">
        <v>1</v>
      </c>
      <c r="C53">
        <v>1.51</v>
      </c>
      <c r="D53">
        <v>0.8</v>
      </c>
      <c r="E53">
        <v>236.363</v>
      </c>
      <c r="F53">
        <v>90.542100000000005</v>
      </c>
      <c r="G53">
        <v>31.201000000000001</v>
      </c>
      <c r="H53">
        <v>-17.170000000000002</v>
      </c>
      <c r="I53">
        <v>-26.047999999999998</v>
      </c>
      <c r="J53">
        <v>0.216</v>
      </c>
    </row>
    <row r="54" spans="1:10">
      <c r="A54">
        <v>57</v>
      </c>
      <c r="B54">
        <v>1</v>
      </c>
      <c r="C54">
        <v>1.51</v>
      </c>
      <c r="D54">
        <v>0.8</v>
      </c>
      <c r="E54">
        <v>226.32169999999999</v>
      </c>
      <c r="F54">
        <v>91.020700000000005</v>
      </c>
      <c r="G54">
        <v>33.988999999999997</v>
      </c>
      <c r="H54">
        <v>-23.376000000000001</v>
      </c>
      <c r="I54">
        <v>-24.666</v>
      </c>
      <c r="J54">
        <v>9.5000000000000001E-2</v>
      </c>
    </row>
    <row r="55" spans="1:10">
      <c r="A55">
        <v>58</v>
      </c>
      <c r="B55">
        <v>1</v>
      </c>
      <c r="C55">
        <v>1.1499999999999999</v>
      </c>
      <c r="D55">
        <v>1.51</v>
      </c>
      <c r="E55">
        <v>1.1499999999999999</v>
      </c>
      <c r="F55">
        <v>229.28229999999999</v>
      </c>
      <c r="G55">
        <v>90.194100000000006</v>
      </c>
      <c r="H55">
        <v>37.61</v>
      </c>
      <c r="I55">
        <v>-24.437999999999999</v>
      </c>
      <c r="J55">
        <v>-28.587</v>
      </c>
    </row>
    <row r="56" spans="1:10">
      <c r="A56">
        <v>59</v>
      </c>
      <c r="B56">
        <v>1</v>
      </c>
      <c r="C56">
        <v>1.51</v>
      </c>
      <c r="D56">
        <v>1.1499999999999999</v>
      </c>
      <c r="E56">
        <v>238.4333</v>
      </c>
      <c r="F56">
        <v>90.1541</v>
      </c>
      <c r="G56">
        <v>35.048000000000002</v>
      </c>
      <c r="H56">
        <v>-18.193999999999999</v>
      </c>
      <c r="I56">
        <v>-29.954999999999998</v>
      </c>
      <c r="J56">
        <v>0.2</v>
      </c>
    </row>
    <row r="57" spans="1:10">
      <c r="A57">
        <v>60</v>
      </c>
      <c r="B57">
        <v>1</v>
      </c>
      <c r="C57">
        <v>1.51</v>
      </c>
      <c r="D57">
        <v>1.1499999999999999</v>
      </c>
      <c r="E57">
        <v>247.07499999999999</v>
      </c>
      <c r="F57">
        <v>90.1524</v>
      </c>
      <c r="G57">
        <v>33.731999999999999</v>
      </c>
      <c r="H57">
        <v>-13.109</v>
      </c>
      <c r="I57">
        <v>-31.08</v>
      </c>
      <c r="J57">
        <v>0.20799999999999999</v>
      </c>
    </row>
    <row r="58" spans="1:10">
      <c r="A58">
        <v>61</v>
      </c>
      <c r="B58">
        <v>1</v>
      </c>
      <c r="C58">
        <v>1.51</v>
      </c>
      <c r="D58">
        <v>1.1499999999999999</v>
      </c>
      <c r="E58">
        <v>255.2739</v>
      </c>
      <c r="F58">
        <v>90.122299999999996</v>
      </c>
      <c r="G58">
        <v>33.264000000000003</v>
      </c>
      <c r="H58">
        <v>-8.35</v>
      </c>
      <c r="I58">
        <v>-32.198</v>
      </c>
      <c r="J58">
        <v>0.24</v>
      </c>
    </row>
    <row r="59" spans="1:10">
      <c r="A59">
        <v>62</v>
      </c>
      <c r="B59">
        <v>1</v>
      </c>
      <c r="C59">
        <v>1.51</v>
      </c>
      <c r="D59">
        <v>1.1499999999999999</v>
      </c>
      <c r="E59">
        <v>265.1705</v>
      </c>
      <c r="F59">
        <v>90.011399999999995</v>
      </c>
      <c r="G59">
        <v>33.527000000000001</v>
      </c>
      <c r="H59">
        <v>-2.7559999999999998</v>
      </c>
      <c r="I59">
        <v>-33.412999999999997</v>
      </c>
      <c r="J59">
        <v>0.34799999999999998</v>
      </c>
    </row>
    <row r="60" spans="1:10">
      <c r="A60">
        <v>63</v>
      </c>
      <c r="B60">
        <v>1</v>
      </c>
      <c r="C60">
        <v>1.51</v>
      </c>
      <c r="D60">
        <v>1.1499999999999999</v>
      </c>
      <c r="E60">
        <v>275.38049999999998</v>
      </c>
      <c r="F60">
        <v>89.512699999999995</v>
      </c>
      <c r="G60">
        <v>34.908999999999999</v>
      </c>
      <c r="H60">
        <v>3.427</v>
      </c>
      <c r="I60">
        <v>-34.741</v>
      </c>
      <c r="J60">
        <v>0.44600000000000001</v>
      </c>
    </row>
    <row r="61" spans="1:10">
      <c r="A61" t="s">
        <v>0</v>
      </c>
      <c r="B61">
        <v>1</v>
      </c>
      <c r="C61">
        <v>1.51</v>
      </c>
      <c r="D61">
        <v>1.1499999999999999</v>
      </c>
      <c r="E61">
        <v>1.51</v>
      </c>
      <c r="F61">
        <v>1.1499999999999999</v>
      </c>
      <c r="G61">
        <v>339.35469999999998</v>
      </c>
      <c r="H61">
        <v>89.375500000000002</v>
      </c>
      <c r="I61">
        <v>11.653</v>
      </c>
      <c r="J61">
        <v>10.922000000000001</v>
      </c>
    </row>
    <row r="62" spans="1:10">
      <c r="A62" t="s">
        <v>1</v>
      </c>
      <c r="B62">
        <v>1</v>
      </c>
      <c r="C62">
        <v>1.51</v>
      </c>
      <c r="D62">
        <v>1.1499999999999999</v>
      </c>
      <c r="E62">
        <v>276.25450000000001</v>
      </c>
      <c r="F62">
        <v>89.442300000000003</v>
      </c>
      <c r="G62">
        <v>35.51</v>
      </c>
      <c r="H62">
        <v>3.976</v>
      </c>
      <c r="I62">
        <v>-35.286999999999999</v>
      </c>
      <c r="J62">
        <v>0.52100000000000002</v>
      </c>
    </row>
    <row r="63" spans="1:10">
      <c r="A63" t="s">
        <v>2</v>
      </c>
      <c r="B63">
        <v>1</v>
      </c>
      <c r="C63">
        <v>1.51</v>
      </c>
      <c r="D63">
        <v>1.1499999999999999</v>
      </c>
      <c r="E63">
        <v>228.41200000000001</v>
      </c>
      <c r="F63">
        <v>90.174999999999997</v>
      </c>
      <c r="G63">
        <v>38.335999999999999</v>
      </c>
      <c r="H63">
        <v>-25.306999999999999</v>
      </c>
      <c r="I63">
        <v>-28.795000000000002</v>
      </c>
      <c r="J63">
        <v>0.161</v>
      </c>
    </row>
    <row r="64" spans="1:10">
      <c r="A64" t="s">
        <v>3</v>
      </c>
      <c r="B64">
        <v>1</v>
      </c>
      <c r="C64">
        <v>1.51</v>
      </c>
      <c r="D64">
        <v>1.1499999999999999</v>
      </c>
      <c r="E64">
        <v>172.2825</v>
      </c>
      <c r="F64">
        <v>90.424800000000005</v>
      </c>
      <c r="G64">
        <v>18.562000000000001</v>
      </c>
      <c r="H64">
        <v>-18.401</v>
      </c>
      <c r="I64">
        <v>2.431</v>
      </c>
      <c r="J64">
        <v>0.128</v>
      </c>
    </row>
    <row r="65" spans="1:10">
      <c r="A65" s="1" t="s">
        <v>15</v>
      </c>
    </row>
    <row r="66" spans="1:10">
      <c r="A66">
        <v>92</v>
      </c>
      <c r="B66">
        <v>291</v>
      </c>
      <c r="C66">
        <v>1.51</v>
      </c>
      <c r="D66">
        <v>1.1499999999999999</v>
      </c>
      <c r="E66">
        <v>123.33280000000001</v>
      </c>
      <c r="F66">
        <v>91.031099999999995</v>
      </c>
      <c r="G66">
        <v>14.236000000000001</v>
      </c>
      <c r="H66">
        <v>-7.8680000000000003</v>
      </c>
      <c r="I66">
        <v>11.862</v>
      </c>
      <c r="J66">
        <v>9.8000000000000004E-2</v>
      </c>
    </row>
    <row r="67" spans="1:10">
      <c r="A67">
        <v>91</v>
      </c>
      <c r="B67">
        <v>413</v>
      </c>
      <c r="C67">
        <v>1.51</v>
      </c>
      <c r="D67">
        <v>1.1499999999999999</v>
      </c>
      <c r="E67">
        <v>156.30160000000001</v>
      </c>
      <c r="F67">
        <v>91.081599999999995</v>
      </c>
      <c r="G67">
        <v>13.222</v>
      </c>
      <c r="H67">
        <v>-12.122999999999999</v>
      </c>
      <c r="I67">
        <v>5.27</v>
      </c>
      <c r="J67">
        <v>9.7000000000000003E-2</v>
      </c>
    </row>
    <row r="68" spans="1:10">
      <c r="A68">
        <v>55</v>
      </c>
      <c r="B68">
        <v>265</v>
      </c>
      <c r="C68">
        <v>1.51</v>
      </c>
      <c r="D68">
        <v>1.1499999999999999</v>
      </c>
      <c r="E68">
        <v>168.12049999999999</v>
      </c>
      <c r="F68">
        <v>91.412599999999998</v>
      </c>
      <c r="G68">
        <v>8.5839999999999996</v>
      </c>
      <c r="H68">
        <v>-8.3989999999999991</v>
      </c>
      <c r="I68">
        <v>1.754</v>
      </c>
      <c r="J68">
        <v>0.106</v>
      </c>
    </row>
    <row r="69" spans="1:10">
      <c r="A69">
        <v>89</v>
      </c>
      <c r="B69">
        <v>379</v>
      </c>
      <c r="C69">
        <v>1.51</v>
      </c>
      <c r="D69">
        <v>1.1499999999999999</v>
      </c>
      <c r="E69">
        <v>182.51490000000001</v>
      </c>
      <c r="F69">
        <v>90.553700000000006</v>
      </c>
      <c r="G69">
        <v>21.152999999999999</v>
      </c>
      <c r="H69">
        <v>-21.123999999999999</v>
      </c>
      <c r="I69">
        <v>-1.056</v>
      </c>
      <c r="J69">
        <v>1.7000000000000001E-2</v>
      </c>
    </row>
    <row r="70" spans="1:10">
      <c r="A70">
        <v>88</v>
      </c>
      <c r="B70">
        <v>390</v>
      </c>
      <c r="C70">
        <v>1.51</v>
      </c>
      <c r="D70">
        <v>1.1499999999999999</v>
      </c>
      <c r="E70">
        <v>189.1217</v>
      </c>
      <c r="F70">
        <v>90.575199999999995</v>
      </c>
      <c r="G70">
        <v>19.376999999999999</v>
      </c>
      <c r="H70">
        <v>-19.125</v>
      </c>
      <c r="I70">
        <v>-3.0990000000000002</v>
      </c>
      <c r="J70">
        <v>3.3000000000000002E-2</v>
      </c>
    </row>
    <row r="71" spans="1:10">
      <c r="A71">
        <v>90</v>
      </c>
      <c r="B71">
        <v>300</v>
      </c>
      <c r="C71">
        <v>1.51</v>
      </c>
      <c r="D71">
        <v>1.1499999999999999</v>
      </c>
      <c r="E71">
        <v>195.39240000000001</v>
      </c>
      <c r="F71">
        <v>90.453000000000003</v>
      </c>
      <c r="G71">
        <v>27.734999999999999</v>
      </c>
      <c r="H71">
        <v>-26.704000000000001</v>
      </c>
      <c r="I71">
        <v>-7.484</v>
      </c>
      <c r="J71">
        <v>-7.0000000000000001E-3</v>
      </c>
    </row>
    <row r="72" spans="1:10">
      <c r="A72">
        <v>60</v>
      </c>
      <c r="B72">
        <v>351</v>
      </c>
      <c r="C72">
        <v>1.51</v>
      </c>
      <c r="D72">
        <v>1.1499999999999999</v>
      </c>
      <c r="E72">
        <v>204.3039</v>
      </c>
      <c r="F72">
        <v>90.375500000000002</v>
      </c>
      <c r="G72">
        <v>23.527000000000001</v>
      </c>
      <c r="H72">
        <v>-21.405000000000001</v>
      </c>
      <c r="I72">
        <v>-9.76</v>
      </c>
      <c r="J72">
        <v>0.1</v>
      </c>
    </row>
    <row r="73" spans="1:10">
      <c r="A73">
        <v>95</v>
      </c>
      <c r="B73">
        <v>324</v>
      </c>
      <c r="C73">
        <v>1.51</v>
      </c>
      <c r="D73">
        <v>1.1499999999999999</v>
      </c>
      <c r="E73">
        <v>208.1403</v>
      </c>
      <c r="F73">
        <v>90.312100000000001</v>
      </c>
      <c r="G73">
        <v>30.306000000000001</v>
      </c>
      <c r="H73">
        <v>-26.699000000000002</v>
      </c>
      <c r="I73">
        <v>-14.336</v>
      </c>
      <c r="J73">
        <v>8.3000000000000004E-2</v>
      </c>
    </row>
    <row r="74" spans="1:10">
      <c r="A74">
        <v>61</v>
      </c>
      <c r="B74">
        <v>344</v>
      </c>
      <c r="C74">
        <v>1.51</v>
      </c>
      <c r="D74">
        <v>1.1499999999999999</v>
      </c>
      <c r="E74">
        <v>212.08070000000001</v>
      </c>
      <c r="F74">
        <v>90.352500000000006</v>
      </c>
      <c r="G74">
        <v>27.504999999999999</v>
      </c>
      <c r="H74">
        <v>-23.29</v>
      </c>
      <c r="I74">
        <v>-14.63</v>
      </c>
      <c r="J74">
        <v>7.5999999999999998E-2</v>
      </c>
    </row>
    <row r="75" spans="1:10">
      <c r="A75">
        <v>58</v>
      </c>
      <c r="B75">
        <v>331</v>
      </c>
      <c r="C75">
        <v>1.51</v>
      </c>
      <c r="D75">
        <v>1.1499999999999999</v>
      </c>
      <c r="E75">
        <v>213.4332</v>
      </c>
      <c r="F75">
        <v>90.330799999999996</v>
      </c>
      <c r="G75">
        <v>20.574999999999999</v>
      </c>
      <c r="H75">
        <v>-17.111000000000001</v>
      </c>
      <c r="I75">
        <v>-11.423</v>
      </c>
      <c r="J75">
        <v>0.161</v>
      </c>
    </row>
    <row r="76" spans="1:10">
      <c r="A76">
        <v>93</v>
      </c>
      <c r="B76">
        <v>292</v>
      </c>
      <c r="C76">
        <v>1.51</v>
      </c>
      <c r="D76">
        <v>1.1499999999999999</v>
      </c>
      <c r="E76">
        <v>219.02070000000001</v>
      </c>
      <c r="F76">
        <v>90.282499999999999</v>
      </c>
      <c r="G76">
        <v>33.96</v>
      </c>
      <c r="H76">
        <v>-26.378</v>
      </c>
      <c r="I76">
        <v>-21.387</v>
      </c>
      <c r="J76">
        <v>7.9000000000000001E-2</v>
      </c>
    </row>
    <row r="77" spans="1:10">
      <c r="A77">
        <v>62</v>
      </c>
      <c r="B77">
        <v>294</v>
      </c>
      <c r="C77">
        <v>1.51</v>
      </c>
      <c r="D77">
        <v>1.1499999999999999</v>
      </c>
      <c r="E77">
        <v>220.29349999999999</v>
      </c>
      <c r="F77">
        <v>90.271100000000004</v>
      </c>
      <c r="G77">
        <v>28.896999999999998</v>
      </c>
      <c r="H77">
        <v>-21.975000000000001</v>
      </c>
      <c r="I77">
        <v>-18.763999999999999</v>
      </c>
      <c r="J77">
        <v>0.13100000000000001</v>
      </c>
    </row>
    <row r="78" spans="1:10">
      <c r="A78">
        <v>63</v>
      </c>
      <c r="B78">
        <v>321</v>
      </c>
      <c r="C78">
        <v>1.51</v>
      </c>
      <c r="D78">
        <v>1.1499999999999999</v>
      </c>
      <c r="E78">
        <v>222.57579999999999</v>
      </c>
      <c r="F78">
        <v>90.333299999999994</v>
      </c>
      <c r="G78">
        <v>31.521999999999998</v>
      </c>
      <c r="H78">
        <v>-23.065000000000001</v>
      </c>
      <c r="I78">
        <v>-21.483000000000001</v>
      </c>
      <c r="J78">
        <v>5.1999999999999998E-2</v>
      </c>
    </row>
    <row r="79" spans="1:10">
      <c r="A79">
        <v>75</v>
      </c>
      <c r="B79">
        <v>265</v>
      </c>
      <c r="C79">
        <v>1.51</v>
      </c>
      <c r="D79">
        <v>1.1499999999999999</v>
      </c>
      <c r="E79">
        <v>221.4907</v>
      </c>
      <c r="F79">
        <v>90.333799999999997</v>
      </c>
      <c r="G79">
        <v>40.947000000000003</v>
      </c>
      <c r="H79">
        <v>-30.515000000000001</v>
      </c>
      <c r="I79">
        <v>-27.300999999999998</v>
      </c>
      <c r="J79">
        <v>-0.04</v>
      </c>
    </row>
    <row r="80" spans="1:10">
      <c r="A80">
        <v>78</v>
      </c>
      <c r="B80">
        <v>249</v>
      </c>
      <c r="C80">
        <v>1.51</v>
      </c>
      <c r="D80">
        <v>1.1499999999999999</v>
      </c>
      <c r="E80">
        <v>221.24350000000001</v>
      </c>
      <c r="F80">
        <v>90.394800000000004</v>
      </c>
      <c r="G80">
        <v>51.337000000000003</v>
      </c>
      <c r="H80">
        <v>-38.5</v>
      </c>
      <c r="I80">
        <v>-33.954000000000001</v>
      </c>
      <c r="J80">
        <v>-0.23400000000000001</v>
      </c>
    </row>
    <row r="81" spans="1:10">
      <c r="A81">
        <v>79</v>
      </c>
      <c r="B81">
        <v>276</v>
      </c>
      <c r="C81">
        <v>1.51</v>
      </c>
      <c r="D81">
        <v>1.1499999999999999</v>
      </c>
      <c r="E81">
        <v>225.0532</v>
      </c>
      <c r="F81">
        <v>90.371899999999997</v>
      </c>
      <c r="G81">
        <v>55.488999999999997</v>
      </c>
      <c r="H81">
        <v>-39.170999999999999</v>
      </c>
      <c r="I81">
        <v>-39.296999999999997</v>
      </c>
      <c r="J81">
        <v>-0.24199999999999999</v>
      </c>
    </row>
    <row r="82" spans="1:10">
      <c r="A82">
        <v>76</v>
      </c>
      <c r="B82">
        <v>272</v>
      </c>
      <c r="C82">
        <v>1.51</v>
      </c>
      <c r="D82">
        <v>1.1499999999999999</v>
      </c>
      <c r="E82">
        <v>225.15430000000001</v>
      </c>
      <c r="F82">
        <v>90.223399999999998</v>
      </c>
      <c r="G82">
        <v>49.51</v>
      </c>
      <c r="H82">
        <v>-34.847000000000001</v>
      </c>
      <c r="I82">
        <v>-35.167999999999999</v>
      </c>
      <c r="J82">
        <v>3.5000000000000003E-2</v>
      </c>
    </row>
    <row r="83" spans="1:10">
      <c r="A83">
        <v>70</v>
      </c>
      <c r="B83">
        <v>205</v>
      </c>
      <c r="C83">
        <v>1.51</v>
      </c>
      <c r="D83">
        <v>1.1499999999999999</v>
      </c>
      <c r="E83">
        <v>226.54079999999999</v>
      </c>
      <c r="F83">
        <v>90.292400000000001</v>
      </c>
      <c r="G83">
        <v>37.435000000000002</v>
      </c>
      <c r="H83">
        <v>-25.576000000000001</v>
      </c>
      <c r="I83">
        <v>-27.332999999999998</v>
      </c>
      <c r="J83">
        <v>3.9E-2</v>
      </c>
    </row>
    <row r="84" spans="1:10">
      <c r="A84">
        <v>73</v>
      </c>
      <c r="B84">
        <v>282</v>
      </c>
      <c r="C84">
        <v>1.51</v>
      </c>
      <c r="D84">
        <v>1.1499999999999999</v>
      </c>
      <c r="E84">
        <v>227.453</v>
      </c>
      <c r="F84">
        <v>90.292100000000005</v>
      </c>
      <c r="G84">
        <v>45.063000000000002</v>
      </c>
      <c r="H84">
        <v>-30.292999999999999</v>
      </c>
      <c r="I84">
        <v>-33.36</v>
      </c>
      <c r="J84">
        <v>-2.4E-2</v>
      </c>
    </row>
    <row r="85" spans="1:10">
      <c r="A85">
        <v>81</v>
      </c>
      <c r="B85">
        <v>241</v>
      </c>
      <c r="C85">
        <v>1.51</v>
      </c>
      <c r="D85">
        <v>1.1499999999999999</v>
      </c>
      <c r="E85">
        <v>229.5941</v>
      </c>
      <c r="F85">
        <v>90.254900000000006</v>
      </c>
      <c r="G85">
        <v>53.213999999999999</v>
      </c>
      <c r="H85">
        <v>-34.207999999999998</v>
      </c>
      <c r="I85">
        <v>-40.76</v>
      </c>
      <c r="J85">
        <v>-3.9E-2</v>
      </c>
    </row>
    <row r="86" spans="1:10">
      <c r="A86">
        <v>74</v>
      </c>
      <c r="B86">
        <v>269</v>
      </c>
      <c r="C86">
        <v>1.51</v>
      </c>
      <c r="D86">
        <v>1.1499999999999999</v>
      </c>
      <c r="E86">
        <v>232.571</v>
      </c>
      <c r="F86">
        <v>90.224500000000006</v>
      </c>
      <c r="G86">
        <v>48.261000000000003</v>
      </c>
      <c r="H86">
        <v>-29.074999999999999</v>
      </c>
      <c r="I86">
        <v>-38.518000000000001</v>
      </c>
      <c r="J86">
        <v>0.04</v>
      </c>
    </row>
    <row r="87" spans="1:10">
      <c r="A87">
        <v>80</v>
      </c>
      <c r="B87">
        <v>288</v>
      </c>
      <c r="C87">
        <v>1.51</v>
      </c>
      <c r="D87">
        <v>1.1499999999999999</v>
      </c>
      <c r="E87">
        <v>233.57570000000001</v>
      </c>
      <c r="F87">
        <v>90.184399999999997</v>
      </c>
      <c r="G87">
        <v>54.186</v>
      </c>
      <c r="H87">
        <v>-31.875</v>
      </c>
      <c r="I87">
        <v>-43.817</v>
      </c>
      <c r="J87">
        <v>6.4000000000000001E-2</v>
      </c>
    </row>
    <row r="88" spans="1:10">
      <c r="A88">
        <v>69</v>
      </c>
      <c r="B88">
        <v>332</v>
      </c>
      <c r="C88">
        <v>1.51</v>
      </c>
      <c r="D88">
        <v>1.1499999999999999</v>
      </c>
      <c r="E88">
        <v>237.19460000000001</v>
      </c>
      <c r="F88">
        <v>90.115899999999996</v>
      </c>
      <c r="G88">
        <v>41.283999999999999</v>
      </c>
      <c r="H88">
        <v>-22.285</v>
      </c>
      <c r="I88">
        <v>-34.752000000000002</v>
      </c>
      <c r="J88">
        <v>0.216</v>
      </c>
    </row>
    <row r="89" spans="1:10">
      <c r="A89">
        <v>56</v>
      </c>
      <c r="B89">
        <v>270</v>
      </c>
      <c r="C89">
        <v>1.51</v>
      </c>
      <c r="D89">
        <v>1.1499999999999999</v>
      </c>
      <c r="E89">
        <v>234.58369999999999</v>
      </c>
      <c r="F89">
        <v>90.354200000000006</v>
      </c>
      <c r="G89">
        <v>16.212</v>
      </c>
      <c r="H89">
        <v>-9.3030000000000008</v>
      </c>
      <c r="I89">
        <v>-13.276</v>
      </c>
      <c r="J89">
        <v>0.191</v>
      </c>
    </row>
    <row r="90" spans="1:10">
      <c r="A90">
        <v>57</v>
      </c>
      <c r="B90">
        <v>319</v>
      </c>
      <c r="C90">
        <v>1.51</v>
      </c>
      <c r="D90">
        <v>1.1499999999999999</v>
      </c>
      <c r="E90">
        <v>244.50110000000001</v>
      </c>
      <c r="F90">
        <v>90.174499999999995</v>
      </c>
      <c r="G90">
        <v>27.475000000000001</v>
      </c>
      <c r="H90">
        <v>-11.682</v>
      </c>
      <c r="I90">
        <v>-24.867000000000001</v>
      </c>
      <c r="J90">
        <v>0.218</v>
      </c>
    </row>
    <row r="91" spans="1:10">
      <c r="A91">
        <v>65</v>
      </c>
      <c r="B91">
        <v>265</v>
      </c>
      <c r="C91">
        <v>1.51</v>
      </c>
      <c r="D91">
        <v>1.1499999999999999</v>
      </c>
      <c r="E91">
        <v>243.27109999999999</v>
      </c>
      <c r="F91">
        <v>90.174599999999998</v>
      </c>
      <c r="G91">
        <v>33.127000000000002</v>
      </c>
      <c r="H91">
        <v>-14.805</v>
      </c>
      <c r="I91">
        <v>-29.634</v>
      </c>
      <c r="J91">
        <v>0.188</v>
      </c>
    </row>
    <row r="92" spans="1:10">
      <c r="A92">
        <v>83</v>
      </c>
      <c r="B92">
        <v>252</v>
      </c>
      <c r="C92">
        <v>1.51</v>
      </c>
      <c r="D92">
        <v>1.1499999999999999</v>
      </c>
      <c r="E92">
        <v>245.4401</v>
      </c>
      <c r="F92">
        <v>90.043000000000006</v>
      </c>
      <c r="G92">
        <v>49.456000000000003</v>
      </c>
      <c r="H92">
        <v>-20.324999999999999</v>
      </c>
      <c r="I92">
        <v>-45.085999999999999</v>
      </c>
      <c r="J92">
        <v>0.29499999999999998</v>
      </c>
    </row>
    <row r="93" spans="1:10">
      <c r="A93">
        <v>84</v>
      </c>
      <c r="B93">
        <v>308</v>
      </c>
      <c r="C93">
        <v>1.51</v>
      </c>
      <c r="D93">
        <v>1.1499999999999999</v>
      </c>
      <c r="E93">
        <v>246.13550000000001</v>
      </c>
      <c r="F93">
        <v>90.043099999999995</v>
      </c>
      <c r="G93">
        <v>56.08</v>
      </c>
      <c r="H93">
        <v>-22.602</v>
      </c>
      <c r="I93">
        <v>-51.323</v>
      </c>
      <c r="J93">
        <v>0.28599999999999998</v>
      </c>
    </row>
    <row r="94" spans="1:10">
      <c r="A94">
        <v>72</v>
      </c>
      <c r="B94">
        <v>311</v>
      </c>
      <c r="C94">
        <v>1.51</v>
      </c>
      <c r="D94">
        <v>1.1499999999999999</v>
      </c>
      <c r="E94">
        <v>252.24160000000001</v>
      </c>
      <c r="F94">
        <v>90.024500000000003</v>
      </c>
      <c r="G94">
        <v>45.668999999999997</v>
      </c>
      <c r="H94">
        <v>-13.805</v>
      </c>
      <c r="I94">
        <v>-43.531999999999996</v>
      </c>
      <c r="J94">
        <v>0.32300000000000001</v>
      </c>
    </row>
    <row r="95" spans="1:10">
      <c r="A95">
        <v>41</v>
      </c>
      <c r="B95">
        <v>270</v>
      </c>
      <c r="C95">
        <v>1.51</v>
      </c>
      <c r="D95">
        <v>1.1499999999999999</v>
      </c>
      <c r="E95">
        <v>254.54499999999999</v>
      </c>
      <c r="F95">
        <v>90.003399999999999</v>
      </c>
      <c r="G95">
        <v>55.534999999999997</v>
      </c>
      <c r="H95">
        <v>-14.452999999999999</v>
      </c>
      <c r="I95">
        <v>-53.621000000000002</v>
      </c>
      <c r="J95">
        <v>0.35</v>
      </c>
    </row>
    <row r="96" spans="1:10">
      <c r="A96">
        <v>32</v>
      </c>
      <c r="B96">
        <v>222</v>
      </c>
      <c r="C96">
        <v>1.51</v>
      </c>
      <c r="D96">
        <v>1.1499999999999999</v>
      </c>
      <c r="E96">
        <v>255.3004</v>
      </c>
      <c r="F96">
        <v>90.075100000000006</v>
      </c>
      <c r="G96">
        <v>36.279000000000003</v>
      </c>
      <c r="H96">
        <v>-9.0820000000000007</v>
      </c>
      <c r="I96">
        <v>-35.122999999999998</v>
      </c>
      <c r="J96">
        <v>0.27700000000000002</v>
      </c>
    </row>
    <row r="97" spans="1:10">
      <c r="A97">
        <v>4</v>
      </c>
      <c r="B97">
        <v>247</v>
      </c>
      <c r="C97">
        <v>1.51</v>
      </c>
      <c r="D97">
        <v>1.1499999999999999</v>
      </c>
      <c r="E97">
        <v>257.02140000000003</v>
      </c>
      <c r="F97">
        <v>90.162800000000004</v>
      </c>
      <c r="G97">
        <v>26.54</v>
      </c>
      <c r="H97">
        <v>-5.9530000000000003</v>
      </c>
      <c r="I97">
        <v>-25.863</v>
      </c>
      <c r="J97">
        <v>0.23200000000000001</v>
      </c>
    </row>
    <row r="98" spans="1:10">
      <c r="A98">
        <v>31</v>
      </c>
      <c r="B98">
        <v>297</v>
      </c>
      <c r="C98">
        <v>1.51</v>
      </c>
      <c r="D98">
        <v>1.1499999999999999</v>
      </c>
      <c r="E98">
        <v>257.42410000000001</v>
      </c>
      <c r="F98">
        <v>90.0715</v>
      </c>
      <c r="G98">
        <v>33.222000000000001</v>
      </c>
      <c r="H98">
        <v>-7.07</v>
      </c>
      <c r="I98">
        <v>-32.46</v>
      </c>
      <c r="J98">
        <v>0.28899999999999998</v>
      </c>
    </row>
    <row r="99" spans="1:10">
      <c r="A99">
        <v>38</v>
      </c>
      <c r="B99">
        <v>296</v>
      </c>
      <c r="C99">
        <v>1.51</v>
      </c>
      <c r="D99">
        <v>1.1499999999999999</v>
      </c>
      <c r="E99">
        <v>259.44240000000002</v>
      </c>
      <c r="F99">
        <v>89.545000000000002</v>
      </c>
      <c r="G99">
        <v>46.418999999999997</v>
      </c>
      <c r="H99">
        <v>-8.2680000000000007</v>
      </c>
      <c r="I99">
        <v>-45.677</v>
      </c>
      <c r="J99">
        <v>0.42899999999999999</v>
      </c>
    </row>
    <row r="100" spans="1:10">
      <c r="A100">
        <v>39</v>
      </c>
      <c r="B100">
        <v>283</v>
      </c>
      <c r="C100">
        <v>1.51</v>
      </c>
      <c r="D100">
        <v>1.1499999999999999</v>
      </c>
      <c r="E100">
        <v>264.22120000000001</v>
      </c>
      <c r="F100">
        <v>89.543800000000005</v>
      </c>
      <c r="G100">
        <v>54.314</v>
      </c>
      <c r="H100">
        <v>-5.3280000000000003</v>
      </c>
      <c r="I100">
        <v>-54.052</v>
      </c>
      <c r="J100">
        <v>0.44400000000000001</v>
      </c>
    </row>
    <row r="101" spans="1:10">
      <c r="A101">
        <v>29</v>
      </c>
      <c r="B101">
        <v>320</v>
      </c>
      <c r="C101">
        <v>1.51</v>
      </c>
      <c r="D101">
        <v>1.1499999999999999</v>
      </c>
      <c r="E101">
        <v>264.05430000000001</v>
      </c>
      <c r="F101">
        <v>89.564499999999995</v>
      </c>
      <c r="G101">
        <v>38.51</v>
      </c>
      <c r="H101">
        <v>-3.9609999999999999</v>
      </c>
      <c r="I101">
        <v>-38.305999999999997</v>
      </c>
      <c r="J101">
        <v>0.39600000000000002</v>
      </c>
    </row>
    <row r="102" spans="1:10">
      <c r="A102">
        <v>3</v>
      </c>
      <c r="B102">
        <v>244</v>
      </c>
      <c r="C102">
        <v>1.51</v>
      </c>
      <c r="D102">
        <v>1.1499999999999999</v>
      </c>
      <c r="E102">
        <v>262.0147</v>
      </c>
      <c r="F102">
        <v>90.141499999999994</v>
      </c>
      <c r="G102">
        <v>28.959</v>
      </c>
      <c r="H102">
        <v>-4.0149999999999997</v>
      </c>
      <c r="I102">
        <v>-28.678999999999998</v>
      </c>
      <c r="J102">
        <v>0.23899999999999999</v>
      </c>
    </row>
    <row r="103" spans="1:10">
      <c r="A103">
        <v>7</v>
      </c>
      <c r="B103">
        <v>255</v>
      </c>
      <c r="C103">
        <v>1.51</v>
      </c>
      <c r="D103">
        <v>1.1499999999999999</v>
      </c>
      <c r="E103">
        <v>266.31150000000002</v>
      </c>
      <c r="F103">
        <v>90.204999999999998</v>
      </c>
      <c r="G103">
        <v>21.648</v>
      </c>
      <c r="H103">
        <v>-1.3129999999999999</v>
      </c>
      <c r="I103">
        <v>-21.608000000000001</v>
      </c>
      <c r="J103">
        <v>0.22800000000000001</v>
      </c>
    </row>
    <row r="104" spans="1:10">
      <c r="A104">
        <v>5</v>
      </c>
      <c r="B104">
        <v>220</v>
      </c>
      <c r="C104">
        <v>1.51</v>
      </c>
      <c r="D104">
        <v>1.1499999999999999</v>
      </c>
      <c r="E104">
        <v>271.28199999999998</v>
      </c>
      <c r="F104">
        <v>89.572500000000005</v>
      </c>
      <c r="G104">
        <v>27.141999999999999</v>
      </c>
      <c r="H104">
        <v>0.69699999999999995</v>
      </c>
      <c r="I104">
        <v>-27.132999999999999</v>
      </c>
      <c r="J104">
        <v>0.38</v>
      </c>
    </row>
    <row r="105" spans="1:10">
      <c r="A105">
        <v>37</v>
      </c>
      <c r="B105">
        <v>300</v>
      </c>
      <c r="C105">
        <v>1.51</v>
      </c>
      <c r="D105">
        <v>1.1499999999999999</v>
      </c>
      <c r="E105">
        <v>269.10390000000001</v>
      </c>
      <c r="F105">
        <v>89.484700000000004</v>
      </c>
      <c r="G105">
        <v>52.040999999999997</v>
      </c>
      <c r="H105">
        <v>-0.746</v>
      </c>
      <c r="I105">
        <v>-52.036000000000001</v>
      </c>
      <c r="J105">
        <v>0.52900000000000003</v>
      </c>
    </row>
    <row r="106" spans="1:10">
      <c r="A106">
        <v>34</v>
      </c>
      <c r="B106">
        <v>317</v>
      </c>
      <c r="C106">
        <v>1.51</v>
      </c>
      <c r="D106">
        <v>1.1499999999999999</v>
      </c>
      <c r="E106">
        <v>270.58199999999999</v>
      </c>
      <c r="F106">
        <v>89.531300000000002</v>
      </c>
      <c r="G106">
        <v>47.140999999999998</v>
      </c>
      <c r="H106">
        <v>0.79900000000000004</v>
      </c>
      <c r="I106">
        <v>-47.134999999999998</v>
      </c>
      <c r="J106">
        <v>0.45300000000000001</v>
      </c>
    </row>
    <row r="107" spans="1:10">
      <c r="A107">
        <v>40</v>
      </c>
      <c r="B107">
        <v>238</v>
      </c>
      <c r="C107">
        <v>1.51</v>
      </c>
      <c r="D107">
        <v>1.1499999999999999</v>
      </c>
      <c r="E107">
        <v>271.40289999999999</v>
      </c>
      <c r="F107">
        <v>89.510900000000007</v>
      </c>
      <c r="G107">
        <v>55.572000000000003</v>
      </c>
      <c r="H107">
        <v>1.6240000000000001</v>
      </c>
      <c r="I107">
        <v>-55.548000000000002</v>
      </c>
      <c r="J107">
        <v>0.503</v>
      </c>
    </row>
    <row r="108" spans="1:10">
      <c r="A108">
        <v>36</v>
      </c>
      <c r="B108">
        <v>302</v>
      </c>
      <c r="C108">
        <v>1.51</v>
      </c>
      <c r="D108">
        <v>1.1499999999999999</v>
      </c>
      <c r="E108">
        <v>275.30079999999998</v>
      </c>
      <c r="F108">
        <v>89.433899999999994</v>
      </c>
      <c r="G108">
        <v>53.222999999999999</v>
      </c>
      <c r="H108">
        <v>5.1029999999999998</v>
      </c>
      <c r="I108">
        <v>-52.976999999999997</v>
      </c>
      <c r="J108">
        <v>0.61299999999999999</v>
      </c>
    </row>
    <row r="109" spans="1:10">
      <c r="A109">
        <v>26</v>
      </c>
      <c r="B109">
        <v>238</v>
      </c>
      <c r="C109">
        <v>1.51</v>
      </c>
      <c r="D109">
        <v>1.1499999999999999</v>
      </c>
      <c r="E109">
        <v>275.53100000000001</v>
      </c>
      <c r="F109">
        <v>89.560199999999995</v>
      </c>
      <c r="G109">
        <v>41.158000000000001</v>
      </c>
      <c r="H109">
        <v>4.22</v>
      </c>
      <c r="I109">
        <v>-40.941000000000003</v>
      </c>
      <c r="J109">
        <v>0.40699999999999997</v>
      </c>
    </row>
    <row r="110" spans="1:10">
      <c r="A110">
        <v>35</v>
      </c>
      <c r="B110">
        <v>282</v>
      </c>
      <c r="C110">
        <v>1.51</v>
      </c>
      <c r="D110">
        <v>1.1499999999999999</v>
      </c>
      <c r="E110">
        <v>278.1508</v>
      </c>
      <c r="F110">
        <v>89.423699999999997</v>
      </c>
      <c r="G110">
        <v>49.94</v>
      </c>
      <c r="H110">
        <v>7.1680000000000001</v>
      </c>
      <c r="I110">
        <v>-49.421999999999997</v>
      </c>
      <c r="J110">
        <v>0.61199999999999999</v>
      </c>
    </row>
    <row r="111" spans="1:10">
      <c r="A111">
        <v>25</v>
      </c>
      <c r="B111">
        <v>260</v>
      </c>
      <c r="C111">
        <v>1.51</v>
      </c>
      <c r="D111">
        <v>1.1499999999999999</v>
      </c>
      <c r="E111">
        <v>282.5838</v>
      </c>
      <c r="F111">
        <v>89.455799999999996</v>
      </c>
      <c r="G111">
        <v>41.514000000000003</v>
      </c>
      <c r="H111">
        <v>9.3219999999999992</v>
      </c>
      <c r="I111">
        <v>-40.454000000000001</v>
      </c>
      <c r="J111">
        <v>0.52900000000000003</v>
      </c>
    </row>
    <row r="112" spans="1:10">
      <c r="A112">
        <v>1</v>
      </c>
      <c r="B112">
        <v>256</v>
      </c>
      <c r="C112">
        <v>1.51</v>
      </c>
      <c r="D112">
        <v>1.1499999999999999</v>
      </c>
      <c r="E112">
        <v>278.04109999999997</v>
      </c>
      <c r="F112">
        <v>89.394300000000001</v>
      </c>
      <c r="G112">
        <v>34.134</v>
      </c>
      <c r="H112">
        <v>4.7910000000000004</v>
      </c>
      <c r="I112">
        <v>-33.795999999999999</v>
      </c>
      <c r="J112">
        <v>0.56100000000000005</v>
      </c>
    </row>
    <row r="113" spans="1:10">
      <c r="A113">
        <v>6</v>
      </c>
      <c r="B113">
        <v>275</v>
      </c>
      <c r="C113">
        <v>1.51</v>
      </c>
      <c r="D113">
        <v>1.1499999999999999</v>
      </c>
      <c r="E113">
        <v>278.55149999999998</v>
      </c>
      <c r="F113">
        <v>90.034599999999998</v>
      </c>
      <c r="G113">
        <v>28.716000000000001</v>
      </c>
      <c r="H113">
        <v>4.4530000000000003</v>
      </c>
      <c r="I113">
        <v>-28.367999999999999</v>
      </c>
      <c r="J113">
        <v>0.32800000000000001</v>
      </c>
    </row>
    <row r="114" spans="1:10">
      <c r="A114">
        <v>8</v>
      </c>
      <c r="B114">
        <v>274</v>
      </c>
      <c r="C114">
        <v>1.51</v>
      </c>
      <c r="D114">
        <v>1.1499999999999999</v>
      </c>
      <c r="E114">
        <v>280.46550000000002</v>
      </c>
      <c r="F114">
        <v>90.005300000000005</v>
      </c>
      <c r="G114">
        <v>21.986000000000001</v>
      </c>
      <c r="H114">
        <v>4.1130000000000004</v>
      </c>
      <c r="I114">
        <v>-21.597000000000001</v>
      </c>
      <c r="J114">
        <v>0.35399999999999998</v>
      </c>
    </row>
    <row r="115" spans="1:10">
      <c r="A115">
        <v>13</v>
      </c>
      <c r="B115">
        <v>284</v>
      </c>
      <c r="C115">
        <v>1.51</v>
      </c>
      <c r="D115">
        <v>1.1499999999999999</v>
      </c>
      <c r="E115">
        <v>287.32569999999998</v>
      </c>
      <c r="F115">
        <v>90.043099999999995</v>
      </c>
      <c r="G115">
        <v>17.161000000000001</v>
      </c>
      <c r="H115">
        <v>5.1740000000000004</v>
      </c>
      <c r="I115">
        <v>-16.361999999999998</v>
      </c>
      <c r="J115">
        <v>0.33700000000000002</v>
      </c>
    </row>
    <row r="116" spans="1:10">
      <c r="A116">
        <v>9</v>
      </c>
      <c r="B116">
        <v>254</v>
      </c>
      <c r="C116">
        <v>1.51</v>
      </c>
      <c r="D116">
        <v>1.1499999999999999</v>
      </c>
      <c r="E116">
        <v>288.404</v>
      </c>
      <c r="F116">
        <v>89.5809</v>
      </c>
      <c r="G116">
        <v>24.812000000000001</v>
      </c>
      <c r="H116">
        <v>7.9459999999999997</v>
      </c>
      <c r="I116">
        <v>-23.506</v>
      </c>
      <c r="J116">
        <v>0.373</v>
      </c>
    </row>
    <row r="117" spans="1:10">
      <c r="A117">
        <v>23</v>
      </c>
      <c r="B117">
        <v>290</v>
      </c>
      <c r="C117">
        <v>1.51</v>
      </c>
      <c r="D117">
        <v>1.1499999999999999</v>
      </c>
      <c r="E117">
        <v>291.09309999999999</v>
      </c>
      <c r="F117">
        <v>89.415000000000006</v>
      </c>
      <c r="G117">
        <v>36.549999999999997</v>
      </c>
      <c r="H117">
        <v>13.192</v>
      </c>
      <c r="I117">
        <v>-34.085999999999999</v>
      </c>
      <c r="J117">
        <v>0.55300000000000005</v>
      </c>
    </row>
    <row r="118" spans="1:10">
      <c r="A118">
        <v>10</v>
      </c>
      <c r="B118">
        <v>256</v>
      </c>
      <c r="C118">
        <v>1.51</v>
      </c>
      <c r="D118">
        <v>1.1499999999999999</v>
      </c>
      <c r="E118">
        <v>303.36329999999998</v>
      </c>
      <c r="F118">
        <v>89.414100000000005</v>
      </c>
      <c r="G118">
        <v>24.221</v>
      </c>
      <c r="H118">
        <v>13.407</v>
      </c>
      <c r="I118">
        <v>-20.172000000000001</v>
      </c>
      <c r="J118">
        <v>0.48899999999999999</v>
      </c>
    </row>
    <row r="119" spans="1:10">
      <c r="A119">
        <v>20</v>
      </c>
      <c r="B119">
        <v>312</v>
      </c>
      <c r="C119">
        <v>1.51</v>
      </c>
      <c r="D119">
        <v>1.1499999999999999</v>
      </c>
      <c r="E119">
        <v>304.42380000000003</v>
      </c>
      <c r="F119">
        <v>89.3613</v>
      </c>
      <c r="G119">
        <v>30.457999999999998</v>
      </c>
      <c r="H119">
        <v>17.343</v>
      </c>
      <c r="I119">
        <v>-25.036999999999999</v>
      </c>
      <c r="J119">
        <v>0.56999999999999995</v>
      </c>
    </row>
    <row r="120" spans="1:10">
      <c r="A120">
        <v>12</v>
      </c>
      <c r="B120">
        <v>265</v>
      </c>
      <c r="C120">
        <v>1.51</v>
      </c>
      <c r="D120">
        <v>1.1499999999999999</v>
      </c>
      <c r="E120">
        <v>306.51010000000002</v>
      </c>
      <c r="F120">
        <v>89.551199999999994</v>
      </c>
      <c r="G120">
        <v>17.931999999999999</v>
      </c>
      <c r="H120">
        <v>10.754</v>
      </c>
      <c r="I120">
        <v>-14.35</v>
      </c>
      <c r="J120">
        <v>0.38400000000000001</v>
      </c>
    </row>
    <row r="121" spans="1:10">
      <c r="A121">
        <v>11</v>
      </c>
      <c r="B121">
        <v>310</v>
      </c>
      <c r="C121">
        <v>1.51</v>
      </c>
      <c r="D121">
        <v>1.1499999999999999</v>
      </c>
      <c r="E121">
        <v>311.30259999999998</v>
      </c>
      <c r="F121">
        <v>89.395899999999997</v>
      </c>
      <c r="G121">
        <v>21.548999999999999</v>
      </c>
      <c r="H121">
        <v>14.281000000000001</v>
      </c>
      <c r="I121">
        <v>-16.137</v>
      </c>
      <c r="J121">
        <v>0.48499999999999999</v>
      </c>
    </row>
    <row r="122" spans="1:10">
      <c r="A122">
        <v>21</v>
      </c>
      <c r="B122">
        <v>276</v>
      </c>
      <c r="C122">
        <v>1.51</v>
      </c>
      <c r="D122">
        <v>1.1499999999999999</v>
      </c>
      <c r="E122">
        <v>324.40089999999998</v>
      </c>
      <c r="F122">
        <v>89.363699999999994</v>
      </c>
      <c r="G122">
        <v>27.469000000000001</v>
      </c>
      <c r="H122">
        <v>22.408999999999999</v>
      </c>
      <c r="I122">
        <v>-15.885</v>
      </c>
      <c r="J122">
        <v>0.54600000000000004</v>
      </c>
    </row>
    <row r="123" spans="1:10">
      <c r="A123">
        <v>53</v>
      </c>
      <c r="B123">
        <v>309</v>
      </c>
      <c r="C123">
        <v>1.51</v>
      </c>
      <c r="D123">
        <v>1.1499999999999999</v>
      </c>
      <c r="E123">
        <v>335.59230000000002</v>
      </c>
      <c r="F123">
        <v>90.575000000000003</v>
      </c>
      <c r="G123">
        <v>5.4089999999999998</v>
      </c>
      <c r="H123">
        <v>4.9409999999999998</v>
      </c>
      <c r="I123">
        <v>-2.2000000000000002</v>
      </c>
      <c r="J123">
        <v>0.26800000000000002</v>
      </c>
    </row>
    <row r="124" spans="1:10">
      <c r="A124">
        <v>52</v>
      </c>
      <c r="B124">
        <v>284</v>
      </c>
      <c r="C124">
        <v>1.51</v>
      </c>
      <c r="D124">
        <v>1.1499999999999999</v>
      </c>
      <c r="E124">
        <v>349.56380000000001</v>
      </c>
      <c r="F124">
        <v>90.512799999999999</v>
      </c>
      <c r="G124">
        <v>9.1389999999999993</v>
      </c>
      <c r="H124">
        <v>8.9979999999999993</v>
      </c>
      <c r="I124">
        <v>-1.595</v>
      </c>
      <c r="J124">
        <v>0.223</v>
      </c>
    </row>
    <row r="125" spans="1:10">
      <c r="A125">
        <v>45</v>
      </c>
      <c r="B125">
        <v>252</v>
      </c>
      <c r="C125">
        <v>1.51</v>
      </c>
      <c r="D125">
        <v>1.1499999999999999</v>
      </c>
      <c r="E125">
        <v>342.39190000000002</v>
      </c>
      <c r="F125">
        <v>90.255499999999998</v>
      </c>
      <c r="G125">
        <v>15.417999999999999</v>
      </c>
      <c r="H125">
        <v>14.715999999999999</v>
      </c>
      <c r="I125">
        <v>-4.5960000000000001</v>
      </c>
      <c r="J125">
        <v>0.24299999999999999</v>
      </c>
    </row>
    <row r="126" spans="1:10">
      <c r="A126">
        <v>48</v>
      </c>
      <c r="B126">
        <v>355</v>
      </c>
      <c r="C126">
        <v>1.51</v>
      </c>
      <c r="D126">
        <v>1.1499999999999999</v>
      </c>
      <c r="E126">
        <v>346.39120000000003</v>
      </c>
      <c r="F126">
        <v>89.444100000000006</v>
      </c>
      <c r="G126">
        <v>22.939</v>
      </c>
      <c r="H126">
        <v>22.318999999999999</v>
      </c>
      <c r="I126">
        <v>-5.2949999999999999</v>
      </c>
      <c r="J126">
        <v>0.46200000000000002</v>
      </c>
    </row>
    <row r="127" spans="1:10">
      <c r="A127">
        <v>50</v>
      </c>
      <c r="B127">
        <v>323</v>
      </c>
      <c r="C127">
        <v>1.51</v>
      </c>
      <c r="D127">
        <v>1.1499999999999999</v>
      </c>
      <c r="E127">
        <v>356.44389999999999</v>
      </c>
      <c r="F127">
        <v>89.450900000000004</v>
      </c>
      <c r="G127">
        <v>26.123999999999999</v>
      </c>
      <c r="H127">
        <v>26.082000000000001</v>
      </c>
      <c r="I127">
        <v>-1.4830000000000001</v>
      </c>
      <c r="J127">
        <v>0.47199999999999998</v>
      </c>
    </row>
    <row r="128" spans="1:10">
      <c r="A128">
        <v>46</v>
      </c>
      <c r="B128">
        <v>276</v>
      </c>
      <c r="C128">
        <v>1.51</v>
      </c>
      <c r="D128">
        <v>1.1499999999999999</v>
      </c>
      <c r="E128">
        <v>359.18450000000001</v>
      </c>
      <c r="F128">
        <v>89.585800000000006</v>
      </c>
      <c r="G128">
        <v>15.845000000000001</v>
      </c>
      <c r="H128">
        <v>15.843999999999999</v>
      </c>
      <c r="I128">
        <v>-0.19</v>
      </c>
      <c r="J128">
        <v>0.36399999999999999</v>
      </c>
    </row>
    <row r="129" spans="1:10">
      <c r="A129">
        <v>51</v>
      </c>
      <c r="B129">
        <v>250</v>
      </c>
      <c r="C129">
        <v>1.51</v>
      </c>
      <c r="D129">
        <v>1.1499999999999999</v>
      </c>
      <c r="E129">
        <v>10.090299999999999</v>
      </c>
      <c r="F129">
        <v>90.154499999999999</v>
      </c>
      <c r="G129">
        <v>10.496</v>
      </c>
      <c r="H129">
        <v>10.331</v>
      </c>
      <c r="I129">
        <v>1.849</v>
      </c>
      <c r="J129">
        <v>0.311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5"/>
  <sheetViews>
    <sheetView topLeftCell="A72" workbookViewId="0">
      <selection activeCell="G8" sqref="G8"/>
    </sheetView>
  </sheetViews>
  <sheetFormatPr defaultRowHeight="15"/>
  <sheetData>
    <row r="1" spans="1:3">
      <c r="A1">
        <v>1</v>
      </c>
      <c r="B1">
        <v>2516615.7799999998</v>
      </c>
      <c r="C1">
        <v>6856301.9900000002</v>
      </c>
    </row>
    <row r="2" spans="1:3">
      <c r="A2">
        <v>2</v>
      </c>
      <c r="B2">
        <v>2516609.8199999998</v>
      </c>
      <c r="C2">
        <v>6856300.2300000004</v>
      </c>
    </row>
    <row r="3" spans="1:3">
      <c r="A3">
        <v>3</v>
      </c>
      <c r="B3">
        <v>2516606.48</v>
      </c>
      <c r="C3">
        <v>6856298.6600000001</v>
      </c>
    </row>
    <row r="4" spans="1:3">
      <c r="A4">
        <v>4</v>
      </c>
      <c r="B4">
        <v>2516604.0699999998</v>
      </c>
      <c r="C4">
        <v>6856295.4800000004</v>
      </c>
    </row>
    <row r="5" spans="1:3">
      <c r="A5">
        <v>5</v>
      </c>
      <c r="B5">
        <v>2516611.34</v>
      </c>
      <c r="C5">
        <v>6856296.0300000003</v>
      </c>
    </row>
    <row r="6" spans="1:3">
      <c r="A6">
        <v>6</v>
      </c>
      <c r="B6">
        <v>2516615.1800000002</v>
      </c>
      <c r="C6">
        <v>6856296.6399999997</v>
      </c>
    </row>
    <row r="7" spans="1:3">
      <c r="A7">
        <v>7</v>
      </c>
      <c r="B7">
        <v>2516607.98</v>
      </c>
      <c r="C7">
        <v>6856290.8300000001</v>
      </c>
    </row>
    <row r="8" spans="1:3">
      <c r="A8">
        <v>8</v>
      </c>
      <c r="B8">
        <v>2516613.1</v>
      </c>
      <c r="C8">
        <v>6856289.7300000004</v>
      </c>
    </row>
    <row r="9" spans="1:3">
      <c r="A9">
        <v>9</v>
      </c>
      <c r="B9">
        <v>2516617.59</v>
      </c>
      <c r="C9">
        <v>6856291.3700000001</v>
      </c>
    </row>
    <row r="10" spans="1:3">
      <c r="A10">
        <v>10</v>
      </c>
      <c r="B10">
        <v>2516622.15</v>
      </c>
      <c r="C10">
        <v>6856287.2400000002</v>
      </c>
    </row>
    <row r="11" spans="1:3">
      <c r="A11">
        <v>11</v>
      </c>
      <c r="B11">
        <v>2516622.69</v>
      </c>
      <c r="C11">
        <v>6856283.2699999996</v>
      </c>
    </row>
    <row r="12" spans="1:3">
      <c r="A12">
        <v>12</v>
      </c>
      <c r="B12">
        <v>2516618.6800000002</v>
      </c>
      <c r="C12">
        <v>6856281.8700000001</v>
      </c>
    </row>
    <row r="13" spans="1:3">
      <c r="A13">
        <v>13</v>
      </c>
      <c r="B13">
        <v>2516613.9500000002</v>
      </c>
      <c r="C13">
        <v>6856284.8700000001</v>
      </c>
    </row>
    <row r="14" spans="1:3">
      <c r="A14">
        <v>14</v>
      </c>
      <c r="B14">
        <v>2516608.15</v>
      </c>
      <c r="C14">
        <v>6856284.8399999999</v>
      </c>
    </row>
    <row r="15" spans="1:3">
      <c r="A15">
        <v>15</v>
      </c>
      <c r="B15">
        <v>2516607.15</v>
      </c>
      <c r="C15">
        <v>6856280.9699999997</v>
      </c>
    </row>
    <row r="16" spans="1:3">
      <c r="A16">
        <v>16</v>
      </c>
      <c r="B16">
        <v>2516603.2799999998</v>
      </c>
      <c r="C16">
        <v>6856285.0499999998</v>
      </c>
    </row>
    <row r="17" spans="1:3">
      <c r="A17">
        <v>17</v>
      </c>
      <c r="B17">
        <v>2516603.13</v>
      </c>
      <c r="C17">
        <v>6856280.8099999996</v>
      </c>
    </row>
    <row r="18" spans="1:3">
      <c r="A18">
        <v>18</v>
      </c>
      <c r="B18">
        <v>2516604.91</v>
      </c>
      <c r="C18">
        <v>6856276.9400000004</v>
      </c>
    </row>
    <row r="19" spans="1:3">
      <c r="A19">
        <v>19</v>
      </c>
      <c r="B19">
        <v>2516625.81</v>
      </c>
      <c r="C19">
        <v>6856280.1200000001</v>
      </c>
    </row>
    <row r="20" spans="1:3">
      <c r="A20">
        <v>20</v>
      </c>
      <c r="B20">
        <v>2516627.64</v>
      </c>
      <c r="C20">
        <v>6856291.7000000002</v>
      </c>
    </row>
    <row r="21" spans="1:3">
      <c r="A21">
        <v>21</v>
      </c>
      <c r="B21">
        <v>2516631.17</v>
      </c>
      <c r="C21">
        <v>6856281.9400000004</v>
      </c>
    </row>
    <row r="22" spans="1:3">
      <c r="A22">
        <v>22</v>
      </c>
      <c r="B22">
        <v>2516621.59</v>
      </c>
      <c r="C22">
        <v>6856299.75</v>
      </c>
    </row>
    <row r="23" spans="1:3">
      <c r="A23">
        <v>23</v>
      </c>
      <c r="B23">
        <v>2516624.4700000002</v>
      </c>
      <c r="C23">
        <v>6856301.1100000003</v>
      </c>
    </row>
    <row r="24" spans="1:3">
      <c r="A24">
        <v>24</v>
      </c>
      <c r="B24">
        <v>2516619.25</v>
      </c>
      <c r="C24">
        <v>6856304.9900000002</v>
      </c>
    </row>
    <row r="25" spans="1:3">
      <c r="A25">
        <v>25</v>
      </c>
      <c r="B25">
        <v>2516622.41</v>
      </c>
      <c r="C25">
        <v>6856307.8200000003</v>
      </c>
    </row>
    <row r="26" spans="1:3">
      <c r="A26">
        <v>26</v>
      </c>
      <c r="B26">
        <v>2516616.35</v>
      </c>
      <c r="C26">
        <v>6856309.3499999996</v>
      </c>
    </row>
    <row r="27" spans="1:3">
      <c r="A27">
        <v>27</v>
      </c>
      <c r="B27">
        <v>2516623.12</v>
      </c>
      <c r="C27">
        <v>6856311.6799999997</v>
      </c>
    </row>
    <row r="28" spans="1:3">
      <c r="A28">
        <v>28</v>
      </c>
      <c r="B28">
        <v>2516609.54</v>
      </c>
      <c r="C28">
        <v>6856304.9299999997</v>
      </c>
    </row>
    <row r="29" spans="1:3">
      <c r="A29">
        <v>29</v>
      </c>
      <c r="B29">
        <v>2516608.39</v>
      </c>
      <c r="C29">
        <v>6856308.6900000004</v>
      </c>
    </row>
    <row r="30" spans="1:3">
      <c r="A30">
        <v>30</v>
      </c>
      <c r="B30">
        <v>2516611.7200000002</v>
      </c>
      <c r="C30">
        <v>6856311.0099999998</v>
      </c>
    </row>
    <row r="31" spans="1:3">
      <c r="A31">
        <v>31</v>
      </c>
      <c r="B31">
        <v>2516603.77</v>
      </c>
      <c r="C31">
        <v>6856302.71</v>
      </c>
    </row>
    <row r="32" spans="1:3">
      <c r="A32">
        <v>32</v>
      </c>
      <c r="B32">
        <v>2516602.89</v>
      </c>
      <c r="C32">
        <v>6856306.1500000004</v>
      </c>
    </row>
    <row r="33" spans="1:3">
      <c r="A33">
        <v>33</v>
      </c>
      <c r="B33">
        <v>2516603.7200000002</v>
      </c>
      <c r="C33">
        <v>6856310.9199999999</v>
      </c>
    </row>
    <row r="34" spans="1:3">
      <c r="A34">
        <v>34</v>
      </c>
      <c r="B34">
        <v>2516615.2400000002</v>
      </c>
      <c r="C34">
        <v>6856315.96</v>
      </c>
    </row>
    <row r="35" spans="1:3">
      <c r="A35">
        <v>35</v>
      </c>
      <c r="B35">
        <v>2516621.36</v>
      </c>
      <c r="C35">
        <v>6856317.0199999996</v>
      </c>
    </row>
    <row r="36" spans="1:3">
      <c r="A36">
        <v>36</v>
      </c>
      <c r="B36">
        <v>2516620.42</v>
      </c>
      <c r="C36">
        <v>6856321.2699999996</v>
      </c>
    </row>
    <row r="37" spans="1:3">
      <c r="A37">
        <v>37</v>
      </c>
      <c r="B37">
        <v>2516614.09</v>
      </c>
      <c r="C37">
        <v>6856321.04</v>
      </c>
    </row>
    <row r="38" spans="1:3">
      <c r="A38">
        <v>38</v>
      </c>
      <c r="B38">
        <v>2516605.27</v>
      </c>
      <c r="C38">
        <v>6856316.5700000003</v>
      </c>
    </row>
    <row r="39" spans="1:3">
      <c r="A39">
        <v>39</v>
      </c>
      <c r="B39">
        <v>2516609.52</v>
      </c>
      <c r="C39">
        <v>6856324.25</v>
      </c>
    </row>
    <row r="40" spans="1:3">
      <c r="A40">
        <v>40</v>
      </c>
      <c r="B40">
        <v>2516617.2599999998</v>
      </c>
      <c r="C40">
        <v>6856325.0700000003</v>
      </c>
    </row>
    <row r="41" spans="1:3">
      <c r="A41">
        <v>41</v>
      </c>
      <c r="B41">
        <v>2516600.7200000002</v>
      </c>
      <c r="C41">
        <v>6856325.0199999996</v>
      </c>
    </row>
    <row r="42" spans="1:3">
      <c r="A42">
        <v>42</v>
      </c>
      <c r="B42">
        <v>2516607.1</v>
      </c>
      <c r="C42">
        <v>6856326.4400000004</v>
      </c>
    </row>
    <row r="43" spans="1:3">
      <c r="A43">
        <v>43</v>
      </c>
      <c r="B43">
        <v>2516618.16</v>
      </c>
      <c r="C43">
        <v>6856330.2300000004</v>
      </c>
    </row>
    <row r="44" spans="1:3">
      <c r="A44">
        <v>44</v>
      </c>
      <c r="B44">
        <v>2516624.56</v>
      </c>
      <c r="C44">
        <v>6856274.5199999996</v>
      </c>
    </row>
    <row r="45" spans="1:3">
      <c r="A45">
        <v>45</v>
      </c>
      <c r="B45">
        <v>2516621.41</v>
      </c>
      <c r="C45">
        <v>6856271.6699999999</v>
      </c>
    </row>
    <row r="46" spans="1:3">
      <c r="A46">
        <v>46</v>
      </c>
      <c r="B46">
        <v>2516621.7000000002</v>
      </c>
      <c r="C46">
        <v>6856267.0099999998</v>
      </c>
    </row>
    <row r="47" spans="1:3">
      <c r="A47">
        <v>47</v>
      </c>
      <c r="B47">
        <v>2516632.02</v>
      </c>
      <c r="C47">
        <v>6856275.9500000002</v>
      </c>
    </row>
    <row r="48" spans="1:3">
      <c r="A48">
        <v>48</v>
      </c>
      <c r="B48">
        <v>2516629.0099999998</v>
      </c>
      <c r="C48">
        <v>6856271.3499999996</v>
      </c>
    </row>
    <row r="49" spans="1:3">
      <c r="A49">
        <v>49</v>
      </c>
      <c r="B49">
        <v>2516633.39</v>
      </c>
      <c r="C49">
        <v>6856271.4500000002</v>
      </c>
    </row>
    <row r="50" spans="1:3">
      <c r="A50">
        <v>50</v>
      </c>
      <c r="B50">
        <v>2516632.02</v>
      </c>
      <c r="C50">
        <v>6856266.8200000003</v>
      </c>
    </row>
    <row r="51" spans="1:3">
      <c r="A51">
        <v>51</v>
      </c>
      <c r="B51">
        <v>2516615.59</v>
      </c>
      <c r="C51">
        <v>6856265.9900000002</v>
      </c>
    </row>
    <row r="52" spans="1:3">
      <c r="A52">
        <v>52</v>
      </c>
      <c r="B52">
        <v>2516615.15</v>
      </c>
      <c r="C52">
        <v>6856269.4100000001</v>
      </c>
    </row>
    <row r="53" spans="1:3">
      <c r="A53">
        <v>53</v>
      </c>
      <c r="B53">
        <v>2516611.17</v>
      </c>
      <c r="C53">
        <v>6856271.0300000003</v>
      </c>
    </row>
    <row r="54" spans="1:3">
      <c r="A54">
        <v>54</v>
      </c>
      <c r="B54">
        <v>2516605.29</v>
      </c>
      <c r="C54">
        <v>6856266.8499999996</v>
      </c>
    </row>
    <row r="55" spans="1:3">
      <c r="A55">
        <v>55</v>
      </c>
      <c r="B55">
        <v>2516597.61</v>
      </c>
      <c r="C55">
        <v>6856269.25</v>
      </c>
    </row>
    <row r="56" spans="1:3">
      <c r="A56">
        <v>56</v>
      </c>
      <c r="B56">
        <v>2516598.6</v>
      </c>
      <c r="C56">
        <v>6856284.1699999999</v>
      </c>
    </row>
    <row r="57" spans="1:3">
      <c r="A57">
        <v>57</v>
      </c>
      <c r="B57">
        <v>2516598.9500000002</v>
      </c>
      <c r="C57">
        <v>6856296.1500000004</v>
      </c>
    </row>
    <row r="58" spans="1:3">
      <c r="A58">
        <v>58</v>
      </c>
      <c r="B58">
        <v>2516591.14</v>
      </c>
      <c r="C58">
        <v>6856284.3799999999</v>
      </c>
    </row>
    <row r="59" spans="1:3">
      <c r="A59">
        <v>59</v>
      </c>
      <c r="B59">
        <v>2516591.11</v>
      </c>
      <c r="C59">
        <v>6856279.0099999998</v>
      </c>
    </row>
    <row r="60" spans="1:3">
      <c r="A60">
        <v>60</v>
      </c>
      <c r="B60">
        <v>2516586.0699999998</v>
      </c>
      <c r="C60">
        <v>6856282.8099999996</v>
      </c>
    </row>
    <row r="61" spans="1:3">
      <c r="A61">
        <v>61</v>
      </c>
      <c r="B61">
        <v>2516585.5099999998</v>
      </c>
      <c r="C61">
        <v>6856288.1200000001</v>
      </c>
    </row>
    <row r="62" spans="1:3">
      <c r="A62">
        <v>62</v>
      </c>
      <c r="B62">
        <v>2516587.9700000002</v>
      </c>
      <c r="C62">
        <v>6856291.5899999999</v>
      </c>
    </row>
    <row r="63" spans="1:3">
      <c r="A63">
        <v>63</v>
      </c>
      <c r="B63">
        <v>2516587.15</v>
      </c>
      <c r="C63">
        <v>6856295.54</v>
      </c>
    </row>
    <row r="64" spans="1:3">
      <c r="A64">
        <v>64</v>
      </c>
      <c r="B64">
        <v>2516593.0699999998</v>
      </c>
      <c r="C64">
        <v>6856297.2000000002</v>
      </c>
    </row>
    <row r="65" spans="1:3">
      <c r="A65">
        <v>65</v>
      </c>
      <c r="B65">
        <v>2516596.02</v>
      </c>
      <c r="C65">
        <v>6856301.3899999997</v>
      </c>
    </row>
    <row r="66" spans="1:3">
      <c r="A66">
        <v>66</v>
      </c>
      <c r="B66">
        <v>2516591.6800000002</v>
      </c>
      <c r="C66">
        <v>6856300.21</v>
      </c>
    </row>
    <row r="67" spans="1:3">
      <c r="A67">
        <v>67</v>
      </c>
      <c r="B67">
        <v>2516596.0099999998</v>
      </c>
      <c r="C67">
        <v>6856305.7599999998</v>
      </c>
    </row>
    <row r="68" spans="1:3">
      <c r="A68">
        <v>68</v>
      </c>
      <c r="B68">
        <v>2516597.42</v>
      </c>
      <c r="C68">
        <v>6856309.5499999998</v>
      </c>
    </row>
    <row r="69" spans="1:3">
      <c r="A69">
        <v>69</v>
      </c>
      <c r="B69">
        <v>2516589.9300000002</v>
      </c>
      <c r="C69">
        <v>6856307.8200000003</v>
      </c>
    </row>
    <row r="70" spans="1:3">
      <c r="A70">
        <v>70</v>
      </c>
      <c r="B70">
        <v>2516585.1800000002</v>
      </c>
      <c r="C70">
        <v>6856300.8600000003</v>
      </c>
    </row>
    <row r="71" spans="1:3">
      <c r="A71">
        <v>71</v>
      </c>
      <c r="B71">
        <v>2516592.2599999998</v>
      </c>
      <c r="C71">
        <v>6856313.9299999997</v>
      </c>
    </row>
    <row r="72" spans="1:3">
      <c r="A72">
        <v>72</v>
      </c>
      <c r="B72">
        <v>2516599.59</v>
      </c>
      <c r="C72">
        <v>6856314.7199999997</v>
      </c>
    </row>
    <row r="73" spans="1:3">
      <c r="A73">
        <v>73</v>
      </c>
      <c r="B73">
        <v>2516581.33</v>
      </c>
      <c r="C73">
        <v>6856307.29</v>
      </c>
    </row>
    <row r="74" spans="1:3">
      <c r="A74">
        <v>74</v>
      </c>
      <c r="B74">
        <v>2516583.62</v>
      </c>
      <c r="C74">
        <v>6856312.1299999999</v>
      </c>
    </row>
    <row r="75" spans="1:3">
      <c r="A75">
        <v>75</v>
      </c>
      <c r="B75">
        <v>2516580.23</v>
      </c>
      <c r="C75">
        <v>6856301.75</v>
      </c>
    </row>
    <row r="76" spans="1:3">
      <c r="A76">
        <v>76</v>
      </c>
      <c r="B76">
        <v>2516577.1800000002</v>
      </c>
      <c r="C76">
        <v>6856309.8899999997</v>
      </c>
    </row>
    <row r="77" spans="1:3">
      <c r="A77">
        <v>77</v>
      </c>
      <c r="B77">
        <v>2516573.46</v>
      </c>
      <c r="C77">
        <v>6856305.6399999997</v>
      </c>
    </row>
    <row r="78" spans="1:3">
      <c r="A78">
        <v>78</v>
      </c>
      <c r="B78">
        <v>2516573.2799999998</v>
      </c>
      <c r="C78">
        <v>6856309.3700000001</v>
      </c>
    </row>
    <row r="79" spans="1:3">
      <c r="A79">
        <v>79</v>
      </c>
      <c r="B79">
        <v>2516573.79</v>
      </c>
      <c r="C79">
        <v>6856314.6500000004</v>
      </c>
    </row>
    <row r="80" spans="1:3">
      <c r="A80">
        <v>80</v>
      </c>
      <c r="B80">
        <v>2516581.98</v>
      </c>
      <c r="C80">
        <v>6856318.25</v>
      </c>
    </row>
    <row r="81" spans="1:3">
      <c r="A81">
        <v>81</v>
      </c>
      <c r="B81">
        <v>2516579.2000000002</v>
      </c>
      <c r="C81">
        <v>6856315.1399999997</v>
      </c>
    </row>
    <row r="82" spans="1:3">
      <c r="A82">
        <v>82</v>
      </c>
      <c r="B82">
        <v>2516597.73</v>
      </c>
      <c r="C82">
        <v>6856319.3600000003</v>
      </c>
    </row>
    <row r="83" spans="1:3">
      <c r="A83">
        <v>83</v>
      </c>
      <c r="B83">
        <v>2516593.0299999998</v>
      </c>
      <c r="C83">
        <v>6856317.5199999996</v>
      </c>
    </row>
    <row r="84" spans="1:3">
      <c r="A84">
        <v>84</v>
      </c>
      <c r="B84">
        <v>2516592.48</v>
      </c>
      <c r="C84">
        <v>6856324.2400000002</v>
      </c>
    </row>
    <row r="85" spans="1:3">
      <c r="A85">
        <v>85</v>
      </c>
      <c r="B85">
        <v>2516588.09</v>
      </c>
      <c r="C85">
        <v>6856320.1399999997</v>
      </c>
    </row>
    <row r="86" spans="1:3">
      <c r="A86">
        <v>86</v>
      </c>
      <c r="B86">
        <v>2516584.21</v>
      </c>
      <c r="C86">
        <v>6856324.8899999997</v>
      </c>
    </row>
    <row r="87" spans="1:3">
      <c r="A87">
        <v>87</v>
      </c>
      <c r="B87">
        <v>2516595.87</v>
      </c>
      <c r="C87">
        <v>6856327.29</v>
      </c>
    </row>
    <row r="88" spans="1:3">
      <c r="A88">
        <v>88</v>
      </c>
      <c r="B88">
        <v>2516587.4700000002</v>
      </c>
      <c r="C88">
        <v>6856276.4299999997</v>
      </c>
    </row>
    <row r="89" spans="1:3">
      <c r="A89">
        <v>89</v>
      </c>
      <c r="B89">
        <v>2516585.4500000002</v>
      </c>
      <c r="C89">
        <v>6856274.2699999996</v>
      </c>
    </row>
    <row r="90" spans="1:3">
      <c r="A90">
        <v>90</v>
      </c>
      <c r="B90">
        <v>2516580.29</v>
      </c>
      <c r="C90">
        <v>6856281.71</v>
      </c>
    </row>
    <row r="91" spans="1:3">
      <c r="A91">
        <v>91</v>
      </c>
      <c r="B91">
        <v>2516592.87</v>
      </c>
      <c r="C91">
        <v>6856266.7300000004</v>
      </c>
    </row>
    <row r="92" spans="1:3">
      <c r="A92">
        <v>92</v>
      </c>
      <c r="B92">
        <v>2516595.94</v>
      </c>
      <c r="C92">
        <v>6856259.4800000004</v>
      </c>
    </row>
    <row r="93" spans="1:3">
      <c r="A93">
        <v>93</v>
      </c>
      <c r="B93">
        <v>2516583.0099999998</v>
      </c>
      <c r="C93">
        <v>6856295.2800000003</v>
      </c>
    </row>
    <row r="94" spans="1:3">
      <c r="A94">
        <v>94</v>
      </c>
      <c r="B94">
        <v>2516579.86</v>
      </c>
      <c r="C94">
        <v>6856292.6699999999</v>
      </c>
    </row>
    <row r="95" spans="1:3">
      <c r="A95">
        <v>95</v>
      </c>
      <c r="B95">
        <v>2516581.5699999998</v>
      </c>
      <c r="C95">
        <v>6856287.7699999996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3"/>
  <sheetViews>
    <sheetView tabSelected="1" workbookViewId="0">
      <selection activeCell="A6" sqref="A6"/>
    </sheetView>
  </sheetViews>
  <sheetFormatPr defaultRowHeight="15"/>
  <cols>
    <col min="2" max="2" width="11.5703125" bestFit="1" customWidth="1"/>
    <col min="18" max="19" width="11" bestFit="1" customWidth="1"/>
  </cols>
  <sheetData>
    <row r="1" spans="1:25">
      <c r="A1" s="1" t="s">
        <v>31</v>
      </c>
      <c r="B1" s="3">
        <v>99.646133091878042</v>
      </c>
    </row>
    <row r="2" spans="1:25">
      <c r="A2" s="1" t="s">
        <v>32</v>
      </c>
      <c r="B2" s="4">
        <v>2516605.8799806666</v>
      </c>
    </row>
    <row r="3" spans="1:25">
      <c r="A3" s="1" t="s">
        <v>33</v>
      </c>
      <c r="B3" s="4">
        <v>6856269.5123661682</v>
      </c>
    </row>
    <row r="4" spans="1:25">
      <c r="A4" s="1" t="s">
        <v>34</v>
      </c>
      <c r="B4">
        <f>SUM(Y10:Y100)</f>
        <v>12.519923383052349</v>
      </c>
    </row>
    <row r="7" spans="1:25">
      <c r="V7">
        <f>AVERAGE(V10:V100)</f>
        <v>0.39029322120966453</v>
      </c>
    </row>
    <row r="9" spans="1:25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16</v>
      </c>
      <c r="L9" s="1" t="s">
        <v>17</v>
      </c>
      <c r="M9" s="1" t="s">
        <v>18</v>
      </c>
      <c r="N9" s="1" t="s">
        <v>19</v>
      </c>
      <c r="O9" s="1" t="s">
        <v>20</v>
      </c>
      <c r="P9" s="1" t="s">
        <v>21</v>
      </c>
      <c r="Q9" s="1" t="s">
        <v>22</v>
      </c>
      <c r="R9" s="1" t="s">
        <v>23</v>
      </c>
      <c r="S9" s="1" t="s">
        <v>24</v>
      </c>
      <c r="T9" s="1" t="s">
        <v>25</v>
      </c>
      <c r="U9" s="1" t="s">
        <v>26</v>
      </c>
      <c r="V9" s="1" t="s">
        <v>27</v>
      </c>
      <c r="W9" s="1" t="s">
        <v>28</v>
      </c>
      <c r="X9" s="1" t="s">
        <v>29</v>
      </c>
      <c r="Y9" s="1" t="s">
        <v>30</v>
      </c>
    </row>
    <row r="10" spans="1:25">
      <c r="A10">
        <v>92</v>
      </c>
      <c r="B10">
        <v>291</v>
      </c>
      <c r="C10">
        <v>1.51</v>
      </c>
      <c r="D10">
        <v>1.1499999999999999</v>
      </c>
      <c r="E10">
        <v>123.33280000000001</v>
      </c>
      <c r="F10">
        <v>91.031099999999995</v>
      </c>
      <c r="G10">
        <v>14.236000000000001</v>
      </c>
      <c r="H10">
        <v>-7.8680000000000003</v>
      </c>
      <c r="I10">
        <v>11.862</v>
      </c>
      <c r="J10">
        <v>9.8000000000000004E-2</v>
      </c>
      <c r="K10">
        <f>I10</f>
        <v>11.862</v>
      </c>
      <c r="L10">
        <f>H10</f>
        <v>-7.8680000000000003</v>
      </c>
      <c r="M10">
        <f>K10/SQRT(K10^2+L10^2)</f>
        <v>0.83334500446491433</v>
      </c>
      <c r="N10">
        <f>L10/SQRT(K10^2+L10^2)</f>
        <v>-0.55275320309643783</v>
      </c>
      <c r="O10">
        <f>B10/10</f>
        <v>29.1</v>
      </c>
      <c r="P10">
        <f>K10+M10*(0.5*O10/100+0.015)</f>
        <v>11.995751873216619</v>
      </c>
      <c r="Q10">
        <f>L10+N10*(0.5*O10/100+0.015)</f>
        <v>-7.9567168890969784</v>
      </c>
      <c r="R10" s="2">
        <f>VLOOKUP($A10,Ilmakuvapuut!$A$1:$C$95,2,FALSE)</f>
        <v>2516595.94</v>
      </c>
      <c r="S10" s="2">
        <f>VLOOKUP($A10,Ilmakuvapuut!$A$1:$C$95,3,FALSE)</f>
        <v>6856259.4800000004</v>
      </c>
      <c r="T10">
        <f>($R10-$B$2)*COS(RADIANS($B$1))-($S10-$B$3)*SIN(RADIANS($B$1))</f>
        <v>11.55609187012835</v>
      </c>
      <c r="U10">
        <f>($R10-$B$2)*SIN(RADIANS($B$1))+($S10-$B$3)*COS(RADIANS($B$1))</f>
        <v>-8.1183943773262612</v>
      </c>
      <c r="V10">
        <f>SQRT((T10-P10)^2+(U10-Q10)^2)</f>
        <v>0.46844479772509667</v>
      </c>
      <c r="W10">
        <f>T10-P10</f>
        <v>-0.43966000308826914</v>
      </c>
      <c r="X10">
        <f>U10-Q10</f>
        <v>-0.16167748822928285</v>
      </c>
      <c r="Y10">
        <f>V10^2</f>
        <v>0.21944052851570675</v>
      </c>
    </row>
    <row r="11" spans="1:25">
      <c r="A11">
        <v>91</v>
      </c>
      <c r="B11">
        <v>413</v>
      </c>
      <c r="C11">
        <v>1.51</v>
      </c>
      <c r="D11">
        <v>1.1499999999999999</v>
      </c>
      <c r="E11">
        <v>156.30160000000001</v>
      </c>
      <c r="F11">
        <v>91.081599999999995</v>
      </c>
      <c r="G11">
        <v>13.222</v>
      </c>
      <c r="H11">
        <v>-12.122999999999999</v>
      </c>
      <c r="I11">
        <v>5.27</v>
      </c>
      <c r="J11">
        <v>9.7000000000000003E-2</v>
      </c>
      <c r="K11">
        <f t="shared" ref="K11:K38" si="0">I11</f>
        <v>5.27</v>
      </c>
      <c r="L11">
        <f t="shared" ref="L11:L38" si="1">H11</f>
        <v>-12.122999999999999</v>
      </c>
      <c r="M11">
        <f t="shared" ref="M11:M38" si="2">K11/SQRT(K11^2+L11^2)</f>
        <v>0.39867078701860714</v>
      </c>
      <c r="N11">
        <f t="shared" ref="N11:N38" si="3">L11/SQRT(K11^2+L11^2)</f>
        <v>-0.9170941083541887</v>
      </c>
      <c r="O11">
        <f t="shared" ref="O11:O38" si="4">B11/10</f>
        <v>41.3</v>
      </c>
      <c r="P11">
        <f t="shared" ref="P11:P38" si="5">K11+M11*(0.5*O11/100+0.015)</f>
        <v>5.3583055793246208</v>
      </c>
      <c r="Q11">
        <f t="shared" ref="Q11:Q38" si="6">L11+N11*(0.5*O11/100+0.015)</f>
        <v>-12.326136345000451</v>
      </c>
      <c r="R11" s="2">
        <f>VLOOKUP($A11,Ilmakuvapuut!$A$1:$C$95,2,FALSE)</f>
        <v>2516592.87</v>
      </c>
      <c r="S11" s="2">
        <f>VLOOKUP($A11,Ilmakuvapuut!$A$1:$C$95,3,FALSE)</f>
        <v>6856266.7300000004</v>
      </c>
      <c r="T11">
        <f t="shared" ref="T11:T73" si="7">($R11-$B$2)*COS(RADIANS($B$1))-($S11-$B$3)*SIN(RADIANS($B$1))</f>
        <v>4.9230135885804938</v>
      </c>
      <c r="U11">
        <f t="shared" ref="U11:U73" si="8">($R11-$B$2)*SIN(RADIANS($B$1))+($S11-$B$3)*COS(RADIANS($B$1))</f>
        <v>-12.359817783428134</v>
      </c>
      <c r="V11">
        <f t="shared" ref="V11:V38" si="9">SQRT((T11-P11)^2+(U11-Q11)^2)</f>
        <v>0.43659312466018407</v>
      </c>
      <c r="W11">
        <f t="shared" ref="W11:X38" si="10">T11-P11</f>
        <v>-0.43529199074412706</v>
      </c>
      <c r="X11">
        <f t="shared" si="10"/>
        <v>-3.3681438427683119E-2</v>
      </c>
      <c r="Y11">
        <f t="shared" ref="Y11:Y38" si="11">V11^2</f>
        <v>0.19061355650054304</v>
      </c>
    </row>
    <row r="12" spans="1:25">
      <c r="A12">
        <v>55</v>
      </c>
      <c r="B12">
        <v>265</v>
      </c>
      <c r="C12">
        <v>1.51</v>
      </c>
      <c r="D12">
        <v>1.1499999999999999</v>
      </c>
      <c r="E12">
        <v>168.12049999999999</v>
      </c>
      <c r="F12">
        <v>91.412599999999998</v>
      </c>
      <c r="G12">
        <v>8.5839999999999996</v>
      </c>
      <c r="H12">
        <v>-8.3989999999999991</v>
      </c>
      <c r="I12">
        <v>1.754</v>
      </c>
      <c r="J12">
        <v>0.106</v>
      </c>
      <c r="K12">
        <f t="shared" si="0"/>
        <v>1.754</v>
      </c>
      <c r="L12">
        <f t="shared" si="1"/>
        <v>-8.3989999999999991</v>
      </c>
      <c r="M12">
        <f t="shared" si="2"/>
        <v>0.20442429901651099</v>
      </c>
      <c r="N12">
        <f t="shared" si="3"/>
        <v>-0.97888237596332695</v>
      </c>
      <c r="O12">
        <f t="shared" si="4"/>
        <v>26.5</v>
      </c>
      <c r="P12">
        <f t="shared" si="5"/>
        <v>1.7841525841049353</v>
      </c>
      <c r="Q12">
        <f t="shared" si="6"/>
        <v>-8.5433851504545899</v>
      </c>
      <c r="R12" s="2">
        <f>VLOOKUP($A12,Ilmakuvapuut!$A$1:$C$95,2,FALSE)</f>
        <v>2516597.61</v>
      </c>
      <c r="S12" s="2">
        <f>VLOOKUP($A12,Ilmakuvapuut!$A$1:$C$95,3,FALSE)</f>
        <v>6856269.25</v>
      </c>
      <c r="T12">
        <f t="shared" si="7"/>
        <v>1.6443960786812482</v>
      </c>
      <c r="U12">
        <f t="shared" si="8"/>
        <v>-8.1090922901466076</v>
      </c>
      <c r="V12">
        <f t="shared" si="9"/>
        <v>0.45622600684609127</v>
      </c>
      <c r="W12">
        <f t="shared" si="10"/>
        <v>-0.13975650542368712</v>
      </c>
      <c r="X12">
        <f t="shared" si="10"/>
        <v>0.43429286030798231</v>
      </c>
      <c r="Y12">
        <f t="shared" si="11"/>
        <v>0.20814216932272972</v>
      </c>
    </row>
    <row r="13" spans="1:25">
      <c r="A13">
        <v>89</v>
      </c>
      <c r="B13">
        <v>379</v>
      </c>
      <c r="C13">
        <v>1.51</v>
      </c>
      <c r="D13">
        <v>1.1499999999999999</v>
      </c>
      <c r="E13">
        <v>182.51490000000001</v>
      </c>
      <c r="F13">
        <v>90.553700000000006</v>
      </c>
      <c r="G13">
        <v>21.152999999999999</v>
      </c>
      <c r="H13">
        <v>-21.123999999999999</v>
      </c>
      <c r="I13">
        <v>-1.056</v>
      </c>
      <c r="J13">
        <v>1.7000000000000001E-2</v>
      </c>
      <c r="K13">
        <f t="shared" si="0"/>
        <v>-1.056</v>
      </c>
      <c r="L13">
        <f t="shared" si="1"/>
        <v>-21.123999999999999</v>
      </c>
      <c r="M13">
        <f t="shared" si="2"/>
        <v>-4.9928184427415277E-2</v>
      </c>
      <c r="N13">
        <f t="shared" si="3"/>
        <v>-0.99875281045901532</v>
      </c>
      <c r="O13">
        <f t="shared" si="4"/>
        <v>37.9</v>
      </c>
      <c r="P13">
        <f t="shared" si="5"/>
        <v>-1.0662103137154064</v>
      </c>
      <c r="Q13">
        <f t="shared" si="6"/>
        <v>-21.328244949738867</v>
      </c>
      <c r="R13" s="2">
        <f>VLOOKUP($A13,Ilmakuvapuut!$A$1:$C$95,2,FALSE)</f>
        <v>2516585.4500000002</v>
      </c>
      <c r="S13" s="2">
        <f>VLOOKUP($A13,Ilmakuvapuut!$A$1:$C$95,3,FALSE)</f>
        <v>6856274.2699999996</v>
      </c>
      <c r="T13">
        <f t="shared" si="7"/>
        <v>-1.2670672374408491</v>
      </c>
      <c r="U13">
        <f t="shared" si="8"/>
        <v>-20.938331603008699</v>
      </c>
      <c r="V13">
        <f t="shared" si="9"/>
        <v>0.43860679630708937</v>
      </c>
      <c r="W13">
        <f t="shared" si="10"/>
        <v>-0.20085692372544273</v>
      </c>
      <c r="X13">
        <f t="shared" si="10"/>
        <v>0.38991334673016809</v>
      </c>
      <c r="Y13">
        <f t="shared" si="11"/>
        <v>0.1923759217667686</v>
      </c>
    </row>
    <row r="14" spans="1:25">
      <c r="A14">
        <v>88</v>
      </c>
      <c r="B14">
        <v>390</v>
      </c>
      <c r="C14">
        <v>1.51</v>
      </c>
      <c r="D14">
        <v>1.1499999999999999</v>
      </c>
      <c r="E14">
        <v>189.1217</v>
      </c>
      <c r="F14">
        <v>90.575199999999995</v>
      </c>
      <c r="G14">
        <v>19.376999999999999</v>
      </c>
      <c r="H14">
        <v>-19.125</v>
      </c>
      <c r="I14">
        <v>-3.0990000000000002</v>
      </c>
      <c r="J14">
        <v>3.3000000000000002E-2</v>
      </c>
      <c r="K14">
        <f t="shared" si="0"/>
        <v>-3.0990000000000002</v>
      </c>
      <c r="L14">
        <f t="shared" si="1"/>
        <v>-19.125</v>
      </c>
      <c r="M14">
        <f t="shared" si="2"/>
        <v>-0.15995290357807429</v>
      </c>
      <c r="N14">
        <f t="shared" si="3"/>
        <v>-0.98712464696052604</v>
      </c>
      <c r="O14">
        <f t="shared" si="4"/>
        <v>39</v>
      </c>
      <c r="P14">
        <f t="shared" si="5"/>
        <v>-3.132590109751396</v>
      </c>
      <c r="Q14">
        <f t="shared" si="6"/>
        <v>-19.33229617586171</v>
      </c>
      <c r="R14" s="2">
        <f>VLOOKUP($A14,Ilmakuvapuut!$A$1:$C$95,2,FALSE)</f>
        <v>2516587.4700000002</v>
      </c>
      <c r="S14" s="2">
        <f>VLOOKUP($A14,Ilmakuvapuut!$A$1:$C$95,3,FALSE)</f>
        <v>6856276.4299999997</v>
      </c>
      <c r="T14">
        <f t="shared" si="7"/>
        <v>-3.7350043814298468</v>
      </c>
      <c r="U14">
        <f t="shared" si="8"/>
        <v>-19.308826692295508</v>
      </c>
      <c r="V14">
        <f t="shared" si="9"/>
        <v>0.60287127264511675</v>
      </c>
      <c r="W14">
        <f t="shared" si="10"/>
        <v>-0.60241427167845085</v>
      </c>
      <c r="X14">
        <f t="shared" si="10"/>
        <v>2.3469483566202598E-2</v>
      </c>
      <c r="Y14">
        <f t="shared" si="11"/>
        <v>0.3634537713807427</v>
      </c>
    </row>
    <row r="15" spans="1:25">
      <c r="A15">
        <v>90</v>
      </c>
      <c r="B15">
        <v>300</v>
      </c>
      <c r="C15">
        <v>1.51</v>
      </c>
      <c r="D15">
        <v>1.1499999999999999</v>
      </c>
      <c r="E15">
        <v>195.39240000000001</v>
      </c>
      <c r="F15">
        <v>90.453000000000003</v>
      </c>
      <c r="G15">
        <v>27.734999999999999</v>
      </c>
      <c r="H15">
        <v>-26.704000000000001</v>
      </c>
      <c r="I15">
        <v>-7.484</v>
      </c>
      <c r="J15">
        <v>-7.0000000000000001E-3</v>
      </c>
      <c r="K15">
        <f t="shared" si="0"/>
        <v>-7.484</v>
      </c>
      <c r="L15">
        <f t="shared" si="1"/>
        <v>-26.704000000000001</v>
      </c>
      <c r="M15">
        <f t="shared" si="2"/>
        <v>-0.26985996305834026</v>
      </c>
      <c r="N15">
        <f t="shared" si="3"/>
        <v>-0.96289957957107408</v>
      </c>
      <c r="O15">
        <f t="shared" si="4"/>
        <v>30</v>
      </c>
      <c r="P15">
        <f t="shared" si="5"/>
        <v>-7.5285268939046261</v>
      </c>
      <c r="Q15">
        <f t="shared" si="6"/>
        <v>-26.862878430629227</v>
      </c>
      <c r="R15" s="2">
        <f>VLOOKUP($A15,Ilmakuvapuut!$A$1:$C$95,2,FALSE)</f>
        <v>2516580.29</v>
      </c>
      <c r="S15" s="2">
        <f>VLOOKUP($A15,Ilmakuvapuut!$A$1:$C$95,3,FALSE)</f>
        <v>6856281.71</v>
      </c>
      <c r="T15">
        <f t="shared" si="7"/>
        <v>-7.7372533770642935</v>
      </c>
      <c r="U15">
        <f t="shared" si="8"/>
        <v>-27.27204231050553</v>
      </c>
      <c r="V15">
        <f t="shared" si="9"/>
        <v>0.45932757958523729</v>
      </c>
      <c r="W15">
        <f t="shared" si="10"/>
        <v>-0.20872648315966735</v>
      </c>
      <c r="X15">
        <f t="shared" si="10"/>
        <v>-0.40916387987630287</v>
      </c>
      <c r="Y15">
        <f t="shared" si="11"/>
        <v>0.21098182536763249</v>
      </c>
    </row>
    <row r="16" spans="1:25">
      <c r="A16">
        <v>60</v>
      </c>
      <c r="B16">
        <v>351</v>
      </c>
      <c r="C16">
        <v>1.51</v>
      </c>
      <c r="D16">
        <v>1.1499999999999999</v>
      </c>
      <c r="E16">
        <v>204.3039</v>
      </c>
      <c r="F16">
        <v>90.375500000000002</v>
      </c>
      <c r="G16">
        <v>23.527000000000001</v>
      </c>
      <c r="H16">
        <v>-21.405000000000001</v>
      </c>
      <c r="I16">
        <v>-9.76</v>
      </c>
      <c r="J16">
        <v>0.1</v>
      </c>
      <c r="K16">
        <f t="shared" si="0"/>
        <v>-9.76</v>
      </c>
      <c r="L16">
        <f t="shared" si="1"/>
        <v>-21.405000000000001</v>
      </c>
      <c r="M16">
        <f t="shared" si="2"/>
        <v>-0.41487554064152971</v>
      </c>
      <c r="N16">
        <f t="shared" si="3"/>
        <v>-0.90987817084343681</v>
      </c>
      <c r="O16">
        <f t="shared" si="4"/>
        <v>35.1</v>
      </c>
      <c r="P16">
        <f t="shared" si="5"/>
        <v>-9.8390337904922109</v>
      </c>
      <c r="Q16">
        <f t="shared" si="6"/>
        <v>-21.578331791545676</v>
      </c>
      <c r="R16" s="2">
        <f>VLOOKUP($A16,Ilmakuvapuut!$A$1:$C$95,2,FALSE)</f>
        <v>2516586.0699999998</v>
      </c>
      <c r="S16" s="2">
        <f>VLOOKUP($A16,Ilmakuvapuut!$A$1:$C$95,3,FALSE)</f>
        <v>6856282.8099999996</v>
      </c>
      <c r="T16">
        <f t="shared" si="7"/>
        <v>-9.7902127378143753</v>
      </c>
      <c r="U16">
        <f t="shared" si="8"/>
        <v>-21.758082040434616</v>
      </c>
      <c r="V16">
        <f t="shared" si="9"/>
        <v>0.18626230740600169</v>
      </c>
      <c r="W16">
        <f t="shared" si="10"/>
        <v>4.8821052677835652E-2</v>
      </c>
      <c r="X16">
        <f t="shared" si="10"/>
        <v>-0.17975024888893998</v>
      </c>
      <c r="Y16">
        <f t="shared" si="11"/>
        <v>3.4693647160207876E-2</v>
      </c>
    </row>
    <row r="17" spans="1:25">
      <c r="A17">
        <v>95</v>
      </c>
      <c r="B17">
        <v>324</v>
      </c>
      <c r="C17">
        <v>1.51</v>
      </c>
      <c r="D17">
        <v>1.1499999999999999</v>
      </c>
      <c r="E17">
        <v>208.1403</v>
      </c>
      <c r="F17">
        <v>90.312100000000001</v>
      </c>
      <c r="G17">
        <v>30.306000000000001</v>
      </c>
      <c r="H17">
        <v>-26.699000000000002</v>
      </c>
      <c r="I17">
        <v>-14.336</v>
      </c>
      <c r="J17">
        <v>8.3000000000000004E-2</v>
      </c>
      <c r="K17">
        <f t="shared" si="0"/>
        <v>-14.336</v>
      </c>
      <c r="L17">
        <f t="shared" si="1"/>
        <v>-26.699000000000002</v>
      </c>
      <c r="M17">
        <f t="shared" si="2"/>
        <v>-0.47306640164523589</v>
      </c>
      <c r="N17">
        <f t="shared" si="3"/>
        <v>-0.88102677577609889</v>
      </c>
      <c r="O17">
        <f t="shared" si="4"/>
        <v>32.4</v>
      </c>
      <c r="P17">
        <f t="shared" si="5"/>
        <v>-14.419732753091207</v>
      </c>
      <c r="Q17">
        <f t="shared" si="6"/>
        <v>-26.85494173931237</v>
      </c>
      <c r="R17" s="2">
        <f>VLOOKUP($A17,Ilmakuvapuut!$A$1:$C$95,2,FALSE)</f>
        <v>2516581.5699999998</v>
      </c>
      <c r="S17" s="2">
        <f>VLOOKUP($A17,Ilmakuvapuut!$A$1:$C$95,3,FALSE)</f>
        <v>6856287.7699999996</v>
      </c>
      <c r="T17">
        <f t="shared" si="7"/>
        <v>-13.926053817175909</v>
      </c>
      <c r="U17">
        <f t="shared" si="8"/>
        <v>-27.025568971210625</v>
      </c>
      <c r="V17">
        <f t="shared" si="9"/>
        <v>0.52233374774345376</v>
      </c>
      <c r="W17">
        <f t="shared" si="10"/>
        <v>0.49367893591529821</v>
      </c>
      <c r="X17">
        <f t="shared" si="10"/>
        <v>-0.17062723189825491</v>
      </c>
      <c r="Y17">
        <f t="shared" si="11"/>
        <v>0.27283254403172197</v>
      </c>
    </row>
    <row r="18" spans="1:25">
      <c r="A18">
        <v>61</v>
      </c>
      <c r="B18">
        <v>344</v>
      </c>
      <c r="C18">
        <v>1.51</v>
      </c>
      <c r="D18">
        <v>1.1499999999999999</v>
      </c>
      <c r="E18">
        <v>212.08070000000001</v>
      </c>
      <c r="F18">
        <v>90.352500000000006</v>
      </c>
      <c r="G18">
        <v>27.504999999999999</v>
      </c>
      <c r="H18">
        <v>-23.29</v>
      </c>
      <c r="I18">
        <v>-14.63</v>
      </c>
      <c r="J18">
        <v>7.5999999999999998E-2</v>
      </c>
      <c r="K18">
        <f t="shared" si="0"/>
        <v>-14.63</v>
      </c>
      <c r="L18">
        <f t="shared" si="1"/>
        <v>-23.29</v>
      </c>
      <c r="M18">
        <f t="shared" si="2"/>
        <v>-0.53192579932824247</v>
      </c>
      <c r="N18">
        <f t="shared" si="3"/>
        <v>-0.84679096830859646</v>
      </c>
      <c r="O18">
        <f t="shared" si="4"/>
        <v>34.4</v>
      </c>
      <c r="P18">
        <f t="shared" si="5"/>
        <v>-14.729470124474382</v>
      </c>
      <c r="Q18">
        <f t="shared" si="6"/>
        <v>-23.448349911073706</v>
      </c>
      <c r="R18" s="2">
        <f>VLOOKUP($A18,Ilmakuvapuut!$A$1:$C$95,2,FALSE)</f>
        <v>2516585.5099999998</v>
      </c>
      <c r="S18" s="2">
        <f>VLOOKUP($A18,Ilmakuvapuut!$A$1:$C$95,3,FALSE)</f>
        <v>6856288.1200000001</v>
      </c>
      <c r="T18">
        <f t="shared" si="7"/>
        <v>-14.931301931234131</v>
      </c>
      <c r="U18">
        <f t="shared" si="8"/>
        <v>-23.199921806464086</v>
      </c>
      <c r="V18">
        <f t="shared" si="9"/>
        <v>0.32008217910379305</v>
      </c>
      <c r="W18">
        <f t="shared" si="10"/>
        <v>-0.2018318067597491</v>
      </c>
      <c r="X18">
        <f t="shared" si="10"/>
        <v>0.24842810460961928</v>
      </c>
      <c r="Y18">
        <f t="shared" si="11"/>
        <v>0.10245260137983266</v>
      </c>
    </row>
    <row r="19" spans="1:25">
      <c r="A19">
        <v>58</v>
      </c>
      <c r="B19">
        <v>331</v>
      </c>
      <c r="C19">
        <v>1.51</v>
      </c>
      <c r="D19">
        <v>1.1499999999999999</v>
      </c>
      <c r="E19">
        <v>213.4332</v>
      </c>
      <c r="F19">
        <v>90.330799999999996</v>
      </c>
      <c r="G19">
        <v>20.574999999999999</v>
      </c>
      <c r="H19">
        <v>-17.111000000000001</v>
      </c>
      <c r="I19">
        <v>-11.423</v>
      </c>
      <c r="J19">
        <v>0.161</v>
      </c>
      <c r="K19">
        <f t="shared" si="0"/>
        <v>-11.423</v>
      </c>
      <c r="L19">
        <f t="shared" si="1"/>
        <v>-17.111000000000001</v>
      </c>
      <c r="M19">
        <f t="shared" si="2"/>
        <v>-0.55522727392498306</v>
      </c>
      <c r="N19">
        <f t="shared" si="3"/>
        <v>-0.83169866796204017</v>
      </c>
      <c r="O19">
        <f t="shared" si="4"/>
        <v>33.1</v>
      </c>
      <c r="P19">
        <f t="shared" si="5"/>
        <v>-11.523218522943459</v>
      </c>
      <c r="Q19">
        <f t="shared" si="6"/>
        <v>-17.261121609567148</v>
      </c>
      <c r="R19" s="2">
        <f>VLOOKUP($A19,Ilmakuvapuut!$A$1:$C$95,2,FALSE)</f>
        <v>2516591.14</v>
      </c>
      <c r="S19" s="2">
        <f>VLOOKUP($A19,Ilmakuvapuut!$A$1:$C$95,3,FALSE)</f>
        <v>6856284.3799999999</v>
      </c>
      <c r="T19">
        <f t="shared" si="7"/>
        <v>-12.187557536086462</v>
      </c>
      <c r="U19">
        <f t="shared" si="8"/>
        <v>-17.022837809969253</v>
      </c>
      <c r="V19">
        <f t="shared" si="9"/>
        <v>0.70578006031243823</v>
      </c>
      <c r="W19">
        <f t="shared" si="10"/>
        <v>-0.66433901314300314</v>
      </c>
      <c r="X19">
        <f t="shared" si="10"/>
        <v>0.23828379959789459</v>
      </c>
      <c r="Y19">
        <f t="shared" si="11"/>
        <v>0.49812549353462893</v>
      </c>
    </row>
    <row r="20" spans="1:25">
      <c r="A20">
        <v>93</v>
      </c>
      <c r="B20">
        <v>292</v>
      </c>
      <c r="C20">
        <v>1.51</v>
      </c>
      <c r="D20">
        <v>1.1499999999999999</v>
      </c>
      <c r="E20">
        <v>219.02070000000001</v>
      </c>
      <c r="F20">
        <v>90.282499999999999</v>
      </c>
      <c r="G20">
        <v>33.96</v>
      </c>
      <c r="H20">
        <v>-26.378</v>
      </c>
      <c r="I20">
        <v>-21.387</v>
      </c>
      <c r="J20">
        <v>7.9000000000000001E-2</v>
      </c>
      <c r="K20">
        <f t="shared" si="0"/>
        <v>-21.387</v>
      </c>
      <c r="L20">
        <f t="shared" si="1"/>
        <v>-26.378</v>
      </c>
      <c r="M20">
        <f t="shared" si="2"/>
        <v>-0.62979187434795725</v>
      </c>
      <c r="N20">
        <f t="shared" si="3"/>
        <v>-0.77676392488663282</v>
      </c>
      <c r="O20">
        <f t="shared" si="4"/>
        <v>29.2</v>
      </c>
      <c r="P20">
        <f t="shared" si="5"/>
        <v>-21.488396491770022</v>
      </c>
      <c r="Q20">
        <f t="shared" si="6"/>
        <v>-26.503058991906748</v>
      </c>
      <c r="R20" s="2">
        <f>VLOOKUP($A20,Ilmakuvapuut!$A$1:$C$95,2,FALSE)</f>
        <v>2516583.0099999998</v>
      </c>
      <c r="S20" s="2">
        <f>VLOOKUP($A20,Ilmakuvapuut!$A$1:$C$95,3,FALSE)</f>
        <v>6856295.2800000003</v>
      </c>
      <c r="T20">
        <f t="shared" si="7"/>
        <v>-21.571163360374712</v>
      </c>
      <c r="U20">
        <f t="shared" si="8"/>
        <v>-26.864323558994101</v>
      </c>
      <c r="V20">
        <f t="shared" si="9"/>
        <v>0.37062439473331871</v>
      </c>
      <c r="W20">
        <f t="shared" si="10"/>
        <v>-8.2766868604689847E-2</v>
      </c>
      <c r="X20">
        <f t="shared" si="10"/>
        <v>-0.36126456708735333</v>
      </c>
      <c r="Y20">
        <f t="shared" si="11"/>
        <v>0.13736244197143885</v>
      </c>
    </row>
    <row r="21" spans="1:25">
      <c r="A21">
        <v>62</v>
      </c>
      <c r="B21">
        <v>294</v>
      </c>
      <c r="C21">
        <v>1.51</v>
      </c>
      <c r="D21">
        <v>1.1499999999999999</v>
      </c>
      <c r="E21">
        <v>220.29349999999999</v>
      </c>
      <c r="F21">
        <v>90.271100000000004</v>
      </c>
      <c r="G21">
        <v>28.896999999999998</v>
      </c>
      <c r="H21">
        <v>-21.975000000000001</v>
      </c>
      <c r="I21">
        <v>-18.763999999999999</v>
      </c>
      <c r="J21">
        <v>0.13100000000000001</v>
      </c>
      <c r="K21">
        <f t="shared" si="0"/>
        <v>-18.763999999999999</v>
      </c>
      <c r="L21">
        <f t="shared" si="1"/>
        <v>-21.975000000000001</v>
      </c>
      <c r="M21">
        <f t="shared" si="2"/>
        <v>-0.64935953767667776</v>
      </c>
      <c r="N21">
        <f t="shared" si="3"/>
        <v>-0.76048155193162403</v>
      </c>
      <c r="O21">
        <f t="shared" si="4"/>
        <v>29.4</v>
      </c>
      <c r="P21">
        <f t="shared" si="5"/>
        <v>-18.86919624510362</v>
      </c>
      <c r="Q21">
        <f t="shared" si="6"/>
        <v>-22.098198011412926</v>
      </c>
      <c r="R21" s="2">
        <f>VLOOKUP($A21,Ilmakuvapuut!$A$1:$C$95,2,FALSE)</f>
        <v>2516587.9700000002</v>
      </c>
      <c r="S21" s="2">
        <f>VLOOKUP($A21,Ilmakuvapuut!$A$1:$C$95,3,FALSE)</f>
        <v>6856291.5899999999</v>
      </c>
      <c r="T21">
        <f t="shared" si="7"/>
        <v>-18.764445100871054</v>
      </c>
      <c r="U21">
        <f t="shared" si="8"/>
        <v>-21.356144856460684</v>
      </c>
      <c r="V21">
        <f t="shared" si="9"/>
        <v>0.74941022610624097</v>
      </c>
      <c r="W21">
        <f t="shared" si="10"/>
        <v>0.10475114423256571</v>
      </c>
      <c r="X21">
        <f t="shared" si="10"/>
        <v>0.74205315495224156</v>
      </c>
      <c r="Y21">
        <f t="shared" si="11"/>
        <v>0.56161568699260722</v>
      </c>
    </row>
    <row r="22" spans="1:25">
      <c r="A22">
        <v>63</v>
      </c>
      <c r="B22">
        <v>321</v>
      </c>
      <c r="C22">
        <v>1.51</v>
      </c>
      <c r="D22">
        <v>1.1499999999999999</v>
      </c>
      <c r="E22">
        <v>222.57579999999999</v>
      </c>
      <c r="F22">
        <v>90.333299999999994</v>
      </c>
      <c r="G22">
        <v>31.521999999999998</v>
      </c>
      <c r="H22">
        <v>-23.065000000000001</v>
      </c>
      <c r="I22">
        <v>-21.483000000000001</v>
      </c>
      <c r="J22">
        <v>5.1999999999999998E-2</v>
      </c>
      <c r="K22">
        <f t="shared" si="0"/>
        <v>-21.483000000000001</v>
      </c>
      <c r="L22">
        <f t="shared" si="1"/>
        <v>-23.065000000000001</v>
      </c>
      <c r="M22">
        <f t="shared" si="2"/>
        <v>-0.68156619075378833</v>
      </c>
      <c r="N22">
        <f t="shared" si="3"/>
        <v>-0.73175646742708789</v>
      </c>
      <c r="O22">
        <f t="shared" si="4"/>
        <v>32.1</v>
      </c>
      <c r="P22">
        <f t="shared" si="5"/>
        <v>-21.602614866477289</v>
      </c>
      <c r="Q22">
        <f t="shared" si="6"/>
        <v>-23.193423260033455</v>
      </c>
      <c r="R22" s="2">
        <f>VLOOKUP($A22,Ilmakuvapuut!$A$1:$C$95,2,FALSE)</f>
        <v>2516587.15</v>
      </c>
      <c r="S22" s="2">
        <f>VLOOKUP($A22,Ilmakuvapuut!$A$1:$C$95,3,FALSE)</f>
        <v>6856295.54</v>
      </c>
      <c r="T22">
        <f t="shared" si="7"/>
        <v>-22.521196462390456</v>
      </c>
      <c r="U22">
        <f t="shared" si="8"/>
        <v>-22.82642347280602</v>
      </c>
      <c r="V22">
        <f t="shared" si="9"/>
        <v>0.98918198132364099</v>
      </c>
      <c r="W22">
        <f t="shared" si="10"/>
        <v>-0.91858159591316735</v>
      </c>
      <c r="X22">
        <f t="shared" si="10"/>
        <v>0.36699978722743509</v>
      </c>
      <c r="Y22">
        <f t="shared" si="11"/>
        <v>0.97848099217536399</v>
      </c>
    </row>
    <row r="23" spans="1:25">
      <c r="A23">
        <v>75</v>
      </c>
      <c r="B23">
        <v>265</v>
      </c>
      <c r="C23">
        <v>1.51</v>
      </c>
      <c r="D23">
        <v>1.1499999999999999</v>
      </c>
      <c r="E23">
        <v>221.4907</v>
      </c>
      <c r="F23">
        <v>90.333799999999997</v>
      </c>
      <c r="G23">
        <v>40.947000000000003</v>
      </c>
      <c r="H23">
        <v>-30.515000000000001</v>
      </c>
      <c r="I23">
        <v>-27.300999999999998</v>
      </c>
      <c r="J23">
        <v>-0.04</v>
      </c>
      <c r="K23">
        <f t="shared" si="0"/>
        <v>-27.300999999999998</v>
      </c>
      <c r="L23">
        <f t="shared" si="1"/>
        <v>-30.515000000000001</v>
      </c>
      <c r="M23">
        <f t="shared" si="2"/>
        <v>-0.6667691586845198</v>
      </c>
      <c r="N23">
        <f t="shared" si="3"/>
        <v>-0.745264308166665</v>
      </c>
      <c r="O23">
        <f t="shared" si="4"/>
        <v>26.5</v>
      </c>
      <c r="P23">
        <f t="shared" si="5"/>
        <v>-27.399348450905965</v>
      </c>
      <c r="Q23">
        <f t="shared" si="6"/>
        <v>-30.624926485454584</v>
      </c>
      <c r="R23" s="2">
        <f>VLOOKUP($A23,Ilmakuvapuut!$A$1:$C$95,2,FALSE)</f>
        <v>2516580.23</v>
      </c>
      <c r="S23" s="2">
        <f>VLOOKUP($A23,Ilmakuvapuut!$A$1:$C$95,3,FALSE)</f>
        <v>6856301.75</v>
      </c>
      <c r="T23">
        <f t="shared" si="7"/>
        <v>-27.483862870292356</v>
      </c>
      <c r="U23">
        <f t="shared" si="8"/>
        <v>-30.689148326340462</v>
      </c>
      <c r="V23">
        <f t="shared" si="9"/>
        <v>0.10614674715218464</v>
      </c>
      <c r="W23">
        <f t="shared" si="10"/>
        <v>-8.4514419386390927E-2</v>
      </c>
      <c r="X23">
        <f t="shared" si="10"/>
        <v>-6.4221840885878123E-2</v>
      </c>
      <c r="Y23">
        <f t="shared" si="11"/>
        <v>1.1267131930989818E-2</v>
      </c>
    </row>
    <row r="24" spans="1:25">
      <c r="A24">
        <v>78</v>
      </c>
      <c r="B24">
        <v>249</v>
      </c>
      <c r="C24">
        <v>1.51</v>
      </c>
      <c r="D24">
        <v>1.1499999999999999</v>
      </c>
      <c r="E24">
        <v>221.24350000000001</v>
      </c>
      <c r="F24">
        <v>90.394800000000004</v>
      </c>
      <c r="G24">
        <v>51.337000000000003</v>
      </c>
      <c r="H24">
        <v>-38.5</v>
      </c>
      <c r="I24">
        <v>-33.954000000000001</v>
      </c>
      <c r="J24">
        <v>-0.23400000000000001</v>
      </c>
      <c r="K24">
        <f t="shared" si="0"/>
        <v>-33.954000000000001</v>
      </c>
      <c r="L24">
        <f t="shared" si="1"/>
        <v>-38.5</v>
      </c>
      <c r="M24">
        <f t="shared" si="2"/>
        <v>-0.66143992626329884</v>
      </c>
      <c r="N24">
        <f t="shared" si="3"/>
        <v>-0.74999814929425124</v>
      </c>
      <c r="O24">
        <f t="shared" si="4"/>
        <v>24.9</v>
      </c>
      <c r="P24">
        <f t="shared" si="5"/>
        <v>-34.04627086971373</v>
      </c>
      <c r="Q24">
        <f t="shared" si="6"/>
        <v>-38.604624741826548</v>
      </c>
      <c r="R24" s="2">
        <f>VLOOKUP($A24,Ilmakuvapuut!$A$1:$C$95,2,FALSE)</f>
        <v>2516573.2799999998</v>
      </c>
      <c r="S24" s="2">
        <f>VLOOKUP($A24,Ilmakuvapuut!$A$1:$C$95,3,FALSE)</f>
        <v>6856309.3700000001</v>
      </c>
      <c r="T24">
        <f t="shared" si="7"/>
        <v>-33.831567030331087</v>
      </c>
      <c r="U24">
        <f t="shared" si="8"/>
        <v>-38.817712277058895</v>
      </c>
      <c r="V24">
        <f t="shared" si="9"/>
        <v>0.30249634099777928</v>
      </c>
      <c r="W24">
        <f t="shared" si="10"/>
        <v>0.21470383938264348</v>
      </c>
      <c r="X24">
        <f t="shared" si="10"/>
        <v>-0.21308753523234714</v>
      </c>
      <c r="Y24">
        <f t="shared" si="11"/>
        <v>9.1504036317044762E-2</v>
      </c>
    </row>
    <row r="25" spans="1:25">
      <c r="A25">
        <v>79</v>
      </c>
      <c r="B25">
        <v>276</v>
      </c>
      <c r="C25">
        <v>1.51</v>
      </c>
      <c r="D25">
        <v>1.1499999999999999</v>
      </c>
      <c r="E25">
        <v>225.0532</v>
      </c>
      <c r="F25">
        <v>90.371899999999997</v>
      </c>
      <c r="G25">
        <v>55.488999999999997</v>
      </c>
      <c r="H25">
        <v>-39.170999999999999</v>
      </c>
      <c r="I25">
        <v>-39.296999999999997</v>
      </c>
      <c r="J25">
        <v>-0.24199999999999999</v>
      </c>
      <c r="K25">
        <f t="shared" si="0"/>
        <v>-39.296999999999997</v>
      </c>
      <c r="L25">
        <f t="shared" si="1"/>
        <v>-39.170999999999999</v>
      </c>
      <c r="M25">
        <f t="shared" si="2"/>
        <v>-0.70824130490560022</v>
      </c>
      <c r="N25">
        <f t="shared" si="3"/>
        <v>-0.70597043424325689</v>
      </c>
      <c r="O25">
        <f t="shared" si="4"/>
        <v>27.6</v>
      </c>
      <c r="P25">
        <f t="shared" si="5"/>
        <v>-39.405360919650555</v>
      </c>
      <c r="Q25">
        <f t="shared" si="6"/>
        <v>-39.279013476439218</v>
      </c>
      <c r="R25" s="2">
        <f>VLOOKUP($A25,Ilmakuvapuut!$A$1:$C$95,2,FALSE)</f>
        <v>2516573.79</v>
      </c>
      <c r="S25" s="2">
        <f>VLOOKUP($A25,Ilmakuvapuut!$A$1:$C$95,3,FALSE)</f>
        <v>6856314.6500000004</v>
      </c>
      <c r="T25">
        <f t="shared" si="7"/>
        <v>-39.122372353034621</v>
      </c>
      <c r="U25">
        <f t="shared" si="8"/>
        <v>-39.199653424688613</v>
      </c>
      <c r="V25">
        <f t="shared" si="9"/>
        <v>0.29390567644943461</v>
      </c>
      <c r="W25">
        <f t="shared" si="10"/>
        <v>0.28298856661593419</v>
      </c>
      <c r="X25">
        <f t="shared" si="10"/>
        <v>7.936005175060501E-2</v>
      </c>
      <c r="Y25">
        <f t="shared" si="11"/>
        <v>8.6380546649199738E-2</v>
      </c>
    </row>
    <row r="26" spans="1:25">
      <c r="A26">
        <v>76</v>
      </c>
      <c r="B26">
        <v>272</v>
      </c>
      <c r="C26">
        <v>1.51</v>
      </c>
      <c r="D26">
        <v>1.1499999999999999</v>
      </c>
      <c r="E26">
        <v>225.15430000000001</v>
      </c>
      <c r="F26">
        <v>90.223399999999998</v>
      </c>
      <c r="G26">
        <v>49.51</v>
      </c>
      <c r="H26">
        <v>-34.847000000000001</v>
      </c>
      <c r="I26">
        <v>-35.167999999999999</v>
      </c>
      <c r="J26">
        <v>3.5000000000000003E-2</v>
      </c>
      <c r="K26">
        <f t="shared" si="0"/>
        <v>-35.167999999999999</v>
      </c>
      <c r="L26">
        <f t="shared" si="1"/>
        <v>-34.847000000000001</v>
      </c>
      <c r="M26">
        <f t="shared" si="2"/>
        <v>-0.7103412105989706</v>
      </c>
      <c r="N26">
        <f t="shared" si="3"/>
        <v>-0.70385748878930643</v>
      </c>
      <c r="O26">
        <f t="shared" si="4"/>
        <v>27.2</v>
      </c>
      <c r="P26">
        <f t="shared" si="5"/>
        <v>-35.275261522800442</v>
      </c>
      <c r="Q26">
        <f t="shared" si="6"/>
        <v>-34.953282480807189</v>
      </c>
      <c r="R26" s="2">
        <f>VLOOKUP($A26,Ilmakuvapuut!$A$1:$C$95,2,FALSE)</f>
        <v>2516577.1800000002</v>
      </c>
      <c r="S26" s="2">
        <f>VLOOKUP($A26,Ilmakuvapuut!$A$1:$C$95,3,FALSE)</f>
        <v>6856309.8899999997</v>
      </c>
      <c r="T26">
        <f t="shared" si="7"/>
        <v>-34.997709084542308</v>
      </c>
      <c r="U26">
        <f t="shared" si="8"/>
        <v>-35.059985209822521</v>
      </c>
      <c r="V26">
        <f t="shared" si="9"/>
        <v>0.29735639956515908</v>
      </c>
      <c r="W26">
        <f t="shared" si="10"/>
        <v>0.2775524382581338</v>
      </c>
      <c r="X26">
        <f t="shared" si="10"/>
        <v>-0.10670272901533195</v>
      </c>
      <c r="Y26">
        <f t="shared" si="11"/>
        <v>8.8420828362354542E-2</v>
      </c>
    </row>
    <row r="27" spans="1:25">
      <c r="A27">
        <v>70</v>
      </c>
      <c r="B27">
        <v>205</v>
      </c>
      <c r="C27">
        <v>1.51</v>
      </c>
      <c r="D27">
        <v>1.1499999999999999</v>
      </c>
      <c r="E27">
        <v>226.54079999999999</v>
      </c>
      <c r="F27">
        <v>90.292400000000001</v>
      </c>
      <c r="G27">
        <v>37.435000000000002</v>
      </c>
      <c r="H27">
        <v>-25.576000000000001</v>
      </c>
      <c r="I27">
        <v>-27.332999999999998</v>
      </c>
      <c r="J27">
        <v>3.9E-2</v>
      </c>
      <c r="K27">
        <f t="shared" si="0"/>
        <v>-27.332999999999998</v>
      </c>
      <c r="L27">
        <f t="shared" si="1"/>
        <v>-25.576000000000001</v>
      </c>
      <c r="M27">
        <f t="shared" si="2"/>
        <v>-0.73018585338221786</v>
      </c>
      <c r="N27">
        <f t="shared" si="3"/>
        <v>-0.68324857813279216</v>
      </c>
      <c r="O27">
        <f t="shared" si="4"/>
        <v>20.5</v>
      </c>
      <c r="P27">
        <f t="shared" si="5"/>
        <v>-27.418796837772408</v>
      </c>
      <c r="Q27">
        <f t="shared" si="6"/>
        <v>-25.656281707930603</v>
      </c>
      <c r="R27" s="2">
        <f>VLOOKUP($A27,Ilmakuvapuut!$A$1:$C$95,2,FALSE)</f>
        <v>2516585.1800000002</v>
      </c>
      <c r="S27" s="2">
        <f>VLOOKUP($A27,Ilmakuvapuut!$A$1:$C$95,3,FALSE)</f>
        <v>6856300.8600000003</v>
      </c>
      <c r="T27">
        <f t="shared" si="7"/>
        <v>-27.435881016323172</v>
      </c>
      <c r="U27">
        <f t="shared" si="8"/>
        <v>-25.66000349417099</v>
      </c>
      <c r="V27">
        <f t="shared" si="9"/>
        <v>1.7484874880121997E-2</v>
      </c>
      <c r="W27">
        <f t="shared" si="10"/>
        <v>-1.7084178550764051E-2</v>
      </c>
      <c r="X27">
        <f t="shared" si="10"/>
        <v>-3.7217862403871038E-3</v>
      </c>
      <c r="Y27">
        <f t="shared" si="11"/>
        <v>3.0572084957352123E-4</v>
      </c>
    </row>
    <row r="28" spans="1:25">
      <c r="A28">
        <v>73</v>
      </c>
      <c r="B28">
        <v>282</v>
      </c>
      <c r="C28">
        <v>1.51</v>
      </c>
      <c r="D28">
        <v>1.1499999999999999</v>
      </c>
      <c r="E28">
        <v>227.453</v>
      </c>
      <c r="F28">
        <v>90.292100000000005</v>
      </c>
      <c r="G28">
        <v>45.063000000000002</v>
      </c>
      <c r="H28">
        <v>-30.292999999999999</v>
      </c>
      <c r="I28">
        <v>-33.36</v>
      </c>
      <c r="J28">
        <v>-2.4E-2</v>
      </c>
      <c r="K28">
        <f t="shared" si="0"/>
        <v>-33.36</v>
      </c>
      <c r="L28">
        <f t="shared" si="1"/>
        <v>-30.292999999999999</v>
      </c>
      <c r="M28">
        <f t="shared" si="2"/>
        <v>-0.74031852225697325</v>
      </c>
      <c r="N28">
        <f t="shared" si="3"/>
        <v>-0.67225626483005074</v>
      </c>
      <c r="O28">
        <f t="shared" si="4"/>
        <v>28.2</v>
      </c>
      <c r="P28">
        <f t="shared" si="5"/>
        <v>-33.475489689472084</v>
      </c>
      <c r="Q28">
        <f t="shared" si="6"/>
        <v>-30.397871977313486</v>
      </c>
      <c r="R28" s="2">
        <f>VLOOKUP($A28,Ilmakuvapuut!$A$1:$C$95,2,FALSE)</f>
        <v>2516581.33</v>
      </c>
      <c r="S28" s="2">
        <f>VLOOKUP($A28,Ilmakuvapuut!$A$1:$C$95,3,FALSE)</f>
        <v>6856307.29</v>
      </c>
      <c r="T28">
        <f t="shared" si="7"/>
        <v>-33.129854095894387</v>
      </c>
      <c r="U28">
        <f t="shared" si="8"/>
        <v>-30.532997498477044</v>
      </c>
      <c r="V28">
        <f t="shared" si="9"/>
        <v>0.37111032054839205</v>
      </c>
      <c r="W28">
        <f t="shared" si="10"/>
        <v>0.34563559357769691</v>
      </c>
      <c r="X28">
        <f t="shared" si="10"/>
        <v>-0.13512552116355891</v>
      </c>
      <c r="Y28">
        <f t="shared" si="11"/>
        <v>0.13772287001753031</v>
      </c>
    </row>
    <row r="29" spans="1:25">
      <c r="A29">
        <v>81</v>
      </c>
      <c r="B29">
        <v>241</v>
      </c>
      <c r="C29">
        <v>1.51</v>
      </c>
      <c r="D29">
        <v>1.1499999999999999</v>
      </c>
      <c r="E29">
        <v>229.5941</v>
      </c>
      <c r="F29">
        <v>90.254900000000006</v>
      </c>
      <c r="G29">
        <v>53.213999999999999</v>
      </c>
      <c r="H29">
        <v>-34.207999999999998</v>
      </c>
      <c r="I29">
        <v>-40.76</v>
      </c>
      <c r="J29">
        <v>-3.9E-2</v>
      </c>
      <c r="K29">
        <f t="shared" si="0"/>
        <v>-40.76</v>
      </c>
      <c r="L29">
        <f t="shared" si="1"/>
        <v>-34.207999999999998</v>
      </c>
      <c r="M29">
        <f t="shared" si="2"/>
        <v>-0.76598615157340844</v>
      </c>
      <c r="N29">
        <f t="shared" si="3"/>
        <v>-0.642857072449047</v>
      </c>
      <c r="O29">
        <f t="shared" si="4"/>
        <v>24.1</v>
      </c>
      <c r="P29">
        <f t="shared" si="5"/>
        <v>-40.863791123538192</v>
      </c>
      <c r="Q29">
        <f t="shared" si="6"/>
        <v>-34.295107133316847</v>
      </c>
      <c r="R29" s="2">
        <f>VLOOKUP($A29,Ilmakuvapuut!$A$1:$C$95,2,FALSE)</f>
        <v>2516579.2000000002</v>
      </c>
      <c r="S29" s="2">
        <f>VLOOKUP($A29,Ilmakuvapuut!$A$1:$C$95,3,FALSE)</f>
        <v>6856315.1399999997</v>
      </c>
      <c r="T29">
        <f t="shared" si="7"/>
        <v>-40.511958076608693</v>
      </c>
      <c r="U29">
        <f t="shared" si="8"/>
        <v>-33.948248706162552</v>
      </c>
      <c r="V29">
        <f t="shared" si="9"/>
        <v>0.49406200157434377</v>
      </c>
      <c r="W29">
        <f t="shared" si="10"/>
        <v>0.35183304692949946</v>
      </c>
      <c r="X29">
        <f t="shared" si="10"/>
        <v>0.34685842715429516</v>
      </c>
      <c r="Y29">
        <f t="shared" si="11"/>
        <v>0.24409726139964685</v>
      </c>
    </row>
    <row r="30" spans="1:25">
      <c r="A30">
        <v>74</v>
      </c>
      <c r="B30">
        <v>269</v>
      </c>
      <c r="C30">
        <v>1.51</v>
      </c>
      <c r="D30">
        <v>1.1499999999999999</v>
      </c>
      <c r="E30">
        <v>232.571</v>
      </c>
      <c r="F30">
        <v>90.224500000000006</v>
      </c>
      <c r="G30">
        <v>48.261000000000003</v>
      </c>
      <c r="H30">
        <v>-29.074999999999999</v>
      </c>
      <c r="I30">
        <v>-38.518000000000001</v>
      </c>
      <c r="J30">
        <v>0.04</v>
      </c>
      <c r="K30">
        <f t="shared" si="0"/>
        <v>-38.518000000000001</v>
      </c>
      <c r="L30">
        <f t="shared" si="1"/>
        <v>-29.074999999999999</v>
      </c>
      <c r="M30">
        <f t="shared" si="2"/>
        <v>-0.79814121022893336</v>
      </c>
      <c r="N30">
        <f t="shared" si="3"/>
        <v>-0.60247042129410244</v>
      </c>
      <c r="O30">
        <f t="shared" si="4"/>
        <v>26.9</v>
      </c>
      <c r="P30">
        <f t="shared" si="5"/>
        <v>-38.637322110929226</v>
      </c>
      <c r="Q30">
        <f t="shared" si="6"/>
        <v>-29.165069327983467</v>
      </c>
      <c r="R30" s="2">
        <f>VLOOKUP($A30,Ilmakuvapuut!$A$1:$C$95,2,FALSE)</f>
        <v>2516583.62</v>
      </c>
      <c r="S30" s="2">
        <f>VLOOKUP($A30,Ilmakuvapuut!$A$1:$C$95,3,FALSE)</f>
        <v>6856312.1299999999</v>
      </c>
      <c r="T30">
        <f t="shared" si="7"/>
        <v>-38.285141797247142</v>
      </c>
      <c r="U30">
        <f t="shared" si="8"/>
        <v>-29.086377743666098</v>
      </c>
      <c r="V30">
        <f t="shared" si="9"/>
        <v>0.36086470981184671</v>
      </c>
      <c r="W30">
        <f t="shared" si="10"/>
        <v>0.35218031368208358</v>
      </c>
      <c r="X30">
        <f t="shared" si="10"/>
        <v>7.8691584317368779E-2</v>
      </c>
      <c r="Y30">
        <f t="shared" si="11"/>
        <v>0.13022333878758832</v>
      </c>
    </row>
    <row r="31" spans="1:25">
      <c r="A31">
        <v>80</v>
      </c>
      <c r="B31">
        <v>288</v>
      </c>
      <c r="C31">
        <v>1.51</v>
      </c>
      <c r="D31">
        <v>1.1499999999999999</v>
      </c>
      <c r="E31">
        <v>233.57570000000001</v>
      </c>
      <c r="F31">
        <v>90.184399999999997</v>
      </c>
      <c r="G31">
        <v>54.186</v>
      </c>
      <c r="H31">
        <v>-31.875</v>
      </c>
      <c r="I31">
        <v>-43.817</v>
      </c>
      <c r="J31">
        <v>6.4000000000000001E-2</v>
      </c>
      <c r="K31">
        <f t="shared" si="0"/>
        <v>-43.817</v>
      </c>
      <c r="L31">
        <f t="shared" si="1"/>
        <v>-31.875</v>
      </c>
      <c r="M31">
        <f t="shared" si="2"/>
        <v>-0.80866504963529839</v>
      </c>
      <c r="N31">
        <f t="shared" si="3"/>
        <v>-0.5882693579461199</v>
      </c>
      <c r="O31">
        <f t="shared" si="4"/>
        <v>28.8</v>
      </c>
      <c r="P31">
        <f t="shared" si="5"/>
        <v>-43.945577742892013</v>
      </c>
      <c r="Q31">
        <f t="shared" si="6"/>
        <v>-31.968534827913434</v>
      </c>
      <c r="R31" s="2">
        <f>VLOOKUP($A31,Ilmakuvapuut!$A$1:$C$95,2,FALSE)</f>
        <v>2516581.98</v>
      </c>
      <c r="S31" s="2">
        <f>VLOOKUP($A31,Ilmakuvapuut!$A$1:$C$95,3,FALSE)</f>
        <v>6856318.25</v>
      </c>
      <c r="T31">
        <f t="shared" si="7"/>
        <v>-44.043811157699366</v>
      </c>
      <c r="U31">
        <f t="shared" si="8"/>
        <v>-31.728673563362356</v>
      </c>
      <c r="V31">
        <f t="shared" si="9"/>
        <v>0.25919728011064369</v>
      </c>
      <c r="W31">
        <f t="shared" si="10"/>
        <v>-9.823341480735337E-2</v>
      </c>
      <c r="X31">
        <f t="shared" si="10"/>
        <v>0.23986126455107737</v>
      </c>
      <c r="Y31">
        <f t="shared" si="11"/>
        <v>6.7183230016755482E-2</v>
      </c>
    </row>
    <row r="32" spans="1:25">
      <c r="A32">
        <v>69</v>
      </c>
      <c r="B32">
        <v>332</v>
      </c>
      <c r="C32">
        <v>1.51</v>
      </c>
      <c r="D32">
        <v>1.1499999999999999</v>
      </c>
      <c r="E32">
        <v>237.19460000000001</v>
      </c>
      <c r="F32">
        <v>90.115899999999996</v>
      </c>
      <c r="G32">
        <v>41.283999999999999</v>
      </c>
      <c r="H32">
        <v>-22.285</v>
      </c>
      <c r="I32">
        <v>-34.752000000000002</v>
      </c>
      <c r="J32">
        <v>0.216</v>
      </c>
      <c r="K32">
        <f t="shared" si="0"/>
        <v>-34.752000000000002</v>
      </c>
      <c r="L32">
        <f t="shared" si="1"/>
        <v>-22.285</v>
      </c>
      <c r="M32">
        <f t="shared" si="2"/>
        <v>-0.84179023917721107</v>
      </c>
      <c r="N32">
        <f t="shared" si="3"/>
        <v>-0.53980477325230625</v>
      </c>
      <c r="O32">
        <f t="shared" si="4"/>
        <v>33.200000000000003</v>
      </c>
      <c r="P32">
        <f t="shared" si="5"/>
        <v>-34.904364033291081</v>
      </c>
      <c r="Q32">
        <f t="shared" si="6"/>
        <v>-22.382704663958666</v>
      </c>
      <c r="R32" s="2">
        <f>VLOOKUP($A32,Ilmakuvapuut!$A$1:$C$95,2,FALSE)</f>
        <v>2516589.9300000002</v>
      </c>
      <c r="S32" s="2">
        <f>VLOOKUP($A32,Ilmakuvapuut!$A$1:$C$95,3,FALSE)</f>
        <v>6856307.8200000003</v>
      </c>
      <c r="T32">
        <f t="shared" si="7"/>
        <v>-35.093398944203109</v>
      </c>
      <c r="U32">
        <f t="shared" si="8"/>
        <v>-22.143397291640095</v>
      </c>
      <c r="V32">
        <f t="shared" si="9"/>
        <v>0.30496264687587138</v>
      </c>
      <c r="W32">
        <f t="shared" si="10"/>
        <v>-0.18903491091202795</v>
      </c>
      <c r="X32">
        <f t="shared" si="10"/>
        <v>0.2393073723185708</v>
      </c>
      <c r="Y32">
        <f t="shared" si="11"/>
        <v>9.3002215989537423E-2</v>
      </c>
    </row>
    <row r="33" spans="1:25">
      <c r="A33">
        <v>56</v>
      </c>
      <c r="B33">
        <v>270</v>
      </c>
      <c r="C33">
        <v>1.51</v>
      </c>
      <c r="D33">
        <v>1.1499999999999999</v>
      </c>
      <c r="E33">
        <v>234.58369999999999</v>
      </c>
      <c r="F33">
        <v>90.354200000000006</v>
      </c>
      <c r="G33">
        <v>16.212</v>
      </c>
      <c r="H33">
        <v>-9.3030000000000008</v>
      </c>
      <c r="I33">
        <v>-13.276</v>
      </c>
      <c r="J33">
        <v>0.191</v>
      </c>
      <c r="K33">
        <f t="shared" si="0"/>
        <v>-13.276</v>
      </c>
      <c r="L33">
        <f t="shared" si="1"/>
        <v>-9.3030000000000008</v>
      </c>
      <c r="M33">
        <f t="shared" si="2"/>
        <v>-0.81894781449954845</v>
      </c>
      <c r="N33">
        <f t="shared" si="3"/>
        <v>-0.57386799625559648</v>
      </c>
      <c r="O33">
        <f t="shared" si="4"/>
        <v>27</v>
      </c>
      <c r="P33">
        <f t="shared" si="5"/>
        <v>-13.398842172174932</v>
      </c>
      <c r="Q33">
        <f t="shared" si="6"/>
        <v>-9.3890801994383395</v>
      </c>
      <c r="R33" s="2">
        <f>VLOOKUP($A33,Ilmakuvapuut!$A$1:$C$95,2,FALSE)</f>
        <v>2516598.6</v>
      </c>
      <c r="S33" s="2">
        <f>VLOOKUP($A33,Ilmakuvapuut!$A$1:$C$95,3,FALSE)</f>
        <v>6856284.1699999999</v>
      </c>
      <c r="T33">
        <f t="shared" si="7"/>
        <v>-13.230543564814749</v>
      </c>
      <c r="U33">
        <f t="shared" si="8"/>
        <v>-9.633123326763144</v>
      </c>
      <c r="V33">
        <f t="shared" si="9"/>
        <v>0.29644808859874261</v>
      </c>
      <c r="W33">
        <f t="shared" si="10"/>
        <v>0.16829860736018354</v>
      </c>
      <c r="X33">
        <f t="shared" si="10"/>
        <v>-0.24404312732480449</v>
      </c>
      <c r="Y33">
        <f t="shared" si="11"/>
        <v>8.7881469233847945E-2</v>
      </c>
    </row>
    <row r="34" spans="1:25">
      <c r="A34">
        <v>57</v>
      </c>
      <c r="B34">
        <v>319</v>
      </c>
      <c r="C34">
        <v>1.51</v>
      </c>
      <c r="D34">
        <v>1.1499999999999999</v>
      </c>
      <c r="E34">
        <v>244.50110000000001</v>
      </c>
      <c r="F34">
        <v>90.174499999999995</v>
      </c>
      <c r="G34">
        <v>27.475000000000001</v>
      </c>
      <c r="H34">
        <v>-11.682</v>
      </c>
      <c r="I34">
        <v>-24.867000000000001</v>
      </c>
      <c r="J34">
        <v>0.218</v>
      </c>
      <c r="K34">
        <f t="shared" si="0"/>
        <v>-24.867000000000001</v>
      </c>
      <c r="L34">
        <f t="shared" si="1"/>
        <v>-11.682</v>
      </c>
      <c r="M34">
        <f t="shared" si="2"/>
        <v>-0.90510061125398822</v>
      </c>
      <c r="N34">
        <f t="shared" si="3"/>
        <v>-0.42519746413596693</v>
      </c>
      <c r="O34">
        <f t="shared" si="4"/>
        <v>31.9</v>
      </c>
      <c r="P34">
        <f t="shared" si="5"/>
        <v>-25.024940056663823</v>
      </c>
      <c r="Q34">
        <f t="shared" si="6"/>
        <v>-11.756196957491726</v>
      </c>
      <c r="R34" s="2">
        <f>VLOOKUP($A34,Ilmakuvapuut!$A$1:$C$95,2,FALSE)</f>
        <v>2516598.9500000002</v>
      </c>
      <c r="S34" s="2">
        <f>VLOOKUP($A34,Ilmakuvapuut!$A$1:$C$95,3,FALSE)</f>
        <v>6856296.1500000004</v>
      </c>
      <c r="T34">
        <f t="shared" si="7"/>
        <v>-25.099810518088027</v>
      </c>
      <c r="U34">
        <f t="shared" si="8"/>
        <v>-11.2954716665256</v>
      </c>
      <c r="V34">
        <f t="shared" si="9"/>
        <v>0.46676908609042939</v>
      </c>
      <c r="W34">
        <f t="shared" si="10"/>
        <v>-7.4870461424204393E-2</v>
      </c>
      <c r="X34">
        <f t="shared" si="10"/>
        <v>0.46072529096612591</v>
      </c>
      <c r="Y34">
        <f t="shared" si="11"/>
        <v>0.21787337972969467</v>
      </c>
    </row>
    <row r="35" spans="1:25">
      <c r="A35">
        <v>65</v>
      </c>
      <c r="B35">
        <v>265</v>
      </c>
      <c r="C35">
        <v>1.51</v>
      </c>
      <c r="D35">
        <v>1.1499999999999999</v>
      </c>
      <c r="E35">
        <v>243.27109999999999</v>
      </c>
      <c r="F35">
        <v>90.174599999999998</v>
      </c>
      <c r="G35">
        <v>33.127000000000002</v>
      </c>
      <c r="H35">
        <v>-14.805</v>
      </c>
      <c r="I35">
        <v>-29.634</v>
      </c>
      <c r="J35">
        <v>0.188</v>
      </c>
      <c r="K35">
        <f t="shared" si="0"/>
        <v>-29.634</v>
      </c>
      <c r="L35">
        <f t="shared" si="1"/>
        <v>-14.805</v>
      </c>
      <c r="M35">
        <f t="shared" si="2"/>
        <v>-0.89457204335023999</v>
      </c>
      <c r="N35">
        <f t="shared" si="3"/>
        <v>-0.44692377342917938</v>
      </c>
      <c r="O35">
        <f t="shared" si="4"/>
        <v>26.5</v>
      </c>
      <c r="P35">
        <f t="shared" si="5"/>
        <v>-29.765949376394161</v>
      </c>
      <c r="Q35">
        <f t="shared" si="6"/>
        <v>-14.870921256580804</v>
      </c>
      <c r="R35" s="2">
        <f>VLOOKUP($A35,Ilmakuvapuut!$A$1:$C$95,2,FALSE)</f>
        <v>2516596.02</v>
      </c>
      <c r="S35" s="2">
        <f>VLOOKUP($A35,Ilmakuvapuut!$A$1:$C$95,3,FALSE)</f>
        <v>6856301.3899999997</v>
      </c>
      <c r="T35">
        <f t="shared" si="7"/>
        <v>-29.774766068157028</v>
      </c>
      <c r="U35">
        <f t="shared" si="8"/>
        <v>-15.062073662813983</v>
      </c>
      <c r="V35">
        <f t="shared" si="9"/>
        <v>0.19135562824849395</v>
      </c>
      <c r="W35">
        <f t="shared" si="10"/>
        <v>-8.8166917628669239E-3</v>
      </c>
      <c r="X35">
        <f t="shared" si="10"/>
        <v>-0.19115240623317931</v>
      </c>
      <c r="Y35">
        <f t="shared" si="11"/>
        <v>3.6616976462375814E-2</v>
      </c>
    </row>
    <row r="36" spans="1:25">
      <c r="A36">
        <v>83</v>
      </c>
      <c r="B36">
        <v>252</v>
      </c>
      <c r="C36">
        <v>1.51</v>
      </c>
      <c r="D36">
        <v>1.1499999999999999</v>
      </c>
      <c r="E36">
        <v>245.4401</v>
      </c>
      <c r="F36">
        <v>90.043000000000006</v>
      </c>
      <c r="G36">
        <v>49.456000000000003</v>
      </c>
      <c r="H36">
        <v>-20.324999999999999</v>
      </c>
      <c r="I36">
        <v>-45.085999999999999</v>
      </c>
      <c r="J36">
        <v>0.29499999999999998</v>
      </c>
      <c r="K36">
        <f t="shared" si="0"/>
        <v>-45.085999999999999</v>
      </c>
      <c r="L36">
        <f t="shared" si="1"/>
        <v>-20.324999999999999</v>
      </c>
      <c r="M36">
        <f t="shared" si="2"/>
        <v>-0.91164662605796376</v>
      </c>
      <c r="N36">
        <f t="shared" si="3"/>
        <v>-0.41097497393044657</v>
      </c>
      <c r="O36">
        <f t="shared" si="4"/>
        <v>25.2</v>
      </c>
      <c r="P36">
        <f t="shared" si="5"/>
        <v>-45.214542174274172</v>
      </c>
      <c r="Q36">
        <f t="shared" si="6"/>
        <v>-20.382947471324194</v>
      </c>
      <c r="R36" s="2">
        <f>VLOOKUP($A36,Ilmakuvapuut!$A$1:$C$95,2,FALSE)</f>
        <v>2516593.0299999998</v>
      </c>
      <c r="S36" s="2">
        <f>VLOOKUP($A36,Ilmakuvapuut!$A$1:$C$95,3,FALSE)</f>
        <v>6856317.5199999996</v>
      </c>
      <c r="T36">
        <f t="shared" si="7"/>
        <v>-45.175698940078668</v>
      </c>
      <c r="U36">
        <f t="shared" si="8"/>
        <v>-20.712583964750849</v>
      </c>
      <c r="V36">
        <f t="shared" si="9"/>
        <v>0.33191718039503149</v>
      </c>
      <c r="W36">
        <f t="shared" si="10"/>
        <v>3.884323419550384E-2</v>
      </c>
      <c r="X36">
        <f t="shared" si="10"/>
        <v>-0.32963649342665491</v>
      </c>
      <c r="Y36">
        <f t="shared" si="11"/>
        <v>0.11016901464138787</v>
      </c>
    </row>
    <row r="37" spans="1:25">
      <c r="A37">
        <v>84</v>
      </c>
      <c r="B37">
        <v>308</v>
      </c>
      <c r="C37">
        <v>1.51</v>
      </c>
      <c r="D37">
        <v>1.1499999999999999</v>
      </c>
      <c r="E37">
        <v>246.13550000000001</v>
      </c>
      <c r="F37">
        <v>90.043099999999995</v>
      </c>
      <c r="G37">
        <v>56.08</v>
      </c>
      <c r="H37">
        <v>-22.602</v>
      </c>
      <c r="I37">
        <v>-51.323</v>
      </c>
      <c r="J37">
        <v>0.28599999999999998</v>
      </c>
      <c r="K37">
        <f t="shared" si="0"/>
        <v>-51.323</v>
      </c>
      <c r="L37">
        <f t="shared" si="1"/>
        <v>-22.602</v>
      </c>
      <c r="M37">
        <f t="shared" si="2"/>
        <v>-0.91518430494543035</v>
      </c>
      <c r="N37">
        <f t="shared" si="3"/>
        <v>-0.40303559145756518</v>
      </c>
      <c r="O37">
        <f t="shared" si="4"/>
        <v>30.8</v>
      </c>
      <c r="P37">
        <f t="shared" si="5"/>
        <v>-51.477666147535778</v>
      </c>
      <c r="Q37">
        <f t="shared" si="6"/>
        <v>-22.670113014956328</v>
      </c>
      <c r="R37" s="2">
        <f>VLOOKUP($A37,Ilmakuvapuut!$A$1:$C$95,2,FALSE)</f>
        <v>2516592.48</v>
      </c>
      <c r="S37" s="2">
        <f>VLOOKUP($A37,Ilmakuvapuut!$A$1:$C$95,3,FALSE)</f>
        <v>6856324.2400000002</v>
      </c>
      <c r="T37">
        <f t="shared" si="7"/>
        <v>-51.708528389371033</v>
      </c>
      <c r="U37">
        <f t="shared" si="8"/>
        <v>-22.380828369886313</v>
      </c>
      <c r="V37">
        <f t="shared" si="9"/>
        <v>0.37011211892949986</v>
      </c>
      <c r="W37">
        <f t="shared" si="10"/>
        <v>-0.23086224183525417</v>
      </c>
      <c r="X37">
        <f t="shared" si="10"/>
        <v>0.2892846450700155</v>
      </c>
      <c r="Y37">
        <f t="shared" si="11"/>
        <v>0.13698298057848424</v>
      </c>
    </row>
    <row r="38" spans="1:25">
      <c r="A38">
        <v>72</v>
      </c>
      <c r="B38">
        <v>311</v>
      </c>
      <c r="C38">
        <v>1.51</v>
      </c>
      <c r="D38">
        <v>1.1499999999999999</v>
      </c>
      <c r="E38">
        <v>252.24160000000001</v>
      </c>
      <c r="F38">
        <v>90.024500000000003</v>
      </c>
      <c r="G38">
        <v>45.668999999999997</v>
      </c>
      <c r="H38">
        <v>-13.805</v>
      </c>
      <c r="I38">
        <v>-43.531999999999996</v>
      </c>
      <c r="J38">
        <v>0.32300000000000001</v>
      </c>
      <c r="K38">
        <f t="shared" si="0"/>
        <v>-43.531999999999996</v>
      </c>
      <c r="L38">
        <f t="shared" si="1"/>
        <v>-13.805</v>
      </c>
      <c r="M38">
        <f t="shared" si="2"/>
        <v>-0.95321694226555709</v>
      </c>
      <c r="N38">
        <f t="shared" si="3"/>
        <v>-0.30228705062887107</v>
      </c>
      <c r="O38">
        <f t="shared" si="4"/>
        <v>31.1</v>
      </c>
      <c r="P38">
        <f t="shared" si="5"/>
        <v>-43.694523488656273</v>
      </c>
      <c r="Q38">
        <f t="shared" si="6"/>
        <v>-13.856539942132223</v>
      </c>
      <c r="R38" s="2">
        <f>VLOOKUP($A38,Ilmakuvapuut!$A$1:$C$95,2,FALSE)</f>
        <v>2516599.59</v>
      </c>
      <c r="S38" s="2">
        <f>VLOOKUP($A38,Ilmakuvapuut!$A$1:$C$95,3,FALSE)</f>
        <v>6856314.7199999997</v>
      </c>
      <c r="T38">
        <f t="shared" si="7"/>
        <v>-43.514497508363874</v>
      </c>
      <c r="U38">
        <f t="shared" si="8"/>
        <v>-13.776157665642728</v>
      </c>
      <c r="V38">
        <f t="shared" si="9"/>
        <v>0.19715644537745336</v>
      </c>
      <c r="W38">
        <f t="shared" si="10"/>
        <v>0.18002598029239891</v>
      </c>
      <c r="X38">
        <f t="shared" si="10"/>
        <v>8.0382276489494586E-2</v>
      </c>
      <c r="Y38">
        <f t="shared" si="11"/>
        <v>3.8870663953872751E-2</v>
      </c>
    </row>
    <row r="39" spans="1:25">
      <c r="A39">
        <v>41</v>
      </c>
      <c r="B39">
        <v>270</v>
      </c>
      <c r="C39">
        <v>1.51</v>
      </c>
      <c r="D39">
        <v>1.1499999999999999</v>
      </c>
      <c r="E39">
        <v>254.54499999999999</v>
      </c>
      <c r="F39">
        <v>90.003399999999999</v>
      </c>
      <c r="G39">
        <v>55.534999999999997</v>
      </c>
      <c r="H39">
        <v>-14.452999999999999</v>
      </c>
      <c r="I39">
        <v>-53.621000000000002</v>
      </c>
      <c r="J39">
        <v>0.35</v>
      </c>
      <c r="K39">
        <f t="shared" ref="K39:K73" si="12">I39</f>
        <v>-53.621000000000002</v>
      </c>
      <c r="L39">
        <f t="shared" ref="L39:L73" si="13">H39</f>
        <v>-14.452999999999999</v>
      </c>
      <c r="M39">
        <f t="shared" ref="M39:M73" si="14">K39/SQRT(K39^2+L39^2)</f>
        <v>-0.96554078542740562</v>
      </c>
      <c r="N39">
        <f t="shared" ref="N39:N73" si="15">L39/SQRT(K39^2+L39^2)</f>
        <v>-0.26025178515473957</v>
      </c>
      <c r="O39">
        <f t="shared" ref="O39:O73" si="16">B39/10</f>
        <v>27</v>
      </c>
      <c r="P39">
        <f t="shared" ref="P39:P73" si="17">K39+M39*(0.5*O39/100+0.015)</f>
        <v>-53.765831117814116</v>
      </c>
      <c r="Q39">
        <f t="shared" ref="Q39:Q73" si="18">L39+N39*(0.5*O39/100+0.015)</f>
        <v>-14.49203776777321</v>
      </c>
      <c r="R39" s="2">
        <f>VLOOKUP($A39,Ilmakuvapuut!$A$1:$C$95,2,FALSE)</f>
        <v>2516600.7200000002</v>
      </c>
      <c r="S39" s="2">
        <f>VLOOKUP($A39,Ilmakuvapuut!$A$1:$C$95,3,FALSE)</f>
        <v>6856325.0199999996</v>
      </c>
      <c r="T39">
        <f t="shared" si="7"/>
        <v>-53.858216063808662</v>
      </c>
      <c r="U39">
        <f t="shared" si="8"/>
        <v>-14.388028928826349</v>
      </c>
      <c r="V39">
        <f t="shared" ref="V39:V73" si="19">SQRT((T39-P39)^2+(U39-Q39)^2)</f>
        <v>0.13911440193412458</v>
      </c>
      <c r="W39">
        <f t="shared" ref="W39:W73" si="20">T39-P39</f>
        <v>-9.2384945994545831E-2</v>
      </c>
      <c r="X39">
        <f t="shared" ref="X39:X73" si="21">U39-Q39</f>
        <v>0.10400883894686075</v>
      </c>
      <c r="Y39">
        <f t="shared" ref="Y39:Y73" si="22">V39^2</f>
        <v>1.9352816825489165E-2</v>
      </c>
    </row>
    <row r="40" spans="1:25">
      <c r="A40">
        <v>32</v>
      </c>
      <c r="B40">
        <v>222</v>
      </c>
      <c r="C40">
        <v>1.51</v>
      </c>
      <c r="D40">
        <v>1.1499999999999999</v>
      </c>
      <c r="E40">
        <v>255.3004</v>
      </c>
      <c r="F40">
        <v>90.075100000000006</v>
      </c>
      <c r="G40">
        <v>36.279000000000003</v>
      </c>
      <c r="H40">
        <v>-9.0820000000000007</v>
      </c>
      <c r="I40">
        <v>-35.122999999999998</v>
      </c>
      <c r="J40">
        <v>0.27700000000000002</v>
      </c>
      <c r="K40">
        <f t="shared" si="12"/>
        <v>-35.122999999999998</v>
      </c>
      <c r="L40">
        <f t="shared" si="13"/>
        <v>-9.0820000000000007</v>
      </c>
      <c r="M40">
        <f t="shared" si="14"/>
        <v>-0.96815716406213037</v>
      </c>
      <c r="N40">
        <f t="shared" si="15"/>
        <v>-0.25034317581107163</v>
      </c>
      <c r="O40">
        <f t="shared" si="16"/>
        <v>22.2</v>
      </c>
      <c r="P40">
        <f t="shared" si="17"/>
        <v>-35.24498780267183</v>
      </c>
      <c r="Q40">
        <f t="shared" si="18"/>
        <v>-9.113543240152195</v>
      </c>
      <c r="R40" s="2">
        <f>VLOOKUP($A40,Ilmakuvapuut!$A$1:$C$95,2,FALSE)</f>
        <v>2516602.89</v>
      </c>
      <c r="S40" s="2">
        <f>VLOOKUP($A40,Ilmakuvapuut!$A$1:$C$95,3,FALSE)</f>
        <v>6856306.1500000004</v>
      </c>
      <c r="T40">
        <f t="shared" si="7"/>
        <v>-35.618621523299055</v>
      </c>
      <c r="U40">
        <f t="shared" si="8"/>
        <v>-9.0868035076092326</v>
      </c>
      <c r="V40">
        <f t="shared" si="19"/>
        <v>0.37458933578815701</v>
      </c>
      <c r="W40">
        <f t="shared" si="20"/>
        <v>-0.37363372062722533</v>
      </c>
      <c r="X40">
        <f t="shared" si="21"/>
        <v>2.6739732542962358E-2</v>
      </c>
      <c r="Y40">
        <f t="shared" si="22"/>
        <v>0.14031717048621264</v>
      </c>
    </row>
    <row r="41" spans="1:25">
      <c r="A41">
        <v>4</v>
      </c>
      <c r="B41">
        <v>247</v>
      </c>
      <c r="C41">
        <v>1.51</v>
      </c>
      <c r="D41">
        <v>1.1499999999999999</v>
      </c>
      <c r="E41">
        <v>257.02140000000003</v>
      </c>
      <c r="F41">
        <v>90.162800000000004</v>
      </c>
      <c r="G41">
        <v>26.54</v>
      </c>
      <c r="H41">
        <v>-5.9530000000000003</v>
      </c>
      <c r="I41">
        <v>-25.863</v>
      </c>
      <c r="J41">
        <v>0.23200000000000001</v>
      </c>
      <c r="K41">
        <f t="shared" si="12"/>
        <v>-25.863</v>
      </c>
      <c r="L41">
        <f t="shared" si="13"/>
        <v>-5.9530000000000003</v>
      </c>
      <c r="M41">
        <f t="shared" si="14"/>
        <v>-0.97451805151722315</v>
      </c>
      <c r="N41">
        <f t="shared" si="15"/>
        <v>-0.22430908868584581</v>
      </c>
      <c r="O41">
        <f t="shared" si="16"/>
        <v>24.7</v>
      </c>
      <c r="P41">
        <f t="shared" si="17"/>
        <v>-25.997970750135135</v>
      </c>
      <c r="Q41">
        <f t="shared" si="18"/>
        <v>-5.9840668087829902</v>
      </c>
      <c r="R41" s="2">
        <f>VLOOKUP($A41,Ilmakuvapuut!$A$1:$C$95,2,FALSE)</f>
        <v>2516604.0699999998</v>
      </c>
      <c r="S41" s="2">
        <f>VLOOKUP($A41,Ilmakuvapuut!$A$1:$C$95,3,FALSE)</f>
        <v>6856295.4800000004</v>
      </c>
      <c r="T41">
        <f t="shared" si="7"/>
        <v>-25.297203820992166</v>
      </c>
      <c r="U41">
        <f t="shared" si="8"/>
        <v>-6.1355941602038842</v>
      </c>
      <c r="V41">
        <f t="shared" si="19"/>
        <v>0.71696222160522338</v>
      </c>
      <c r="W41">
        <f t="shared" si="20"/>
        <v>0.70076692914296856</v>
      </c>
      <c r="X41">
        <f t="shared" si="21"/>
        <v>-0.15152735142089391</v>
      </c>
      <c r="Y41">
        <f t="shared" si="22"/>
        <v>0.51403482720909743</v>
      </c>
    </row>
    <row r="42" spans="1:25">
      <c r="A42">
        <v>31</v>
      </c>
      <c r="B42">
        <v>297</v>
      </c>
      <c r="C42">
        <v>1.51</v>
      </c>
      <c r="D42">
        <v>1.1499999999999999</v>
      </c>
      <c r="E42">
        <v>257.42410000000001</v>
      </c>
      <c r="F42">
        <v>90.0715</v>
      </c>
      <c r="G42">
        <v>33.222000000000001</v>
      </c>
      <c r="H42">
        <v>-7.07</v>
      </c>
      <c r="I42">
        <v>-32.46</v>
      </c>
      <c r="J42">
        <v>0.28899999999999998</v>
      </c>
      <c r="K42">
        <f t="shared" si="12"/>
        <v>-32.46</v>
      </c>
      <c r="L42">
        <f t="shared" si="13"/>
        <v>-7.07</v>
      </c>
      <c r="M42">
        <f t="shared" si="14"/>
        <v>-0.97709206835599871</v>
      </c>
      <c r="N42">
        <f t="shared" si="15"/>
        <v>-0.21281703398881427</v>
      </c>
      <c r="O42">
        <f t="shared" si="16"/>
        <v>29.7</v>
      </c>
      <c r="P42">
        <f t="shared" si="17"/>
        <v>-32.619754553176207</v>
      </c>
      <c r="Q42">
        <f t="shared" si="18"/>
        <v>-7.1047955850571718</v>
      </c>
      <c r="R42" s="2">
        <f>VLOOKUP($A42,Ilmakuvapuut!$A$1:$C$95,2,FALSE)</f>
        <v>2516603.77</v>
      </c>
      <c r="S42" s="2">
        <f>VLOOKUP($A42,Ilmakuvapuut!$A$1:$C$95,3,FALSE)</f>
        <v>6856302.71</v>
      </c>
      <c r="T42">
        <f t="shared" si="7"/>
        <v>-32.374713251140825</v>
      </c>
      <c r="U42">
        <f t="shared" si="8"/>
        <v>-7.6428301268137382</v>
      </c>
      <c r="V42">
        <f t="shared" si="19"/>
        <v>0.59120758437827381</v>
      </c>
      <c r="W42">
        <f t="shared" si="20"/>
        <v>0.2450413020353821</v>
      </c>
      <c r="X42">
        <f t="shared" si="21"/>
        <v>-0.5380345417565664</v>
      </c>
      <c r="Y42">
        <f t="shared" si="22"/>
        <v>0.34952640782639377</v>
      </c>
    </row>
    <row r="43" spans="1:25">
      <c r="A43">
        <v>38</v>
      </c>
      <c r="B43">
        <v>296</v>
      </c>
      <c r="C43">
        <v>1.51</v>
      </c>
      <c r="D43">
        <v>1.1499999999999999</v>
      </c>
      <c r="E43">
        <v>259.44240000000002</v>
      </c>
      <c r="F43">
        <v>89.545000000000002</v>
      </c>
      <c r="G43">
        <v>46.418999999999997</v>
      </c>
      <c r="H43">
        <v>-8.2680000000000007</v>
      </c>
      <c r="I43">
        <v>-45.677</v>
      </c>
      <c r="J43">
        <v>0.42899999999999999</v>
      </c>
      <c r="K43">
        <f t="shared" si="12"/>
        <v>-45.677</v>
      </c>
      <c r="L43">
        <f t="shared" si="13"/>
        <v>-8.2680000000000007</v>
      </c>
      <c r="M43">
        <f t="shared" si="14"/>
        <v>-0.98400955093704667</v>
      </c>
      <c r="N43">
        <f t="shared" si="15"/>
        <v>-0.17811570302663271</v>
      </c>
      <c r="O43">
        <f t="shared" si="16"/>
        <v>29.6</v>
      </c>
      <c r="P43">
        <f t="shared" si="17"/>
        <v>-45.837393556802738</v>
      </c>
      <c r="Q43">
        <f t="shared" si="18"/>
        <v>-8.297032859593342</v>
      </c>
      <c r="R43" s="2">
        <f>VLOOKUP($A43,Ilmakuvapuut!$A$1:$C$95,2,FALSE)</f>
        <v>2516605.27</v>
      </c>
      <c r="S43" s="2">
        <f>VLOOKUP($A43,Ilmakuvapuut!$A$1:$C$95,3,FALSE)</f>
        <v>6856316.5700000003</v>
      </c>
      <c r="T43">
        <f t="shared" si="7"/>
        <v>-46.290096690631877</v>
      </c>
      <c r="U43">
        <f t="shared" si="8"/>
        <v>-8.4864554827816665</v>
      </c>
      <c r="V43">
        <f t="shared" si="19"/>
        <v>0.49073522143236231</v>
      </c>
      <c r="W43">
        <f t="shared" si="20"/>
        <v>-0.4527031338291394</v>
      </c>
      <c r="X43">
        <f t="shared" si="21"/>
        <v>-0.18942262318832448</v>
      </c>
      <c r="Y43">
        <f t="shared" si="22"/>
        <v>0.24082105755426966</v>
      </c>
    </row>
    <row r="44" spans="1:25">
      <c r="A44">
        <v>39</v>
      </c>
      <c r="B44">
        <v>283</v>
      </c>
      <c r="C44">
        <v>1.51</v>
      </c>
      <c r="D44">
        <v>1.1499999999999999</v>
      </c>
      <c r="E44">
        <v>264.22120000000001</v>
      </c>
      <c r="F44">
        <v>89.543800000000005</v>
      </c>
      <c r="G44">
        <v>54.314</v>
      </c>
      <c r="H44">
        <v>-5.3280000000000003</v>
      </c>
      <c r="I44">
        <v>-54.052</v>
      </c>
      <c r="J44">
        <v>0.44400000000000001</v>
      </c>
      <c r="K44">
        <f t="shared" si="12"/>
        <v>-54.052</v>
      </c>
      <c r="L44">
        <f t="shared" si="13"/>
        <v>-5.3280000000000003</v>
      </c>
      <c r="M44">
        <f t="shared" si="14"/>
        <v>-0.99517692431091098</v>
      </c>
      <c r="N44">
        <f t="shared" si="15"/>
        <v>-9.8096326735893843E-2</v>
      </c>
      <c r="O44">
        <f t="shared" si="16"/>
        <v>28.3</v>
      </c>
      <c r="P44">
        <f t="shared" si="17"/>
        <v>-54.207745188654656</v>
      </c>
      <c r="Q44">
        <f t="shared" si="18"/>
        <v>-5.3433520751341677</v>
      </c>
      <c r="R44" s="2">
        <f>VLOOKUP($A44,Ilmakuvapuut!$A$1:$C$95,2,FALSE)</f>
        <v>2516609.52</v>
      </c>
      <c r="S44" s="2">
        <f>VLOOKUP($A44,Ilmakuvapuut!$A$1:$C$95,3,FALSE)</f>
        <v>6856324.25</v>
      </c>
      <c r="T44">
        <f t="shared" si="7"/>
        <v>-54.573653559090452</v>
      </c>
      <c r="U44">
        <f t="shared" si="8"/>
        <v>-5.5834250657114275</v>
      </c>
      <c r="V44">
        <f t="shared" si="19"/>
        <v>0.43763452372920653</v>
      </c>
      <c r="W44">
        <f t="shared" si="20"/>
        <v>-0.36590837043579683</v>
      </c>
      <c r="X44">
        <f t="shared" si="21"/>
        <v>-0.24007299057725984</v>
      </c>
      <c r="Y44">
        <f t="shared" si="22"/>
        <v>0.19152397635968943</v>
      </c>
    </row>
    <row r="45" spans="1:25">
      <c r="A45">
        <v>29</v>
      </c>
      <c r="B45">
        <v>320</v>
      </c>
      <c r="C45">
        <v>1.51</v>
      </c>
      <c r="D45">
        <v>1.1499999999999999</v>
      </c>
      <c r="E45">
        <v>264.05430000000001</v>
      </c>
      <c r="F45">
        <v>89.564499999999995</v>
      </c>
      <c r="G45">
        <v>38.51</v>
      </c>
      <c r="H45">
        <v>-3.9609999999999999</v>
      </c>
      <c r="I45">
        <v>-38.305999999999997</v>
      </c>
      <c r="J45">
        <v>0.39600000000000002</v>
      </c>
      <c r="K45">
        <f t="shared" si="12"/>
        <v>-38.305999999999997</v>
      </c>
      <c r="L45">
        <f t="shared" si="13"/>
        <v>-3.9609999999999999</v>
      </c>
      <c r="M45">
        <f t="shared" si="14"/>
        <v>-0.99469628366258089</v>
      </c>
      <c r="N45">
        <f t="shared" si="15"/>
        <v>-0.10285574008216684</v>
      </c>
      <c r="O45">
        <f t="shared" si="16"/>
        <v>32</v>
      </c>
      <c r="P45">
        <f t="shared" si="17"/>
        <v>-38.48007184964095</v>
      </c>
      <c r="Q45">
        <f t="shared" si="18"/>
        <v>-3.9789997545143789</v>
      </c>
      <c r="R45" s="2">
        <f>VLOOKUP($A45,Ilmakuvapuut!$A$1:$C$95,2,FALSE)</f>
        <v>2516608.39</v>
      </c>
      <c r="S45" s="2">
        <f>VLOOKUP($A45,Ilmakuvapuut!$A$1:$C$95,3,FALSE)</f>
        <v>6856308.6900000004</v>
      </c>
      <c r="T45">
        <f t="shared" si="7"/>
        <v>-39.044303831885863</v>
      </c>
      <c r="U45">
        <f t="shared" si="8"/>
        <v>-4.0901745719342433</v>
      </c>
      <c r="V45">
        <f t="shared" si="19"/>
        <v>0.57508048985890958</v>
      </c>
      <c r="W45">
        <f t="shared" si="20"/>
        <v>-0.56423198224491244</v>
      </c>
      <c r="X45">
        <f t="shared" si="21"/>
        <v>-0.11117481741986435</v>
      </c>
      <c r="Y45">
        <f t="shared" si="22"/>
        <v>0.33071756981636341</v>
      </c>
    </row>
    <row r="46" spans="1:25">
      <c r="A46">
        <v>3</v>
      </c>
      <c r="B46">
        <v>244</v>
      </c>
      <c r="C46">
        <v>1.51</v>
      </c>
      <c r="D46">
        <v>1.1499999999999999</v>
      </c>
      <c r="E46">
        <v>262.0147</v>
      </c>
      <c r="F46">
        <v>90.141499999999994</v>
      </c>
      <c r="G46">
        <v>28.959</v>
      </c>
      <c r="H46">
        <v>-4.0149999999999997</v>
      </c>
      <c r="I46">
        <v>-28.678999999999998</v>
      </c>
      <c r="J46">
        <v>0.23899999999999999</v>
      </c>
      <c r="K46">
        <f t="shared" si="12"/>
        <v>-28.678999999999998</v>
      </c>
      <c r="L46">
        <f t="shared" si="13"/>
        <v>-4.0149999999999997</v>
      </c>
      <c r="M46">
        <f t="shared" si="14"/>
        <v>-0.9903420311646437</v>
      </c>
      <c r="N46">
        <f t="shared" si="15"/>
        <v>-0.13864581244555405</v>
      </c>
      <c r="O46">
        <f t="shared" si="16"/>
        <v>24.4</v>
      </c>
      <c r="P46">
        <f t="shared" si="17"/>
        <v>-28.814676858269554</v>
      </c>
      <c r="Q46">
        <f t="shared" si="18"/>
        <v>-4.0339944763050406</v>
      </c>
      <c r="R46" s="2">
        <f>VLOOKUP($A46,Ilmakuvapuut!$A$1:$C$95,2,FALSE)</f>
        <v>2516606.48</v>
      </c>
      <c r="S46" s="2">
        <f>VLOOKUP($A46,Ilmakuvapuut!$A$1:$C$95,3,FALSE)</f>
        <v>6856298.6600000001</v>
      </c>
      <c r="T46">
        <f t="shared" si="7"/>
        <v>-28.836069043510285</v>
      </c>
      <c r="U46">
        <f t="shared" si="8"/>
        <v>-4.2925171309740655</v>
      </c>
      <c r="V46">
        <f t="shared" si="19"/>
        <v>0.25940622306817096</v>
      </c>
      <c r="W46">
        <f t="shared" si="20"/>
        <v>-2.139218524073172E-2</v>
      </c>
      <c r="X46">
        <f t="shared" si="21"/>
        <v>-0.25852265466902491</v>
      </c>
      <c r="Y46">
        <f t="shared" si="22"/>
        <v>6.7291588566493671E-2</v>
      </c>
    </row>
    <row r="47" spans="1:25">
      <c r="A47">
        <v>7</v>
      </c>
      <c r="B47">
        <v>255</v>
      </c>
      <c r="C47">
        <v>1.51</v>
      </c>
      <c r="D47">
        <v>1.1499999999999999</v>
      </c>
      <c r="E47">
        <v>266.31150000000002</v>
      </c>
      <c r="F47">
        <v>90.204999999999998</v>
      </c>
      <c r="G47">
        <v>21.648</v>
      </c>
      <c r="H47">
        <v>-1.3129999999999999</v>
      </c>
      <c r="I47">
        <v>-21.608000000000001</v>
      </c>
      <c r="J47">
        <v>0.22800000000000001</v>
      </c>
      <c r="K47">
        <f t="shared" si="12"/>
        <v>-21.608000000000001</v>
      </c>
      <c r="L47">
        <f t="shared" si="13"/>
        <v>-1.3129999999999999</v>
      </c>
      <c r="M47">
        <f t="shared" si="14"/>
        <v>-0.99815893264935029</v>
      </c>
      <c r="N47">
        <f t="shared" si="15"/>
        <v>-6.0652660059635176E-2</v>
      </c>
      <c r="O47">
        <f t="shared" si="16"/>
        <v>25.5</v>
      </c>
      <c r="P47">
        <f t="shared" si="17"/>
        <v>-21.750237647902534</v>
      </c>
      <c r="Q47">
        <f t="shared" si="18"/>
        <v>-1.3216430040584979</v>
      </c>
      <c r="R47" s="2">
        <f>VLOOKUP($A47,Ilmakuvapuut!$A$1:$C$95,2,FALSE)</f>
        <v>2516607.98</v>
      </c>
      <c r="S47" s="2">
        <f>VLOOKUP($A47,Ilmakuvapuut!$A$1:$C$95,3,FALSE)</f>
        <v>6856290.8300000001</v>
      </c>
      <c r="T47">
        <f t="shared" si="7"/>
        <v>-21.368117858654006</v>
      </c>
      <c r="U47">
        <f t="shared" si="8"/>
        <v>-1.5017098818487389</v>
      </c>
      <c r="V47">
        <f t="shared" si="19"/>
        <v>0.42242113324556158</v>
      </c>
      <c r="W47">
        <f t="shared" si="20"/>
        <v>0.3821197892485273</v>
      </c>
      <c r="X47">
        <f t="shared" si="21"/>
        <v>-0.180066877790241</v>
      </c>
      <c r="Y47">
        <f t="shared" si="22"/>
        <v>0.17843961381246448</v>
      </c>
    </row>
    <row r="48" spans="1:25">
      <c r="A48">
        <v>5</v>
      </c>
      <c r="B48">
        <v>220</v>
      </c>
      <c r="C48">
        <v>1.51</v>
      </c>
      <c r="D48">
        <v>1.1499999999999999</v>
      </c>
      <c r="E48">
        <v>271.28199999999998</v>
      </c>
      <c r="F48">
        <v>89.572500000000005</v>
      </c>
      <c r="G48">
        <v>27.141999999999999</v>
      </c>
      <c r="H48">
        <v>0.69699999999999995</v>
      </c>
      <c r="I48">
        <v>-27.132999999999999</v>
      </c>
      <c r="J48">
        <v>0.38</v>
      </c>
      <c r="K48">
        <f t="shared" si="12"/>
        <v>-27.132999999999999</v>
      </c>
      <c r="L48">
        <f t="shared" si="13"/>
        <v>0.69699999999999995</v>
      </c>
      <c r="M48">
        <f t="shared" si="14"/>
        <v>-0.9996702194357614</v>
      </c>
      <c r="N48">
        <f t="shared" si="15"/>
        <v>2.5679804774508003E-2</v>
      </c>
      <c r="O48">
        <f t="shared" si="16"/>
        <v>22</v>
      </c>
      <c r="P48">
        <f t="shared" si="17"/>
        <v>-27.257958777429469</v>
      </c>
      <c r="Q48">
        <f t="shared" si="18"/>
        <v>0.70020997559681342</v>
      </c>
      <c r="R48" s="2">
        <f>VLOOKUP($A48,Ilmakuvapuut!$A$1:$C$95,2,FALSE)</f>
        <v>2516611.34</v>
      </c>
      <c r="S48" s="2">
        <f>VLOOKUP($A48,Ilmakuvapuut!$A$1:$C$95,3,FALSE)</f>
        <v>6856296.0300000003</v>
      </c>
      <c r="T48">
        <f t="shared" si="7"/>
        <v>-27.05760765122649</v>
      </c>
      <c r="U48">
        <f t="shared" si="8"/>
        <v>0.93945908020090219</v>
      </c>
      <c r="V48">
        <f t="shared" si="19"/>
        <v>0.31205882109733724</v>
      </c>
      <c r="W48">
        <f t="shared" si="20"/>
        <v>0.20035112620297824</v>
      </c>
      <c r="X48">
        <f t="shared" si="21"/>
        <v>0.23924910460408877</v>
      </c>
      <c r="Y48">
        <f t="shared" si="22"/>
        <v>9.7380707824659921E-2</v>
      </c>
    </row>
    <row r="49" spans="1:25">
      <c r="A49">
        <v>37</v>
      </c>
      <c r="B49">
        <v>300</v>
      </c>
      <c r="C49">
        <v>1.51</v>
      </c>
      <c r="D49">
        <v>1.1499999999999999</v>
      </c>
      <c r="E49">
        <v>269.10390000000001</v>
      </c>
      <c r="F49">
        <v>89.484700000000004</v>
      </c>
      <c r="G49">
        <v>52.040999999999997</v>
      </c>
      <c r="H49">
        <v>-0.746</v>
      </c>
      <c r="I49">
        <v>-52.036000000000001</v>
      </c>
      <c r="J49">
        <v>0.52900000000000003</v>
      </c>
      <c r="K49">
        <f t="shared" si="12"/>
        <v>-52.036000000000001</v>
      </c>
      <c r="L49">
        <f t="shared" si="13"/>
        <v>-0.746</v>
      </c>
      <c r="M49">
        <f t="shared" si="14"/>
        <v>-0.99989725211026614</v>
      </c>
      <c r="N49">
        <f t="shared" si="15"/>
        <v>-1.4334755747449045E-2</v>
      </c>
      <c r="O49">
        <f t="shared" si="16"/>
        <v>30</v>
      </c>
      <c r="P49">
        <f t="shared" si="17"/>
        <v>-52.200983046598196</v>
      </c>
      <c r="Q49">
        <f t="shared" si="18"/>
        <v>-0.74836523469832905</v>
      </c>
      <c r="R49" s="2">
        <f>VLOOKUP($A49,Ilmakuvapuut!$A$1:$C$95,2,FALSE)</f>
        <v>2516614.09</v>
      </c>
      <c r="S49" s="2">
        <f>VLOOKUP($A49,Ilmakuvapuut!$A$1:$C$95,3,FALSE)</f>
        <v>6856321.04</v>
      </c>
      <c r="T49">
        <f t="shared" si="7"/>
        <v>-52.174799380311832</v>
      </c>
      <c r="U49">
        <f t="shared" si="8"/>
        <v>-0.54016236908487159</v>
      </c>
      <c r="V49">
        <f t="shared" si="19"/>
        <v>0.20984284031115077</v>
      </c>
      <c r="W49">
        <f t="shared" si="20"/>
        <v>2.6183666286364371E-2</v>
      </c>
      <c r="X49">
        <f t="shared" si="21"/>
        <v>0.20820286561345747</v>
      </c>
      <c r="Y49">
        <f t="shared" si="22"/>
        <v>4.4034017629851124E-2</v>
      </c>
    </row>
    <row r="50" spans="1:25">
      <c r="A50">
        <v>34</v>
      </c>
      <c r="B50">
        <v>317</v>
      </c>
      <c r="C50">
        <v>1.51</v>
      </c>
      <c r="D50">
        <v>1.1499999999999999</v>
      </c>
      <c r="E50">
        <v>270.58199999999999</v>
      </c>
      <c r="F50">
        <v>89.531300000000002</v>
      </c>
      <c r="G50">
        <v>47.140999999999998</v>
      </c>
      <c r="H50">
        <v>0.79900000000000004</v>
      </c>
      <c r="I50">
        <v>-47.134999999999998</v>
      </c>
      <c r="J50">
        <v>0.45300000000000001</v>
      </c>
      <c r="K50">
        <f t="shared" si="12"/>
        <v>-47.134999999999998</v>
      </c>
      <c r="L50">
        <f t="shared" si="13"/>
        <v>0.79900000000000004</v>
      </c>
      <c r="M50">
        <f t="shared" si="14"/>
        <v>-0.99985635749918989</v>
      </c>
      <c r="N50">
        <f t="shared" si="15"/>
        <v>1.6948875138259312E-2</v>
      </c>
      <c r="O50">
        <f t="shared" si="16"/>
        <v>31.7</v>
      </c>
      <c r="P50">
        <f t="shared" si="17"/>
        <v>-47.308475078026106</v>
      </c>
      <c r="Q50">
        <f t="shared" si="18"/>
        <v>0.80194062983648806</v>
      </c>
      <c r="R50" s="2">
        <f>VLOOKUP($A50,Ilmakuvapuut!$A$1:$C$95,2,FALSE)</f>
        <v>2516615.2400000002</v>
      </c>
      <c r="S50" s="2">
        <f>VLOOKUP($A50,Ilmakuvapuut!$A$1:$C$95,3,FALSE)</f>
        <v>6856315.96</v>
      </c>
      <c r="T50">
        <f t="shared" si="7"/>
        <v>-47.359320247343035</v>
      </c>
      <c r="U50">
        <f t="shared" si="8"/>
        <v>1.444796250523078</v>
      </c>
      <c r="V50">
        <f t="shared" si="19"/>
        <v>0.64486322603417856</v>
      </c>
      <c r="W50">
        <f t="shared" si="20"/>
        <v>-5.0845169316929173E-2</v>
      </c>
      <c r="X50">
        <f t="shared" si="21"/>
        <v>0.64285562068658997</v>
      </c>
      <c r="Y50">
        <f t="shared" si="22"/>
        <v>0.41584858029120808</v>
      </c>
    </row>
    <row r="51" spans="1:25">
      <c r="A51">
        <v>40</v>
      </c>
      <c r="B51">
        <v>238</v>
      </c>
      <c r="C51">
        <v>1.51</v>
      </c>
      <c r="D51">
        <v>1.1499999999999999</v>
      </c>
      <c r="E51">
        <v>271.40289999999999</v>
      </c>
      <c r="F51">
        <v>89.510900000000007</v>
      </c>
      <c r="G51">
        <v>55.572000000000003</v>
      </c>
      <c r="H51">
        <v>1.6240000000000001</v>
      </c>
      <c r="I51">
        <v>-55.548000000000002</v>
      </c>
      <c r="J51">
        <v>0.503</v>
      </c>
      <c r="K51">
        <f t="shared" si="12"/>
        <v>-55.548000000000002</v>
      </c>
      <c r="L51">
        <f t="shared" si="13"/>
        <v>1.6240000000000001</v>
      </c>
      <c r="M51">
        <f t="shared" si="14"/>
        <v>-0.99957290262510234</v>
      </c>
      <c r="N51">
        <f t="shared" si="15"/>
        <v>2.9223489484106833E-2</v>
      </c>
      <c r="O51">
        <f t="shared" si="16"/>
        <v>23.8</v>
      </c>
      <c r="P51">
        <f t="shared" si="17"/>
        <v>-55.681942768951764</v>
      </c>
      <c r="Q51">
        <f t="shared" si="18"/>
        <v>1.6279159475908704</v>
      </c>
      <c r="R51" s="2">
        <f>VLOOKUP($A51,Ilmakuvapuut!$A$1:$C$95,2,FALSE)</f>
        <v>2516617.2599999998</v>
      </c>
      <c r="S51" s="2">
        <f>VLOOKUP($A51,Ilmakuvapuut!$A$1:$C$95,3,FALSE)</f>
        <v>6856325.0700000003</v>
      </c>
      <c r="T51">
        <f t="shared" si="7"/>
        <v>-56.678994396343406</v>
      </c>
      <c r="U51">
        <f t="shared" si="8"/>
        <v>1.9097411512982685</v>
      </c>
      <c r="V51">
        <f t="shared" si="19"/>
        <v>1.0361164959255487</v>
      </c>
      <c r="W51">
        <f t="shared" si="20"/>
        <v>-0.99705162739164166</v>
      </c>
      <c r="X51">
        <f t="shared" si="21"/>
        <v>0.28182520370739805</v>
      </c>
      <c r="Y51">
        <f t="shared" si="22"/>
        <v>1.0735373931290375</v>
      </c>
    </row>
    <row r="52" spans="1:25">
      <c r="A52">
        <v>36</v>
      </c>
      <c r="B52">
        <v>302</v>
      </c>
      <c r="C52">
        <v>1.51</v>
      </c>
      <c r="D52">
        <v>1.1499999999999999</v>
      </c>
      <c r="E52">
        <v>275.30079999999998</v>
      </c>
      <c r="F52">
        <v>89.433899999999994</v>
      </c>
      <c r="G52">
        <v>53.222999999999999</v>
      </c>
      <c r="H52">
        <v>5.1029999999999998</v>
      </c>
      <c r="I52">
        <v>-52.976999999999997</v>
      </c>
      <c r="J52">
        <v>0.61299999999999999</v>
      </c>
      <c r="K52">
        <f t="shared" si="12"/>
        <v>-52.976999999999997</v>
      </c>
      <c r="L52">
        <f t="shared" si="13"/>
        <v>5.1029999999999998</v>
      </c>
      <c r="M52">
        <f t="shared" si="14"/>
        <v>-0.99539280065505287</v>
      </c>
      <c r="N52">
        <f t="shared" si="15"/>
        <v>9.5881032556444021E-2</v>
      </c>
      <c r="O52">
        <f t="shared" si="16"/>
        <v>30.2</v>
      </c>
      <c r="P52">
        <f t="shared" si="17"/>
        <v>-53.142235204908737</v>
      </c>
      <c r="Q52">
        <f t="shared" si="18"/>
        <v>5.1189162514043698</v>
      </c>
      <c r="R52" s="2">
        <f>VLOOKUP($A52,Ilmakuvapuut!$A$1:$C$95,2,FALSE)</f>
        <v>2516620.42</v>
      </c>
      <c r="S52" s="2">
        <f>VLOOKUP($A52,Ilmakuvapuut!$A$1:$C$95,3,FALSE)</f>
        <v>6856321.2699999996</v>
      </c>
      <c r="T52">
        <f t="shared" si="7"/>
        <v>-53.462218713793973</v>
      </c>
      <c r="U52">
        <f t="shared" si="8"/>
        <v>5.6618011474554226</v>
      </c>
      <c r="V52">
        <f t="shared" si="19"/>
        <v>0.63016938700548664</v>
      </c>
      <c r="W52">
        <f t="shared" si="20"/>
        <v>-0.31998350888523674</v>
      </c>
      <c r="X52">
        <f t="shared" si="21"/>
        <v>0.54288489605105283</v>
      </c>
      <c r="Y52">
        <f t="shared" si="22"/>
        <v>0.39711345631887079</v>
      </c>
    </row>
    <row r="53" spans="1:25">
      <c r="A53">
        <v>26</v>
      </c>
      <c r="B53">
        <v>238</v>
      </c>
      <c r="C53">
        <v>1.51</v>
      </c>
      <c r="D53">
        <v>1.1499999999999999</v>
      </c>
      <c r="E53">
        <v>275.53100000000001</v>
      </c>
      <c r="F53">
        <v>89.560199999999995</v>
      </c>
      <c r="G53">
        <v>41.158000000000001</v>
      </c>
      <c r="H53">
        <v>4.22</v>
      </c>
      <c r="I53">
        <v>-40.941000000000003</v>
      </c>
      <c r="J53">
        <v>0.40699999999999997</v>
      </c>
      <c r="K53">
        <f t="shared" si="12"/>
        <v>-40.941000000000003</v>
      </c>
      <c r="L53">
        <f t="shared" si="13"/>
        <v>4.22</v>
      </c>
      <c r="M53">
        <f t="shared" si="14"/>
        <v>-0.99472971458902815</v>
      </c>
      <c r="N53">
        <f t="shared" si="15"/>
        <v>0.10253192143732928</v>
      </c>
      <c r="O53">
        <f t="shared" si="16"/>
        <v>23.8</v>
      </c>
      <c r="P53">
        <f t="shared" si="17"/>
        <v>-41.074293781754932</v>
      </c>
      <c r="Q53">
        <f t="shared" si="18"/>
        <v>4.2337392774726021</v>
      </c>
      <c r="R53" s="2">
        <f>VLOOKUP($A53,Ilmakuvapuut!$A$1:$C$95,2,FALSE)</f>
        <v>2516616.35</v>
      </c>
      <c r="S53" s="2">
        <f>VLOOKUP($A53,Ilmakuvapuut!$A$1:$C$95,3,FALSE)</f>
        <v>6856309.3499999996</v>
      </c>
      <c r="T53">
        <f t="shared" si="7"/>
        <v>-41.028770607862562</v>
      </c>
      <c r="U53">
        <f t="shared" si="8"/>
        <v>3.6466911767665149</v>
      </c>
      <c r="V53">
        <f t="shared" si="19"/>
        <v>0.58881052292215308</v>
      </c>
      <c r="W53">
        <f t="shared" si="20"/>
        <v>4.5523173892370039E-2</v>
      </c>
      <c r="X53">
        <f t="shared" si="21"/>
        <v>-0.58704810070608726</v>
      </c>
      <c r="Y53">
        <f t="shared" si="22"/>
        <v>0.34669783190385933</v>
      </c>
    </row>
    <row r="54" spans="1:25">
      <c r="A54">
        <v>35</v>
      </c>
      <c r="B54">
        <v>282</v>
      </c>
      <c r="C54">
        <v>1.51</v>
      </c>
      <c r="D54">
        <v>1.1499999999999999</v>
      </c>
      <c r="E54">
        <v>278.1508</v>
      </c>
      <c r="F54">
        <v>89.423699999999997</v>
      </c>
      <c r="G54">
        <v>49.94</v>
      </c>
      <c r="H54">
        <v>7.1680000000000001</v>
      </c>
      <c r="I54">
        <v>-49.421999999999997</v>
      </c>
      <c r="J54">
        <v>0.61199999999999999</v>
      </c>
      <c r="K54">
        <f t="shared" si="12"/>
        <v>-49.421999999999997</v>
      </c>
      <c r="L54">
        <f t="shared" si="13"/>
        <v>7.1680000000000001</v>
      </c>
      <c r="M54">
        <f t="shared" si="14"/>
        <v>-0.98964526919615081</v>
      </c>
      <c r="N54">
        <f t="shared" si="15"/>
        <v>0.14353480817445691</v>
      </c>
      <c r="O54">
        <f t="shared" si="16"/>
        <v>28.2</v>
      </c>
      <c r="P54">
        <f t="shared" si="17"/>
        <v>-49.576384661994595</v>
      </c>
      <c r="Q54">
        <f t="shared" si="18"/>
        <v>7.1903914300752154</v>
      </c>
      <c r="R54" s="2">
        <f>VLOOKUP($A54,Ilmakuvapuut!$A$1:$C$95,2,FALSE)</f>
        <v>2516621.36</v>
      </c>
      <c r="S54" s="2">
        <f>VLOOKUP($A54,Ilmakuvapuut!$A$1:$C$95,3,FALSE)</f>
        <v>6856317.0199999996</v>
      </c>
      <c r="T54">
        <f t="shared" si="7"/>
        <v>-49.429816431486955</v>
      </c>
      <c r="U54">
        <f t="shared" si="8"/>
        <v>7.3006519135534553</v>
      </c>
      <c r="V54">
        <f t="shared" si="19"/>
        <v>0.18341106948871946</v>
      </c>
      <c r="W54">
        <f t="shared" si="20"/>
        <v>0.1465682305076399</v>
      </c>
      <c r="X54">
        <f t="shared" si="21"/>
        <v>0.11026048347823991</v>
      </c>
      <c r="Y54">
        <f t="shared" si="22"/>
        <v>3.3639620410995878E-2</v>
      </c>
    </row>
    <row r="55" spans="1:25">
      <c r="A55">
        <v>25</v>
      </c>
      <c r="B55">
        <v>260</v>
      </c>
      <c r="C55">
        <v>1.51</v>
      </c>
      <c r="D55">
        <v>1.1499999999999999</v>
      </c>
      <c r="E55">
        <v>282.5838</v>
      </c>
      <c r="F55">
        <v>89.455799999999996</v>
      </c>
      <c r="G55">
        <v>41.514000000000003</v>
      </c>
      <c r="H55">
        <v>9.3219999999999992</v>
      </c>
      <c r="I55">
        <v>-40.454000000000001</v>
      </c>
      <c r="J55">
        <v>0.52900000000000003</v>
      </c>
      <c r="K55">
        <f t="shared" si="12"/>
        <v>-40.454000000000001</v>
      </c>
      <c r="L55">
        <f t="shared" si="13"/>
        <v>9.3219999999999992</v>
      </c>
      <c r="M55">
        <f t="shared" si="14"/>
        <v>-0.97446259903250787</v>
      </c>
      <c r="N55">
        <f t="shared" si="15"/>
        <v>0.22454986770606211</v>
      </c>
      <c r="O55">
        <f t="shared" si="16"/>
        <v>26</v>
      </c>
      <c r="P55">
        <f t="shared" si="17"/>
        <v>-40.595297076859715</v>
      </c>
      <c r="Q55">
        <f t="shared" si="18"/>
        <v>9.3545597308173782</v>
      </c>
      <c r="R55" s="2">
        <f>VLOOKUP($A55,Ilmakuvapuut!$A$1:$C$95,2,FALSE)</f>
        <v>2516622.41</v>
      </c>
      <c r="S55" s="2">
        <f>VLOOKUP($A55,Ilmakuvapuut!$A$1:$C$95,3,FALSE)</f>
        <v>6856307.8200000003</v>
      </c>
      <c r="T55">
        <f t="shared" si="7"/>
        <v>-40.535831909216064</v>
      </c>
      <c r="U55">
        <f t="shared" si="8"/>
        <v>9.8773822650810423</v>
      </c>
      <c r="V55">
        <f t="shared" si="19"/>
        <v>0.52619341358170546</v>
      </c>
      <c r="W55">
        <f t="shared" si="20"/>
        <v>5.9465167643651284E-2</v>
      </c>
      <c r="X55">
        <f t="shared" si="21"/>
        <v>0.5228225342636641</v>
      </c>
      <c r="Y55">
        <f t="shared" si="22"/>
        <v>0.27687950849676773</v>
      </c>
    </row>
    <row r="56" spans="1:25">
      <c r="A56">
        <v>1</v>
      </c>
      <c r="B56">
        <v>256</v>
      </c>
      <c r="C56">
        <v>1.51</v>
      </c>
      <c r="D56">
        <v>1.1499999999999999</v>
      </c>
      <c r="E56">
        <v>278.04109999999997</v>
      </c>
      <c r="F56">
        <v>89.394300000000001</v>
      </c>
      <c r="G56">
        <v>34.134</v>
      </c>
      <c r="H56">
        <v>4.7910000000000004</v>
      </c>
      <c r="I56">
        <v>-33.795999999999999</v>
      </c>
      <c r="J56">
        <v>0.56100000000000005</v>
      </c>
      <c r="K56">
        <f t="shared" si="12"/>
        <v>-33.795999999999999</v>
      </c>
      <c r="L56">
        <f t="shared" si="13"/>
        <v>4.7910000000000004</v>
      </c>
      <c r="M56">
        <f t="shared" si="14"/>
        <v>-0.99010067898805354</v>
      </c>
      <c r="N56">
        <f t="shared" si="15"/>
        <v>0.14035898783973738</v>
      </c>
      <c r="O56">
        <f t="shared" si="16"/>
        <v>25.6</v>
      </c>
      <c r="P56">
        <f t="shared" si="17"/>
        <v>-33.937584397095293</v>
      </c>
      <c r="Q56">
        <f t="shared" si="18"/>
        <v>4.811071335261083</v>
      </c>
      <c r="R56" s="2">
        <f>VLOOKUP($A56,Ilmakuvapuut!$A$1:$C$95,2,FALSE)</f>
        <v>2516615.7799999998</v>
      </c>
      <c r="S56" s="2">
        <f>VLOOKUP($A56,Ilmakuvapuut!$A$1:$C$95,3,FALSE)</f>
        <v>6856301.9900000002</v>
      </c>
      <c r="T56">
        <f t="shared" si="7"/>
        <v>-33.67731973624317</v>
      </c>
      <c r="U56">
        <f t="shared" si="8"/>
        <v>4.3180108277021656</v>
      </c>
      <c r="V56">
        <f t="shared" si="19"/>
        <v>0.55753596996312949</v>
      </c>
      <c r="W56">
        <f t="shared" si="20"/>
        <v>0.26026466085212263</v>
      </c>
      <c r="X56">
        <f t="shared" si="21"/>
        <v>-0.49306050755891739</v>
      </c>
      <c r="Y56">
        <f t="shared" si="22"/>
        <v>0.31084635780272762</v>
      </c>
    </row>
    <row r="57" spans="1:25">
      <c r="A57">
        <v>6</v>
      </c>
      <c r="B57">
        <v>275</v>
      </c>
      <c r="C57">
        <v>1.51</v>
      </c>
      <c r="D57">
        <v>1.1499999999999999</v>
      </c>
      <c r="E57">
        <v>278.55149999999998</v>
      </c>
      <c r="F57">
        <v>90.034599999999998</v>
      </c>
      <c r="G57">
        <v>28.716000000000001</v>
      </c>
      <c r="H57">
        <v>4.4530000000000003</v>
      </c>
      <c r="I57">
        <v>-28.367999999999999</v>
      </c>
      <c r="J57">
        <v>0.32800000000000001</v>
      </c>
      <c r="K57">
        <f t="shared" si="12"/>
        <v>-28.367999999999999</v>
      </c>
      <c r="L57">
        <f t="shared" si="13"/>
        <v>4.4530000000000003</v>
      </c>
      <c r="M57">
        <f t="shared" si="14"/>
        <v>-0.98790289900546235</v>
      </c>
      <c r="N57">
        <f t="shared" si="15"/>
        <v>0.15507373129129035</v>
      </c>
      <c r="O57">
        <f t="shared" si="16"/>
        <v>27.5</v>
      </c>
      <c r="P57">
        <f t="shared" si="17"/>
        <v>-28.518655192098333</v>
      </c>
      <c r="Q57">
        <f t="shared" si="18"/>
        <v>4.4766487440219223</v>
      </c>
      <c r="R57" s="2">
        <f>VLOOKUP($A57,Ilmakuvapuut!$A$1:$C$95,2,FALSE)</f>
        <v>2516615.1800000002</v>
      </c>
      <c r="S57" s="2">
        <f>VLOOKUP($A57,Ilmakuvapuut!$A$1:$C$95,3,FALSE)</f>
        <v>6856296.6399999997</v>
      </c>
      <c r="T57">
        <f t="shared" si="7"/>
        <v>-28.302423479364119</v>
      </c>
      <c r="U57">
        <f t="shared" si="8"/>
        <v>4.6229538278179962</v>
      </c>
      <c r="V57">
        <f t="shared" si="19"/>
        <v>0.26107725128120157</v>
      </c>
      <c r="W57">
        <f t="shared" si="20"/>
        <v>0.21623171273421349</v>
      </c>
      <c r="X57">
        <f t="shared" si="21"/>
        <v>0.14630508379607399</v>
      </c>
      <c r="Y57">
        <f t="shared" si="22"/>
        <v>6.8161331136547668E-2</v>
      </c>
    </row>
    <row r="58" spans="1:25">
      <c r="A58">
        <v>8</v>
      </c>
      <c r="B58">
        <v>274</v>
      </c>
      <c r="C58">
        <v>1.51</v>
      </c>
      <c r="D58">
        <v>1.1499999999999999</v>
      </c>
      <c r="E58">
        <v>280.46550000000002</v>
      </c>
      <c r="F58">
        <v>90.005300000000005</v>
      </c>
      <c r="G58">
        <v>21.986000000000001</v>
      </c>
      <c r="H58">
        <v>4.1130000000000004</v>
      </c>
      <c r="I58">
        <v>-21.597000000000001</v>
      </c>
      <c r="J58">
        <v>0.35399999999999998</v>
      </c>
      <c r="K58">
        <f t="shared" si="12"/>
        <v>-21.597000000000001</v>
      </c>
      <c r="L58">
        <f t="shared" si="13"/>
        <v>4.1130000000000004</v>
      </c>
      <c r="M58">
        <f t="shared" si="14"/>
        <v>-0.98234453772494612</v>
      </c>
      <c r="N58">
        <f t="shared" si="15"/>
        <v>0.18708075583010156</v>
      </c>
      <c r="O58">
        <f t="shared" si="16"/>
        <v>27.4</v>
      </c>
      <c r="P58">
        <f t="shared" si="17"/>
        <v>-21.746316369734192</v>
      </c>
      <c r="Q58">
        <f t="shared" si="18"/>
        <v>4.1414362748861757</v>
      </c>
      <c r="R58" s="2">
        <f>VLOOKUP($A58,Ilmakuvapuut!$A$1:$C$95,2,FALSE)</f>
        <v>2516613.1</v>
      </c>
      <c r="S58" s="2">
        <f>VLOOKUP($A58,Ilmakuvapuut!$A$1:$C$95,3,FALSE)</f>
        <v>6856289.7300000004</v>
      </c>
      <c r="T58">
        <f t="shared" si="7"/>
        <v>-21.141590742921426</v>
      </c>
      <c r="U58">
        <f t="shared" si="8"/>
        <v>3.7302195391357147</v>
      </c>
      <c r="V58">
        <f t="shared" si="19"/>
        <v>0.73129493878007701</v>
      </c>
      <c r="W58">
        <f t="shared" si="20"/>
        <v>0.60472562681276543</v>
      </c>
      <c r="X58">
        <f t="shared" si="21"/>
        <v>-0.41121673575046103</v>
      </c>
      <c r="Y58">
        <f t="shared" si="22"/>
        <v>0.53479228748535657</v>
      </c>
    </row>
    <row r="59" spans="1:25">
      <c r="A59">
        <v>13</v>
      </c>
      <c r="B59">
        <v>284</v>
      </c>
      <c r="C59">
        <v>1.51</v>
      </c>
      <c r="D59">
        <v>1.1499999999999999</v>
      </c>
      <c r="E59">
        <v>287.32569999999998</v>
      </c>
      <c r="F59">
        <v>90.043099999999995</v>
      </c>
      <c r="G59">
        <v>17.161000000000001</v>
      </c>
      <c r="H59">
        <v>5.1740000000000004</v>
      </c>
      <c r="I59">
        <v>-16.361999999999998</v>
      </c>
      <c r="J59">
        <v>0.33700000000000002</v>
      </c>
      <c r="K59">
        <f t="shared" si="12"/>
        <v>-16.361999999999998</v>
      </c>
      <c r="L59">
        <f t="shared" si="13"/>
        <v>5.1740000000000004</v>
      </c>
      <c r="M59">
        <f t="shared" si="14"/>
        <v>-0.95346457785443572</v>
      </c>
      <c r="N59">
        <f t="shared" si="15"/>
        <v>0.30150505597230481</v>
      </c>
      <c r="O59">
        <f t="shared" si="16"/>
        <v>28.4</v>
      </c>
      <c r="P59">
        <f t="shared" si="17"/>
        <v>-16.511693938723145</v>
      </c>
      <c r="Q59">
        <f t="shared" si="18"/>
        <v>5.221336293787652</v>
      </c>
      <c r="R59" s="2">
        <f>VLOOKUP($A59,Ilmakuvapuut!$A$1:$C$95,2,FALSE)</f>
        <v>2516613.9500000002</v>
      </c>
      <c r="S59" s="2">
        <f>VLOOKUP($A59,Ilmakuvapuut!$A$1:$C$95,3,FALSE)</f>
        <v>6856284.8700000001</v>
      </c>
      <c r="T59">
        <f t="shared" si="7"/>
        <v>-16.492732348964555</v>
      </c>
      <c r="U59">
        <f t="shared" si="8"/>
        <v>5.382555956562241</v>
      </c>
      <c r="V59">
        <f t="shared" si="19"/>
        <v>0.16233090140612549</v>
      </c>
      <c r="W59">
        <f t="shared" si="20"/>
        <v>1.8961589758589525E-2</v>
      </c>
      <c r="X59">
        <f t="shared" si="21"/>
        <v>0.16121966277458899</v>
      </c>
      <c r="Y59">
        <f t="shared" si="22"/>
        <v>2.6351321551325236E-2</v>
      </c>
    </row>
    <row r="60" spans="1:25">
      <c r="A60">
        <v>9</v>
      </c>
      <c r="B60">
        <v>254</v>
      </c>
      <c r="C60">
        <v>1.51</v>
      </c>
      <c r="D60">
        <v>1.1499999999999999</v>
      </c>
      <c r="E60">
        <v>288.404</v>
      </c>
      <c r="F60">
        <v>89.5809</v>
      </c>
      <c r="G60">
        <v>24.812000000000001</v>
      </c>
      <c r="H60">
        <v>7.9459999999999997</v>
      </c>
      <c r="I60">
        <v>-23.506</v>
      </c>
      <c r="J60">
        <v>0.373</v>
      </c>
      <c r="K60">
        <f t="shared" si="12"/>
        <v>-23.506</v>
      </c>
      <c r="L60">
        <f t="shared" si="13"/>
        <v>7.9459999999999997</v>
      </c>
      <c r="M60">
        <f t="shared" si="14"/>
        <v>-0.94733678230762253</v>
      </c>
      <c r="N60">
        <f t="shared" si="15"/>
        <v>0.32023900588004628</v>
      </c>
      <c r="O60">
        <f t="shared" si="16"/>
        <v>25.4</v>
      </c>
      <c r="P60">
        <f t="shared" si="17"/>
        <v>-23.640521823087681</v>
      </c>
      <c r="Q60">
        <f t="shared" si="18"/>
        <v>7.9914739388349663</v>
      </c>
      <c r="R60" s="2">
        <f>VLOOKUP($A60,Ilmakuvapuut!$A$1:$C$95,2,FALSE)</f>
        <v>2516617.59</v>
      </c>
      <c r="S60" s="2">
        <f>VLOOKUP($A60,Ilmakuvapuut!$A$1:$C$95,3,FALSE)</f>
        <v>6856291.3700000001</v>
      </c>
      <c r="T60">
        <f t="shared" si="7"/>
        <v>-23.510759538300775</v>
      </c>
      <c r="U60">
        <f t="shared" si="8"/>
        <v>7.8819347528427679</v>
      </c>
      <c r="V60">
        <f t="shared" si="19"/>
        <v>0.1698148515912305</v>
      </c>
      <c r="W60">
        <f t="shared" si="20"/>
        <v>0.12976228478690643</v>
      </c>
      <c r="X60">
        <f t="shared" si="21"/>
        <v>-0.10953918599219836</v>
      </c>
      <c r="Y60">
        <f t="shared" si="22"/>
        <v>2.8837083820951639E-2</v>
      </c>
    </row>
    <row r="61" spans="1:25">
      <c r="A61">
        <v>23</v>
      </c>
      <c r="B61">
        <v>290</v>
      </c>
      <c r="C61">
        <v>1.51</v>
      </c>
      <c r="D61">
        <v>1.1499999999999999</v>
      </c>
      <c r="E61">
        <v>291.09309999999999</v>
      </c>
      <c r="F61">
        <v>89.415000000000006</v>
      </c>
      <c r="G61">
        <v>36.549999999999997</v>
      </c>
      <c r="H61">
        <v>13.192</v>
      </c>
      <c r="I61">
        <v>-34.085999999999999</v>
      </c>
      <c r="J61">
        <v>0.55300000000000005</v>
      </c>
      <c r="K61">
        <f t="shared" si="12"/>
        <v>-34.085999999999999</v>
      </c>
      <c r="L61">
        <f t="shared" si="13"/>
        <v>13.192</v>
      </c>
      <c r="M61">
        <f t="shared" si="14"/>
        <v>-0.93259186599834198</v>
      </c>
      <c r="N61">
        <f t="shared" si="15"/>
        <v>0.3609326965983139</v>
      </c>
      <c r="O61">
        <f t="shared" si="16"/>
        <v>29</v>
      </c>
      <c r="P61">
        <f t="shared" si="17"/>
        <v>-34.23521469855973</v>
      </c>
      <c r="Q61">
        <f t="shared" si="18"/>
        <v>13.249749231455731</v>
      </c>
      <c r="R61" s="2">
        <f>VLOOKUP($A61,Ilmakuvapuut!$A$1:$C$95,2,FALSE)</f>
        <v>2516624.4700000002</v>
      </c>
      <c r="S61" s="2">
        <f>VLOOKUP($A61,Ilmakuvapuut!$A$1:$C$95,3,FALSE)</f>
        <v>6856301.1100000003</v>
      </c>
      <c r="T61">
        <f t="shared" si="7"/>
        <v>-34.265880587901655</v>
      </c>
      <c r="U61">
        <f t="shared" si="8"/>
        <v>13.03260181815148</v>
      </c>
      <c r="V61">
        <f t="shared" si="19"/>
        <v>0.21930206536614755</v>
      </c>
      <c r="W61">
        <f t="shared" si="20"/>
        <v>-3.0665889341925379E-2</v>
      </c>
      <c r="X61">
        <f t="shared" si="21"/>
        <v>-0.21714741330425014</v>
      </c>
      <c r="Y61">
        <f t="shared" si="22"/>
        <v>4.8093395873858052E-2</v>
      </c>
    </row>
    <row r="62" spans="1:25">
      <c r="A62">
        <v>10</v>
      </c>
      <c r="B62">
        <v>256</v>
      </c>
      <c r="C62">
        <v>1.51</v>
      </c>
      <c r="D62">
        <v>1.1499999999999999</v>
      </c>
      <c r="E62">
        <v>303.36329999999998</v>
      </c>
      <c r="F62">
        <v>89.414100000000005</v>
      </c>
      <c r="G62">
        <v>24.221</v>
      </c>
      <c r="H62">
        <v>13.407</v>
      </c>
      <c r="I62">
        <v>-20.172000000000001</v>
      </c>
      <c r="J62">
        <v>0.48899999999999999</v>
      </c>
      <c r="K62">
        <f t="shared" si="12"/>
        <v>-20.172000000000001</v>
      </c>
      <c r="L62">
        <f t="shared" si="13"/>
        <v>13.407</v>
      </c>
      <c r="M62">
        <f t="shared" si="14"/>
        <v>-0.83283073616319259</v>
      </c>
      <c r="N62">
        <f t="shared" si="15"/>
        <v>0.55352774537675598</v>
      </c>
      <c r="O62">
        <f t="shared" si="16"/>
        <v>25.6</v>
      </c>
      <c r="P62">
        <f t="shared" si="17"/>
        <v>-20.291094795271338</v>
      </c>
      <c r="Q62">
        <f t="shared" si="18"/>
        <v>13.486154467588877</v>
      </c>
      <c r="R62" s="2">
        <f>VLOOKUP($A62,Ilmakuvapuut!$A$1:$C$95,2,FALSE)</f>
        <v>2516622.15</v>
      </c>
      <c r="S62" s="2">
        <f>VLOOKUP($A62,Ilmakuvapuut!$A$1:$C$95,3,FALSE)</f>
        <v>6856287.2400000002</v>
      </c>
      <c r="T62">
        <f t="shared" si="7"/>
        <v>-20.203237209329778</v>
      </c>
      <c r="U62">
        <f t="shared" si="8"/>
        <v>13.069496419266093</v>
      </c>
      <c r="V62">
        <f t="shared" si="19"/>
        <v>0.42582024921277511</v>
      </c>
      <c r="W62">
        <f t="shared" si="20"/>
        <v>8.785758594155979E-2</v>
      </c>
      <c r="X62">
        <f t="shared" si="21"/>
        <v>-0.41665804832278397</v>
      </c>
      <c r="Y62">
        <f t="shared" si="22"/>
        <v>0.18132288463962989</v>
      </c>
    </row>
    <row r="63" spans="1:25">
      <c r="A63">
        <v>20</v>
      </c>
      <c r="B63">
        <v>312</v>
      </c>
      <c r="C63">
        <v>1.51</v>
      </c>
      <c r="D63">
        <v>1.1499999999999999</v>
      </c>
      <c r="E63">
        <v>304.42380000000003</v>
      </c>
      <c r="F63">
        <v>89.3613</v>
      </c>
      <c r="G63">
        <v>30.457999999999998</v>
      </c>
      <c r="H63">
        <v>17.343</v>
      </c>
      <c r="I63">
        <v>-25.036999999999999</v>
      </c>
      <c r="J63">
        <v>0.56999999999999995</v>
      </c>
      <c r="K63">
        <f t="shared" si="12"/>
        <v>-25.036999999999999</v>
      </c>
      <c r="L63">
        <f t="shared" si="13"/>
        <v>17.343</v>
      </c>
      <c r="M63">
        <f t="shared" si="14"/>
        <v>-0.82204323239480837</v>
      </c>
      <c r="N63">
        <f t="shared" si="15"/>
        <v>0.56942508205548437</v>
      </c>
      <c r="O63">
        <f t="shared" si="16"/>
        <v>31.2</v>
      </c>
      <c r="P63">
        <f t="shared" si="17"/>
        <v>-25.17756939273951</v>
      </c>
      <c r="Q63">
        <f t="shared" si="18"/>
        <v>17.440371689031487</v>
      </c>
      <c r="R63" s="2">
        <f>VLOOKUP($A63,Ilmakuvapuut!$A$1:$C$95,2,FALSE)</f>
        <v>2516627.64</v>
      </c>
      <c r="S63" s="2">
        <f>VLOOKUP($A63,Ilmakuvapuut!$A$1:$C$95,3,FALSE)</f>
        <v>6856291.7000000002</v>
      </c>
      <c r="T63">
        <f t="shared" si="7"/>
        <v>-25.520097855912905</v>
      </c>
      <c r="U63">
        <f t="shared" si="8"/>
        <v>17.734546565506488</v>
      </c>
      <c r="V63">
        <f t="shared" si="19"/>
        <v>0.45151368310717843</v>
      </c>
      <c r="W63">
        <f t="shared" si="20"/>
        <v>-0.34252846317339447</v>
      </c>
      <c r="X63">
        <f t="shared" si="21"/>
        <v>0.29417487647500096</v>
      </c>
      <c r="Y63">
        <f t="shared" si="22"/>
        <v>0.20386460603300954</v>
      </c>
    </row>
    <row r="64" spans="1:25">
      <c r="A64">
        <v>12</v>
      </c>
      <c r="B64">
        <v>265</v>
      </c>
      <c r="C64">
        <v>1.51</v>
      </c>
      <c r="D64">
        <v>1.1499999999999999</v>
      </c>
      <c r="E64">
        <v>306.51010000000002</v>
      </c>
      <c r="F64">
        <v>89.551199999999994</v>
      </c>
      <c r="G64">
        <v>17.931999999999999</v>
      </c>
      <c r="H64">
        <v>10.754</v>
      </c>
      <c r="I64">
        <v>-14.35</v>
      </c>
      <c r="J64">
        <v>0.38400000000000001</v>
      </c>
      <c r="K64">
        <f t="shared" si="12"/>
        <v>-14.35</v>
      </c>
      <c r="L64">
        <f t="shared" si="13"/>
        <v>10.754</v>
      </c>
      <c r="M64">
        <f t="shared" si="14"/>
        <v>-0.80022746360094721</v>
      </c>
      <c r="N64">
        <f t="shared" si="15"/>
        <v>0.59969659537035447</v>
      </c>
      <c r="O64">
        <f t="shared" si="16"/>
        <v>26.5</v>
      </c>
      <c r="P64">
        <f t="shared" si="17"/>
        <v>-14.46803355088114</v>
      </c>
      <c r="Q64">
        <f t="shared" si="18"/>
        <v>10.842455247817126</v>
      </c>
      <c r="R64" s="2">
        <f>VLOOKUP($A64,Ilmakuvapuut!$A$1:$C$95,2,FALSE)</f>
        <v>2516618.6800000002</v>
      </c>
      <c r="S64" s="2">
        <f>VLOOKUP($A64,Ilmakuvapuut!$A$1:$C$95,3,FALSE)</f>
        <v>6856281.8700000001</v>
      </c>
      <c r="T64">
        <f t="shared" si="7"/>
        <v>-14.327719087086665</v>
      </c>
      <c r="U64">
        <f t="shared" si="8"/>
        <v>10.548368339500346</v>
      </c>
      <c r="V64">
        <f t="shared" si="19"/>
        <v>0.32584545169950307</v>
      </c>
      <c r="W64">
        <f t="shared" si="20"/>
        <v>0.14031446379447488</v>
      </c>
      <c r="X64">
        <f t="shared" si="21"/>
        <v>-0.29408690831678008</v>
      </c>
      <c r="Y64">
        <f t="shared" si="22"/>
        <v>0.10617525839325319</v>
      </c>
    </row>
    <row r="65" spans="1:25">
      <c r="A65">
        <v>11</v>
      </c>
      <c r="B65">
        <v>310</v>
      </c>
      <c r="C65">
        <v>1.51</v>
      </c>
      <c r="D65">
        <v>1.1499999999999999</v>
      </c>
      <c r="E65">
        <v>311.30259999999998</v>
      </c>
      <c r="F65">
        <v>89.395899999999997</v>
      </c>
      <c r="G65">
        <v>21.548999999999999</v>
      </c>
      <c r="H65">
        <v>14.281000000000001</v>
      </c>
      <c r="I65">
        <v>-16.137</v>
      </c>
      <c r="J65">
        <v>0.48499999999999999</v>
      </c>
      <c r="K65">
        <f t="shared" si="12"/>
        <v>-16.137</v>
      </c>
      <c r="L65">
        <f t="shared" si="13"/>
        <v>14.281000000000001</v>
      </c>
      <c r="M65">
        <f t="shared" si="14"/>
        <v>-0.74885925293837552</v>
      </c>
      <c r="N65">
        <f t="shared" si="15"/>
        <v>0.66272906929497066</v>
      </c>
      <c r="O65">
        <f t="shared" si="16"/>
        <v>31</v>
      </c>
      <c r="P65">
        <f t="shared" si="17"/>
        <v>-16.264306072999524</v>
      </c>
      <c r="Q65">
        <f t="shared" si="18"/>
        <v>14.393663941780146</v>
      </c>
      <c r="R65" s="2">
        <f>VLOOKUP($A65,Ilmakuvapuut!$A$1:$C$95,2,FALSE)</f>
        <v>2516622.69</v>
      </c>
      <c r="S65" s="2">
        <f>VLOOKUP($A65,Ilmakuvapuut!$A$1:$C$95,3,FALSE)</f>
        <v>6856283.2699999996</v>
      </c>
      <c r="T65">
        <f t="shared" si="7"/>
        <v>-16.37985109293766</v>
      </c>
      <c r="U65">
        <f t="shared" si="8"/>
        <v>14.267085084185904</v>
      </c>
      <c r="V65">
        <f t="shared" si="19"/>
        <v>0.17138511843905049</v>
      </c>
      <c r="W65">
        <f t="shared" si="20"/>
        <v>-0.1155450199381356</v>
      </c>
      <c r="X65">
        <f t="shared" si="21"/>
        <v>-0.12657885759424126</v>
      </c>
      <c r="Y65">
        <f t="shared" si="22"/>
        <v>2.9372858822367367E-2</v>
      </c>
    </row>
    <row r="66" spans="1:25">
      <c r="A66">
        <v>21</v>
      </c>
      <c r="B66">
        <v>276</v>
      </c>
      <c r="C66">
        <v>1.51</v>
      </c>
      <c r="D66">
        <v>1.1499999999999999</v>
      </c>
      <c r="E66">
        <v>324.40089999999998</v>
      </c>
      <c r="F66">
        <v>89.363699999999994</v>
      </c>
      <c r="G66">
        <v>27.469000000000001</v>
      </c>
      <c r="H66">
        <v>22.408999999999999</v>
      </c>
      <c r="I66">
        <v>-15.885</v>
      </c>
      <c r="J66">
        <v>0.54600000000000004</v>
      </c>
      <c r="K66">
        <f t="shared" si="12"/>
        <v>-15.885</v>
      </c>
      <c r="L66">
        <f t="shared" si="13"/>
        <v>22.408999999999999</v>
      </c>
      <c r="M66">
        <f t="shared" si="14"/>
        <v>-0.57830720443777206</v>
      </c>
      <c r="N66">
        <f t="shared" si="15"/>
        <v>0.81581908367932221</v>
      </c>
      <c r="O66">
        <f t="shared" si="16"/>
        <v>27.6</v>
      </c>
      <c r="P66">
        <f t="shared" si="17"/>
        <v>-15.973481002278978</v>
      </c>
      <c r="Q66">
        <f t="shared" si="18"/>
        <v>22.533820319802935</v>
      </c>
      <c r="R66" s="2">
        <f>VLOOKUP($A66,Ilmakuvapuut!$A$1:$C$95,2,FALSE)</f>
        <v>2516631.17</v>
      </c>
      <c r="S66" s="2">
        <f>VLOOKUP($A66,Ilmakuvapuut!$A$1:$C$95,3,FALSE)</f>
        <v>6856281.9400000004</v>
      </c>
      <c r="T66">
        <f t="shared" si="7"/>
        <v>-16.489586153288869</v>
      </c>
      <c r="U66">
        <f t="shared" si="8"/>
        <v>22.850048337860862</v>
      </c>
      <c r="V66">
        <f t="shared" si="19"/>
        <v>0.60528066737984176</v>
      </c>
      <c r="W66">
        <f t="shared" si="20"/>
        <v>-0.51610515100989041</v>
      </c>
      <c r="X66">
        <f t="shared" si="21"/>
        <v>0.31622801805792733</v>
      </c>
      <c r="Y66">
        <f t="shared" si="22"/>
        <v>0.36636468630378666</v>
      </c>
    </row>
    <row r="67" spans="1:25">
      <c r="A67">
        <v>53</v>
      </c>
      <c r="B67">
        <v>309</v>
      </c>
      <c r="C67">
        <v>1.51</v>
      </c>
      <c r="D67">
        <v>1.1499999999999999</v>
      </c>
      <c r="E67">
        <v>335.59230000000002</v>
      </c>
      <c r="F67">
        <v>90.575000000000003</v>
      </c>
      <c r="G67">
        <v>5.4089999999999998</v>
      </c>
      <c r="H67">
        <v>4.9409999999999998</v>
      </c>
      <c r="I67">
        <v>-2.2000000000000002</v>
      </c>
      <c r="J67">
        <v>0.26800000000000002</v>
      </c>
      <c r="K67">
        <f t="shared" si="12"/>
        <v>-2.2000000000000002</v>
      </c>
      <c r="L67">
        <f t="shared" si="13"/>
        <v>4.9409999999999998</v>
      </c>
      <c r="M67">
        <f t="shared" si="14"/>
        <v>-0.40675594090181394</v>
      </c>
      <c r="N67">
        <f t="shared" si="15"/>
        <v>0.91353686545266477</v>
      </c>
      <c r="O67">
        <f t="shared" si="16"/>
        <v>30.9</v>
      </c>
      <c r="P67">
        <f t="shared" si="17"/>
        <v>-2.2689451319828575</v>
      </c>
      <c r="Q67">
        <f t="shared" si="18"/>
        <v>5.0958444986942268</v>
      </c>
      <c r="R67" s="2">
        <f>VLOOKUP($A67,Ilmakuvapuut!$A$1:$C$95,2,FALSE)</f>
        <v>2516611.17</v>
      </c>
      <c r="S67" s="2">
        <f>VLOOKUP($A67,Ilmakuvapuut!$A$1:$C$95,3,FALSE)</f>
        <v>6856271.0300000003</v>
      </c>
      <c r="T67">
        <f t="shared" si="7"/>
        <v>-2.3825860218504178</v>
      </c>
      <c r="U67">
        <f t="shared" si="8"/>
        <v>4.9609274177360607</v>
      </c>
      <c r="V67">
        <f t="shared" si="19"/>
        <v>0.17639974655356883</v>
      </c>
      <c r="W67">
        <f t="shared" si="20"/>
        <v>-0.11364088986756027</v>
      </c>
      <c r="X67">
        <f t="shared" si="21"/>
        <v>-0.13491708095816612</v>
      </c>
      <c r="Y67">
        <f t="shared" si="22"/>
        <v>3.1116870584163316E-2</v>
      </c>
    </row>
    <row r="68" spans="1:25">
      <c r="A68">
        <v>52</v>
      </c>
      <c r="B68">
        <v>284</v>
      </c>
      <c r="C68">
        <v>1.51</v>
      </c>
      <c r="D68">
        <v>1.1499999999999999</v>
      </c>
      <c r="E68">
        <v>349.56380000000001</v>
      </c>
      <c r="F68">
        <v>90.512799999999999</v>
      </c>
      <c r="G68">
        <v>9.1389999999999993</v>
      </c>
      <c r="H68">
        <v>8.9979999999999993</v>
      </c>
      <c r="I68">
        <v>-1.595</v>
      </c>
      <c r="J68">
        <v>0.223</v>
      </c>
      <c r="K68">
        <f t="shared" si="12"/>
        <v>-1.595</v>
      </c>
      <c r="L68">
        <f t="shared" si="13"/>
        <v>8.9979999999999993</v>
      </c>
      <c r="M68">
        <f t="shared" si="14"/>
        <v>-0.17454064266137187</v>
      </c>
      <c r="N68">
        <f t="shared" si="15"/>
        <v>0.98464997032415291</v>
      </c>
      <c r="O68">
        <f t="shared" si="16"/>
        <v>28.4</v>
      </c>
      <c r="P68">
        <f t="shared" si="17"/>
        <v>-1.6224028808978352</v>
      </c>
      <c r="Q68">
        <f t="shared" si="18"/>
        <v>9.1525900453408919</v>
      </c>
      <c r="R68" s="2">
        <f>VLOOKUP($A68,Ilmakuvapuut!$A$1:$C$95,2,FALSE)</f>
        <v>2516615.15</v>
      </c>
      <c r="S68" s="2">
        <f>VLOOKUP($A68,Ilmakuvapuut!$A$1:$C$95,3,FALSE)</f>
        <v>6856269.4100000001</v>
      </c>
      <c r="T68">
        <f t="shared" si="7"/>
        <v>-1.4523896029823766</v>
      </c>
      <c r="U68">
        <f t="shared" si="8"/>
        <v>9.1561073450501329</v>
      </c>
      <c r="V68">
        <f t="shared" si="19"/>
        <v>0.17004965764388824</v>
      </c>
      <c r="W68">
        <f t="shared" si="20"/>
        <v>0.17001327791545862</v>
      </c>
      <c r="X68">
        <f t="shared" si="21"/>
        <v>3.517299709240973E-3</v>
      </c>
      <c r="Y68">
        <f t="shared" si="22"/>
        <v>2.8916886064803599E-2</v>
      </c>
    </row>
    <row r="69" spans="1:25">
      <c r="A69">
        <v>45</v>
      </c>
      <c r="B69">
        <v>252</v>
      </c>
      <c r="C69">
        <v>1.51</v>
      </c>
      <c r="D69">
        <v>1.1499999999999999</v>
      </c>
      <c r="E69">
        <v>342.39190000000002</v>
      </c>
      <c r="F69">
        <v>90.255499999999998</v>
      </c>
      <c r="G69">
        <v>15.417999999999999</v>
      </c>
      <c r="H69">
        <v>14.715999999999999</v>
      </c>
      <c r="I69">
        <v>-4.5960000000000001</v>
      </c>
      <c r="J69">
        <v>0.24299999999999999</v>
      </c>
      <c r="K69">
        <f t="shared" si="12"/>
        <v>-4.5960000000000001</v>
      </c>
      <c r="L69">
        <f t="shared" si="13"/>
        <v>14.715999999999999</v>
      </c>
      <c r="M69">
        <f t="shared" si="14"/>
        <v>-0.29811248390485634</v>
      </c>
      <c r="N69">
        <f t="shared" si="15"/>
        <v>0.95453074698517537</v>
      </c>
      <c r="O69">
        <f t="shared" si="16"/>
        <v>25.2</v>
      </c>
      <c r="P69">
        <f t="shared" si="17"/>
        <v>-4.6380338602305846</v>
      </c>
      <c r="Q69">
        <f t="shared" si="18"/>
        <v>14.85058883532491</v>
      </c>
      <c r="R69" s="2">
        <f>VLOOKUP($A69,Ilmakuvapuut!$A$1:$C$95,2,FALSE)</f>
        <v>2516621.41</v>
      </c>
      <c r="S69" s="2">
        <f>VLOOKUP($A69,Ilmakuvapuut!$A$1:$C$95,3,FALSE)</f>
        <v>6856271.6699999999</v>
      </c>
      <c r="T69">
        <f t="shared" si="7"/>
        <v>-4.7293782776557931</v>
      </c>
      <c r="U69">
        <f t="shared" si="8"/>
        <v>14.948908500629662</v>
      </c>
      <c r="V69">
        <f t="shared" si="19"/>
        <v>0.13420342462243331</v>
      </c>
      <c r="W69">
        <f t="shared" si="20"/>
        <v>-9.1344417425208491E-2</v>
      </c>
      <c r="X69">
        <f t="shared" si="21"/>
        <v>9.831966530475178E-2</v>
      </c>
      <c r="Y69">
        <f t="shared" si="22"/>
        <v>1.801055918038914E-2</v>
      </c>
    </row>
    <row r="70" spans="1:25">
      <c r="A70">
        <v>48</v>
      </c>
      <c r="B70">
        <v>355</v>
      </c>
      <c r="C70">
        <v>1.51</v>
      </c>
      <c r="D70">
        <v>1.1499999999999999</v>
      </c>
      <c r="E70">
        <v>346.39120000000003</v>
      </c>
      <c r="F70">
        <v>89.444100000000006</v>
      </c>
      <c r="G70">
        <v>22.939</v>
      </c>
      <c r="H70">
        <v>22.318999999999999</v>
      </c>
      <c r="I70">
        <v>-5.2949999999999999</v>
      </c>
      <c r="J70">
        <v>0.46200000000000002</v>
      </c>
      <c r="K70">
        <f t="shared" si="12"/>
        <v>-5.2949999999999999</v>
      </c>
      <c r="L70">
        <f t="shared" si="13"/>
        <v>22.318999999999999</v>
      </c>
      <c r="M70">
        <f t="shared" si="14"/>
        <v>-0.23083462219114187</v>
      </c>
      <c r="N70">
        <f t="shared" si="15"/>
        <v>0.97299299956262419</v>
      </c>
      <c r="O70">
        <f t="shared" si="16"/>
        <v>35.5</v>
      </c>
      <c r="P70">
        <f t="shared" si="17"/>
        <v>-5.3394356647717949</v>
      </c>
      <c r="Q70">
        <f t="shared" si="18"/>
        <v>22.506301152415805</v>
      </c>
      <c r="R70" s="2">
        <f>VLOOKUP($A70,Ilmakuvapuut!$A$1:$C$95,2,FALSE)</f>
        <v>2516629.0099999998</v>
      </c>
      <c r="S70" s="2">
        <f>VLOOKUP($A70,Ilmakuvapuut!$A$1:$C$95,3,FALSE)</f>
        <v>6856271.3499999996</v>
      </c>
      <c r="T70">
        <f t="shared" si="7"/>
        <v>-5.6873783104265794</v>
      </c>
      <c r="U70">
        <f t="shared" si="8"/>
        <v>22.495075470140701</v>
      </c>
      <c r="V70">
        <f t="shared" si="19"/>
        <v>0.34812368578968095</v>
      </c>
      <c r="W70">
        <f t="shared" si="20"/>
        <v>-0.3479426456547845</v>
      </c>
      <c r="X70">
        <f t="shared" si="21"/>
        <v>-1.1225682275103566E-2</v>
      </c>
      <c r="Y70">
        <f t="shared" si="22"/>
        <v>0.12119010060779251</v>
      </c>
    </row>
    <row r="71" spans="1:25">
      <c r="A71">
        <v>50</v>
      </c>
      <c r="B71">
        <v>323</v>
      </c>
      <c r="C71">
        <v>1.51</v>
      </c>
      <c r="D71">
        <v>1.1499999999999999</v>
      </c>
      <c r="E71">
        <v>356.44389999999999</v>
      </c>
      <c r="F71">
        <v>89.450900000000004</v>
      </c>
      <c r="G71">
        <v>26.123999999999999</v>
      </c>
      <c r="H71">
        <v>26.082000000000001</v>
      </c>
      <c r="I71">
        <v>-1.4830000000000001</v>
      </c>
      <c r="J71">
        <v>0.47199999999999998</v>
      </c>
      <c r="K71">
        <f t="shared" si="12"/>
        <v>-1.4830000000000001</v>
      </c>
      <c r="L71">
        <f t="shared" si="13"/>
        <v>26.082000000000001</v>
      </c>
      <c r="M71">
        <f t="shared" si="14"/>
        <v>-5.6767447133580243E-2</v>
      </c>
      <c r="N71">
        <f t="shared" si="15"/>
        <v>0.99838742827919069</v>
      </c>
      <c r="O71">
        <f t="shared" si="16"/>
        <v>32.299999999999997</v>
      </c>
      <c r="P71">
        <f t="shared" si="17"/>
        <v>-1.4930194544190769</v>
      </c>
      <c r="Q71">
        <f t="shared" si="18"/>
        <v>26.258215381091279</v>
      </c>
      <c r="R71" s="2">
        <f>VLOOKUP($A71,Ilmakuvapuut!$A$1:$C$95,2,FALSE)</f>
        <v>2516632.02</v>
      </c>
      <c r="S71" s="2">
        <f>VLOOKUP($A71,Ilmakuvapuut!$A$1:$C$95,3,FALSE)</f>
        <v>6856266.8200000003</v>
      </c>
      <c r="T71">
        <f t="shared" si="7"/>
        <v>-1.7257893897202345</v>
      </c>
      <c r="U71">
        <f t="shared" si="8"/>
        <v>26.22157694185908</v>
      </c>
      <c r="V71">
        <f t="shared" si="19"/>
        <v>0.23563577404434297</v>
      </c>
      <c r="W71">
        <f t="shared" si="20"/>
        <v>-0.23276993530115764</v>
      </c>
      <c r="X71">
        <f t="shared" si="21"/>
        <v>-3.6638439232199005E-2</v>
      </c>
      <c r="Y71">
        <f t="shared" si="22"/>
        <v>5.5524218009476656E-2</v>
      </c>
    </row>
    <row r="72" spans="1:25">
      <c r="A72">
        <v>46</v>
      </c>
      <c r="B72">
        <v>276</v>
      </c>
      <c r="C72">
        <v>1.51</v>
      </c>
      <c r="D72">
        <v>1.1499999999999999</v>
      </c>
      <c r="E72">
        <v>359.18450000000001</v>
      </c>
      <c r="F72">
        <v>89.585800000000006</v>
      </c>
      <c r="G72">
        <v>15.845000000000001</v>
      </c>
      <c r="H72">
        <v>15.843999999999999</v>
      </c>
      <c r="I72">
        <v>-0.19</v>
      </c>
      <c r="J72">
        <v>0.36399999999999999</v>
      </c>
      <c r="K72">
        <f t="shared" si="12"/>
        <v>-0.19</v>
      </c>
      <c r="L72">
        <f t="shared" si="13"/>
        <v>15.843999999999999</v>
      </c>
      <c r="M72">
        <f t="shared" si="14"/>
        <v>-1.1991059068838647E-2</v>
      </c>
      <c r="N72">
        <f t="shared" si="15"/>
        <v>0.99992810466673432</v>
      </c>
      <c r="O72">
        <f t="shared" si="16"/>
        <v>27.6</v>
      </c>
      <c r="P72">
        <f t="shared" si="17"/>
        <v>-0.19183463203753232</v>
      </c>
      <c r="Q72">
        <f t="shared" si="18"/>
        <v>15.996989000014009</v>
      </c>
      <c r="R72" s="2">
        <f>VLOOKUP($A72,Ilmakuvapuut!$A$1:$C$95,2,FALSE)</f>
        <v>2516621.7000000002</v>
      </c>
      <c r="S72" s="2">
        <f>VLOOKUP($A72,Ilmakuvapuut!$A$1:$C$95,3,FALSE)</f>
        <v>6856267.0099999998</v>
      </c>
      <c r="T72">
        <f t="shared" si="7"/>
        <v>-0.18385712066317828</v>
      </c>
      <c r="U72">
        <f t="shared" si="8"/>
        <v>16.01564999356172</v>
      </c>
      <c r="V72">
        <f t="shared" si="19"/>
        <v>2.0294663532949717E-2</v>
      </c>
      <c r="W72">
        <f t="shared" si="20"/>
        <v>7.9775113743540405E-3</v>
      </c>
      <c r="X72">
        <f t="shared" si="21"/>
        <v>1.8660993547710447E-2</v>
      </c>
      <c r="Y72">
        <f t="shared" si="22"/>
        <v>4.1187336791563908E-4</v>
      </c>
    </row>
    <row r="73" spans="1:25">
      <c r="A73">
        <v>51</v>
      </c>
      <c r="B73">
        <v>250</v>
      </c>
      <c r="C73">
        <v>1.51</v>
      </c>
      <c r="D73">
        <v>1.1499999999999999</v>
      </c>
      <c r="E73">
        <v>10.090299999999999</v>
      </c>
      <c r="F73">
        <v>90.154499999999999</v>
      </c>
      <c r="G73">
        <v>10.496</v>
      </c>
      <c r="H73">
        <v>10.331</v>
      </c>
      <c r="I73">
        <v>1.849</v>
      </c>
      <c r="J73">
        <v>0.311</v>
      </c>
      <c r="K73">
        <f t="shared" si="12"/>
        <v>1.849</v>
      </c>
      <c r="L73">
        <f t="shared" si="13"/>
        <v>10.331</v>
      </c>
      <c r="M73">
        <f t="shared" si="14"/>
        <v>0.17617646418252561</v>
      </c>
      <c r="N73">
        <f t="shared" si="15"/>
        <v>0.98435860003768094</v>
      </c>
      <c r="O73">
        <f t="shared" si="16"/>
        <v>25</v>
      </c>
      <c r="P73">
        <f t="shared" si="17"/>
        <v>1.8736647049855535</v>
      </c>
      <c r="Q73">
        <f t="shared" si="18"/>
        <v>10.468810204005274</v>
      </c>
      <c r="R73" s="2">
        <f>VLOOKUP($A73,Ilmakuvapuut!$A$1:$C$95,2,FALSE)</f>
        <v>2516615.59</v>
      </c>
      <c r="S73" s="2">
        <f>VLOOKUP($A73,Ilmakuvapuut!$A$1:$C$95,3,FALSE)</f>
        <v>6856265.9900000002</v>
      </c>
      <c r="T73">
        <f t="shared" si="7"/>
        <v>1.8455289800644341</v>
      </c>
      <c r="U73">
        <f t="shared" si="8"/>
        <v>10.162950440589713</v>
      </c>
      <c r="V73">
        <f t="shared" si="19"/>
        <v>0.30715112549600126</v>
      </c>
      <c r="W73">
        <f t="shared" si="20"/>
        <v>-2.8135724921119376E-2</v>
      </c>
      <c r="X73">
        <f t="shared" si="21"/>
        <v>-0.30585976341556176</v>
      </c>
      <c r="Y73">
        <f t="shared" si="22"/>
        <v>9.4341813893460316E-2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Job</vt:lpstr>
      <vt:lpstr>Ilmakuvapuut</vt:lpstr>
      <vt:lpstr>LK_koord_muunn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dcterms:created xsi:type="dcterms:W3CDTF">2012-07-06T11:15:34Z</dcterms:created>
  <dcterms:modified xsi:type="dcterms:W3CDTF">2012-07-06T11:48:39Z</dcterms:modified>
</cp:coreProperties>
</file>