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8195" windowHeight="7740"/>
  </bookViews>
  <sheets>
    <sheet name="Takym" sheetId="5" r:id="rId1"/>
    <sheet name="Teodol" sheetId="6" r:id="rId2"/>
  </sheets>
  <calcPr calcId="125725"/>
</workbook>
</file>

<file path=xl/calcChain.xml><?xml version="1.0" encoding="utf-8"?>
<calcChain xmlns="http://schemas.openxmlformats.org/spreadsheetml/2006/main">
  <c r="Q96" i="5"/>
  <c r="R96"/>
  <c r="S96"/>
  <c r="Q97"/>
  <c r="R97"/>
  <c r="S97"/>
  <c r="Q98"/>
  <c r="R98"/>
  <c r="S98"/>
  <c r="Q99"/>
  <c r="R99"/>
  <c r="S99"/>
  <c r="Q100"/>
  <c r="R100"/>
  <c r="S100"/>
  <c r="Q101"/>
  <c r="R101"/>
  <c r="S101"/>
  <c r="Q102"/>
  <c r="R102"/>
  <c r="S102"/>
  <c r="Q103"/>
  <c r="R103"/>
  <c r="S103"/>
  <c r="Q104"/>
  <c r="R104"/>
  <c r="S104"/>
  <c r="Q105"/>
  <c r="R105"/>
  <c r="S105"/>
  <c r="Q106"/>
  <c r="R106"/>
  <c r="S106"/>
  <c r="Q107"/>
  <c r="R107"/>
  <c r="S107"/>
  <c r="Q108"/>
  <c r="R108"/>
  <c r="S108"/>
  <c r="Q109"/>
  <c r="R109"/>
  <c r="S109"/>
  <c r="R95"/>
  <c r="S95"/>
  <c r="Q95"/>
  <c r="X86"/>
  <c r="W86"/>
  <c r="V86"/>
  <c r="X85"/>
  <c r="W85"/>
  <c r="V85"/>
  <c r="X84"/>
  <c r="W84"/>
  <c r="V84"/>
  <c r="X83"/>
  <c r="W83"/>
  <c r="V83"/>
  <c r="X82"/>
  <c r="W82"/>
  <c r="V82"/>
  <c r="X81"/>
  <c r="W81"/>
  <c r="V81"/>
  <c r="U81"/>
  <c r="U82"/>
  <c r="U83"/>
  <c r="U84"/>
  <c r="U85"/>
  <c r="U86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6"/>
  <c r="L85"/>
  <c r="L84"/>
  <c r="L83"/>
  <c r="L82"/>
  <c r="L81"/>
  <c r="L80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U41"/>
  <c r="U42"/>
  <c r="U43"/>
  <c r="U44"/>
  <c r="U45"/>
  <c r="U46"/>
  <c r="X46"/>
  <c r="W46"/>
  <c r="V46"/>
  <c r="X45"/>
  <c r="W45"/>
  <c r="V45"/>
  <c r="X44"/>
  <c r="W44"/>
  <c r="V44"/>
  <c r="X43"/>
  <c r="W43"/>
  <c r="V43"/>
  <c r="X42"/>
  <c r="W42"/>
  <c r="V42"/>
  <c r="X41"/>
  <c r="W41"/>
  <c r="V41"/>
  <c r="X40"/>
  <c r="W40"/>
  <c r="V40"/>
  <c r="X39"/>
  <c r="W39"/>
  <c r="V39"/>
  <c r="U40"/>
  <c r="U39"/>
  <c r="L40"/>
  <c r="L41"/>
  <c r="L42"/>
  <c r="L43"/>
  <c r="L44"/>
  <c r="L45"/>
  <c r="L46"/>
  <c r="L39"/>
  <c r="X22"/>
  <c r="W22"/>
  <c r="X21"/>
  <c r="W21"/>
  <c r="X20"/>
  <c r="W20"/>
  <c r="X19"/>
  <c r="W19"/>
  <c r="X18"/>
  <c r="W18"/>
  <c r="X17"/>
  <c r="W17"/>
  <c r="X16"/>
  <c r="W16"/>
  <c r="X15"/>
  <c r="W15"/>
  <c r="X14"/>
  <c r="W14"/>
  <c r="X13"/>
  <c r="W13"/>
  <c r="V22"/>
  <c r="V21"/>
  <c r="V20"/>
  <c r="V19"/>
  <c r="V18"/>
  <c r="V17"/>
  <c r="V16"/>
  <c r="V15"/>
  <c r="V14"/>
  <c r="V13"/>
  <c r="U22"/>
  <c r="U21"/>
  <c r="U20"/>
  <c r="U19"/>
  <c r="U18"/>
  <c r="U17"/>
  <c r="U16"/>
  <c r="U15"/>
  <c r="U14"/>
  <c r="U13"/>
  <c r="L22"/>
  <c r="L21"/>
  <c r="L20"/>
  <c r="L19"/>
  <c r="L18"/>
  <c r="L17"/>
  <c r="L16"/>
  <c r="L15"/>
  <c r="L14"/>
  <c r="L13"/>
  <c r="D77" i="6"/>
  <c r="D76"/>
  <c r="G77"/>
  <c r="G76"/>
  <c r="G81"/>
  <c r="G80"/>
  <c r="D80"/>
  <c r="D81"/>
  <c r="M10" i="5"/>
  <c r="D8"/>
  <c r="D7"/>
  <c r="D6"/>
  <c r="D5"/>
  <c r="D4"/>
  <c r="D3"/>
  <c r="D2"/>
  <c r="G73" i="6"/>
  <c r="G72"/>
  <c r="D73"/>
  <c r="D72"/>
  <c r="G69"/>
  <c r="G68"/>
  <c r="D69"/>
  <c r="D68"/>
  <c r="G65"/>
  <c r="G64"/>
  <c r="D65"/>
  <c r="D64"/>
  <c r="S32"/>
  <c r="J88" i="5"/>
  <c r="V40" i="6"/>
  <c r="S40"/>
  <c r="V34"/>
  <c r="S34"/>
  <c r="S33"/>
  <c r="V39"/>
  <c r="S39"/>
  <c r="V38"/>
  <c r="S38"/>
  <c r="V33"/>
  <c r="V32"/>
  <c r="O59"/>
  <c r="O58"/>
  <c r="O57"/>
  <c r="O55"/>
  <c r="O54"/>
  <c r="O53"/>
  <c r="O51"/>
  <c r="O50"/>
  <c r="O49"/>
  <c r="O47"/>
  <c r="O46"/>
  <c r="O45"/>
  <c r="O43"/>
  <c r="O42"/>
  <c r="O41"/>
  <c r="O39"/>
  <c r="O38"/>
  <c r="O37"/>
  <c r="G60"/>
  <c r="D60"/>
  <c r="G59"/>
  <c r="D59"/>
  <c r="G56"/>
  <c r="D56"/>
  <c r="G55"/>
  <c r="D55"/>
  <c r="G52"/>
  <c r="D52"/>
  <c r="G51"/>
  <c r="D51"/>
  <c r="G48"/>
  <c r="D48"/>
  <c r="G47"/>
  <c r="D47"/>
  <c r="G44"/>
  <c r="D44"/>
  <c r="G43"/>
  <c r="D43"/>
  <c r="G40"/>
  <c r="D40"/>
  <c r="G39"/>
  <c r="D39"/>
  <c r="G36"/>
  <c r="D36"/>
  <c r="G35"/>
  <c r="D35"/>
  <c r="G32"/>
  <c r="D32"/>
  <c r="G31"/>
  <c r="D31"/>
  <c r="G27"/>
  <c r="G26"/>
  <c r="D27"/>
  <c r="D26"/>
  <c r="G23"/>
  <c r="G22"/>
  <c r="D23"/>
  <c r="D22"/>
  <c r="G19"/>
  <c r="G18"/>
  <c r="D19"/>
  <c r="D18"/>
  <c r="G13"/>
  <c r="G12"/>
  <c r="D13"/>
  <c r="D12"/>
  <c r="G9"/>
  <c r="G8"/>
  <c r="D9"/>
  <c r="D8"/>
  <c r="S113" i="5"/>
  <c r="R113"/>
  <c r="Q113"/>
  <c r="M114"/>
  <c r="N114"/>
  <c r="O114"/>
  <c r="M115"/>
  <c r="N115"/>
  <c r="O115"/>
  <c r="M116"/>
  <c r="N116"/>
  <c r="O116"/>
  <c r="M117"/>
  <c r="N117"/>
  <c r="O117"/>
  <c r="M118"/>
  <c r="N118"/>
  <c r="O118"/>
  <c r="M119"/>
  <c r="N119"/>
  <c r="O119"/>
  <c r="M120"/>
  <c r="N120"/>
  <c r="O120"/>
  <c r="M121"/>
  <c r="N121"/>
  <c r="O121"/>
  <c r="M122"/>
  <c r="N122"/>
  <c r="O122"/>
  <c r="M123"/>
  <c r="N123"/>
  <c r="O123"/>
  <c r="M124"/>
  <c r="N124"/>
  <c r="O124"/>
  <c r="M125"/>
  <c r="N125"/>
  <c r="O125"/>
  <c r="M126"/>
  <c r="N126"/>
  <c r="O126"/>
  <c r="M127"/>
  <c r="N127"/>
  <c r="O127"/>
  <c r="M128"/>
  <c r="N128"/>
  <c r="O128"/>
  <c r="O113"/>
  <c r="N113"/>
  <c r="M113"/>
  <c r="J111"/>
  <c r="O109"/>
  <c r="N109"/>
  <c r="M109"/>
  <c r="O108"/>
  <c r="N108"/>
  <c r="M108"/>
  <c r="O107"/>
  <c r="N107"/>
  <c r="M107"/>
  <c r="O106"/>
  <c r="N106"/>
  <c r="M106"/>
  <c r="O105"/>
  <c r="N105"/>
  <c r="M105"/>
  <c r="O104"/>
  <c r="N104"/>
  <c r="M104"/>
  <c r="O103"/>
  <c r="N103"/>
  <c r="M103"/>
  <c r="O102"/>
  <c r="N102"/>
  <c r="M102"/>
  <c r="O101"/>
  <c r="N101"/>
  <c r="M101"/>
  <c r="O100"/>
  <c r="N100"/>
  <c r="M100"/>
  <c r="O99"/>
  <c r="N99"/>
  <c r="M99"/>
  <c r="O98"/>
  <c r="N98"/>
  <c r="M98"/>
  <c r="O97"/>
  <c r="N97"/>
  <c r="M97"/>
  <c r="O96"/>
  <c r="N96"/>
  <c r="M96"/>
  <c r="O95"/>
  <c r="N95"/>
  <c r="M95"/>
  <c r="O94"/>
  <c r="N94"/>
  <c r="R94" s="1"/>
  <c r="M94"/>
  <c r="Q94" s="1"/>
  <c r="O93"/>
  <c r="N93"/>
  <c r="M93"/>
  <c r="O92"/>
  <c r="N92"/>
  <c r="M92"/>
  <c r="O91"/>
  <c r="N91"/>
  <c r="U91" s="1"/>
  <c r="M91"/>
  <c r="O90"/>
  <c r="N90"/>
  <c r="M90"/>
  <c r="O86"/>
  <c r="N86"/>
  <c r="M86"/>
  <c r="O85"/>
  <c r="N85"/>
  <c r="M85"/>
  <c r="O84"/>
  <c r="N84"/>
  <c r="M84"/>
  <c r="O83"/>
  <c r="N83"/>
  <c r="M83"/>
  <c r="O82"/>
  <c r="N82"/>
  <c r="M82"/>
  <c r="O81"/>
  <c r="N81"/>
  <c r="M81"/>
  <c r="O80"/>
  <c r="S80" s="1"/>
  <c r="N80"/>
  <c r="R80" s="1"/>
  <c r="M80"/>
  <c r="Q80" s="1"/>
  <c r="J78"/>
  <c r="O50"/>
  <c r="M13"/>
  <c r="B2"/>
  <c r="C2"/>
  <c r="O40"/>
  <c r="O41"/>
  <c r="O42"/>
  <c r="O43"/>
  <c r="O44"/>
  <c r="O45"/>
  <c r="O46"/>
  <c r="M51"/>
  <c r="N51"/>
  <c r="O51"/>
  <c r="M52"/>
  <c r="N52"/>
  <c r="O52"/>
  <c r="M53"/>
  <c r="N53"/>
  <c r="O53"/>
  <c r="M54"/>
  <c r="N54"/>
  <c r="O54"/>
  <c r="M55"/>
  <c r="N55"/>
  <c r="O55"/>
  <c r="M56"/>
  <c r="N56"/>
  <c r="O56"/>
  <c r="M57"/>
  <c r="N57"/>
  <c r="O57"/>
  <c r="M58"/>
  <c r="N58"/>
  <c r="O58"/>
  <c r="M59"/>
  <c r="N59"/>
  <c r="O59"/>
  <c r="M60"/>
  <c r="N60"/>
  <c r="O60"/>
  <c r="M61"/>
  <c r="N61"/>
  <c r="O61"/>
  <c r="M62"/>
  <c r="N62"/>
  <c r="O62"/>
  <c r="M63"/>
  <c r="N63"/>
  <c r="O63"/>
  <c r="M64"/>
  <c r="N64"/>
  <c r="O64"/>
  <c r="M65"/>
  <c r="N65"/>
  <c r="O65"/>
  <c r="M66"/>
  <c r="N66"/>
  <c r="O66"/>
  <c r="M67"/>
  <c r="N67"/>
  <c r="O67"/>
  <c r="M68"/>
  <c r="N68"/>
  <c r="O68"/>
  <c r="M69"/>
  <c r="N69"/>
  <c r="O69"/>
  <c r="M70"/>
  <c r="N70"/>
  <c r="O70"/>
  <c r="M71"/>
  <c r="N71"/>
  <c r="O71"/>
  <c r="M72"/>
  <c r="N72"/>
  <c r="O72"/>
  <c r="M73"/>
  <c r="N73"/>
  <c r="O73"/>
  <c r="M74"/>
  <c r="N74"/>
  <c r="O74"/>
  <c r="M75"/>
  <c r="N75"/>
  <c r="O75"/>
  <c r="M76"/>
  <c r="N76"/>
  <c r="O76"/>
  <c r="N50"/>
  <c r="M50"/>
  <c r="O39"/>
  <c r="J48"/>
  <c r="J37"/>
  <c r="M40"/>
  <c r="Q40" s="1"/>
  <c r="N40"/>
  <c r="R40" s="1"/>
  <c r="M41"/>
  <c r="N41"/>
  <c r="M42"/>
  <c r="N42"/>
  <c r="M43"/>
  <c r="N43"/>
  <c r="M44"/>
  <c r="N44"/>
  <c r="M45"/>
  <c r="N45"/>
  <c r="M46"/>
  <c r="N46"/>
  <c r="N39"/>
  <c r="R39" s="1"/>
  <c r="M39"/>
  <c r="J23"/>
  <c r="N16"/>
  <c r="M25"/>
  <c r="M15"/>
  <c r="M27"/>
  <c r="N26"/>
  <c r="N35"/>
  <c r="M35"/>
  <c r="N34"/>
  <c r="M34"/>
  <c r="N33"/>
  <c r="M33"/>
  <c r="N32"/>
  <c r="M32"/>
  <c r="N31"/>
  <c r="M31"/>
  <c r="N30"/>
  <c r="M30"/>
  <c r="N29"/>
  <c r="M29"/>
  <c r="N28"/>
  <c r="M28"/>
  <c r="N27"/>
  <c r="M26"/>
  <c r="N25"/>
  <c r="O35"/>
  <c r="O34"/>
  <c r="O33"/>
  <c r="O32"/>
  <c r="O31"/>
  <c r="O30"/>
  <c r="O29"/>
  <c r="O28"/>
  <c r="O27"/>
  <c r="O26"/>
  <c r="O25"/>
  <c r="N22"/>
  <c r="M22"/>
  <c r="N21"/>
  <c r="M21"/>
  <c r="N20"/>
  <c r="M20"/>
  <c r="N19"/>
  <c r="M19"/>
  <c r="N18"/>
  <c r="M18"/>
  <c r="N17"/>
  <c r="M17"/>
  <c r="M16"/>
  <c r="N15"/>
  <c r="N14"/>
  <c r="M14"/>
  <c r="N13"/>
  <c r="O22"/>
  <c r="O21"/>
  <c r="O20"/>
  <c r="O19"/>
  <c r="O18"/>
  <c r="O17"/>
  <c r="O16"/>
  <c r="O15"/>
  <c r="O14"/>
  <c r="O13"/>
  <c r="O10"/>
  <c r="N10"/>
  <c r="J10"/>
  <c r="U92" l="1"/>
  <c r="T92"/>
  <c r="S90"/>
  <c r="R93"/>
  <c r="R90"/>
  <c r="Q93"/>
  <c r="T90"/>
  <c r="U90"/>
  <c r="R92"/>
  <c r="R91"/>
  <c r="T93"/>
  <c r="Q90"/>
  <c r="Q91"/>
  <c r="V93"/>
  <c r="Q92"/>
  <c r="U93"/>
  <c r="T91"/>
  <c r="Q82"/>
  <c r="S92"/>
  <c r="V92"/>
  <c r="V90"/>
  <c r="S93"/>
  <c r="S91"/>
  <c r="R84"/>
  <c r="R81"/>
  <c r="Q84"/>
  <c r="S86"/>
  <c r="Q86"/>
  <c r="R83"/>
  <c r="S82"/>
  <c r="R85"/>
  <c r="Q17"/>
  <c r="Q21"/>
  <c r="R82"/>
  <c r="Q85"/>
  <c r="S43"/>
  <c r="Q41"/>
  <c r="Q81"/>
  <c r="R86"/>
  <c r="S22"/>
  <c r="Q83"/>
  <c r="S69"/>
  <c r="S83"/>
  <c r="S85"/>
  <c r="S84"/>
  <c r="S81"/>
  <c r="S63"/>
  <c r="Q43"/>
  <c r="S18"/>
  <c r="R43"/>
  <c r="S67"/>
  <c r="Q65"/>
  <c r="S59"/>
  <c r="Q45"/>
  <c r="R67"/>
  <c r="S40"/>
  <c r="S14"/>
  <c r="Q44"/>
  <c r="R65"/>
  <c r="S65"/>
  <c r="R41"/>
  <c r="Q39"/>
  <c r="R42"/>
  <c r="S39"/>
  <c r="S41"/>
  <c r="R63"/>
  <c r="S44"/>
  <c r="R59"/>
  <c r="Q69"/>
  <c r="Q61"/>
  <c r="S45"/>
  <c r="R44"/>
  <c r="S15"/>
  <c r="S19"/>
  <c r="R15"/>
  <c r="S42"/>
  <c r="Q13"/>
  <c r="Q46"/>
  <c r="Q42"/>
  <c r="R69"/>
  <c r="Q63"/>
  <c r="R61"/>
  <c r="S46"/>
  <c r="R45"/>
  <c r="R46"/>
  <c r="Q67"/>
  <c r="S61"/>
  <c r="Q59"/>
  <c r="R18"/>
  <c r="R13"/>
  <c r="R22"/>
  <c r="S16"/>
  <c r="Q14"/>
  <c r="Q19"/>
  <c r="Q16"/>
  <c r="Q20"/>
  <c r="S20"/>
  <c r="R14"/>
  <c r="S13"/>
  <c r="R16"/>
  <c r="R20"/>
  <c r="R19"/>
  <c r="Q18"/>
  <c r="Q22"/>
  <c r="S21"/>
  <c r="R17"/>
  <c r="R21"/>
  <c r="S17"/>
  <c r="Q15"/>
  <c r="R47" l="1"/>
  <c r="S47"/>
  <c r="Q47"/>
  <c r="R23"/>
  <c r="Q23"/>
  <c r="S23"/>
</calcChain>
</file>

<file path=xl/sharedStrings.xml><?xml version="1.0" encoding="utf-8"?>
<sst xmlns="http://schemas.openxmlformats.org/spreadsheetml/2006/main" count="315" uniqueCount="123">
  <si>
    <t>Z</t>
  </si>
  <si>
    <t>x</t>
  </si>
  <si>
    <t>y</t>
  </si>
  <si>
    <t>z</t>
  </si>
  <si>
    <t>K1</t>
  </si>
  <si>
    <t>P1</t>
  </si>
  <si>
    <t>P2</t>
  </si>
  <si>
    <t>P3</t>
  </si>
  <si>
    <t>P4</t>
  </si>
  <si>
    <t>P5</t>
  </si>
  <si>
    <t>P6</t>
  </si>
  <si>
    <t>P7</t>
  </si>
  <si>
    <t>P8</t>
  </si>
  <si>
    <t>P10</t>
  </si>
  <si>
    <t>P9</t>
  </si>
  <si>
    <t>Y</t>
  </si>
  <si>
    <t>X</t>
  </si>
  <si>
    <t>dy</t>
  </si>
  <si>
    <t>dx</t>
  </si>
  <si>
    <t>K2</t>
  </si>
  <si>
    <t>Konepisteet</t>
  </si>
  <si>
    <t>K3</t>
  </si>
  <si>
    <t>K4</t>
  </si>
  <si>
    <t>K5</t>
  </si>
  <si>
    <t>K6</t>
  </si>
  <si>
    <t>K7</t>
  </si>
  <si>
    <t>sdev</t>
  </si>
  <si>
    <t>X_taky</t>
  </si>
  <si>
    <t>Y_taky</t>
  </si>
  <si>
    <t>Kojek</t>
  </si>
  <si>
    <t>Prisma</t>
  </si>
  <si>
    <t>vkul</t>
  </si>
  <si>
    <t>pkul</t>
  </si>
  <si>
    <t>vinom</t>
  </si>
  <si>
    <t>Z_lidar</t>
  </si>
  <si>
    <t>dX</t>
  </si>
  <si>
    <t>dY</t>
  </si>
  <si>
    <t>dZ</t>
  </si>
  <si>
    <t>KKJX</t>
  </si>
  <si>
    <t>KKJY</t>
  </si>
  <si>
    <t>KKJZ</t>
  </si>
  <si>
    <t>Erot</t>
  </si>
  <si>
    <t>P11</t>
  </si>
  <si>
    <t>P12</t>
  </si>
  <si>
    <t>P13</t>
  </si>
  <si>
    <t>P14</t>
  </si>
  <si>
    <t>P15</t>
  </si>
  <si>
    <t>P16</t>
  </si>
  <si>
    <t>P17</t>
  </si>
  <si>
    <t>P18</t>
  </si>
  <si>
    <t>L1A</t>
  </si>
  <si>
    <t>L1B</t>
  </si>
  <si>
    <t>L2A</t>
  </si>
  <si>
    <t>L2B</t>
  </si>
  <si>
    <t>L3A</t>
  </si>
  <si>
    <t>L3B</t>
  </si>
  <si>
    <t>L4A</t>
  </si>
  <si>
    <t>L4B</t>
  </si>
  <si>
    <t>L5A</t>
  </si>
  <si>
    <t>L5B</t>
  </si>
  <si>
    <t>L6A</t>
  </si>
  <si>
    <t>L6B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</si>
  <si>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</si>
  <si>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</si>
  <si>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</si>
  <si>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</si>
  <si>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</si>
  <si>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</si>
  <si>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</si>
  <si>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</si>
  <si>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</si>
  <si>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</si>
  <si>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</si>
  <si>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</si>
  <si>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</si>
  <si>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</si>
  <si>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</si>
  <si>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</si>
  <si>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</si>
  <si>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</si>
  <si>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</si>
  <si>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</si>
  <si>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</si>
  <si>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dz</t>
  </si>
  <si>
    <t>k4</t>
  </si>
  <si>
    <t>L1</t>
  </si>
  <si>
    <t>L2</t>
  </si>
  <si>
    <t>L3</t>
  </si>
  <si>
    <t>L4</t>
  </si>
  <si>
    <t>L5</t>
  </si>
  <si>
    <t>L6</t>
  </si>
  <si>
    <t>val-mu</t>
  </si>
  <si>
    <t>vaaka</t>
  </si>
  <si>
    <t>pysty</t>
  </si>
  <si>
    <t>or mu</t>
  </si>
  <si>
    <t>MU-PU</t>
  </si>
  <si>
    <t>KELT-VA-KELT</t>
  </si>
  <si>
    <t>OR-VA-OR</t>
  </si>
  <si>
    <t>VAAKA</t>
  </si>
  <si>
    <t>PYSTY</t>
  </si>
  <si>
    <t>k5</t>
  </si>
  <si>
    <t>va-or</t>
  </si>
  <si>
    <t>val</t>
  </si>
  <si>
    <t>Takytmetrillä</t>
  </si>
  <si>
    <t>delta</t>
  </si>
  <si>
    <t>LAPUT</t>
  </si>
  <si>
    <t>IMPILINNA</t>
  </si>
  <si>
    <t>MUISTOKUUSIKKO</t>
  </si>
  <si>
    <t>k6</t>
  </si>
  <si>
    <t>Kolmas havainto mukaan</t>
  </si>
  <si>
    <t>SAUNA</t>
  </si>
  <si>
    <t>ylin</t>
  </si>
  <si>
    <t>kesk</t>
  </si>
  <si>
    <t>alin</t>
  </si>
  <si>
    <t>k7</t>
  </si>
  <si>
    <t>muistokuusikko</t>
  </si>
  <si>
    <t>Instituutti</t>
  </si>
  <si>
    <t>Impilinna</t>
  </si>
  <si>
    <t>pallo</t>
  </si>
  <si>
    <t>Sauna</t>
  </si>
  <si>
    <t>Kulmahavainnot</t>
  </si>
  <si>
    <t>Takym.</t>
  </si>
  <si>
    <t>keskiarvot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</si>
</sst>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3" borderId="0" xfId="0" applyFill="1" applyBorder="1"/>
    <xf numFmtId="0" fontId="0" fillId="3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0" xfId="0" applyFill="1"/>
    <xf numFmtId="0" fontId="0" fillId="6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28"/>
  <sheetViews>
    <sheetView tabSelected="1" topLeftCell="B85" workbookViewId="0">
      <selection activeCell="I114" sqref="I114"/>
    </sheetView>
  </sheetViews>
  <sheetFormatPr defaultRowHeight="15"/>
  <cols>
    <col min="1" max="1" width="11.5703125" customWidth="1"/>
    <col min="2" max="2" width="13.7109375" customWidth="1"/>
    <col min="3" max="3" width="13.140625" customWidth="1"/>
    <col min="4" max="4" width="9" customWidth="1"/>
    <col min="5" max="5" width="9.140625" customWidth="1"/>
    <col min="13" max="13" width="11.7109375" customWidth="1"/>
    <col min="14" max="14" width="11.85546875" customWidth="1"/>
    <col min="17" max="17" width="11.28515625" customWidth="1"/>
    <col min="18" max="18" width="10.5703125" customWidth="1"/>
    <col min="22" max="23" width="10.5703125" bestFit="1" customWidth="1"/>
    <col min="24" max="24" width="9.42578125" bestFit="1" customWidth="1"/>
  </cols>
  <sheetData>
    <row r="1" spans="1:24">
      <c r="A1" t="s">
        <v>20</v>
      </c>
      <c r="B1" t="s">
        <v>16</v>
      </c>
      <c r="C1" t="s">
        <v>15</v>
      </c>
      <c r="D1" t="s">
        <v>0</v>
      </c>
      <c r="E1" t="s">
        <v>27</v>
      </c>
      <c r="F1" t="s">
        <v>28</v>
      </c>
      <c r="G1" t="s">
        <v>26</v>
      </c>
      <c r="H1" t="s">
        <v>34</v>
      </c>
    </row>
    <row r="2" spans="1:24">
      <c r="A2" t="s">
        <v>4</v>
      </c>
      <c r="B2" s="1">
        <f>2515100+F2</f>
        <v>2515326.156</v>
      </c>
      <c r="C2" s="1">
        <f>6859800+E2</f>
        <v>6859848.1449999996</v>
      </c>
      <c r="D2" s="1">
        <f>J10</f>
        <v>155.16999999999999</v>
      </c>
      <c r="E2">
        <v>48.145000000000003</v>
      </c>
      <c r="F2">
        <v>226.15600000000001</v>
      </c>
      <c r="G2">
        <v>8.8999999999999996E-2</v>
      </c>
      <c r="H2">
        <v>153.69999999999999</v>
      </c>
    </row>
    <row r="3" spans="1:24">
      <c r="A3" t="s">
        <v>19</v>
      </c>
      <c r="B3" s="1">
        <v>2515317.5060000001</v>
      </c>
      <c r="C3" s="1">
        <v>6859858.6519999998</v>
      </c>
      <c r="D3" s="1">
        <f>J23</f>
        <v>155.60999999999999</v>
      </c>
      <c r="E3">
        <v>58.652000000000001</v>
      </c>
      <c r="F3">
        <v>217.506</v>
      </c>
      <c r="G3">
        <v>6.6000000000000003E-2</v>
      </c>
      <c r="H3">
        <v>154.16999999999999</v>
      </c>
    </row>
    <row r="4" spans="1:24">
      <c r="A4" t="s">
        <v>21</v>
      </c>
      <c r="B4" s="1">
        <v>2515276.0860000001</v>
      </c>
      <c r="C4" s="1">
        <v>6859927.1449999996</v>
      </c>
      <c r="D4" s="1">
        <f>J37</f>
        <v>155.98500000000001</v>
      </c>
      <c r="E4">
        <v>127.145</v>
      </c>
      <c r="F4">
        <v>176.08600000000001</v>
      </c>
      <c r="G4">
        <v>5.0999999999999997E-2</v>
      </c>
      <c r="H4">
        <v>154.56</v>
      </c>
    </row>
    <row r="5" spans="1:24">
      <c r="A5" t="s">
        <v>22</v>
      </c>
      <c r="B5" s="1">
        <v>2515271.2209999999</v>
      </c>
      <c r="C5" s="1">
        <v>6859941.3799999999</v>
      </c>
      <c r="D5" s="1">
        <f>J48</f>
        <v>155.97</v>
      </c>
      <c r="E5">
        <v>141.38</v>
      </c>
      <c r="F5">
        <v>171.221</v>
      </c>
      <c r="G5">
        <v>7.8E-2</v>
      </c>
      <c r="H5">
        <v>154.62</v>
      </c>
    </row>
    <row r="6" spans="1:24">
      <c r="A6" t="s">
        <v>23</v>
      </c>
      <c r="B6" s="1">
        <v>2515267.9989999998</v>
      </c>
      <c r="C6" s="1">
        <v>6859987.2510000002</v>
      </c>
      <c r="D6" s="1">
        <f>J78</f>
        <v>152.61499999999998</v>
      </c>
      <c r="E6">
        <v>187.251</v>
      </c>
      <c r="F6">
        <v>167.999</v>
      </c>
      <c r="G6">
        <v>2.7E-2</v>
      </c>
      <c r="H6" s="2">
        <v>151.19999999999999</v>
      </c>
      <c r="I6" s="2"/>
      <c r="J6" s="2"/>
      <c r="K6" s="2"/>
      <c r="L6" s="2"/>
    </row>
    <row r="7" spans="1:24">
      <c r="A7" t="s">
        <v>24</v>
      </c>
      <c r="B7" s="1">
        <v>2515160.1239999998</v>
      </c>
      <c r="C7" s="1">
        <v>6859997.335</v>
      </c>
      <c r="D7" s="1">
        <f>J88</f>
        <v>150.43</v>
      </c>
      <c r="E7">
        <v>197.33500000000001</v>
      </c>
      <c r="F7">
        <v>60.124000000000002</v>
      </c>
      <c r="G7">
        <v>8.3000000000000004E-2</v>
      </c>
      <c r="H7">
        <v>148.91</v>
      </c>
    </row>
    <row r="8" spans="1:24">
      <c r="A8" t="s">
        <v>25</v>
      </c>
      <c r="B8" s="1">
        <v>2515176.4369999999</v>
      </c>
      <c r="C8" s="1">
        <v>6859999.6809999999</v>
      </c>
      <c r="D8" s="1">
        <f>J111</f>
        <v>151.35999999999999</v>
      </c>
      <c r="E8">
        <v>199.68100000000001</v>
      </c>
      <c r="F8">
        <v>76.436999999999998</v>
      </c>
      <c r="G8">
        <v>0.1</v>
      </c>
      <c r="H8">
        <v>149.85</v>
      </c>
    </row>
    <row r="9" spans="1:24">
      <c r="M9" t="s">
        <v>37</v>
      </c>
      <c r="N9" t="s">
        <v>35</v>
      </c>
      <c r="O9" t="s">
        <v>36</v>
      </c>
    </row>
    <row r="10" spans="1:24">
      <c r="E10" t="s">
        <v>27</v>
      </c>
      <c r="F10" t="s">
        <v>28</v>
      </c>
      <c r="G10" t="s">
        <v>29</v>
      </c>
      <c r="H10" t="s">
        <v>30</v>
      </c>
      <c r="I10" s="1" t="s">
        <v>29</v>
      </c>
      <c r="J10" s="1">
        <f>H2+C13</f>
        <v>155.16999999999999</v>
      </c>
      <c r="M10" s="1">
        <f>J23-J10</f>
        <v>0.43999999999999773</v>
      </c>
      <c r="N10">
        <f>I25-E11</f>
        <v>-1.8000000000000682E-2</v>
      </c>
      <c r="O10">
        <f>J25-F11</f>
        <v>6.9000000000016826E-2</v>
      </c>
    </row>
    <row r="11" spans="1:24">
      <c r="A11" s="1" t="s">
        <v>4</v>
      </c>
      <c r="E11">
        <v>48.055999999999997</v>
      </c>
      <c r="F11">
        <v>226.15299999999999</v>
      </c>
      <c r="G11">
        <v>1.47</v>
      </c>
      <c r="H11">
        <v>1.1499999999999999</v>
      </c>
    </row>
    <row r="12" spans="1:24">
      <c r="C12" t="s">
        <v>29</v>
      </c>
      <c r="E12" t="s">
        <v>30</v>
      </c>
      <c r="F12" t="s">
        <v>31</v>
      </c>
      <c r="G12" t="s">
        <v>32</v>
      </c>
      <c r="H12" t="s">
        <v>33</v>
      </c>
      <c r="I12" t="s">
        <v>1</v>
      </c>
      <c r="J12" t="s">
        <v>2</v>
      </c>
      <c r="K12" t="s">
        <v>3</v>
      </c>
      <c r="M12" t="s">
        <v>38</v>
      </c>
      <c r="N12" t="s">
        <v>39</v>
      </c>
      <c r="O12" t="s">
        <v>40</v>
      </c>
      <c r="Q12" t="s">
        <v>41</v>
      </c>
      <c r="U12" t="s">
        <v>122</v>
      </c>
    </row>
    <row r="13" spans="1:24">
      <c r="A13">
        <v>5</v>
      </c>
      <c r="B13" t="s">
        <v>5</v>
      </c>
      <c r="C13">
        <v>1.47</v>
      </c>
      <c r="E13">
        <v>1.1499999999999999</v>
      </c>
      <c r="F13">
        <v>280.50080000000003</v>
      </c>
      <c r="G13">
        <v>90.261700000000005</v>
      </c>
      <c r="H13">
        <v>4.5209999999999999</v>
      </c>
      <c r="I13">
        <v>48.994999999999997</v>
      </c>
      <c r="J13">
        <v>221.715</v>
      </c>
      <c r="K13">
        <v>0.28499999999999998</v>
      </c>
      <c r="L13" t="str">
        <f>B13</f>
        <v>P1</v>
      </c>
      <c r="M13">
        <f>2515100+J13</f>
        <v>2515321.7149999999</v>
      </c>
      <c r="N13">
        <f>6859800+I13</f>
        <v>6859848.9950000001</v>
      </c>
      <c r="O13">
        <f>$H$2+K13</f>
        <v>153.98499999999999</v>
      </c>
      <c r="Q13">
        <f>M13-M26</f>
        <v>-8.3000000100582838E-2</v>
      </c>
      <c r="R13">
        <f t="shared" ref="R13:S13" si="0">N13-N26</f>
        <v>0.10900000017136335</v>
      </c>
      <c r="S13">
        <f t="shared" si="0"/>
        <v>1.300000000000523E-2</v>
      </c>
      <c r="U13" t="str">
        <f>L13</f>
        <v>P1</v>
      </c>
      <c r="V13" s="20">
        <f>AVERAGE(M13,M26)</f>
        <v>2515321.7565000001</v>
      </c>
      <c r="W13" s="20">
        <f t="shared" ref="W13:X22" si="1">AVERAGE(N13,N26)</f>
        <v>6859848.9405000005</v>
      </c>
      <c r="X13" s="20">
        <f t="shared" si="1"/>
        <v>153.9785</v>
      </c>
    </row>
    <row r="14" spans="1:24">
      <c r="A14">
        <v>5</v>
      </c>
      <c r="B14" t="s">
        <v>6</v>
      </c>
      <c r="C14">
        <v>1.47</v>
      </c>
      <c r="E14">
        <v>1.1499999999999999</v>
      </c>
      <c r="F14">
        <v>304.53089999999997</v>
      </c>
      <c r="G14">
        <v>89.532899999999998</v>
      </c>
      <c r="H14">
        <v>8.6750000000000007</v>
      </c>
      <c r="I14">
        <v>53.106999999999999</v>
      </c>
      <c r="J14">
        <v>219.03899999999999</v>
      </c>
      <c r="K14">
        <v>0.33600000000000002</v>
      </c>
      <c r="L14" t="str">
        <f t="shared" ref="L14:L22" si="2">B14</f>
        <v>P2</v>
      </c>
      <c r="M14">
        <f t="shared" ref="M14:M22" si="3">2515100+J14</f>
        <v>2515319.0389999999</v>
      </c>
      <c r="N14">
        <f t="shared" ref="N14:N22" si="4">6859800+I14</f>
        <v>6859853.1069999998</v>
      </c>
      <c r="O14">
        <f t="shared" ref="O14:O22" si="5">$H$2+K14</f>
        <v>154.036</v>
      </c>
      <c r="Q14">
        <f>M14-M27</f>
        <v>-8.3000000100582838E-2</v>
      </c>
      <c r="R14">
        <f t="shared" ref="R14:R22" si="6">N14-N27</f>
        <v>0.1119999997317791</v>
      </c>
      <c r="S14">
        <f t="shared" ref="S14:S22" si="7">O14-O27</f>
        <v>1.1000000000024102E-2</v>
      </c>
      <c r="U14" t="str">
        <f t="shared" ref="U14:U22" si="8">L14</f>
        <v>P2</v>
      </c>
      <c r="V14" s="20">
        <f t="shared" ref="V14:V22" si="9">AVERAGE(M14,M27)</f>
        <v>2515319.0805000002</v>
      </c>
      <c r="W14" s="20">
        <f t="shared" si="1"/>
        <v>6859853.051</v>
      </c>
      <c r="X14" s="20">
        <f t="shared" si="1"/>
        <v>154.03049999999999</v>
      </c>
    </row>
    <row r="15" spans="1:24">
      <c r="A15">
        <v>5</v>
      </c>
      <c r="B15" t="s">
        <v>7</v>
      </c>
      <c r="C15">
        <v>1.47</v>
      </c>
      <c r="E15">
        <v>1.1499999999999999</v>
      </c>
      <c r="F15">
        <v>335.27089999999998</v>
      </c>
      <c r="G15">
        <v>88.283000000000001</v>
      </c>
      <c r="H15">
        <v>13.329000000000001</v>
      </c>
      <c r="I15">
        <v>60.265000000000001</v>
      </c>
      <c r="J15">
        <v>220.62</v>
      </c>
      <c r="K15">
        <v>0.67400000000000004</v>
      </c>
      <c r="L15" t="str">
        <f t="shared" si="2"/>
        <v>P3</v>
      </c>
      <c r="M15">
        <f>2515100+J15</f>
        <v>2515320.62</v>
      </c>
      <c r="N15">
        <f t="shared" si="4"/>
        <v>6859860.2649999997</v>
      </c>
      <c r="O15">
        <f t="shared" si="5"/>
        <v>154.374</v>
      </c>
      <c r="Q15">
        <f t="shared" ref="Q15:Q22" si="10">M15-M28</f>
        <v>-7.1999999694526196E-2</v>
      </c>
      <c r="R15">
        <f t="shared" si="6"/>
        <v>8.6999999359250069E-2</v>
      </c>
      <c r="S15">
        <f t="shared" si="7"/>
        <v>1.0000000000019327E-2</v>
      </c>
      <c r="U15" t="str">
        <f t="shared" si="8"/>
        <v>P3</v>
      </c>
      <c r="V15" s="20">
        <f t="shared" si="9"/>
        <v>2515320.656</v>
      </c>
      <c r="W15" s="20">
        <f t="shared" si="1"/>
        <v>6859860.2215</v>
      </c>
      <c r="X15" s="20">
        <f t="shared" si="1"/>
        <v>154.36899999999997</v>
      </c>
    </row>
    <row r="16" spans="1:24">
      <c r="A16">
        <v>5</v>
      </c>
      <c r="B16" t="s">
        <v>8</v>
      </c>
      <c r="C16">
        <v>1.47</v>
      </c>
      <c r="E16">
        <v>1.1499999999999999</v>
      </c>
      <c r="F16">
        <v>355.5532</v>
      </c>
      <c r="G16">
        <v>81.423599999999993</v>
      </c>
      <c r="H16">
        <v>10.116</v>
      </c>
      <c r="I16">
        <v>58.13</v>
      </c>
      <c r="J16">
        <v>225.44499999999999</v>
      </c>
      <c r="K16">
        <v>1.778</v>
      </c>
      <c r="L16" t="str">
        <f t="shared" si="2"/>
        <v>P4</v>
      </c>
      <c r="M16">
        <f t="shared" si="3"/>
        <v>2515325.4449999998</v>
      </c>
      <c r="N16">
        <f>6859800+I16</f>
        <v>6859858.1299999999</v>
      </c>
      <c r="O16">
        <f t="shared" si="5"/>
        <v>155.47799999999998</v>
      </c>
      <c r="Q16">
        <f t="shared" si="10"/>
        <v>-7.8000000212341547E-2</v>
      </c>
      <c r="R16">
        <f t="shared" si="6"/>
        <v>9.5999999903142452E-2</v>
      </c>
      <c r="S16">
        <f t="shared" si="7"/>
        <v>9.9999999999909051E-3</v>
      </c>
      <c r="U16" t="str">
        <f t="shared" si="8"/>
        <v>P4</v>
      </c>
      <c r="V16" s="20">
        <f t="shared" si="9"/>
        <v>2515325.4840000002</v>
      </c>
      <c r="W16" s="20">
        <f t="shared" si="1"/>
        <v>6859858.0820000004</v>
      </c>
      <c r="X16" s="20">
        <f t="shared" si="1"/>
        <v>155.47299999999998</v>
      </c>
    </row>
    <row r="17" spans="1:24">
      <c r="A17">
        <v>5</v>
      </c>
      <c r="B17" t="s">
        <v>9</v>
      </c>
      <c r="C17">
        <v>1.47</v>
      </c>
      <c r="E17">
        <v>1.1499999999999999</v>
      </c>
      <c r="F17">
        <v>42.515599999999999</v>
      </c>
      <c r="G17">
        <v>72.041600000000003</v>
      </c>
      <c r="H17">
        <v>9.343</v>
      </c>
      <c r="I17">
        <v>54.66</v>
      </c>
      <c r="J17">
        <v>232.203</v>
      </c>
      <c r="K17">
        <v>3.1960000000000002</v>
      </c>
      <c r="L17" t="str">
        <f t="shared" si="2"/>
        <v>P5</v>
      </c>
      <c r="M17">
        <f t="shared" si="3"/>
        <v>2515332.2030000002</v>
      </c>
      <c r="N17">
        <f t="shared" si="4"/>
        <v>6859854.6600000001</v>
      </c>
      <c r="O17">
        <f t="shared" si="5"/>
        <v>156.89599999999999</v>
      </c>
      <c r="Q17">
        <f t="shared" si="10"/>
        <v>-8.4999999962747097E-2</v>
      </c>
      <c r="R17">
        <f t="shared" si="6"/>
        <v>8.8000000454485416E-2</v>
      </c>
      <c r="S17">
        <f t="shared" si="7"/>
        <v>1.5999999999991132E-2</v>
      </c>
      <c r="U17" t="str">
        <f t="shared" si="8"/>
        <v>P5</v>
      </c>
      <c r="V17" s="20">
        <f t="shared" si="9"/>
        <v>2515332.2455000002</v>
      </c>
      <c r="W17" s="20">
        <f t="shared" si="1"/>
        <v>6859854.6160000004</v>
      </c>
      <c r="X17" s="20">
        <f t="shared" si="1"/>
        <v>156.88799999999998</v>
      </c>
    </row>
    <row r="18" spans="1:24">
      <c r="A18">
        <v>5</v>
      </c>
      <c r="B18" t="s">
        <v>10</v>
      </c>
      <c r="C18">
        <v>1.47</v>
      </c>
      <c r="E18">
        <v>1.1499999999999999</v>
      </c>
      <c r="F18">
        <v>34.580500000000001</v>
      </c>
      <c r="G18">
        <v>75.465500000000006</v>
      </c>
      <c r="H18">
        <v>14.359</v>
      </c>
      <c r="I18">
        <v>59.552</v>
      </c>
      <c r="J18">
        <v>234.13399999999999</v>
      </c>
      <c r="K18">
        <v>3.8460000000000001</v>
      </c>
      <c r="L18" t="str">
        <f t="shared" si="2"/>
        <v>P6</v>
      </c>
      <c r="M18">
        <f t="shared" si="3"/>
        <v>2515334.1340000001</v>
      </c>
      <c r="N18">
        <f t="shared" si="4"/>
        <v>6859859.5520000001</v>
      </c>
      <c r="O18">
        <f t="shared" si="5"/>
        <v>157.54599999999999</v>
      </c>
      <c r="Q18">
        <f t="shared" si="10"/>
        <v>-9.4000000040978193E-2</v>
      </c>
      <c r="R18">
        <f t="shared" si="6"/>
        <v>8.4999999962747097E-2</v>
      </c>
      <c r="S18">
        <f t="shared" si="7"/>
        <v>1.9000000000005457E-2</v>
      </c>
      <c r="U18" t="str">
        <f t="shared" si="8"/>
        <v>P6</v>
      </c>
      <c r="V18" s="20">
        <f t="shared" si="9"/>
        <v>2515334.1809999999</v>
      </c>
      <c r="W18" s="20">
        <f t="shared" si="1"/>
        <v>6859859.5095000006</v>
      </c>
      <c r="X18" s="20">
        <f t="shared" si="1"/>
        <v>157.53649999999999</v>
      </c>
    </row>
    <row r="19" spans="1:24">
      <c r="A19">
        <v>5</v>
      </c>
      <c r="B19" t="s">
        <v>11</v>
      </c>
      <c r="C19">
        <v>1.47</v>
      </c>
      <c r="E19">
        <v>1.1499999999999999</v>
      </c>
      <c r="F19">
        <v>33.522100000000002</v>
      </c>
      <c r="G19">
        <v>76.413399999999996</v>
      </c>
      <c r="H19">
        <v>17.466000000000001</v>
      </c>
      <c r="I19">
        <v>62.256999999999998</v>
      </c>
      <c r="J19">
        <v>235.62899999999999</v>
      </c>
      <c r="K19">
        <v>4.34</v>
      </c>
      <c r="L19" t="str">
        <f t="shared" si="2"/>
        <v>P7</v>
      </c>
      <c r="M19">
        <f t="shared" si="3"/>
        <v>2515335.6290000002</v>
      </c>
      <c r="N19">
        <f t="shared" si="4"/>
        <v>6859862.2570000002</v>
      </c>
      <c r="O19">
        <f t="shared" si="5"/>
        <v>158.04</v>
      </c>
      <c r="Q19">
        <f>M19-M32</f>
        <v>-7.2999999858438969E-2</v>
      </c>
      <c r="R19">
        <f t="shared" si="6"/>
        <v>8.600000012665987E-2</v>
      </c>
      <c r="S19">
        <f t="shared" si="7"/>
        <v>1.2000000000000455E-2</v>
      </c>
      <c r="U19" t="str">
        <f t="shared" si="8"/>
        <v>P7</v>
      </c>
      <c r="V19" s="20">
        <f t="shared" si="9"/>
        <v>2515335.6655000001</v>
      </c>
      <c r="W19" s="20">
        <f t="shared" si="1"/>
        <v>6859862.2139999997</v>
      </c>
      <c r="X19" s="20">
        <f t="shared" si="1"/>
        <v>158.03399999999999</v>
      </c>
    </row>
    <row r="20" spans="1:24">
      <c r="A20">
        <v>5</v>
      </c>
      <c r="B20" t="s">
        <v>12</v>
      </c>
      <c r="C20">
        <v>1.47</v>
      </c>
      <c r="E20">
        <v>1.1499999999999999</v>
      </c>
      <c r="F20">
        <v>16.240500000000001</v>
      </c>
      <c r="G20">
        <v>76.002300000000005</v>
      </c>
      <c r="H20">
        <v>13.589</v>
      </c>
      <c r="I20">
        <v>60.795000000000002</v>
      </c>
      <c r="J20">
        <v>229.87899999999999</v>
      </c>
      <c r="K20">
        <v>3.6059999999999999</v>
      </c>
      <c r="L20" t="str">
        <f t="shared" si="2"/>
        <v>P8</v>
      </c>
      <c r="M20">
        <f t="shared" si="3"/>
        <v>2515329.8790000002</v>
      </c>
      <c r="N20">
        <f t="shared" si="4"/>
        <v>6859860.7949999999</v>
      </c>
      <c r="O20">
        <f t="shared" si="5"/>
        <v>157.30599999999998</v>
      </c>
      <c r="Q20">
        <f t="shared" si="10"/>
        <v>-6.9999999832361937E-2</v>
      </c>
      <c r="R20">
        <f t="shared" si="6"/>
        <v>8.7999999523162842E-2</v>
      </c>
      <c r="S20">
        <f t="shared" si="7"/>
        <v>1.9000000000005457E-2</v>
      </c>
      <c r="U20" t="str">
        <f t="shared" si="8"/>
        <v>P8</v>
      </c>
      <c r="V20" s="20">
        <f t="shared" si="9"/>
        <v>2515329.9139999999</v>
      </c>
      <c r="W20" s="20">
        <f t="shared" si="1"/>
        <v>6859860.7510000002</v>
      </c>
      <c r="X20" s="20">
        <f t="shared" si="1"/>
        <v>157.29649999999998</v>
      </c>
    </row>
    <row r="21" spans="1:24">
      <c r="A21">
        <v>5</v>
      </c>
      <c r="B21" t="s">
        <v>14</v>
      </c>
      <c r="C21">
        <v>1.47</v>
      </c>
      <c r="E21">
        <v>1.1499999999999999</v>
      </c>
      <c r="F21">
        <v>6.3605999999999998</v>
      </c>
      <c r="G21">
        <v>77.4709</v>
      </c>
      <c r="H21">
        <v>15.541</v>
      </c>
      <c r="I21">
        <v>63.234000000000002</v>
      </c>
      <c r="J21">
        <v>227.90199999999999</v>
      </c>
      <c r="K21">
        <v>3.6070000000000002</v>
      </c>
      <c r="L21" t="str">
        <f t="shared" si="2"/>
        <v>P9</v>
      </c>
      <c r="M21">
        <f t="shared" si="3"/>
        <v>2515327.9019999998</v>
      </c>
      <c r="N21">
        <f t="shared" si="4"/>
        <v>6859863.2340000002</v>
      </c>
      <c r="O21">
        <f t="shared" si="5"/>
        <v>157.30699999999999</v>
      </c>
      <c r="Q21">
        <f t="shared" si="10"/>
        <v>-6.6000000108033419E-2</v>
      </c>
      <c r="R21">
        <f t="shared" si="6"/>
        <v>8.4999999962747097E-2</v>
      </c>
      <c r="S21">
        <f t="shared" si="7"/>
        <v>1.300000000000523E-2</v>
      </c>
      <c r="U21" t="str">
        <f t="shared" si="8"/>
        <v>P9</v>
      </c>
      <c r="V21" s="20">
        <f t="shared" si="9"/>
        <v>2515327.9349999996</v>
      </c>
      <c r="W21" s="20">
        <f t="shared" si="1"/>
        <v>6859863.1915000007</v>
      </c>
      <c r="X21" s="20">
        <f t="shared" si="1"/>
        <v>157.3005</v>
      </c>
    </row>
    <row r="22" spans="1:24">
      <c r="A22">
        <v>5</v>
      </c>
      <c r="B22" t="s">
        <v>13</v>
      </c>
      <c r="C22">
        <v>1.47</v>
      </c>
      <c r="E22">
        <v>1.1499999999999999</v>
      </c>
      <c r="F22">
        <v>12.3756</v>
      </c>
      <c r="G22">
        <v>76.484300000000005</v>
      </c>
      <c r="H22">
        <v>16.977</v>
      </c>
      <c r="I22">
        <v>64.274000000000001</v>
      </c>
      <c r="J22">
        <v>229.77099999999999</v>
      </c>
      <c r="K22">
        <v>4.1929999999999996</v>
      </c>
      <c r="L22" t="str">
        <f t="shared" si="2"/>
        <v>P10</v>
      </c>
      <c r="M22">
        <f t="shared" si="3"/>
        <v>2515329.7710000002</v>
      </c>
      <c r="N22">
        <f t="shared" si="4"/>
        <v>6859864.2740000002</v>
      </c>
      <c r="O22">
        <f t="shared" si="5"/>
        <v>157.893</v>
      </c>
      <c r="Q22">
        <f t="shared" si="10"/>
        <v>-7.8999999910593033E-2</v>
      </c>
      <c r="R22">
        <f t="shared" si="6"/>
        <v>0.10500000044703484</v>
      </c>
      <c r="S22">
        <f t="shared" si="7"/>
        <v>5.0000000000238742E-3</v>
      </c>
      <c r="U22" t="str">
        <f t="shared" si="8"/>
        <v>P10</v>
      </c>
      <c r="V22" s="20">
        <f t="shared" si="9"/>
        <v>2515329.8105000001</v>
      </c>
      <c r="W22" s="20">
        <f t="shared" si="1"/>
        <v>6859864.2215</v>
      </c>
      <c r="X22" s="20">
        <f t="shared" si="1"/>
        <v>157.89049999999997</v>
      </c>
    </row>
    <row r="23" spans="1:24">
      <c r="A23" s="1" t="s">
        <v>19</v>
      </c>
      <c r="E23">
        <v>58.652000000000001</v>
      </c>
      <c r="F23">
        <v>217.506</v>
      </c>
      <c r="G23">
        <v>1.44</v>
      </c>
      <c r="H23">
        <v>1.1499999999999999</v>
      </c>
      <c r="I23" s="1" t="s">
        <v>29</v>
      </c>
      <c r="J23" s="1">
        <f>C25+H3</f>
        <v>155.60999999999999</v>
      </c>
      <c r="Q23" s="1">
        <f>AVERAGE(Q13:Q22)</f>
        <v>-7.8299999982118604E-2</v>
      </c>
      <c r="R23" s="1">
        <f t="shared" ref="R23:S23" si="11">AVERAGE(R13:R22)</f>
        <v>9.4099999964237208E-2</v>
      </c>
      <c r="S23" s="1">
        <f t="shared" si="11"/>
        <v>1.2800000000007116E-2</v>
      </c>
    </row>
    <row r="24" spans="1:24">
      <c r="C24" t="s">
        <v>29</v>
      </c>
      <c r="E24" t="s">
        <v>30</v>
      </c>
      <c r="F24" t="s">
        <v>31</v>
      </c>
      <c r="G24" t="s">
        <v>32</v>
      </c>
      <c r="H24" t="s">
        <v>33</v>
      </c>
      <c r="I24" t="s">
        <v>1</v>
      </c>
      <c r="J24" t="s">
        <v>2</v>
      </c>
      <c r="K24" t="s">
        <v>3</v>
      </c>
    </row>
    <row r="25" spans="1:24">
      <c r="B25" t="s">
        <v>4</v>
      </c>
      <c r="C25">
        <v>1.44</v>
      </c>
      <c r="E25">
        <v>1.1499999999999999</v>
      </c>
      <c r="F25">
        <v>140.36259999999999</v>
      </c>
      <c r="G25">
        <v>93.090100000000007</v>
      </c>
      <c r="H25">
        <v>13.754</v>
      </c>
      <c r="I25">
        <v>48.037999999999997</v>
      </c>
      <c r="J25">
        <v>226.22200000000001</v>
      </c>
      <c r="K25" s="1">
        <v>-0.46500000000000002</v>
      </c>
      <c r="L25" s="1"/>
      <c r="M25">
        <f>2515100+J25</f>
        <v>2515326.2220000001</v>
      </c>
      <c r="N25">
        <f>6859800+I25</f>
        <v>6859848.0379999997</v>
      </c>
      <c r="O25">
        <f>$H$3+K25</f>
        <v>153.70499999999998</v>
      </c>
    </row>
    <row r="26" spans="1:24">
      <c r="B26" t="s">
        <v>5</v>
      </c>
      <c r="C26">
        <v>1.44</v>
      </c>
      <c r="E26">
        <v>1.1499999999999999</v>
      </c>
      <c r="F26">
        <v>156.16370000000001</v>
      </c>
      <c r="G26">
        <v>92.372200000000007</v>
      </c>
      <c r="H26">
        <v>10.678000000000001</v>
      </c>
      <c r="I26">
        <v>48.886000000000003</v>
      </c>
      <c r="J26">
        <v>221.798</v>
      </c>
      <c r="K26">
        <v>-0.19800000000000001</v>
      </c>
      <c r="M26">
        <f t="shared" ref="M26:M35" si="12">2515100+J26</f>
        <v>2515321.798</v>
      </c>
      <c r="N26">
        <f>6859800+I26</f>
        <v>6859848.8859999999</v>
      </c>
      <c r="O26">
        <f t="shared" ref="O26:O35" si="13">$H$3+K26</f>
        <v>153.97199999999998</v>
      </c>
    </row>
    <row r="27" spans="1:24">
      <c r="B27" t="s">
        <v>6</v>
      </c>
      <c r="C27">
        <v>1.44</v>
      </c>
      <c r="E27">
        <v>1.1499999999999999</v>
      </c>
      <c r="F27">
        <v>164.0333</v>
      </c>
      <c r="G27">
        <v>94.134799999999998</v>
      </c>
      <c r="H27">
        <v>5.8979999999999997</v>
      </c>
      <c r="I27">
        <v>52.994999999999997</v>
      </c>
      <c r="J27">
        <v>219.12200000000001</v>
      </c>
      <c r="K27">
        <v>-0.14499999999999999</v>
      </c>
      <c r="M27">
        <f>2515100+J27</f>
        <v>2515319.122</v>
      </c>
      <c r="N27">
        <f t="shared" ref="N27:N35" si="14">6859800+I27</f>
        <v>6859852.9950000001</v>
      </c>
      <c r="O27">
        <f t="shared" si="13"/>
        <v>154.02499999999998</v>
      </c>
    </row>
    <row r="28" spans="1:24">
      <c r="B28" t="s">
        <v>7</v>
      </c>
      <c r="C28">
        <v>1.44</v>
      </c>
      <c r="E28">
        <v>1.1499999999999999</v>
      </c>
      <c r="F28">
        <v>64.240200000000002</v>
      </c>
      <c r="G28">
        <v>91.332400000000007</v>
      </c>
      <c r="H28">
        <v>3.5329999999999999</v>
      </c>
      <c r="I28">
        <v>60.177999999999997</v>
      </c>
      <c r="J28">
        <v>220.69200000000001</v>
      </c>
      <c r="K28">
        <v>0.19400000000000001</v>
      </c>
      <c r="M28">
        <f t="shared" si="12"/>
        <v>2515320.6919999998</v>
      </c>
      <c r="N28">
        <f t="shared" si="14"/>
        <v>6859860.1780000003</v>
      </c>
      <c r="O28">
        <f t="shared" si="13"/>
        <v>154.36399999999998</v>
      </c>
    </row>
    <row r="29" spans="1:24">
      <c r="B29" t="s">
        <v>8</v>
      </c>
      <c r="C29">
        <v>1.44</v>
      </c>
      <c r="E29">
        <v>1.1499999999999999</v>
      </c>
      <c r="F29">
        <v>94.243200000000002</v>
      </c>
      <c r="G29">
        <v>82.511399999999995</v>
      </c>
      <c r="H29">
        <v>8.1029999999999998</v>
      </c>
      <c r="I29">
        <v>58.033999999999999</v>
      </c>
      <c r="J29">
        <v>225.523</v>
      </c>
      <c r="K29">
        <v>1.298</v>
      </c>
      <c r="M29">
        <f t="shared" si="12"/>
        <v>2515325.523</v>
      </c>
      <c r="N29">
        <f t="shared" si="14"/>
        <v>6859858.034</v>
      </c>
      <c r="O29">
        <f t="shared" si="13"/>
        <v>155.46799999999999</v>
      </c>
    </row>
    <row r="30" spans="1:24">
      <c r="B30" t="s">
        <v>9</v>
      </c>
      <c r="C30">
        <v>1.44</v>
      </c>
      <c r="E30">
        <v>1.1499999999999999</v>
      </c>
      <c r="F30">
        <v>105.25409999999999</v>
      </c>
      <c r="G30">
        <v>81.015000000000001</v>
      </c>
      <c r="H30">
        <v>15.523999999999999</v>
      </c>
      <c r="I30">
        <v>54.572000000000003</v>
      </c>
      <c r="J30">
        <v>232.28800000000001</v>
      </c>
      <c r="K30">
        <v>2.71</v>
      </c>
      <c r="M30">
        <f t="shared" si="12"/>
        <v>2515332.2880000002</v>
      </c>
      <c r="N30">
        <f t="shared" si="14"/>
        <v>6859854.5719999997</v>
      </c>
      <c r="O30">
        <f t="shared" si="13"/>
        <v>156.88</v>
      </c>
    </row>
    <row r="31" spans="1:24">
      <c r="B31" t="s">
        <v>10</v>
      </c>
      <c r="C31">
        <v>1.44</v>
      </c>
      <c r="E31">
        <v>1.1499999999999999</v>
      </c>
      <c r="F31">
        <v>87.123699999999999</v>
      </c>
      <c r="G31">
        <v>79.365700000000004</v>
      </c>
      <c r="H31">
        <v>17.02</v>
      </c>
      <c r="I31">
        <v>59.466999999999999</v>
      </c>
      <c r="J31">
        <v>234.22800000000001</v>
      </c>
      <c r="K31">
        <v>3.3570000000000002</v>
      </c>
      <c r="M31">
        <f t="shared" si="12"/>
        <v>2515334.2280000001</v>
      </c>
      <c r="N31">
        <f t="shared" si="14"/>
        <v>6859859.4670000002</v>
      </c>
      <c r="O31">
        <f t="shared" si="13"/>
        <v>157.52699999999999</v>
      </c>
    </row>
    <row r="32" spans="1:24">
      <c r="B32" t="s">
        <v>11</v>
      </c>
      <c r="C32">
        <v>1.44</v>
      </c>
      <c r="E32">
        <v>1.1499999999999999</v>
      </c>
      <c r="F32">
        <v>79.031700000000001</v>
      </c>
      <c r="G32">
        <v>79.060699999999997</v>
      </c>
      <c r="H32">
        <v>18.873000000000001</v>
      </c>
      <c r="I32">
        <v>62.170999999999999</v>
      </c>
      <c r="J32">
        <v>235.702</v>
      </c>
      <c r="K32">
        <v>3.8580000000000001</v>
      </c>
      <c r="M32">
        <f t="shared" si="12"/>
        <v>2515335.702</v>
      </c>
      <c r="N32">
        <f t="shared" si="14"/>
        <v>6859862.1710000001</v>
      </c>
      <c r="O32">
        <f t="shared" si="13"/>
        <v>158.02799999999999</v>
      </c>
    </row>
    <row r="33" spans="1:24">
      <c r="B33" t="s">
        <v>12</v>
      </c>
      <c r="C33">
        <v>1.44</v>
      </c>
      <c r="E33">
        <v>1.1499999999999999</v>
      </c>
      <c r="F33">
        <v>80.370800000000003</v>
      </c>
      <c r="G33">
        <v>77.214200000000005</v>
      </c>
      <c r="H33">
        <v>12.923999999999999</v>
      </c>
      <c r="I33">
        <v>60.707000000000001</v>
      </c>
      <c r="J33">
        <v>229.94900000000001</v>
      </c>
      <c r="K33">
        <v>3.117</v>
      </c>
      <c r="M33">
        <f t="shared" si="12"/>
        <v>2515329.949</v>
      </c>
      <c r="N33">
        <f t="shared" si="14"/>
        <v>6859860.7070000004</v>
      </c>
      <c r="O33">
        <f t="shared" si="13"/>
        <v>157.28699999999998</v>
      </c>
    </row>
    <row r="34" spans="1:24">
      <c r="B34" t="s">
        <v>14</v>
      </c>
      <c r="C34">
        <v>1.44</v>
      </c>
      <c r="E34">
        <v>1.1499999999999999</v>
      </c>
      <c r="F34">
        <v>66.441199999999995</v>
      </c>
      <c r="G34">
        <v>76.012200000000007</v>
      </c>
      <c r="H34">
        <v>11.734</v>
      </c>
      <c r="I34">
        <v>63.149000000000001</v>
      </c>
      <c r="J34">
        <v>227.96799999999999</v>
      </c>
      <c r="K34">
        <v>3.1240000000000001</v>
      </c>
      <c r="M34">
        <f t="shared" si="12"/>
        <v>2515327.9679999999</v>
      </c>
      <c r="N34">
        <f t="shared" si="14"/>
        <v>6859863.1490000002</v>
      </c>
      <c r="O34">
        <f t="shared" si="13"/>
        <v>157.29399999999998</v>
      </c>
    </row>
    <row r="35" spans="1:24">
      <c r="B35" t="s">
        <v>13</v>
      </c>
      <c r="C35">
        <v>1.44</v>
      </c>
      <c r="E35">
        <v>1.1499999999999999</v>
      </c>
      <c r="F35">
        <v>65.550399999999996</v>
      </c>
      <c r="G35">
        <v>75.461200000000005</v>
      </c>
      <c r="H35">
        <v>13.948</v>
      </c>
      <c r="I35">
        <v>64.168999999999997</v>
      </c>
      <c r="J35">
        <v>229.85</v>
      </c>
      <c r="K35">
        <v>3.718</v>
      </c>
      <c r="M35">
        <f t="shared" si="12"/>
        <v>2515329.85</v>
      </c>
      <c r="N35">
        <f t="shared" si="14"/>
        <v>6859864.1689999998</v>
      </c>
      <c r="O35">
        <f t="shared" si="13"/>
        <v>157.88799999999998</v>
      </c>
    </row>
    <row r="37" spans="1:24">
      <c r="A37" t="s">
        <v>21</v>
      </c>
      <c r="E37">
        <v>127.145</v>
      </c>
      <c r="F37">
        <v>176.08600000000001</v>
      </c>
      <c r="G37">
        <v>1.425</v>
      </c>
      <c r="H37">
        <v>1.1499999999999999</v>
      </c>
      <c r="I37" s="1" t="s">
        <v>29</v>
      </c>
      <c r="J37" s="1">
        <f>G37+H4</f>
        <v>155.98500000000001</v>
      </c>
    </row>
    <row r="38" spans="1:24">
      <c r="C38" t="s">
        <v>29</v>
      </c>
      <c r="E38" t="s">
        <v>30</v>
      </c>
      <c r="F38" t="s">
        <v>31</v>
      </c>
      <c r="G38" t="s">
        <v>32</v>
      </c>
      <c r="H38" t="s">
        <v>33</v>
      </c>
      <c r="I38" t="s">
        <v>1</v>
      </c>
      <c r="J38" t="s">
        <v>2</v>
      </c>
      <c r="K38" t="s">
        <v>3</v>
      </c>
      <c r="U38" t="s">
        <v>122</v>
      </c>
    </row>
    <row r="39" spans="1:24">
      <c r="B39" t="s">
        <v>42</v>
      </c>
      <c r="C39">
        <v>1.425</v>
      </c>
      <c r="E39">
        <v>1.1499999999999999</v>
      </c>
      <c r="F39">
        <v>8.1849000000000007</v>
      </c>
      <c r="G39">
        <v>90.210400000000007</v>
      </c>
      <c r="H39">
        <v>11.516999999999999</v>
      </c>
      <c r="I39">
        <v>138.541</v>
      </c>
      <c r="J39">
        <v>177.75200000000001</v>
      </c>
      <c r="K39">
        <v>0.20399999999999999</v>
      </c>
      <c r="L39" t="str">
        <f t="shared" ref="L39:L46" si="15">B39</f>
        <v>P11</v>
      </c>
      <c r="M39">
        <f>2515100+J39</f>
        <v>2515277.7519999999</v>
      </c>
      <c r="N39">
        <f>6859800+I39</f>
        <v>6859938.5410000002</v>
      </c>
      <c r="O39">
        <f>$H$4+K39</f>
        <v>154.76400000000001</v>
      </c>
      <c r="Q39">
        <f>M39-M51</f>
        <v>2.4999999906867743E-2</v>
      </c>
      <c r="R39">
        <f t="shared" ref="R39:S39" si="16">N39-N51</f>
        <v>6.3000000081956387E-2</v>
      </c>
      <c r="S39">
        <f t="shared" si="16"/>
        <v>-2.9999999999859028E-3</v>
      </c>
      <c r="U39" t="str">
        <f>L39</f>
        <v>P11</v>
      </c>
      <c r="V39" s="20">
        <f>AVERAGE(M39,M51)</f>
        <v>2515277.7395000001</v>
      </c>
      <c r="W39" s="20">
        <f t="shared" ref="W39:X39" si="17">AVERAGE(N39,N51)</f>
        <v>6859938.5095000006</v>
      </c>
      <c r="X39" s="20">
        <f t="shared" si="17"/>
        <v>154.7655</v>
      </c>
    </row>
    <row r="40" spans="1:24">
      <c r="B40" t="s">
        <v>43</v>
      </c>
      <c r="C40">
        <v>1.425</v>
      </c>
      <c r="E40">
        <v>1.1499999999999999</v>
      </c>
      <c r="F40">
        <v>358.37049999999999</v>
      </c>
      <c r="G40">
        <v>89.330600000000004</v>
      </c>
      <c r="H40">
        <v>7.5140000000000002</v>
      </c>
      <c r="I40">
        <v>134.65700000000001</v>
      </c>
      <c r="J40">
        <v>175.905</v>
      </c>
      <c r="K40">
        <v>0.33300000000000002</v>
      </c>
      <c r="L40" t="str">
        <f t="shared" si="15"/>
        <v>P12</v>
      </c>
      <c r="M40">
        <f t="shared" ref="M40:M46" si="18">2515100+J40</f>
        <v>2515275.9049999998</v>
      </c>
      <c r="N40">
        <f t="shared" ref="N40:N46" si="19">6859800+I40</f>
        <v>6859934.6569999997</v>
      </c>
      <c r="O40">
        <f t="shared" ref="O40:O46" si="20">$H$4+K40</f>
        <v>154.893</v>
      </c>
      <c r="Q40">
        <f t="shared" ref="Q40:Q46" si="21">M40-M52</f>
        <v>2.5999999605119228E-2</v>
      </c>
      <c r="R40">
        <f t="shared" ref="R40:R46" si="22">N40-N52</f>
        <v>5.8999999426305294E-2</v>
      </c>
      <c r="S40">
        <f t="shared" ref="S40:S46" si="23">O40-O52</f>
        <v>-7.0000000000050022E-3</v>
      </c>
      <c r="U40" t="str">
        <f t="shared" ref="U40:U46" si="24">L40</f>
        <v>P12</v>
      </c>
      <c r="V40" s="20">
        <f t="shared" ref="V40:V46" si="25">AVERAGE(M40,M52)</f>
        <v>2515275.892</v>
      </c>
      <c r="W40" s="20">
        <f t="shared" ref="W40:W46" si="26">AVERAGE(N40,N52)</f>
        <v>6859934.6274999995</v>
      </c>
      <c r="X40" s="20">
        <f t="shared" ref="X40:X46" si="27">AVERAGE(O40,O52)</f>
        <v>154.8965</v>
      </c>
    </row>
    <row r="41" spans="1:24">
      <c r="B41" t="s">
        <v>44</v>
      </c>
      <c r="C41">
        <v>1.425</v>
      </c>
      <c r="E41">
        <v>1.1499999999999999</v>
      </c>
      <c r="F41">
        <v>348.47460000000001</v>
      </c>
      <c r="G41">
        <v>94.041700000000006</v>
      </c>
      <c r="H41">
        <v>5.0270000000000001</v>
      </c>
      <c r="I41">
        <v>132.065</v>
      </c>
      <c r="J41">
        <v>175.11199999999999</v>
      </c>
      <c r="K41">
        <v>-8.1000000000000003E-2</v>
      </c>
      <c r="L41" t="str">
        <f t="shared" si="15"/>
        <v>P13</v>
      </c>
      <c r="M41">
        <f t="shared" si="18"/>
        <v>2515275.1120000002</v>
      </c>
      <c r="N41">
        <f t="shared" si="19"/>
        <v>6859932.0650000004</v>
      </c>
      <c r="O41">
        <f t="shared" si="20"/>
        <v>154.47900000000001</v>
      </c>
      <c r="Q41">
        <f t="shared" si="21"/>
        <v>2.500000037252903E-2</v>
      </c>
      <c r="R41">
        <f t="shared" si="22"/>
        <v>6.0000000521540642E-2</v>
      </c>
      <c r="S41">
        <f t="shared" si="23"/>
        <v>-6.0000000000002274E-3</v>
      </c>
      <c r="U41" t="str">
        <f t="shared" si="24"/>
        <v>P13</v>
      </c>
      <c r="V41" s="20">
        <f t="shared" si="25"/>
        <v>2515275.0995</v>
      </c>
      <c r="W41" s="20">
        <f t="shared" si="26"/>
        <v>6859932.0350000001</v>
      </c>
      <c r="X41" s="20">
        <f t="shared" si="27"/>
        <v>154.48200000000003</v>
      </c>
    </row>
    <row r="42" spans="1:24">
      <c r="B42" t="s">
        <v>45</v>
      </c>
      <c r="C42">
        <v>1.425</v>
      </c>
      <c r="E42">
        <v>1.1499999999999999</v>
      </c>
      <c r="F42">
        <v>266.59179999999998</v>
      </c>
      <c r="G42">
        <v>98.132999999999996</v>
      </c>
      <c r="H42">
        <v>8.5500000000000007</v>
      </c>
      <c r="I42">
        <v>126.70099999999999</v>
      </c>
      <c r="J42">
        <v>167.636</v>
      </c>
      <c r="K42">
        <v>-0.94799999999999995</v>
      </c>
      <c r="L42" t="str">
        <f t="shared" si="15"/>
        <v>P14</v>
      </c>
      <c r="M42">
        <f t="shared" si="18"/>
        <v>2515267.6359999999</v>
      </c>
      <c r="N42">
        <f t="shared" si="19"/>
        <v>6859926.7010000004</v>
      </c>
      <c r="O42">
        <f t="shared" si="20"/>
        <v>153.61199999999999</v>
      </c>
      <c r="Q42">
        <f t="shared" si="21"/>
        <v>4.0999999735504389E-2</v>
      </c>
      <c r="R42">
        <f t="shared" si="22"/>
        <v>5.8000000193715096E-2</v>
      </c>
      <c r="S42">
        <f t="shared" si="23"/>
        <v>-6.0000000000002274E-3</v>
      </c>
      <c r="U42" t="str">
        <f t="shared" si="24"/>
        <v>P14</v>
      </c>
      <c r="V42" s="20">
        <f t="shared" si="25"/>
        <v>2515267.6155000003</v>
      </c>
      <c r="W42" s="20">
        <f t="shared" si="26"/>
        <v>6859926.6720000003</v>
      </c>
      <c r="X42" s="20">
        <f t="shared" si="27"/>
        <v>153.61500000000001</v>
      </c>
    </row>
    <row r="43" spans="1:24">
      <c r="B43" t="s">
        <v>46</v>
      </c>
      <c r="C43">
        <v>1.425</v>
      </c>
      <c r="E43">
        <v>1.1499999999999999</v>
      </c>
      <c r="F43">
        <v>289.30340000000001</v>
      </c>
      <c r="G43">
        <v>95.203100000000006</v>
      </c>
      <c r="H43">
        <v>8.4819999999999993</v>
      </c>
      <c r="I43">
        <v>129.96600000000001</v>
      </c>
      <c r="J43">
        <v>168.125</v>
      </c>
      <c r="K43">
        <v>-0.51400000000000001</v>
      </c>
      <c r="L43" t="str">
        <f t="shared" si="15"/>
        <v>P15</v>
      </c>
      <c r="M43">
        <f t="shared" si="18"/>
        <v>2515268.125</v>
      </c>
      <c r="N43">
        <f t="shared" si="19"/>
        <v>6859929.966</v>
      </c>
      <c r="O43">
        <f t="shared" si="20"/>
        <v>154.04599999999999</v>
      </c>
      <c r="Q43">
        <f t="shared" si="21"/>
        <v>2.9999999795109034E-2</v>
      </c>
      <c r="R43">
        <f t="shared" si="22"/>
        <v>5.9000000357627869E-2</v>
      </c>
      <c r="S43">
        <f t="shared" si="23"/>
        <v>-8.0000000000097771E-3</v>
      </c>
      <c r="U43" t="str">
        <f t="shared" si="24"/>
        <v>P15</v>
      </c>
      <c r="V43" s="20">
        <f t="shared" si="25"/>
        <v>2515268.1100000003</v>
      </c>
      <c r="W43" s="20">
        <f t="shared" si="26"/>
        <v>6859929.9364999998</v>
      </c>
      <c r="X43" s="20">
        <f t="shared" si="27"/>
        <v>154.05000000000001</v>
      </c>
    </row>
    <row r="44" spans="1:24">
      <c r="B44" t="s">
        <v>47</v>
      </c>
      <c r="C44">
        <v>1.425</v>
      </c>
      <c r="E44">
        <v>1.1499999999999999</v>
      </c>
      <c r="F44">
        <v>317.10230000000001</v>
      </c>
      <c r="G44">
        <v>91.313000000000002</v>
      </c>
      <c r="H44">
        <v>9.4979999999999993</v>
      </c>
      <c r="I44">
        <v>134.10900000000001</v>
      </c>
      <c r="J44">
        <v>169.63200000000001</v>
      </c>
      <c r="K44">
        <v>2.1999999999999999E-2</v>
      </c>
      <c r="L44" t="str">
        <f t="shared" si="15"/>
        <v>P16</v>
      </c>
      <c r="M44">
        <f t="shared" si="18"/>
        <v>2515269.6320000002</v>
      </c>
      <c r="N44">
        <f t="shared" si="19"/>
        <v>6859934.1090000002</v>
      </c>
      <c r="O44">
        <f t="shared" si="20"/>
        <v>154.58199999999999</v>
      </c>
      <c r="Q44">
        <f t="shared" si="21"/>
        <v>4.0000000037252903E-2</v>
      </c>
      <c r="R44">
        <f t="shared" si="22"/>
        <v>6.1999999918043613E-2</v>
      </c>
      <c r="S44">
        <f t="shared" si="23"/>
        <v>-6.0000000000002274E-3</v>
      </c>
      <c r="U44" t="str">
        <f t="shared" si="24"/>
        <v>P16</v>
      </c>
      <c r="V44" s="20">
        <f t="shared" si="25"/>
        <v>2515269.6120000002</v>
      </c>
      <c r="W44" s="20">
        <f t="shared" si="26"/>
        <v>6859934.0779999997</v>
      </c>
      <c r="X44" s="20">
        <f t="shared" si="27"/>
        <v>154.58499999999998</v>
      </c>
    </row>
    <row r="45" spans="1:24">
      <c r="B45" t="s">
        <v>48</v>
      </c>
      <c r="C45">
        <v>1.425</v>
      </c>
      <c r="E45">
        <v>1.1499999999999999</v>
      </c>
      <c r="F45">
        <v>344.08440000000002</v>
      </c>
      <c r="G45">
        <v>90.395600000000002</v>
      </c>
      <c r="H45">
        <v>13.381</v>
      </c>
      <c r="I45">
        <v>140.017</v>
      </c>
      <c r="J45">
        <v>172.43100000000001</v>
      </c>
      <c r="K45">
        <v>0.11899999999999999</v>
      </c>
      <c r="L45" t="str">
        <f t="shared" si="15"/>
        <v>P17</v>
      </c>
      <c r="M45">
        <f t="shared" si="18"/>
        <v>2515272.4309999999</v>
      </c>
      <c r="N45">
        <f t="shared" si="19"/>
        <v>6859940.017</v>
      </c>
      <c r="O45">
        <f t="shared" si="20"/>
        <v>154.679</v>
      </c>
      <c r="Q45">
        <f t="shared" si="21"/>
        <v>2.6999999769032001E-2</v>
      </c>
      <c r="R45">
        <f t="shared" si="22"/>
        <v>5.2000000141561031E-2</v>
      </c>
      <c r="S45">
        <f t="shared" si="23"/>
        <v>-3.9999999999906777E-3</v>
      </c>
      <c r="U45" t="str">
        <f t="shared" si="24"/>
        <v>P17</v>
      </c>
      <c r="V45" s="20">
        <f t="shared" si="25"/>
        <v>2515272.4175</v>
      </c>
      <c r="W45" s="20">
        <f t="shared" si="26"/>
        <v>6859939.9910000004</v>
      </c>
      <c r="X45" s="20">
        <f t="shared" si="27"/>
        <v>154.68099999999998</v>
      </c>
    </row>
    <row r="46" spans="1:24">
      <c r="B46" t="s">
        <v>49</v>
      </c>
      <c r="C46">
        <v>1.425</v>
      </c>
      <c r="E46">
        <v>1.1499999999999999</v>
      </c>
      <c r="F46">
        <v>328.3809</v>
      </c>
      <c r="G46">
        <v>91.011499999999998</v>
      </c>
      <c r="H46">
        <v>17.370999999999999</v>
      </c>
      <c r="I46">
        <v>141.976</v>
      </c>
      <c r="J46">
        <v>167.04599999999999</v>
      </c>
      <c r="K46">
        <v>-3.4000000000000002E-2</v>
      </c>
      <c r="L46" t="str">
        <f t="shared" si="15"/>
        <v>P18</v>
      </c>
      <c r="M46">
        <f t="shared" si="18"/>
        <v>2515267.0460000001</v>
      </c>
      <c r="N46">
        <f t="shared" si="19"/>
        <v>6859941.9759999998</v>
      </c>
      <c r="O46">
        <f t="shared" si="20"/>
        <v>154.52600000000001</v>
      </c>
      <c r="Q46">
        <f t="shared" si="21"/>
        <v>3.6000000312924385E-2</v>
      </c>
      <c r="R46">
        <f t="shared" si="22"/>
        <v>4.4999999925494194E-2</v>
      </c>
      <c r="S46">
        <f t="shared" si="23"/>
        <v>-7.0000000000050022E-3</v>
      </c>
      <c r="U46" t="str">
        <f t="shared" si="24"/>
        <v>P18</v>
      </c>
      <c r="V46" s="20">
        <f t="shared" si="25"/>
        <v>2515267.0279999999</v>
      </c>
      <c r="W46" s="20">
        <f t="shared" si="26"/>
        <v>6859941.9534999998</v>
      </c>
      <c r="X46" s="20">
        <f t="shared" si="27"/>
        <v>154.52950000000001</v>
      </c>
    </row>
    <row r="47" spans="1:24">
      <c r="Q47">
        <f>AVERAGE(Q39:Q46)</f>
        <v>3.1249999941792339E-2</v>
      </c>
      <c r="R47">
        <f t="shared" ref="R47:S47" si="28">AVERAGE(R39:R46)</f>
        <v>5.7250000070780516E-2</v>
      </c>
      <c r="S47">
        <f t="shared" si="28"/>
        <v>-5.8749999999996305E-3</v>
      </c>
    </row>
    <row r="48" spans="1:24">
      <c r="A48" t="s">
        <v>22</v>
      </c>
      <c r="E48">
        <v>141.38</v>
      </c>
      <c r="F48">
        <v>171.221</v>
      </c>
      <c r="G48">
        <v>1.35</v>
      </c>
      <c r="H48">
        <v>1.1499999999999999</v>
      </c>
      <c r="I48" s="1" t="s">
        <v>29</v>
      </c>
      <c r="J48" s="1">
        <f>H5+G48</f>
        <v>155.97</v>
      </c>
    </row>
    <row r="49" spans="2:19">
      <c r="C49" t="s">
        <v>29</v>
      </c>
      <c r="E49" t="s">
        <v>30</v>
      </c>
      <c r="F49" t="s">
        <v>31</v>
      </c>
      <c r="G49" t="s">
        <v>32</v>
      </c>
      <c r="H49" t="s">
        <v>33</v>
      </c>
      <c r="I49" t="s">
        <v>1</v>
      </c>
      <c r="J49" t="s">
        <v>2</v>
      </c>
      <c r="K49" t="s">
        <v>3</v>
      </c>
    </row>
    <row r="50" spans="2:19">
      <c r="B50" t="s">
        <v>21</v>
      </c>
      <c r="C50">
        <v>1.35</v>
      </c>
      <c r="E50">
        <v>1.1499999999999999</v>
      </c>
      <c r="F50">
        <v>161.19239999999999</v>
      </c>
      <c r="G50">
        <v>90.510599999999997</v>
      </c>
      <c r="H50">
        <v>15.086</v>
      </c>
      <c r="I50">
        <v>127.09</v>
      </c>
      <c r="J50">
        <v>176.05099999999999</v>
      </c>
      <c r="K50">
        <v>-2.4E-2</v>
      </c>
      <c r="L50" t="str">
        <f t="shared" ref="L50:L76" si="29">B50</f>
        <v>K3</v>
      </c>
      <c r="M50">
        <f>2515100+J50</f>
        <v>2515276.051</v>
      </c>
      <c r="N50">
        <f>6859800+I50</f>
        <v>6859927.0899999999</v>
      </c>
      <c r="O50" s="1">
        <f>$H$5+K50</f>
        <v>154.596</v>
      </c>
    </row>
    <row r="51" spans="2:19">
      <c r="B51" t="s">
        <v>42</v>
      </c>
      <c r="C51">
        <v>1.35</v>
      </c>
      <c r="E51">
        <v>1.1499999999999999</v>
      </c>
      <c r="F51">
        <v>114.0219</v>
      </c>
      <c r="G51">
        <v>90.251099999999994</v>
      </c>
      <c r="H51">
        <v>7.1239999999999997</v>
      </c>
      <c r="I51">
        <v>138.47800000000001</v>
      </c>
      <c r="J51">
        <v>177.727</v>
      </c>
      <c r="K51">
        <v>0.14699999999999999</v>
      </c>
      <c r="L51" t="str">
        <f t="shared" si="29"/>
        <v>P11</v>
      </c>
      <c r="M51">
        <f t="shared" ref="M51:M76" si="30">2515100+J51</f>
        <v>2515277.727</v>
      </c>
      <c r="N51">
        <f t="shared" ref="N51:N76" si="31">6859800+I51</f>
        <v>6859938.4780000001</v>
      </c>
      <c r="O51" s="1">
        <f t="shared" ref="O51:O76" si="32">$H$5+K51</f>
        <v>154.767</v>
      </c>
    </row>
    <row r="52" spans="2:19">
      <c r="B52" t="s">
        <v>43</v>
      </c>
      <c r="C52">
        <v>1.35</v>
      </c>
      <c r="E52">
        <v>1.1499999999999999</v>
      </c>
      <c r="F52">
        <v>145.30529999999999</v>
      </c>
      <c r="G52">
        <v>89.261300000000006</v>
      </c>
      <c r="H52">
        <v>8.2279999999999998</v>
      </c>
      <c r="I52">
        <v>134.59800000000001</v>
      </c>
      <c r="J52">
        <v>175.87899999999999</v>
      </c>
      <c r="K52">
        <v>0.28000000000000003</v>
      </c>
      <c r="L52" t="str">
        <f t="shared" si="29"/>
        <v>P12</v>
      </c>
      <c r="M52">
        <f t="shared" si="30"/>
        <v>2515275.8790000002</v>
      </c>
      <c r="N52">
        <f t="shared" si="31"/>
        <v>6859934.5980000002</v>
      </c>
      <c r="O52" s="1">
        <f t="shared" si="32"/>
        <v>154.9</v>
      </c>
    </row>
    <row r="53" spans="2:19">
      <c r="B53" t="s">
        <v>44</v>
      </c>
      <c r="C53">
        <v>1.35</v>
      </c>
      <c r="E53">
        <v>1.1499999999999999</v>
      </c>
      <c r="F53">
        <v>157.35300000000001</v>
      </c>
      <c r="G53">
        <v>91.534199999999998</v>
      </c>
      <c r="H53">
        <v>10.146000000000001</v>
      </c>
      <c r="I53">
        <v>132.005</v>
      </c>
      <c r="J53">
        <v>175.08699999999999</v>
      </c>
      <c r="K53">
        <v>-0.13500000000000001</v>
      </c>
      <c r="L53" t="str">
        <f t="shared" si="29"/>
        <v>P13</v>
      </c>
      <c r="M53">
        <f t="shared" si="30"/>
        <v>2515275.0869999998</v>
      </c>
      <c r="N53">
        <f t="shared" si="31"/>
        <v>6859932.0049999999</v>
      </c>
      <c r="O53" s="1">
        <f t="shared" si="32"/>
        <v>154.48500000000001</v>
      </c>
    </row>
    <row r="54" spans="2:19">
      <c r="B54" t="s">
        <v>45</v>
      </c>
      <c r="C54">
        <v>1.35</v>
      </c>
      <c r="E54">
        <v>1.1499999999999999</v>
      </c>
      <c r="F54">
        <v>193.4924</v>
      </c>
      <c r="G54">
        <v>94.314300000000003</v>
      </c>
      <c r="H54">
        <v>15.224</v>
      </c>
      <c r="I54">
        <v>126.643</v>
      </c>
      <c r="J54">
        <v>167.595</v>
      </c>
      <c r="K54">
        <v>-1.002</v>
      </c>
      <c r="L54" t="str">
        <f t="shared" si="29"/>
        <v>P14</v>
      </c>
      <c r="M54">
        <f t="shared" si="30"/>
        <v>2515267.5950000002</v>
      </c>
      <c r="N54">
        <f t="shared" si="31"/>
        <v>6859926.6430000002</v>
      </c>
      <c r="O54" s="1">
        <f t="shared" si="32"/>
        <v>153.61799999999999</v>
      </c>
    </row>
    <row r="55" spans="2:19">
      <c r="B55" t="s">
        <v>46</v>
      </c>
      <c r="C55">
        <v>1.35</v>
      </c>
      <c r="E55">
        <v>1.1499999999999999</v>
      </c>
      <c r="F55">
        <v>195.1431</v>
      </c>
      <c r="G55">
        <v>93.411100000000005</v>
      </c>
      <c r="H55">
        <v>11.916</v>
      </c>
      <c r="I55">
        <v>129.90700000000001</v>
      </c>
      <c r="J55">
        <v>168.095</v>
      </c>
      <c r="K55">
        <v>-0.56599999999999995</v>
      </c>
      <c r="L55" t="str">
        <f t="shared" si="29"/>
        <v>P15</v>
      </c>
      <c r="M55">
        <f t="shared" si="30"/>
        <v>2515268.0950000002</v>
      </c>
      <c r="N55">
        <f t="shared" si="31"/>
        <v>6859929.9069999997</v>
      </c>
      <c r="O55" s="1">
        <f t="shared" si="32"/>
        <v>154.054</v>
      </c>
    </row>
    <row r="56" spans="2:19">
      <c r="B56" t="s">
        <v>47</v>
      </c>
      <c r="C56">
        <v>1.35</v>
      </c>
      <c r="E56">
        <v>1.1499999999999999</v>
      </c>
      <c r="F56">
        <v>192.3116</v>
      </c>
      <c r="G56">
        <v>91.461600000000004</v>
      </c>
      <c r="H56">
        <v>7.5149999999999997</v>
      </c>
      <c r="I56">
        <v>134.047</v>
      </c>
      <c r="J56">
        <v>169.59200000000001</v>
      </c>
      <c r="K56">
        <v>-3.2000000000000001E-2</v>
      </c>
      <c r="L56" t="str">
        <f t="shared" si="29"/>
        <v>P16</v>
      </c>
      <c r="M56">
        <f t="shared" si="30"/>
        <v>2515269.5920000002</v>
      </c>
      <c r="N56">
        <f t="shared" si="31"/>
        <v>6859934.0470000003</v>
      </c>
      <c r="O56" s="1">
        <f t="shared" si="32"/>
        <v>154.58799999999999</v>
      </c>
    </row>
    <row r="57" spans="2:19">
      <c r="B57" t="s">
        <v>48</v>
      </c>
      <c r="C57">
        <v>1.35</v>
      </c>
      <c r="E57">
        <v>1.1499999999999999</v>
      </c>
      <c r="F57">
        <v>140.06200000000001</v>
      </c>
      <c r="G57">
        <v>94.131900000000002</v>
      </c>
      <c r="H57">
        <v>1.849</v>
      </c>
      <c r="I57">
        <v>139.965</v>
      </c>
      <c r="J57">
        <v>172.404</v>
      </c>
      <c r="K57">
        <v>6.3E-2</v>
      </c>
      <c r="L57" t="str">
        <f t="shared" si="29"/>
        <v>P17</v>
      </c>
      <c r="M57">
        <f t="shared" si="30"/>
        <v>2515272.4040000001</v>
      </c>
      <c r="N57">
        <f t="shared" si="31"/>
        <v>6859939.9649999999</v>
      </c>
      <c r="O57" s="1">
        <f t="shared" si="32"/>
        <v>154.68299999999999</v>
      </c>
    </row>
    <row r="58" spans="2:19">
      <c r="B58" t="s">
        <v>49</v>
      </c>
      <c r="C58">
        <v>1.35</v>
      </c>
      <c r="E58">
        <v>1.1499999999999999</v>
      </c>
      <c r="F58">
        <v>277.27019999999999</v>
      </c>
      <c r="G58">
        <v>93.524500000000003</v>
      </c>
      <c r="H58">
        <v>4.2560000000000002</v>
      </c>
      <c r="I58">
        <v>141.93100000000001</v>
      </c>
      <c r="J58">
        <v>167.01</v>
      </c>
      <c r="K58">
        <v>-8.6999999999999994E-2</v>
      </c>
      <c r="L58" t="str">
        <f t="shared" si="29"/>
        <v>P18</v>
      </c>
      <c r="M58">
        <f t="shared" si="30"/>
        <v>2515267.0099999998</v>
      </c>
      <c r="N58">
        <f t="shared" si="31"/>
        <v>6859941.9309999999</v>
      </c>
      <c r="O58" s="1">
        <f t="shared" si="32"/>
        <v>154.53300000000002</v>
      </c>
    </row>
    <row r="59" spans="2:19">
      <c r="B59" t="s">
        <v>50</v>
      </c>
      <c r="C59">
        <v>1.35</v>
      </c>
      <c r="E59">
        <v>0</v>
      </c>
      <c r="F59">
        <v>25.250599999999999</v>
      </c>
      <c r="G59">
        <v>90.5625</v>
      </c>
      <c r="H59">
        <v>68.760999999999996</v>
      </c>
      <c r="I59">
        <v>203.477</v>
      </c>
      <c r="J59">
        <v>200.732</v>
      </c>
      <c r="K59">
        <v>0.221</v>
      </c>
      <c r="L59" t="str">
        <f t="shared" si="29"/>
        <v>L1A</v>
      </c>
      <c r="M59">
        <f t="shared" si="30"/>
        <v>2515300.7319999998</v>
      </c>
      <c r="N59">
        <f t="shared" si="31"/>
        <v>6860003.477</v>
      </c>
      <c r="O59" s="1">
        <f t="shared" si="32"/>
        <v>154.84100000000001</v>
      </c>
      <c r="P59" t="s">
        <v>85</v>
      </c>
      <c r="Q59">
        <f>AVERAGE(M59:M60)</f>
        <v>2515300.6435000002</v>
      </c>
      <c r="R59">
        <f>AVERAGE(N59:N60)</f>
        <v>6860003.5319999997</v>
      </c>
      <c r="S59">
        <f>AVERAGE(O59:O60)</f>
        <v>154.8415</v>
      </c>
    </row>
    <row r="60" spans="2:19">
      <c r="B60" t="s">
        <v>51</v>
      </c>
      <c r="C60">
        <v>1.35</v>
      </c>
      <c r="E60">
        <v>0</v>
      </c>
      <c r="F60">
        <v>25.1449</v>
      </c>
      <c r="G60">
        <v>90.562200000000004</v>
      </c>
      <c r="H60">
        <v>68.784999999999997</v>
      </c>
      <c r="I60">
        <v>203.58699999999999</v>
      </c>
      <c r="J60">
        <v>200.55500000000001</v>
      </c>
      <c r="K60">
        <v>0.222</v>
      </c>
      <c r="L60" t="str">
        <f t="shared" si="29"/>
        <v>L1B</v>
      </c>
      <c r="M60">
        <f t="shared" si="30"/>
        <v>2515300.5550000002</v>
      </c>
      <c r="N60">
        <f t="shared" si="31"/>
        <v>6860003.5870000003</v>
      </c>
      <c r="O60" s="1">
        <f t="shared" si="32"/>
        <v>154.84200000000001</v>
      </c>
    </row>
    <row r="61" spans="2:19">
      <c r="B61" t="s">
        <v>52</v>
      </c>
      <c r="C61">
        <v>1.35</v>
      </c>
      <c r="E61">
        <v>0</v>
      </c>
      <c r="F61">
        <v>26.555800000000001</v>
      </c>
      <c r="G61">
        <v>91.102599999999995</v>
      </c>
      <c r="H61">
        <v>67.674999999999997</v>
      </c>
      <c r="I61">
        <v>201.703</v>
      </c>
      <c r="J61">
        <v>201.86799999999999</v>
      </c>
      <c r="K61">
        <v>-3.5999999999999997E-2</v>
      </c>
      <c r="L61" t="str">
        <f t="shared" si="29"/>
        <v>L2A</v>
      </c>
      <c r="M61">
        <f t="shared" si="30"/>
        <v>2515301.8679999998</v>
      </c>
      <c r="N61">
        <f t="shared" si="31"/>
        <v>6860001.7029999997</v>
      </c>
      <c r="O61" s="1">
        <f t="shared" si="32"/>
        <v>154.584</v>
      </c>
      <c r="P61" t="s">
        <v>86</v>
      </c>
      <c r="Q61">
        <f>AVERAGE(M61:M62)</f>
        <v>2515301.9644999998</v>
      </c>
      <c r="R61">
        <f>AVERAGE(N61:N62)</f>
        <v>6860001.6814999999</v>
      </c>
      <c r="S61">
        <f>AVERAGE(O61:O62)</f>
        <v>154.58350000000002</v>
      </c>
    </row>
    <row r="62" spans="2:19">
      <c r="B62" t="s">
        <v>53</v>
      </c>
      <c r="C62">
        <v>1.35</v>
      </c>
      <c r="E62">
        <v>0</v>
      </c>
      <c r="F62">
        <v>27.054400000000001</v>
      </c>
      <c r="G62">
        <v>91.102500000000006</v>
      </c>
      <c r="H62">
        <v>67.724999999999994</v>
      </c>
      <c r="I62">
        <v>201.66</v>
      </c>
      <c r="J62">
        <v>202.06100000000001</v>
      </c>
      <c r="K62">
        <v>-3.6999999999999998E-2</v>
      </c>
      <c r="L62" t="str">
        <f t="shared" si="29"/>
        <v>L2B</v>
      </c>
      <c r="M62">
        <f t="shared" si="30"/>
        <v>2515302.0610000002</v>
      </c>
      <c r="N62">
        <f t="shared" si="31"/>
        <v>6860001.6600000001</v>
      </c>
      <c r="O62" s="1">
        <f t="shared" si="32"/>
        <v>154.583</v>
      </c>
    </row>
    <row r="63" spans="2:19">
      <c r="B63" t="s">
        <v>54</v>
      </c>
      <c r="C63">
        <v>1.35</v>
      </c>
      <c r="E63">
        <v>0</v>
      </c>
      <c r="F63">
        <v>31.393799999999999</v>
      </c>
      <c r="G63">
        <v>92.010599999999997</v>
      </c>
      <c r="H63">
        <v>62.728000000000002</v>
      </c>
      <c r="I63">
        <v>194.74</v>
      </c>
      <c r="J63">
        <v>204.126</v>
      </c>
      <c r="K63">
        <v>-0.85799999999999998</v>
      </c>
      <c r="L63" t="str">
        <f t="shared" si="29"/>
        <v>L3A</v>
      </c>
      <c r="M63">
        <f t="shared" si="30"/>
        <v>2515304.1260000002</v>
      </c>
      <c r="N63">
        <f t="shared" si="31"/>
        <v>6859994.7400000002</v>
      </c>
      <c r="O63" s="1">
        <f t="shared" si="32"/>
        <v>153.762</v>
      </c>
      <c r="P63" t="s">
        <v>87</v>
      </c>
      <c r="Q63">
        <f>AVERAGE(M63:M64)</f>
        <v>2515304.2135000001</v>
      </c>
      <c r="R63">
        <f>AVERAGE(N63:N64)</f>
        <v>6859994.6835000003</v>
      </c>
      <c r="S63">
        <f>AVERAGE(O63:O64)</f>
        <v>153.7705</v>
      </c>
    </row>
    <row r="64" spans="2:19">
      <c r="B64" t="s">
        <v>55</v>
      </c>
      <c r="C64">
        <v>1.35</v>
      </c>
      <c r="E64">
        <v>0</v>
      </c>
      <c r="F64">
        <v>31.510400000000001</v>
      </c>
      <c r="G64">
        <v>92.000699999999995</v>
      </c>
      <c r="H64">
        <v>62.722999999999999</v>
      </c>
      <c r="I64">
        <v>194.62700000000001</v>
      </c>
      <c r="J64">
        <v>204.30099999999999</v>
      </c>
      <c r="K64">
        <v>-0.84099999999999997</v>
      </c>
      <c r="L64" t="str">
        <f t="shared" si="29"/>
        <v>L3B</v>
      </c>
      <c r="M64">
        <f t="shared" si="30"/>
        <v>2515304.301</v>
      </c>
      <c r="N64">
        <f t="shared" si="31"/>
        <v>6859994.6270000003</v>
      </c>
      <c r="O64" s="1">
        <f t="shared" si="32"/>
        <v>153.779</v>
      </c>
    </row>
    <row r="65" spans="1:24">
      <c r="B65" t="s">
        <v>56</v>
      </c>
      <c r="C65">
        <v>1.35</v>
      </c>
      <c r="E65">
        <v>0</v>
      </c>
      <c r="F65">
        <v>33.051499999999997</v>
      </c>
      <c r="G65">
        <v>90.221299999999999</v>
      </c>
      <c r="H65">
        <v>60.627000000000002</v>
      </c>
      <c r="I65">
        <v>192.17500000000001</v>
      </c>
      <c r="J65">
        <v>204.31800000000001</v>
      </c>
      <c r="K65">
        <v>0.95799999999999996</v>
      </c>
      <c r="L65" t="str">
        <f t="shared" si="29"/>
        <v>L4A</v>
      </c>
      <c r="M65">
        <f t="shared" si="30"/>
        <v>2515304.318</v>
      </c>
      <c r="N65">
        <f t="shared" si="31"/>
        <v>6859992.1749999998</v>
      </c>
      <c r="O65" s="1">
        <f t="shared" si="32"/>
        <v>155.578</v>
      </c>
      <c r="P65" t="s">
        <v>88</v>
      </c>
      <c r="Q65">
        <f>AVERAGE(M65:M66)</f>
        <v>2515304.415</v>
      </c>
      <c r="R65">
        <f>AVERAGE(N65:N66)</f>
        <v>6859992.1270000003</v>
      </c>
      <c r="S65">
        <f>AVERAGE(O65:O66)</f>
        <v>155.58949999999999</v>
      </c>
    </row>
    <row r="66" spans="1:24">
      <c r="B66" t="s">
        <v>57</v>
      </c>
      <c r="C66">
        <v>1.35</v>
      </c>
      <c r="E66">
        <v>0</v>
      </c>
      <c r="F66">
        <v>33.172800000000002</v>
      </c>
      <c r="G66">
        <v>90.205200000000005</v>
      </c>
      <c r="H66">
        <v>60.652999999999999</v>
      </c>
      <c r="I66">
        <v>192.07900000000001</v>
      </c>
      <c r="J66">
        <v>204.512</v>
      </c>
      <c r="K66">
        <v>0.98099999999999998</v>
      </c>
      <c r="L66" t="str">
        <f t="shared" si="29"/>
        <v>L4B</v>
      </c>
      <c r="M66">
        <f t="shared" si="30"/>
        <v>2515304.5120000001</v>
      </c>
      <c r="N66">
        <f t="shared" si="31"/>
        <v>6859992.0789999999</v>
      </c>
      <c r="O66" s="1">
        <f t="shared" si="32"/>
        <v>155.601</v>
      </c>
    </row>
    <row r="67" spans="1:24">
      <c r="B67" t="s">
        <v>58</v>
      </c>
      <c r="C67">
        <v>1.35</v>
      </c>
      <c r="E67">
        <v>0</v>
      </c>
      <c r="F67">
        <v>38.585799999999999</v>
      </c>
      <c r="G67">
        <v>90.082899999999995</v>
      </c>
      <c r="H67">
        <v>54.439</v>
      </c>
      <c r="I67">
        <v>183.69800000000001</v>
      </c>
      <c r="J67">
        <v>205.46700000000001</v>
      </c>
      <c r="K67">
        <v>1.2150000000000001</v>
      </c>
      <c r="L67" t="str">
        <f t="shared" si="29"/>
        <v>L5A</v>
      </c>
      <c r="M67">
        <f t="shared" si="30"/>
        <v>2515305.4670000002</v>
      </c>
      <c r="N67">
        <f t="shared" si="31"/>
        <v>6859983.6979999999</v>
      </c>
      <c r="O67" s="1">
        <f t="shared" si="32"/>
        <v>155.83500000000001</v>
      </c>
      <c r="P67" t="s">
        <v>89</v>
      </c>
      <c r="Q67">
        <f>AVERAGE(M67:M68)</f>
        <v>2515305.5439999998</v>
      </c>
      <c r="R67">
        <f>AVERAGE(N67:N68)</f>
        <v>6859983.6215000004</v>
      </c>
      <c r="S67">
        <f>AVERAGE(O67:O68)</f>
        <v>155.83550000000002</v>
      </c>
    </row>
    <row r="68" spans="1:24">
      <c r="B68" t="s">
        <v>59</v>
      </c>
      <c r="C68">
        <v>1.35</v>
      </c>
      <c r="E68">
        <v>0</v>
      </c>
      <c r="F68">
        <v>39.1233</v>
      </c>
      <c r="G68">
        <v>90.082800000000006</v>
      </c>
      <c r="H68">
        <v>54.417000000000002</v>
      </c>
      <c r="I68">
        <v>183.54499999999999</v>
      </c>
      <c r="J68">
        <v>205.62100000000001</v>
      </c>
      <c r="K68">
        <v>1.216</v>
      </c>
      <c r="L68" t="str">
        <f t="shared" si="29"/>
        <v>L5B</v>
      </c>
      <c r="M68">
        <f t="shared" si="30"/>
        <v>2515305.6209999998</v>
      </c>
      <c r="N68">
        <f t="shared" si="31"/>
        <v>6859983.5449999999</v>
      </c>
      <c r="O68" s="1">
        <f t="shared" si="32"/>
        <v>155.83600000000001</v>
      </c>
    </row>
    <row r="69" spans="1:24">
      <c r="B69" t="s">
        <v>60</v>
      </c>
      <c r="C69">
        <v>1.35</v>
      </c>
      <c r="E69">
        <v>0</v>
      </c>
      <c r="F69">
        <v>43.5642</v>
      </c>
      <c r="G69">
        <v>90.2714</v>
      </c>
      <c r="H69">
        <v>48.073999999999998</v>
      </c>
      <c r="I69">
        <v>175.99299999999999</v>
      </c>
      <c r="J69">
        <v>204.58199999999999</v>
      </c>
      <c r="K69">
        <v>0.96899999999999997</v>
      </c>
      <c r="L69" t="str">
        <f t="shared" si="29"/>
        <v>L6A</v>
      </c>
      <c r="M69">
        <f t="shared" si="30"/>
        <v>2515304.5819999999</v>
      </c>
      <c r="N69">
        <f t="shared" si="31"/>
        <v>6859975.9929999998</v>
      </c>
      <c r="O69" s="1">
        <f t="shared" si="32"/>
        <v>155.589</v>
      </c>
      <c r="P69" t="s">
        <v>90</v>
      </c>
      <c r="Q69">
        <f>AVERAGE(M69:M70)</f>
        <v>2515304.6510000001</v>
      </c>
      <c r="R69">
        <f>AVERAGE(N69:N70)</f>
        <v>6859975.9165000003</v>
      </c>
      <c r="S69">
        <f>AVERAGE(O69:O70)</f>
        <v>155.6035</v>
      </c>
    </row>
    <row r="70" spans="1:24">
      <c r="B70" t="s">
        <v>61</v>
      </c>
      <c r="C70">
        <v>1.35</v>
      </c>
      <c r="E70">
        <v>0</v>
      </c>
      <c r="F70">
        <v>44.112499999999997</v>
      </c>
      <c r="G70">
        <v>90.251000000000005</v>
      </c>
      <c r="H70">
        <v>48.06</v>
      </c>
      <c r="I70">
        <v>175.84</v>
      </c>
      <c r="J70">
        <v>204.72</v>
      </c>
      <c r="K70">
        <v>0.998</v>
      </c>
      <c r="L70" t="str">
        <f t="shared" si="29"/>
        <v>L6B</v>
      </c>
      <c r="M70">
        <f t="shared" si="30"/>
        <v>2515304.7200000002</v>
      </c>
      <c r="N70">
        <f t="shared" si="31"/>
        <v>6859975.8399999999</v>
      </c>
      <c r="O70" s="1">
        <f t="shared" si="32"/>
        <v>155.61799999999999</v>
      </c>
    </row>
    <row r="71" spans="1:24">
      <c r="B71" t="s">
        <v>62</v>
      </c>
      <c r="C71">
        <v>1.35</v>
      </c>
      <c r="E71">
        <v>2.2999999999999998</v>
      </c>
      <c r="F71">
        <v>11.4231</v>
      </c>
      <c r="G71">
        <v>91.502499999999998</v>
      </c>
      <c r="H71">
        <v>63.747</v>
      </c>
      <c r="I71">
        <v>203.76900000000001</v>
      </c>
      <c r="J71">
        <v>184.15100000000001</v>
      </c>
      <c r="K71">
        <v>-2.9969999999999999</v>
      </c>
      <c r="L71" t="str">
        <f t="shared" si="29"/>
        <v>P19</v>
      </c>
      <c r="M71">
        <f t="shared" si="30"/>
        <v>2515284.1510000001</v>
      </c>
      <c r="N71">
        <f t="shared" si="31"/>
        <v>6860003.7690000003</v>
      </c>
      <c r="O71" s="1">
        <f t="shared" si="32"/>
        <v>151.62299999999999</v>
      </c>
    </row>
    <row r="72" spans="1:24">
      <c r="B72" t="s">
        <v>63</v>
      </c>
      <c r="C72">
        <v>1.35</v>
      </c>
      <c r="E72">
        <v>2.2999999999999998</v>
      </c>
      <c r="F72">
        <v>12.565899999999999</v>
      </c>
      <c r="G72">
        <v>92.183599999999998</v>
      </c>
      <c r="H72">
        <v>51.988999999999997</v>
      </c>
      <c r="I72">
        <v>192.006</v>
      </c>
      <c r="J72">
        <v>182.86199999999999</v>
      </c>
      <c r="K72">
        <v>-3.0449999999999999</v>
      </c>
      <c r="L72" t="str">
        <f t="shared" si="29"/>
        <v>P20</v>
      </c>
      <c r="M72">
        <f t="shared" si="30"/>
        <v>2515282.8620000002</v>
      </c>
      <c r="N72">
        <f t="shared" si="31"/>
        <v>6859992.0060000001</v>
      </c>
      <c r="O72" s="1">
        <f t="shared" si="32"/>
        <v>151.57500000000002</v>
      </c>
    </row>
    <row r="73" spans="1:24">
      <c r="B73" t="s">
        <v>64</v>
      </c>
      <c r="C73">
        <v>1.35</v>
      </c>
      <c r="E73">
        <v>2.2999999999999998</v>
      </c>
      <c r="F73">
        <v>17.063099999999999</v>
      </c>
      <c r="G73">
        <v>92.423900000000003</v>
      </c>
      <c r="H73">
        <v>41.192</v>
      </c>
      <c r="I73">
        <v>180.70599999999999</v>
      </c>
      <c r="J73">
        <v>183.32599999999999</v>
      </c>
      <c r="K73">
        <v>-2.8980000000000001</v>
      </c>
      <c r="L73" t="str">
        <f t="shared" si="29"/>
        <v>P21</v>
      </c>
      <c r="M73">
        <f t="shared" si="30"/>
        <v>2515283.3259999999</v>
      </c>
      <c r="N73">
        <f t="shared" si="31"/>
        <v>6859980.7060000002</v>
      </c>
      <c r="O73" s="1">
        <f t="shared" si="32"/>
        <v>151.72200000000001</v>
      </c>
    </row>
    <row r="74" spans="1:24">
      <c r="B74" t="s">
        <v>65</v>
      </c>
      <c r="C74">
        <v>1.35</v>
      </c>
      <c r="E74">
        <v>2.2999999999999998</v>
      </c>
      <c r="F74">
        <v>351.52080000000001</v>
      </c>
      <c r="G74">
        <v>92.350099999999998</v>
      </c>
      <c r="H74">
        <v>62.456000000000003</v>
      </c>
      <c r="I74">
        <v>203.14599999999999</v>
      </c>
      <c r="J74">
        <v>162.39599999999999</v>
      </c>
      <c r="K74">
        <v>-3.7650000000000001</v>
      </c>
      <c r="L74" t="str">
        <f t="shared" si="29"/>
        <v>P22</v>
      </c>
      <c r="M74">
        <f t="shared" si="30"/>
        <v>2515262.3960000002</v>
      </c>
      <c r="N74">
        <f t="shared" si="31"/>
        <v>6860003.1459999997</v>
      </c>
      <c r="O74" s="1">
        <f t="shared" si="32"/>
        <v>150.85500000000002</v>
      </c>
    </row>
    <row r="75" spans="1:24">
      <c r="B75" t="s">
        <v>66</v>
      </c>
      <c r="C75">
        <v>1.35</v>
      </c>
      <c r="E75">
        <v>2.2999999999999998</v>
      </c>
      <c r="F75">
        <v>347.0351</v>
      </c>
      <c r="G75">
        <v>94.084699999999998</v>
      </c>
      <c r="H75">
        <v>48.024999999999999</v>
      </c>
      <c r="I75">
        <v>188.065</v>
      </c>
      <c r="J75">
        <v>160.49799999999999</v>
      </c>
      <c r="K75">
        <v>-4.4219999999999997</v>
      </c>
      <c r="L75" t="str">
        <f t="shared" si="29"/>
        <v>P23</v>
      </c>
      <c r="M75">
        <f t="shared" si="30"/>
        <v>2515260.4980000001</v>
      </c>
      <c r="N75">
        <f t="shared" si="31"/>
        <v>6859988.0650000004</v>
      </c>
      <c r="O75" s="1">
        <f t="shared" si="32"/>
        <v>150.19800000000001</v>
      </c>
    </row>
    <row r="76" spans="1:24">
      <c r="B76" t="s">
        <v>67</v>
      </c>
      <c r="C76">
        <v>1.35</v>
      </c>
      <c r="E76">
        <v>2.2999999999999998</v>
      </c>
      <c r="F76">
        <v>345.01330000000002</v>
      </c>
      <c r="G76">
        <v>96.191699999999997</v>
      </c>
      <c r="H76">
        <v>31.777000000000001</v>
      </c>
      <c r="I76">
        <v>171.892</v>
      </c>
      <c r="J76">
        <v>163.06</v>
      </c>
      <c r="K76">
        <v>-4.4480000000000004</v>
      </c>
      <c r="L76" t="str">
        <f t="shared" si="29"/>
        <v>P24</v>
      </c>
      <c r="M76">
        <f t="shared" si="30"/>
        <v>2515263.06</v>
      </c>
      <c r="N76">
        <f t="shared" si="31"/>
        <v>6859971.892</v>
      </c>
      <c r="O76" s="1">
        <f t="shared" si="32"/>
        <v>150.172</v>
      </c>
    </row>
    <row r="78" spans="1:24">
      <c r="A78" s="1" t="s">
        <v>23</v>
      </c>
      <c r="E78">
        <v>187.214</v>
      </c>
      <c r="F78">
        <v>167.982</v>
      </c>
      <c r="G78">
        <v>1.415</v>
      </c>
      <c r="I78" t="s">
        <v>29</v>
      </c>
      <c r="J78" s="1">
        <f>G78+$H$6</f>
        <v>152.61499999999998</v>
      </c>
    </row>
    <row r="79" spans="1:24">
      <c r="C79" t="s">
        <v>29</v>
      </c>
      <c r="E79" t="s">
        <v>30</v>
      </c>
      <c r="F79" t="s">
        <v>31</v>
      </c>
      <c r="G79" t="s">
        <v>32</v>
      </c>
      <c r="H79" t="s">
        <v>33</v>
      </c>
      <c r="I79" t="s">
        <v>1</v>
      </c>
      <c r="J79" t="s">
        <v>2</v>
      </c>
      <c r="K79" t="s">
        <v>3</v>
      </c>
      <c r="U79" t="s">
        <v>122</v>
      </c>
    </row>
    <row r="80" spans="1:24">
      <c r="B80" t="s">
        <v>22</v>
      </c>
      <c r="C80">
        <v>1.415</v>
      </c>
      <c r="E80">
        <v>2.2999999999999998</v>
      </c>
      <c r="F80">
        <v>176.0043</v>
      </c>
      <c r="G80">
        <v>84.373599999999996</v>
      </c>
      <c r="H80">
        <v>45.994999999999997</v>
      </c>
      <c r="I80">
        <v>141.53200000000001</v>
      </c>
      <c r="J80">
        <v>171.167</v>
      </c>
      <c r="K80">
        <v>3.4220000000000002</v>
      </c>
      <c r="L80" t="str">
        <f t="shared" ref="L80:L86" si="33">B80</f>
        <v>K4</v>
      </c>
      <c r="M80">
        <f t="shared" ref="M80" si="34">2515100+J80</f>
        <v>2515271.1669999999</v>
      </c>
      <c r="N80">
        <f t="shared" ref="N80" si="35">6859800+I80</f>
        <v>6859941.5319999997</v>
      </c>
      <c r="O80" s="1">
        <f>$H$6+K80</f>
        <v>154.62199999999999</v>
      </c>
      <c r="Q80" s="1">
        <f>M80-B5</f>
        <v>-5.400000000372529E-2</v>
      </c>
      <c r="R80" s="1">
        <f>N80-C5</f>
        <v>0.151999999769032</v>
      </c>
      <c r="S80" s="1">
        <f>O80-H5</f>
        <v>1.999999999981128E-3</v>
      </c>
      <c r="V80" s="20"/>
      <c r="W80" s="20"/>
      <c r="X80" s="20"/>
    </row>
    <row r="81" spans="1:24">
      <c r="B81" t="s">
        <v>62</v>
      </c>
      <c r="C81">
        <v>1.415</v>
      </c>
      <c r="E81">
        <v>1.1499999999999999</v>
      </c>
      <c r="F81">
        <v>43.555700000000002</v>
      </c>
      <c r="G81">
        <v>89.365600000000001</v>
      </c>
      <c r="H81">
        <v>23.225000000000001</v>
      </c>
      <c r="I81">
        <v>203.94</v>
      </c>
      <c r="J81">
        <v>184.096</v>
      </c>
      <c r="K81">
        <v>0.42</v>
      </c>
      <c r="L81" t="str">
        <f t="shared" si="33"/>
        <v>P19</v>
      </c>
      <c r="M81">
        <f t="shared" ref="M81:M86" si="36">2515100+J81</f>
        <v>2515284.0959999999</v>
      </c>
      <c r="N81">
        <f t="shared" ref="N81:N86" si="37">6859800+I81</f>
        <v>6860003.9400000004</v>
      </c>
      <c r="O81" s="1">
        <f t="shared" ref="O81:O86" si="38">$H$6+K81</f>
        <v>151.61999999999998</v>
      </c>
      <c r="Q81">
        <f>M81-M71</f>
        <v>-5.5000000167638063E-2</v>
      </c>
      <c r="R81">
        <f t="shared" ref="R81:S81" si="39">N81-N71</f>
        <v>0.17100000008940697</v>
      </c>
      <c r="S81">
        <f t="shared" si="39"/>
        <v>-3.0000000000143245E-3</v>
      </c>
      <c r="U81" t="str">
        <f t="shared" ref="U81:U86" si="40">L81</f>
        <v>P19</v>
      </c>
      <c r="V81" s="20">
        <f>AVERAGE(M81,M71)</f>
        <v>2515284.1234999998</v>
      </c>
      <c r="W81" s="20">
        <f t="shared" ref="W81:X81" si="41">AVERAGE(N81,N71)</f>
        <v>6860003.8545000004</v>
      </c>
      <c r="X81" s="20">
        <f t="shared" si="41"/>
        <v>151.62149999999997</v>
      </c>
    </row>
    <row r="82" spans="1:24">
      <c r="B82" t="s">
        <v>63</v>
      </c>
      <c r="C82">
        <v>1.415</v>
      </c>
      <c r="E82">
        <v>1.1499999999999999</v>
      </c>
      <c r="F82">
        <v>71.302300000000002</v>
      </c>
      <c r="G82">
        <v>89.370999999999995</v>
      </c>
      <c r="H82">
        <v>15.627000000000001</v>
      </c>
      <c r="I82">
        <v>192.17099999999999</v>
      </c>
      <c r="J82">
        <v>182.80199999999999</v>
      </c>
      <c r="K82">
        <v>0.36799999999999999</v>
      </c>
      <c r="L82" t="str">
        <f t="shared" si="33"/>
        <v>P20</v>
      </c>
      <c r="M82">
        <f t="shared" si="36"/>
        <v>2515282.8020000001</v>
      </c>
      <c r="N82">
        <f t="shared" si="37"/>
        <v>6859992.1710000001</v>
      </c>
      <c r="O82" s="1">
        <f t="shared" si="38"/>
        <v>151.56799999999998</v>
      </c>
      <c r="Q82">
        <f t="shared" ref="Q82:Q86" si="42">M82-M72</f>
        <v>-6.0000000055879354E-2</v>
      </c>
      <c r="R82">
        <f t="shared" ref="R82:R86" si="43">N82-N72</f>
        <v>0.1650000000372529</v>
      </c>
      <c r="S82">
        <f t="shared" ref="S82:S86" si="44">O82-O72</f>
        <v>-7.0000000000334239E-3</v>
      </c>
      <c r="U82" t="str">
        <f t="shared" si="40"/>
        <v>P20</v>
      </c>
      <c r="V82" s="20">
        <f t="shared" ref="V82:V86" si="45">AVERAGE(M82,M72)</f>
        <v>2515282.8320000004</v>
      </c>
      <c r="W82" s="20">
        <f t="shared" ref="W82:W86" si="46">AVERAGE(N82,N72)</f>
        <v>6859992.0885000005</v>
      </c>
      <c r="X82" s="20">
        <f t="shared" ref="X82:X86" si="47">AVERAGE(O82,O72)</f>
        <v>151.57150000000001</v>
      </c>
    </row>
    <row r="83" spans="1:24">
      <c r="B83" t="s">
        <v>64</v>
      </c>
      <c r="C83">
        <v>1.415</v>
      </c>
      <c r="E83">
        <v>1.1499999999999999</v>
      </c>
      <c r="F83">
        <v>112.3248</v>
      </c>
      <c r="G83">
        <v>89.075699999999998</v>
      </c>
      <c r="H83">
        <v>16.552</v>
      </c>
      <c r="I83">
        <v>180.86799999999999</v>
      </c>
      <c r="J83">
        <v>183.267</v>
      </c>
      <c r="K83">
        <v>0.51500000000000001</v>
      </c>
      <c r="L83" t="str">
        <f t="shared" si="33"/>
        <v>P21</v>
      </c>
      <c r="M83">
        <f t="shared" si="36"/>
        <v>2515283.267</v>
      </c>
      <c r="N83">
        <f t="shared" si="37"/>
        <v>6859980.8679999998</v>
      </c>
      <c r="O83" s="1">
        <f t="shared" si="38"/>
        <v>151.71499999999997</v>
      </c>
      <c r="Q83">
        <f t="shared" si="42"/>
        <v>-5.8999999891966581E-2</v>
      </c>
      <c r="R83">
        <f t="shared" si="43"/>
        <v>0.16199999954551458</v>
      </c>
      <c r="S83">
        <f t="shared" si="44"/>
        <v>-7.0000000000334239E-3</v>
      </c>
      <c r="U83" t="str">
        <f t="shared" si="40"/>
        <v>P21</v>
      </c>
      <c r="V83" s="20">
        <f t="shared" si="45"/>
        <v>2515283.2965000002</v>
      </c>
      <c r="W83" s="20">
        <f t="shared" si="46"/>
        <v>6859980.7870000005</v>
      </c>
      <c r="X83" s="20">
        <f t="shared" si="47"/>
        <v>151.71850000000001</v>
      </c>
    </row>
    <row r="84" spans="1:24">
      <c r="B84" t="s">
        <v>65</v>
      </c>
      <c r="C84">
        <v>1.415</v>
      </c>
      <c r="E84">
        <v>1.1499999999999999</v>
      </c>
      <c r="F84">
        <v>340.38400000000001</v>
      </c>
      <c r="G84">
        <v>92.031099999999995</v>
      </c>
      <c r="H84">
        <v>17.065000000000001</v>
      </c>
      <c r="I84">
        <v>203.30500000000001</v>
      </c>
      <c r="J84">
        <v>162.32900000000001</v>
      </c>
      <c r="K84">
        <v>-0.34599999999999997</v>
      </c>
      <c r="L84" t="str">
        <f t="shared" si="33"/>
        <v>P22</v>
      </c>
      <c r="M84">
        <f t="shared" si="36"/>
        <v>2515262.3289999999</v>
      </c>
      <c r="N84">
        <f t="shared" si="37"/>
        <v>6860003.3049999997</v>
      </c>
      <c r="O84" s="1">
        <f t="shared" si="38"/>
        <v>150.85399999999998</v>
      </c>
      <c r="Q84">
        <f t="shared" si="42"/>
        <v>-6.7000000271946192E-2</v>
      </c>
      <c r="R84">
        <f t="shared" si="43"/>
        <v>0.15899999998509884</v>
      </c>
      <c r="S84">
        <f t="shared" si="44"/>
        <v>-1.0000000000331966E-3</v>
      </c>
      <c r="U84" t="str">
        <f t="shared" si="40"/>
        <v>P22</v>
      </c>
      <c r="V84" s="20">
        <f t="shared" si="45"/>
        <v>2515262.3624999998</v>
      </c>
      <c r="W84" s="20">
        <f t="shared" si="46"/>
        <v>6860003.2254999997</v>
      </c>
      <c r="X84" s="20">
        <f t="shared" si="47"/>
        <v>150.8545</v>
      </c>
    </row>
    <row r="85" spans="1:24">
      <c r="B85" t="s">
        <v>66</v>
      </c>
      <c r="C85">
        <v>1.415</v>
      </c>
      <c r="E85">
        <v>1.1499999999999999</v>
      </c>
      <c r="F85">
        <v>277.3809</v>
      </c>
      <c r="G85">
        <v>99.323400000000007</v>
      </c>
      <c r="H85">
        <v>7.7169999999999996</v>
      </c>
      <c r="I85">
        <v>188.22499999999999</v>
      </c>
      <c r="J85">
        <v>160.43899999999999</v>
      </c>
      <c r="K85">
        <v>-1.014</v>
      </c>
      <c r="L85" t="str">
        <f t="shared" si="33"/>
        <v>P23</v>
      </c>
      <c r="M85">
        <f t="shared" si="36"/>
        <v>2515260.4389999998</v>
      </c>
      <c r="N85">
        <f t="shared" si="37"/>
        <v>6859988.2249999996</v>
      </c>
      <c r="O85" s="1">
        <f t="shared" si="38"/>
        <v>150.18599999999998</v>
      </c>
      <c r="Q85">
        <f t="shared" si="42"/>
        <v>-5.9000000357627869E-2</v>
      </c>
      <c r="R85">
        <f t="shared" si="43"/>
        <v>0.15999999921768904</v>
      </c>
      <c r="S85">
        <f t="shared" si="44"/>
        <v>-1.2000000000028876E-2</v>
      </c>
      <c r="U85" t="str">
        <f t="shared" si="40"/>
        <v>P23</v>
      </c>
      <c r="V85" s="20">
        <f t="shared" si="45"/>
        <v>2515260.4685</v>
      </c>
      <c r="W85" s="20">
        <f t="shared" si="46"/>
        <v>6859988.1449999996</v>
      </c>
      <c r="X85" s="20">
        <f t="shared" si="47"/>
        <v>150.19200000000001</v>
      </c>
    </row>
    <row r="86" spans="1:24">
      <c r="B86" t="s">
        <v>67</v>
      </c>
      <c r="C86">
        <v>1.415</v>
      </c>
      <c r="E86">
        <v>1.1499999999999999</v>
      </c>
      <c r="F86">
        <v>198.12039999999999</v>
      </c>
      <c r="G86">
        <v>94.371200000000002</v>
      </c>
      <c r="H86">
        <v>16.021999999999998</v>
      </c>
      <c r="I86">
        <v>172.04300000000001</v>
      </c>
      <c r="J86">
        <v>162.994</v>
      </c>
      <c r="K86">
        <v>-1.0249999999999999</v>
      </c>
      <c r="L86" t="str">
        <f t="shared" si="33"/>
        <v>P24</v>
      </c>
      <c r="M86">
        <f t="shared" si="36"/>
        <v>2515262.9939999999</v>
      </c>
      <c r="N86">
        <f t="shared" si="37"/>
        <v>6859972.0429999996</v>
      </c>
      <c r="O86" s="1">
        <f t="shared" si="38"/>
        <v>150.17499999999998</v>
      </c>
      <c r="Q86">
        <f t="shared" si="42"/>
        <v>-6.6000000108033419E-2</v>
      </c>
      <c r="R86">
        <f t="shared" si="43"/>
        <v>0.15099999960511923</v>
      </c>
      <c r="S86">
        <f t="shared" si="44"/>
        <v>2.9999999999859028E-3</v>
      </c>
      <c r="U86" t="str">
        <f t="shared" si="40"/>
        <v>P24</v>
      </c>
      <c r="V86" s="20">
        <f t="shared" si="45"/>
        <v>2515263.0269999998</v>
      </c>
      <c r="W86" s="20">
        <f t="shared" si="46"/>
        <v>6859971.9674999993</v>
      </c>
      <c r="X86" s="20">
        <f t="shared" si="47"/>
        <v>150.17349999999999</v>
      </c>
    </row>
    <row r="88" spans="1:24">
      <c r="A88" s="1" t="s">
        <v>24</v>
      </c>
      <c r="E88">
        <v>197.303</v>
      </c>
      <c r="F88">
        <v>60.106000000000002</v>
      </c>
      <c r="G88">
        <v>1.52</v>
      </c>
      <c r="I88" s="1" t="s">
        <v>29</v>
      </c>
      <c r="J88" s="1">
        <f>G88+H7</f>
        <v>150.43</v>
      </c>
    </row>
    <row r="89" spans="1:24">
      <c r="C89" t="s">
        <v>29</v>
      </c>
      <c r="E89" t="s">
        <v>30</v>
      </c>
      <c r="F89" t="s">
        <v>31</v>
      </c>
      <c r="G89" t="s">
        <v>32</v>
      </c>
      <c r="H89" t="s">
        <v>33</v>
      </c>
      <c r="I89" t="s">
        <v>1</v>
      </c>
      <c r="J89" t="s">
        <v>2</v>
      </c>
      <c r="K89" t="s">
        <v>3</v>
      </c>
      <c r="Q89" t="s">
        <v>18</v>
      </c>
      <c r="R89" t="s">
        <v>17</v>
      </c>
      <c r="S89" t="s">
        <v>83</v>
      </c>
      <c r="T89" t="s">
        <v>18</v>
      </c>
      <c r="U89" t="s">
        <v>17</v>
      </c>
      <c r="V89" t="s">
        <v>83</v>
      </c>
    </row>
    <row r="90" spans="1:24">
      <c r="B90" t="s">
        <v>48</v>
      </c>
      <c r="C90">
        <v>1.52</v>
      </c>
      <c r="E90">
        <v>2.2999999999999998</v>
      </c>
      <c r="F90">
        <v>117.0223</v>
      </c>
      <c r="G90">
        <v>86.585099999999997</v>
      </c>
      <c r="H90">
        <v>126.24299999999999</v>
      </c>
      <c r="I90">
        <v>139.99100000000001</v>
      </c>
      <c r="J90">
        <v>172.39400000000001</v>
      </c>
      <c r="K90">
        <v>5.87</v>
      </c>
      <c r="L90" t="str">
        <f t="shared" ref="L90:L109" si="48">B90</f>
        <v>P17</v>
      </c>
      <c r="M90">
        <f t="shared" ref="M90" si="49">2515100+J90</f>
        <v>2515272.3939999999</v>
      </c>
      <c r="N90">
        <f t="shared" ref="N90" si="50">6859800+I90</f>
        <v>6859939.9910000004</v>
      </c>
      <c r="O90" s="1">
        <f>$H$7+K90</f>
        <v>154.78</v>
      </c>
      <c r="Q90">
        <f>M90-M57</f>
        <v>-1.0000000242143869E-2</v>
      </c>
      <c r="R90">
        <f t="shared" ref="R90:S90" si="51">N90-N57</f>
        <v>2.6000000536441803E-2</v>
      </c>
      <c r="S90">
        <f t="shared" si="51"/>
        <v>9.7000000000008413E-2</v>
      </c>
      <c r="T90">
        <f>M90-M45</f>
        <v>-3.7000000011175871E-2</v>
      </c>
      <c r="U90">
        <f t="shared" ref="U90:V90" si="52">N90-N45</f>
        <v>-2.5999999605119228E-2</v>
      </c>
      <c r="V90">
        <f t="shared" si="52"/>
        <v>0.10099999999999909</v>
      </c>
    </row>
    <row r="91" spans="1:24">
      <c r="B91" t="s">
        <v>22</v>
      </c>
      <c r="C91">
        <v>1.52</v>
      </c>
      <c r="E91">
        <v>2.2999999999999998</v>
      </c>
      <c r="F91">
        <v>116.41500000000001</v>
      </c>
      <c r="G91">
        <v>86.575400000000002</v>
      </c>
      <c r="H91">
        <v>124.539</v>
      </c>
      <c r="I91">
        <v>141.429</v>
      </c>
      <c r="J91">
        <v>171.21299999999999</v>
      </c>
      <c r="K91">
        <v>5.8140000000000001</v>
      </c>
      <c r="L91" t="str">
        <f t="shared" si="48"/>
        <v>K4</v>
      </c>
      <c r="M91">
        <f t="shared" ref="M91:M109" si="53">2515100+J91</f>
        <v>2515271.213</v>
      </c>
      <c r="N91">
        <f t="shared" ref="N91:N109" si="54">6859800+I91</f>
        <v>6859941.4289999995</v>
      </c>
      <c r="O91" s="1">
        <f t="shared" ref="O91:O109" si="55">$H$7+K91</f>
        <v>154.72399999999999</v>
      </c>
      <c r="Q91">
        <f>M91-M80</f>
        <v>4.6000000089406967E-2</v>
      </c>
      <c r="R91">
        <f t="shared" ref="R91:S91" si="56">N91-N80</f>
        <v>-0.10300000011920929</v>
      </c>
      <c r="S91">
        <f t="shared" si="56"/>
        <v>0.10200000000000387</v>
      </c>
      <c r="T91">
        <f>M91-B5</f>
        <v>-7.9999999143183231E-3</v>
      </c>
      <c r="U91">
        <f t="shared" ref="U91" si="57">N91-C5</f>
        <v>4.8999999649822712E-2</v>
      </c>
    </row>
    <row r="92" spans="1:24">
      <c r="B92" t="s">
        <v>42</v>
      </c>
      <c r="C92">
        <v>1.52</v>
      </c>
      <c r="E92">
        <v>2.2999999999999998</v>
      </c>
      <c r="F92">
        <v>116.3321</v>
      </c>
      <c r="G92">
        <v>87.040899999999993</v>
      </c>
      <c r="H92">
        <v>131.655</v>
      </c>
      <c r="I92">
        <v>138.52099999999999</v>
      </c>
      <c r="J92">
        <v>177.71799999999999</v>
      </c>
      <c r="K92">
        <v>5.952</v>
      </c>
      <c r="L92" t="str">
        <f t="shared" si="48"/>
        <v>P11</v>
      </c>
      <c r="M92">
        <f t="shared" si="53"/>
        <v>2515277.7179999999</v>
      </c>
      <c r="N92">
        <f t="shared" si="54"/>
        <v>6859938.5209999997</v>
      </c>
      <c r="O92" s="1">
        <f t="shared" si="55"/>
        <v>154.86199999999999</v>
      </c>
      <c r="Q92">
        <f>M92-M51</f>
        <v>-9.0000000782310963E-3</v>
      </c>
      <c r="R92">
        <f t="shared" ref="R92:S92" si="58">N92-N51</f>
        <v>4.2999999597668648E-2</v>
      </c>
      <c r="S92">
        <f t="shared" si="58"/>
        <v>9.4999999999998863E-2</v>
      </c>
      <c r="T92">
        <f>M92-M39</f>
        <v>-3.3999999985098839E-2</v>
      </c>
      <c r="U92">
        <f t="shared" ref="U92:V92" si="59">N92-N39</f>
        <v>-2.0000000484287739E-2</v>
      </c>
      <c r="V92">
        <f t="shared" si="59"/>
        <v>9.7999999999984766E-2</v>
      </c>
    </row>
    <row r="93" spans="1:24">
      <c r="B93" t="s">
        <v>64</v>
      </c>
      <c r="C93">
        <v>1.52</v>
      </c>
      <c r="E93">
        <v>2.2999999999999998</v>
      </c>
      <c r="F93">
        <v>97.390799999999999</v>
      </c>
      <c r="G93">
        <v>88.182000000000002</v>
      </c>
      <c r="H93">
        <v>124.38</v>
      </c>
      <c r="I93">
        <v>180.749</v>
      </c>
      <c r="J93">
        <v>183.32499999999999</v>
      </c>
      <c r="K93">
        <v>2.8980000000000001</v>
      </c>
      <c r="L93" t="str">
        <f t="shared" si="48"/>
        <v>P21</v>
      </c>
      <c r="M93">
        <f t="shared" si="53"/>
        <v>2515283.3250000002</v>
      </c>
      <c r="N93">
        <f t="shared" si="54"/>
        <v>6859980.7489999998</v>
      </c>
      <c r="O93" s="1">
        <f t="shared" si="55"/>
        <v>151.80799999999999</v>
      </c>
      <c r="Q93">
        <f>M93-M83</f>
        <v>5.8000000193715096E-2</v>
      </c>
      <c r="R93">
        <f t="shared" ref="R93:S93" si="60">N93-N83</f>
        <v>-0.11899999994784594</v>
      </c>
      <c r="S93">
        <f t="shared" si="60"/>
        <v>9.3000000000017735E-2</v>
      </c>
      <c r="T93">
        <f>M93-M73</f>
        <v>-9.9999969825148582E-4</v>
      </c>
      <c r="U93">
        <f t="shared" ref="U93:V93" si="61">N93-N73</f>
        <v>4.2999999597668648E-2</v>
      </c>
      <c r="V93">
        <f t="shared" si="61"/>
        <v>8.5999999999984311E-2</v>
      </c>
    </row>
    <row r="94" spans="1:24">
      <c r="B94" t="s">
        <v>23</v>
      </c>
      <c r="C94">
        <v>1.52</v>
      </c>
      <c r="E94">
        <v>2.2999999999999998</v>
      </c>
      <c r="F94">
        <v>95.243200000000002</v>
      </c>
      <c r="G94">
        <v>88.1952</v>
      </c>
      <c r="H94">
        <v>108.467</v>
      </c>
      <c r="I94">
        <v>187.084</v>
      </c>
      <c r="J94">
        <v>168.04499999999999</v>
      </c>
      <c r="K94">
        <v>2.379</v>
      </c>
      <c r="L94" t="str">
        <f t="shared" si="48"/>
        <v>K5</v>
      </c>
      <c r="M94">
        <f t="shared" si="53"/>
        <v>2515268.0449999999</v>
      </c>
      <c r="N94">
        <f t="shared" si="54"/>
        <v>6859987.0839999998</v>
      </c>
      <c r="O94" s="1">
        <f t="shared" si="55"/>
        <v>151.28899999999999</v>
      </c>
      <c r="Q94">
        <f>M94-B6</f>
        <v>4.6000000089406967E-2</v>
      </c>
      <c r="R94">
        <f>N94-C6</f>
        <v>-0.16700000036507845</v>
      </c>
    </row>
    <row r="95" spans="1:24">
      <c r="B95" t="s">
        <v>68</v>
      </c>
      <c r="C95">
        <v>1.52</v>
      </c>
      <c r="E95">
        <v>1.1499999999999999</v>
      </c>
      <c r="F95">
        <v>166.2329</v>
      </c>
      <c r="G95">
        <v>94.590699999999998</v>
      </c>
      <c r="H95">
        <v>16.899999999999999</v>
      </c>
      <c r="I95">
        <v>180.93899999999999</v>
      </c>
      <c r="J95">
        <v>64.067999999999998</v>
      </c>
      <c r="K95">
        <v>-1.0980000000000001</v>
      </c>
      <c r="L95" t="str">
        <f t="shared" si="48"/>
        <v>P25</v>
      </c>
      <c r="M95">
        <f t="shared" si="53"/>
        <v>2515164.068</v>
      </c>
      <c r="N95">
        <f t="shared" si="54"/>
        <v>6859980.9390000002</v>
      </c>
      <c r="O95" s="1">
        <f t="shared" si="55"/>
        <v>147.81199999999998</v>
      </c>
      <c r="Q95">
        <f>M95-M114</f>
        <v>1.0000001639127731E-3</v>
      </c>
      <c r="R95">
        <f t="shared" ref="R95:S95" si="62">N95-N114</f>
        <v>-1.5999999828636646E-2</v>
      </c>
      <c r="S95">
        <f t="shared" si="62"/>
        <v>-2.0000000000095497E-3</v>
      </c>
    </row>
    <row r="96" spans="1:24">
      <c r="B96" t="s">
        <v>69</v>
      </c>
      <c r="C96">
        <v>1.52</v>
      </c>
      <c r="E96">
        <v>1.1499999999999999</v>
      </c>
      <c r="F96">
        <v>210.25030000000001</v>
      </c>
      <c r="G96">
        <v>97.105699999999999</v>
      </c>
      <c r="H96">
        <v>9.9749999999999996</v>
      </c>
      <c r="I96">
        <v>188.768</v>
      </c>
      <c r="J96">
        <v>55.095999999999997</v>
      </c>
      <c r="K96">
        <v>-0.877</v>
      </c>
      <c r="L96" t="str">
        <f t="shared" si="48"/>
        <v>P26</v>
      </c>
      <c r="M96">
        <f t="shared" si="53"/>
        <v>2515155.0959999999</v>
      </c>
      <c r="N96">
        <f t="shared" si="54"/>
        <v>6859988.7680000002</v>
      </c>
      <c r="O96" s="1">
        <f t="shared" si="55"/>
        <v>148.03299999999999</v>
      </c>
      <c r="Q96">
        <f t="shared" ref="Q96:Q109" si="63">M96-M115</f>
        <v>0</v>
      </c>
      <c r="R96">
        <f t="shared" ref="R96:R109" si="64">N96-N115</f>
        <v>-2.0999999716877937E-2</v>
      </c>
      <c r="S96">
        <f t="shared" ref="S96:S109" si="65">O96-O115</f>
        <v>-1.0000000000047748E-3</v>
      </c>
    </row>
    <row r="97" spans="1:19">
      <c r="B97" t="s">
        <v>70</v>
      </c>
      <c r="C97">
        <v>1.52</v>
      </c>
      <c r="E97">
        <v>1.1499999999999999</v>
      </c>
      <c r="F97">
        <v>275.22230000000002</v>
      </c>
      <c r="G97">
        <v>94.2029</v>
      </c>
      <c r="H97">
        <v>8.23</v>
      </c>
      <c r="I97">
        <v>198.072</v>
      </c>
      <c r="J97">
        <v>51.935000000000002</v>
      </c>
      <c r="K97">
        <v>-0.253</v>
      </c>
      <c r="L97" t="str">
        <f t="shared" si="48"/>
        <v>P27</v>
      </c>
      <c r="M97">
        <f t="shared" si="53"/>
        <v>2515151.9350000001</v>
      </c>
      <c r="N97">
        <f t="shared" si="54"/>
        <v>6859998.0719999997</v>
      </c>
      <c r="O97" s="1">
        <f t="shared" si="55"/>
        <v>148.65700000000001</v>
      </c>
      <c r="Q97">
        <f t="shared" si="63"/>
        <v>-1.999999862164259E-3</v>
      </c>
      <c r="R97">
        <f t="shared" si="64"/>
        <v>-1.5000000596046448E-2</v>
      </c>
      <c r="S97">
        <f t="shared" si="65"/>
        <v>0</v>
      </c>
    </row>
    <row r="98" spans="1:19">
      <c r="B98" t="s">
        <v>71</v>
      </c>
      <c r="C98">
        <v>1.52</v>
      </c>
      <c r="E98">
        <v>1.1499999999999999</v>
      </c>
      <c r="F98">
        <v>306.34539999999998</v>
      </c>
      <c r="G98">
        <v>90.180599999999998</v>
      </c>
      <c r="H98">
        <v>16.164999999999999</v>
      </c>
      <c r="I98">
        <v>206.93700000000001</v>
      </c>
      <c r="J98">
        <v>47.125999999999998</v>
      </c>
      <c r="K98">
        <v>0.28399999999999997</v>
      </c>
      <c r="L98" t="str">
        <f t="shared" si="48"/>
        <v>P28</v>
      </c>
      <c r="M98">
        <f t="shared" si="53"/>
        <v>2515147.1260000002</v>
      </c>
      <c r="N98">
        <f t="shared" si="54"/>
        <v>6860006.9369999999</v>
      </c>
      <c r="O98" s="1">
        <f t="shared" si="55"/>
        <v>149.19399999999999</v>
      </c>
      <c r="Q98">
        <f t="shared" si="63"/>
        <v>-6.0000000521540642E-3</v>
      </c>
      <c r="R98">
        <f t="shared" si="64"/>
        <v>-9.0000005438923836E-3</v>
      </c>
      <c r="S98">
        <f t="shared" si="65"/>
        <v>1.999999999981128E-3</v>
      </c>
    </row>
    <row r="99" spans="1:19">
      <c r="B99" t="s">
        <v>72</v>
      </c>
      <c r="C99">
        <v>1.52</v>
      </c>
      <c r="E99">
        <v>1.1499999999999999</v>
      </c>
      <c r="F99">
        <v>312.43040000000002</v>
      </c>
      <c r="G99">
        <v>89.483800000000002</v>
      </c>
      <c r="H99">
        <v>20.667000000000002</v>
      </c>
      <c r="I99">
        <v>211.32400000000001</v>
      </c>
      <c r="J99">
        <v>44.921999999999997</v>
      </c>
      <c r="K99">
        <v>0.438</v>
      </c>
      <c r="L99" t="str">
        <f t="shared" si="48"/>
        <v>P29</v>
      </c>
      <c r="M99">
        <f t="shared" si="53"/>
        <v>2515144.9219999998</v>
      </c>
      <c r="N99">
        <f t="shared" si="54"/>
        <v>6860011.324</v>
      </c>
      <c r="O99" s="1">
        <f t="shared" si="55"/>
        <v>149.34799999999998</v>
      </c>
      <c r="Q99">
        <f t="shared" si="63"/>
        <v>-1.3000000268220901E-2</v>
      </c>
      <c r="R99">
        <f t="shared" si="64"/>
        <v>-1.5999999828636646E-2</v>
      </c>
      <c r="S99">
        <f t="shared" si="65"/>
        <v>-1.0000000000047748E-3</v>
      </c>
    </row>
    <row r="100" spans="1:19">
      <c r="B100" t="s">
        <v>73</v>
      </c>
      <c r="C100">
        <v>1.52</v>
      </c>
      <c r="E100">
        <v>1.1499999999999999</v>
      </c>
      <c r="F100">
        <v>321.50529999999998</v>
      </c>
      <c r="G100">
        <v>89.050899999999999</v>
      </c>
      <c r="H100">
        <v>23.239000000000001</v>
      </c>
      <c r="I100">
        <v>215.57599999999999</v>
      </c>
      <c r="J100">
        <v>45.752000000000002</v>
      </c>
      <c r="K100">
        <v>0.74</v>
      </c>
      <c r="L100" t="str">
        <f t="shared" si="48"/>
        <v>P30</v>
      </c>
      <c r="M100">
        <f t="shared" si="53"/>
        <v>2515145.7519999999</v>
      </c>
      <c r="N100">
        <f t="shared" si="54"/>
        <v>6860015.5760000004</v>
      </c>
      <c r="O100" s="1">
        <f t="shared" si="55"/>
        <v>149.65</v>
      </c>
      <c r="Q100">
        <f t="shared" si="63"/>
        <v>-3.0000000260770321E-3</v>
      </c>
      <c r="R100">
        <f t="shared" si="64"/>
        <v>-1.4999999664723873E-2</v>
      </c>
      <c r="S100">
        <f t="shared" si="65"/>
        <v>-2.9999999999859028E-3</v>
      </c>
    </row>
    <row r="101" spans="1:19">
      <c r="B101" t="s">
        <v>74</v>
      </c>
      <c r="C101">
        <v>1.52</v>
      </c>
      <c r="E101">
        <v>1.1499999999999999</v>
      </c>
      <c r="F101">
        <v>322.23219999999998</v>
      </c>
      <c r="G101">
        <v>89.224199999999996</v>
      </c>
      <c r="H101">
        <v>26.016999999999999</v>
      </c>
      <c r="I101">
        <v>217.91300000000001</v>
      </c>
      <c r="J101">
        <v>44.228999999999999</v>
      </c>
      <c r="K101">
        <v>0.65200000000000002</v>
      </c>
      <c r="L101" t="str">
        <f t="shared" si="48"/>
        <v>P31</v>
      </c>
      <c r="M101">
        <f t="shared" si="53"/>
        <v>2515144.2289999998</v>
      </c>
      <c r="N101">
        <f t="shared" si="54"/>
        <v>6860017.9129999997</v>
      </c>
      <c r="O101" s="1">
        <f t="shared" si="55"/>
        <v>149.56199999999998</v>
      </c>
      <c r="Q101">
        <f t="shared" si="63"/>
        <v>-1.3999999966472387E-2</v>
      </c>
      <c r="R101">
        <f t="shared" si="64"/>
        <v>-2.199999988079071E-2</v>
      </c>
      <c r="S101">
        <f t="shared" si="65"/>
        <v>4.9999999999954525E-3</v>
      </c>
    </row>
    <row r="102" spans="1:19">
      <c r="B102" t="s">
        <v>75</v>
      </c>
      <c r="C102">
        <v>1.52</v>
      </c>
      <c r="E102">
        <v>1.1499999999999999</v>
      </c>
      <c r="F102">
        <v>335.39139999999998</v>
      </c>
      <c r="G102">
        <v>88.065899999999999</v>
      </c>
      <c r="H102">
        <v>21.009</v>
      </c>
      <c r="I102">
        <v>216.434</v>
      </c>
      <c r="J102">
        <v>51.45</v>
      </c>
      <c r="K102">
        <v>1.06</v>
      </c>
      <c r="L102" t="str">
        <f t="shared" si="48"/>
        <v>P32</v>
      </c>
      <c r="M102">
        <f t="shared" si="53"/>
        <v>2515151.4500000002</v>
      </c>
      <c r="N102">
        <f t="shared" si="54"/>
        <v>6860016.4340000004</v>
      </c>
      <c r="O102" s="1">
        <f t="shared" si="55"/>
        <v>149.97</v>
      </c>
      <c r="Q102">
        <f t="shared" si="63"/>
        <v>-5.9999995864927769E-3</v>
      </c>
      <c r="R102">
        <f t="shared" si="64"/>
        <v>-1.2999999336898327E-2</v>
      </c>
      <c r="S102">
        <f t="shared" si="65"/>
        <v>1.0000000000047748E-3</v>
      </c>
    </row>
    <row r="103" spans="1:19">
      <c r="B103" t="s">
        <v>76</v>
      </c>
      <c r="C103">
        <v>1.52</v>
      </c>
      <c r="E103">
        <v>1.1499999999999999</v>
      </c>
      <c r="F103">
        <v>334.55270000000002</v>
      </c>
      <c r="G103">
        <v>88.065899999999999</v>
      </c>
      <c r="H103">
        <v>18.994</v>
      </c>
      <c r="I103">
        <v>214.49799999999999</v>
      </c>
      <c r="J103">
        <v>52.061</v>
      </c>
      <c r="K103">
        <v>0.99399999999999999</v>
      </c>
      <c r="L103" t="str">
        <f t="shared" si="48"/>
        <v>P33</v>
      </c>
      <c r="M103">
        <f t="shared" si="53"/>
        <v>2515152.0610000002</v>
      </c>
      <c r="N103">
        <f t="shared" si="54"/>
        <v>6860014.4979999997</v>
      </c>
      <c r="O103" s="1">
        <f t="shared" si="55"/>
        <v>149.904</v>
      </c>
      <c r="Q103">
        <f t="shared" si="63"/>
        <v>-8.999999612569809E-3</v>
      </c>
      <c r="R103">
        <f t="shared" si="64"/>
        <v>-2.4000000208616257E-2</v>
      </c>
      <c r="S103">
        <f t="shared" si="65"/>
        <v>-4.9999999999954525E-3</v>
      </c>
    </row>
    <row r="104" spans="1:19">
      <c r="B104" t="s">
        <v>77</v>
      </c>
      <c r="C104">
        <v>1.52</v>
      </c>
      <c r="E104">
        <v>1.1499999999999999</v>
      </c>
      <c r="F104">
        <v>337.54180000000002</v>
      </c>
      <c r="G104">
        <v>87.511399999999995</v>
      </c>
      <c r="H104">
        <v>14.925000000000001</v>
      </c>
      <c r="I104">
        <v>211.12299999999999</v>
      </c>
      <c r="J104">
        <v>54.496000000000002</v>
      </c>
      <c r="K104">
        <v>0.92800000000000005</v>
      </c>
      <c r="L104" t="str">
        <f t="shared" si="48"/>
        <v>P34</v>
      </c>
      <c r="M104">
        <f t="shared" si="53"/>
        <v>2515154.4959999998</v>
      </c>
      <c r="N104">
        <f t="shared" si="54"/>
        <v>6860011.1229999997</v>
      </c>
      <c r="O104" s="1">
        <f t="shared" si="55"/>
        <v>149.83799999999999</v>
      </c>
      <c r="Q104">
        <f t="shared" si="63"/>
        <v>-1.0000000242143869E-2</v>
      </c>
      <c r="R104">
        <f t="shared" si="64"/>
        <v>-2.199999988079071E-2</v>
      </c>
      <c r="S104">
        <f t="shared" si="65"/>
        <v>-3.9999999999906777E-3</v>
      </c>
    </row>
    <row r="105" spans="1:19">
      <c r="B105" t="s">
        <v>78</v>
      </c>
      <c r="C105">
        <v>1.52</v>
      </c>
      <c r="E105">
        <v>1.1499999999999999</v>
      </c>
      <c r="F105">
        <v>347.07420000000002</v>
      </c>
      <c r="G105">
        <v>87.383099999999999</v>
      </c>
      <c r="H105">
        <v>10.509</v>
      </c>
      <c r="I105">
        <v>207.54</v>
      </c>
      <c r="J105">
        <v>57.767000000000003</v>
      </c>
      <c r="K105">
        <v>0.80200000000000005</v>
      </c>
      <c r="L105" t="str">
        <f t="shared" si="48"/>
        <v>P35</v>
      </c>
      <c r="M105">
        <f t="shared" si="53"/>
        <v>2515157.767</v>
      </c>
      <c r="N105">
        <f t="shared" si="54"/>
        <v>6860007.54</v>
      </c>
      <c r="O105" s="1">
        <f t="shared" si="55"/>
        <v>149.71199999999999</v>
      </c>
      <c r="Q105">
        <f t="shared" si="63"/>
        <v>1.999999862164259E-3</v>
      </c>
      <c r="R105">
        <f t="shared" si="64"/>
        <v>-3.1000000424683094E-2</v>
      </c>
      <c r="S105">
        <f t="shared" si="65"/>
        <v>-1.0000000000047748E-3</v>
      </c>
    </row>
    <row r="106" spans="1:19">
      <c r="B106" t="s">
        <v>79</v>
      </c>
      <c r="C106">
        <v>1.52</v>
      </c>
      <c r="E106">
        <v>1.1499999999999999</v>
      </c>
      <c r="F106">
        <v>25.041799999999999</v>
      </c>
      <c r="G106">
        <v>86.072000000000003</v>
      </c>
      <c r="H106">
        <v>11.217000000000001</v>
      </c>
      <c r="I106">
        <v>207.441</v>
      </c>
      <c r="J106">
        <v>64.849000000000004</v>
      </c>
      <c r="K106">
        <v>1.1279999999999999</v>
      </c>
      <c r="L106" t="str">
        <f t="shared" si="48"/>
        <v>P36</v>
      </c>
      <c r="M106">
        <f t="shared" si="53"/>
        <v>2515164.8489999999</v>
      </c>
      <c r="N106">
        <f t="shared" si="54"/>
        <v>6860007.4409999996</v>
      </c>
      <c r="O106" s="1">
        <f t="shared" si="55"/>
        <v>150.03799999999998</v>
      </c>
      <c r="Q106">
        <f t="shared" si="63"/>
        <v>-1.2000000104308128E-2</v>
      </c>
      <c r="R106">
        <f t="shared" si="64"/>
        <v>-1.6999999992549419E-2</v>
      </c>
      <c r="S106">
        <f t="shared" si="65"/>
        <v>-3.0000000000143245E-3</v>
      </c>
    </row>
    <row r="107" spans="1:19">
      <c r="B107" t="s">
        <v>80</v>
      </c>
      <c r="C107">
        <v>1.52</v>
      </c>
      <c r="E107">
        <v>1.1499999999999999</v>
      </c>
      <c r="F107">
        <v>28.512599999999999</v>
      </c>
      <c r="G107">
        <v>89.1708</v>
      </c>
      <c r="H107">
        <v>4.8650000000000002</v>
      </c>
      <c r="I107">
        <v>201.56399999999999</v>
      </c>
      <c r="J107">
        <v>62.454000000000001</v>
      </c>
      <c r="K107">
        <v>0.43</v>
      </c>
      <c r="L107" t="str">
        <f t="shared" si="48"/>
        <v>P37</v>
      </c>
      <c r="M107">
        <f t="shared" si="53"/>
        <v>2515162.4539999999</v>
      </c>
      <c r="N107">
        <f t="shared" si="54"/>
        <v>6860001.5640000002</v>
      </c>
      <c r="O107" s="1">
        <f t="shared" si="55"/>
        <v>149.34</v>
      </c>
      <c r="Q107">
        <f t="shared" si="63"/>
        <v>1.999999862164259E-3</v>
      </c>
      <c r="R107">
        <f t="shared" si="64"/>
        <v>-2.3000000044703484E-2</v>
      </c>
      <c r="S107">
        <f t="shared" si="65"/>
        <v>-1.999999999981128E-3</v>
      </c>
    </row>
    <row r="108" spans="1:19">
      <c r="B108" t="s">
        <v>81</v>
      </c>
      <c r="C108">
        <v>1.52</v>
      </c>
      <c r="E108">
        <v>1.1499999999999999</v>
      </c>
      <c r="F108">
        <v>98.500699999999995</v>
      </c>
      <c r="G108">
        <v>92.181600000000003</v>
      </c>
      <c r="H108">
        <v>6.7039999999999997</v>
      </c>
      <c r="I108">
        <v>196.274</v>
      </c>
      <c r="J108">
        <v>66.725999999999999</v>
      </c>
      <c r="K108">
        <v>0.1</v>
      </c>
      <c r="L108" t="str">
        <f t="shared" si="48"/>
        <v>P38</v>
      </c>
      <c r="M108">
        <f t="shared" si="53"/>
        <v>2515166.7259999998</v>
      </c>
      <c r="N108">
        <f t="shared" si="54"/>
        <v>6859996.2740000002</v>
      </c>
      <c r="O108" s="1">
        <f t="shared" si="55"/>
        <v>149.01</v>
      </c>
      <c r="Q108">
        <f t="shared" si="63"/>
        <v>1.4999999664723873E-2</v>
      </c>
      <c r="R108">
        <f t="shared" si="64"/>
        <v>-1.8000000156462193E-2</v>
      </c>
      <c r="S108">
        <f t="shared" si="65"/>
        <v>2.0000000000095497E-3</v>
      </c>
    </row>
    <row r="109" spans="1:19">
      <c r="B109" t="s">
        <v>82</v>
      </c>
      <c r="C109">
        <v>1.52</v>
      </c>
      <c r="E109">
        <v>1.1499999999999999</v>
      </c>
      <c r="F109">
        <v>123.27509999999999</v>
      </c>
      <c r="G109">
        <v>91.371600000000001</v>
      </c>
      <c r="H109">
        <v>17.010999999999999</v>
      </c>
      <c r="I109">
        <v>187.92699999999999</v>
      </c>
      <c r="J109">
        <v>74.292000000000002</v>
      </c>
      <c r="K109">
        <v>-0.111</v>
      </c>
      <c r="L109" t="str">
        <f t="shared" si="48"/>
        <v>P39</v>
      </c>
      <c r="M109">
        <f t="shared" si="53"/>
        <v>2515174.2919999999</v>
      </c>
      <c r="N109">
        <f t="shared" si="54"/>
        <v>6859987.9270000001</v>
      </c>
      <c r="O109" s="1">
        <f t="shared" si="55"/>
        <v>148.79900000000001</v>
      </c>
      <c r="Q109">
        <f t="shared" si="63"/>
        <v>7.9999999143183231E-3</v>
      </c>
      <c r="R109">
        <f t="shared" si="64"/>
        <v>-3.9999997243285179E-3</v>
      </c>
      <c r="S109">
        <f t="shared" si="65"/>
        <v>-9.9999999997635314E-4</v>
      </c>
    </row>
    <row r="111" spans="1:19">
      <c r="A111" s="1" t="s">
        <v>25</v>
      </c>
      <c r="E111">
        <v>199.68100000000001</v>
      </c>
      <c r="F111">
        <v>76.436999999999998</v>
      </c>
      <c r="G111">
        <v>1.51</v>
      </c>
      <c r="I111" s="1" t="s">
        <v>29</v>
      </c>
      <c r="J111" s="1">
        <f>H8+G111</f>
        <v>151.35999999999999</v>
      </c>
    </row>
    <row r="112" spans="1:19">
      <c r="C112" t="s">
        <v>29</v>
      </c>
      <c r="E112" t="s">
        <v>30</v>
      </c>
      <c r="F112" t="s">
        <v>31</v>
      </c>
      <c r="G112" t="s">
        <v>32</v>
      </c>
      <c r="H112" t="s">
        <v>33</v>
      </c>
      <c r="I112" t="s">
        <v>1</v>
      </c>
      <c r="J112" t="s">
        <v>2</v>
      </c>
      <c r="K112" t="s">
        <v>3</v>
      </c>
    </row>
    <row r="113" spans="2:19">
      <c r="B113" t="s">
        <v>24</v>
      </c>
      <c r="C113">
        <v>1.51</v>
      </c>
      <c r="E113">
        <v>1.1499999999999999</v>
      </c>
      <c r="F113">
        <v>261.4529</v>
      </c>
      <c r="G113">
        <v>94.253500000000003</v>
      </c>
      <c r="H113">
        <v>16.545999999999999</v>
      </c>
      <c r="I113">
        <v>197.316</v>
      </c>
      <c r="J113">
        <v>60.11</v>
      </c>
      <c r="K113">
        <v>-0.91700000000000004</v>
      </c>
      <c r="M113">
        <f t="shared" ref="M113" si="66">2515100+J113</f>
        <v>2515160.11</v>
      </c>
      <c r="N113">
        <f t="shared" ref="N113" si="67">6859800+I113</f>
        <v>6859997.3159999996</v>
      </c>
      <c r="O113" s="1">
        <f>$H$8+K113</f>
        <v>148.93299999999999</v>
      </c>
      <c r="Q113">
        <f>M113-B7</f>
        <v>-1.3999999966472387E-2</v>
      </c>
      <c r="R113">
        <f>N113-C7</f>
        <v>-1.9000000320374966E-2</v>
      </c>
      <c r="S113">
        <f>O113-H7</f>
        <v>2.2999999999996135E-2</v>
      </c>
    </row>
    <row r="114" spans="2:19">
      <c r="B114" t="s">
        <v>68</v>
      </c>
      <c r="C114">
        <v>1.51</v>
      </c>
      <c r="E114">
        <v>1.1499999999999999</v>
      </c>
      <c r="F114">
        <v>213.26509999999999</v>
      </c>
      <c r="G114">
        <v>96.053899999999999</v>
      </c>
      <c r="H114">
        <v>22.57</v>
      </c>
      <c r="I114">
        <v>180.95500000000001</v>
      </c>
      <c r="J114">
        <v>64.066999999999993</v>
      </c>
      <c r="K114">
        <v>-2.036</v>
      </c>
      <c r="M114">
        <f t="shared" ref="M114:M128" si="68">2515100+J114</f>
        <v>2515164.0669999998</v>
      </c>
      <c r="N114">
        <f t="shared" ref="N114:N128" si="69">6859800+I114</f>
        <v>6859980.9550000001</v>
      </c>
      <c r="O114" s="1">
        <f t="shared" ref="O114:O128" si="70">$H$8+K114</f>
        <v>147.81399999999999</v>
      </c>
    </row>
    <row r="115" spans="2:19">
      <c r="B115" t="s">
        <v>69</v>
      </c>
      <c r="C115">
        <v>1.51</v>
      </c>
      <c r="E115">
        <v>1.1499999999999999</v>
      </c>
      <c r="F115">
        <v>242.57429999999999</v>
      </c>
      <c r="G115">
        <v>95.112399999999994</v>
      </c>
      <c r="H115">
        <v>24.058</v>
      </c>
      <c r="I115">
        <v>188.78899999999999</v>
      </c>
      <c r="J115">
        <v>55.095999999999997</v>
      </c>
      <c r="K115">
        <v>-1.8160000000000001</v>
      </c>
      <c r="M115">
        <f t="shared" si="68"/>
        <v>2515155.0959999999</v>
      </c>
      <c r="N115">
        <f t="shared" si="69"/>
        <v>6859988.7889999999</v>
      </c>
      <c r="O115" s="1">
        <f t="shared" si="70"/>
        <v>148.03399999999999</v>
      </c>
    </row>
    <row r="116" spans="2:19">
      <c r="B116" t="s">
        <v>70</v>
      </c>
      <c r="C116">
        <v>1.51</v>
      </c>
      <c r="E116">
        <v>1.1499999999999999</v>
      </c>
      <c r="F116">
        <v>266.16430000000003</v>
      </c>
      <c r="G116">
        <v>93.371200000000002</v>
      </c>
      <c r="H116">
        <v>24.600999999999999</v>
      </c>
      <c r="I116">
        <v>198.08699999999999</v>
      </c>
      <c r="J116">
        <v>51.936999999999998</v>
      </c>
      <c r="K116">
        <v>-1.1930000000000001</v>
      </c>
      <c r="M116">
        <f t="shared" si="68"/>
        <v>2515151.9369999999</v>
      </c>
      <c r="N116">
        <f t="shared" si="69"/>
        <v>6859998.0870000003</v>
      </c>
      <c r="O116" s="1">
        <f t="shared" si="70"/>
        <v>148.65699999999998</v>
      </c>
    </row>
    <row r="117" spans="2:19">
      <c r="B117" t="s">
        <v>71</v>
      </c>
      <c r="C117">
        <v>1.51</v>
      </c>
      <c r="E117">
        <v>1.1499999999999999</v>
      </c>
      <c r="F117">
        <v>283.55250000000001</v>
      </c>
      <c r="G117">
        <v>91.555400000000006</v>
      </c>
      <c r="H117">
        <v>30.207999999999998</v>
      </c>
      <c r="I117">
        <v>206.946</v>
      </c>
      <c r="J117">
        <v>47.131999999999998</v>
      </c>
      <c r="K117">
        <v>-0.65800000000000003</v>
      </c>
      <c r="M117">
        <f t="shared" si="68"/>
        <v>2515147.1320000002</v>
      </c>
      <c r="N117">
        <f t="shared" si="69"/>
        <v>6860006.9460000005</v>
      </c>
      <c r="O117" s="1">
        <f t="shared" si="70"/>
        <v>149.19200000000001</v>
      </c>
    </row>
    <row r="118" spans="2:19">
      <c r="B118" t="s">
        <v>72</v>
      </c>
      <c r="C118">
        <v>1.51</v>
      </c>
      <c r="E118">
        <v>1.1499999999999999</v>
      </c>
      <c r="F118">
        <v>290.18340000000001</v>
      </c>
      <c r="G118">
        <v>91.280900000000003</v>
      </c>
      <c r="H118">
        <v>33.600999999999999</v>
      </c>
      <c r="I118">
        <v>211.34</v>
      </c>
      <c r="J118">
        <v>44.935000000000002</v>
      </c>
      <c r="K118">
        <v>-0.501</v>
      </c>
      <c r="M118">
        <f t="shared" si="68"/>
        <v>2515144.9350000001</v>
      </c>
      <c r="N118">
        <f t="shared" si="69"/>
        <v>6860011.3399999999</v>
      </c>
      <c r="O118" s="1">
        <f t="shared" si="70"/>
        <v>149.34899999999999</v>
      </c>
    </row>
    <row r="119" spans="2:19">
      <c r="B119" t="s">
        <v>73</v>
      </c>
      <c r="C119">
        <v>1.51</v>
      </c>
      <c r="E119">
        <v>1.1499999999999999</v>
      </c>
      <c r="F119">
        <v>297.24310000000003</v>
      </c>
      <c r="G119">
        <v>90.552800000000005</v>
      </c>
      <c r="H119">
        <v>34.564999999999998</v>
      </c>
      <c r="I119">
        <v>215.59100000000001</v>
      </c>
      <c r="J119">
        <v>45.755000000000003</v>
      </c>
      <c r="K119">
        <v>-0.19700000000000001</v>
      </c>
      <c r="M119">
        <f t="shared" si="68"/>
        <v>2515145.7549999999</v>
      </c>
      <c r="N119">
        <f t="shared" si="69"/>
        <v>6860015.591</v>
      </c>
      <c r="O119" s="1">
        <f t="shared" si="70"/>
        <v>149.65299999999999</v>
      </c>
    </row>
    <row r="120" spans="2:19">
      <c r="B120" t="s">
        <v>74</v>
      </c>
      <c r="C120">
        <v>1.51</v>
      </c>
      <c r="E120">
        <v>2.2999999999999998</v>
      </c>
      <c r="F120">
        <v>299.3313</v>
      </c>
      <c r="G120">
        <v>89.135499999999993</v>
      </c>
      <c r="H120">
        <v>37.012</v>
      </c>
      <c r="I120">
        <v>217.935</v>
      </c>
      <c r="J120">
        <v>44.243000000000002</v>
      </c>
      <c r="K120">
        <v>-0.29299999999999998</v>
      </c>
      <c r="M120">
        <f t="shared" si="68"/>
        <v>2515144.2429999998</v>
      </c>
      <c r="N120">
        <f t="shared" si="69"/>
        <v>6860017.9349999996</v>
      </c>
      <c r="O120" s="1">
        <f t="shared" si="70"/>
        <v>149.55699999999999</v>
      </c>
    </row>
    <row r="121" spans="2:19">
      <c r="B121" t="s">
        <v>75</v>
      </c>
      <c r="C121">
        <v>1.51</v>
      </c>
      <c r="E121">
        <v>2.2999999999999998</v>
      </c>
      <c r="F121">
        <v>303.52080000000001</v>
      </c>
      <c r="G121">
        <v>88.160799999999995</v>
      </c>
      <c r="H121">
        <v>30.099</v>
      </c>
      <c r="I121">
        <v>216.447</v>
      </c>
      <c r="J121">
        <v>51.456000000000003</v>
      </c>
      <c r="K121">
        <v>0.11899999999999999</v>
      </c>
      <c r="M121">
        <f t="shared" si="68"/>
        <v>2515151.4559999998</v>
      </c>
      <c r="N121">
        <f t="shared" si="69"/>
        <v>6860016.4469999997</v>
      </c>
      <c r="O121" s="1">
        <f t="shared" si="70"/>
        <v>149.96899999999999</v>
      </c>
    </row>
    <row r="122" spans="2:19">
      <c r="B122" t="s">
        <v>76</v>
      </c>
      <c r="C122">
        <v>1.51</v>
      </c>
      <c r="E122">
        <v>2.2999999999999998</v>
      </c>
      <c r="F122">
        <v>301.20440000000002</v>
      </c>
      <c r="G122">
        <v>88.1738</v>
      </c>
      <c r="H122">
        <v>28.542999999999999</v>
      </c>
      <c r="I122">
        <v>214.52199999999999</v>
      </c>
      <c r="J122">
        <v>52.07</v>
      </c>
      <c r="K122">
        <v>5.8999999999999997E-2</v>
      </c>
      <c r="M122">
        <f t="shared" si="68"/>
        <v>2515152.0699999998</v>
      </c>
      <c r="N122">
        <f t="shared" si="69"/>
        <v>6860014.5219999999</v>
      </c>
      <c r="O122" s="1">
        <f t="shared" si="70"/>
        <v>149.90899999999999</v>
      </c>
    </row>
    <row r="123" spans="2:19">
      <c r="B123" t="s">
        <v>77</v>
      </c>
      <c r="C123">
        <v>1.51</v>
      </c>
      <c r="E123">
        <v>2.2999999999999998</v>
      </c>
      <c r="F123">
        <v>297.35520000000002</v>
      </c>
      <c r="G123">
        <v>88.113100000000003</v>
      </c>
      <c r="H123">
        <v>24.759</v>
      </c>
      <c r="I123">
        <v>211.14500000000001</v>
      </c>
      <c r="J123">
        <v>54.506</v>
      </c>
      <c r="K123">
        <v>-8.0000000000000002E-3</v>
      </c>
      <c r="M123">
        <f t="shared" si="68"/>
        <v>2515154.5060000001</v>
      </c>
      <c r="N123">
        <f t="shared" si="69"/>
        <v>6860011.1449999996</v>
      </c>
      <c r="O123" s="1">
        <f t="shared" si="70"/>
        <v>149.84199999999998</v>
      </c>
    </row>
    <row r="124" spans="2:19">
      <c r="B124" t="s">
        <v>78</v>
      </c>
      <c r="C124">
        <v>1.51</v>
      </c>
      <c r="E124">
        <v>2.2999999999999998</v>
      </c>
      <c r="F124">
        <v>292.54289999999997</v>
      </c>
      <c r="G124">
        <v>88.092299999999994</v>
      </c>
      <c r="H124">
        <v>20.280999999999999</v>
      </c>
      <c r="I124">
        <v>207.571</v>
      </c>
      <c r="J124">
        <v>57.765000000000001</v>
      </c>
      <c r="K124">
        <v>-0.13700000000000001</v>
      </c>
      <c r="M124">
        <f t="shared" si="68"/>
        <v>2515157.7650000001</v>
      </c>
      <c r="N124">
        <f t="shared" si="69"/>
        <v>6860007.5710000005</v>
      </c>
      <c r="O124" s="1">
        <f t="shared" si="70"/>
        <v>149.71299999999999</v>
      </c>
    </row>
    <row r="125" spans="2:19">
      <c r="B125" t="s">
        <v>79</v>
      </c>
      <c r="C125">
        <v>1.51</v>
      </c>
      <c r="E125">
        <v>2.2999999999999998</v>
      </c>
      <c r="F125">
        <v>303.53410000000002</v>
      </c>
      <c r="G125">
        <v>85.583299999999994</v>
      </c>
      <c r="H125">
        <v>13.98</v>
      </c>
      <c r="I125">
        <v>207.458</v>
      </c>
      <c r="J125">
        <v>64.861000000000004</v>
      </c>
      <c r="K125">
        <v>0.191</v>
      </c>
      <c r="M125">
        <f t="shared" si="68"/>
        <v>2515164.861</v>
      </c>
      <c r="N125">
        <f t="shared" si="69"/>
        <v>6860007.4579999996</v>
      </c>
      <c r="O125" s="1">
        <f t="shared" si="70"/>
        <v>150.041</v>
      </c>
    </row>
    <row r="126" spans="2:19">
      <c r="B126" t="s">
        <v>80</v>
      </c>
      <c r="C126">
        <v>1.51</v>
      </c>
      <c r="E126">
        <v>2.2999999999999998</v>
      </c>
      <c r="F126">
        <v>277.45409999999998</v>
      </c>
      <c r="G126">
        <v>88.513400000000004</v>
      </c>
      <c r="H126">
        <v>14.116</v>
      </c>
      <c r="I126">
        <v>201.58699999999999</v>
      </c>
      <c r="J126">
        <v>62.451999999999998</v>
      </c>
      <c r="K126">
        <v>-0.50800000000000001</v>
      </c>
      <c r="M126">
        <f t="shared" si="68"/>
        <v>2515162.452</v>
      </c>
      <c r="N126">
        <f t="shared" si="69"/>
        <v>6860001.5870000003</v>
      </c>
      <c r="O126" s="1">
        <f t="shared" si="70"/>
        <v>149.34199999999998</v>
      </c>
    </row>
    <row r="127" spans="2:19">
      <c r="B127" t="s">
        <v>81</v>
      </c>
      <c r="C127">
        <v>1.51</v>
      </c>
      <c r="E127">
        <v>2.2999999999999998</v>
      </c>
      <c r="F127">
        <v>250.47210000000001</v>
      </c>
      <c r="G127">
        <v>90.172300000000007</v>
      </c>
      <c r="H127">
        <v>10.298999999999999</v>
      </c>
      <c r="I127">
        <v>196.292</v>
      </c>
      <c r="J127">
        <v>66.710999999999999</v>
      </c>
      <c r="K127">
        <v>-0.84199999999999997</v>
      </c>
      <c r="M127">
        <f t="shared" si="68"/>
        <v>2515166.7110000001</v>
      </c>
      <c r="N127">
        <f t="shared" si="69"/>
        <v>6859996.2920000004</v>
      </c>
      <c r="O127" s="1">
        <f t="shared" si="70"/>
        <v>149.00799999999998</v>
      </c>
    </row>
    <row r="128" spans="2:19">
      <c r="B128" t="s">
        <v>82</v>
      </c>
      <c r="C128">
        <v>1.51</v>
      </c>
      <c r="E128">
        <v>2.2999999999999998</v>
      </c>
      <c r="F128">
        <v>190.22579999999999</v>
      </c>
      <c r="G128">
        <v>91.144999999999996</v>
      </c>
      <c r="H128">
        <v>11.948</v>
      </c>
      <c r="I128">
        <v>187.93100000000001</v>
      </c>
      <c r="J128">
        <v>74.284000000000006</v>
      </c>
      <c r="K128">
        <v>-1.05</v>
      </c>
      <c r="M128">
        <f t="shared" si="68"/>
        <v>2515174.284</v>
      </c>
      <c r="N128">
        <f t="shared" si="69"/>
        <v>6859987.9309999999</v>
      </c>
      <c r="O128" s="1">
        <f t="shared" si="70"/>
        <v>148.79999999999998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AD81"/>
  <sheetViews>
    <sheetView workbookViewId="0">
      <selection activeCell="D13" sqref="D13"/>
    </sheetView>
  </sheetViews>
  <sheetFormatPr defaultRowHeight="15"/>
  <cols>
    <col min="1" max="1" width="17.42578125" customWidth="1"/>
    <col min="11" max="11" width="13" customWidth="1"/>
    <col min="12" max="12" width="10.7109375" customWidth="1"/>
    <col min="13" max="13" width="11.42578125" customWidth="1"/>
    <col min="14" max="14" width="15.140625" customWidth="1"/>
    <col min="16" max="16" width="13.28515625" customWidth="1"/>
    <col min="17" max="17" width="12.140625" customWidth="1"/>
    <col min="19" max="19" width="13.85546875" customWidth="1"/>
    <col min="26" max="26" width="14.140625" customWidth="1"/>
    <col min="30" max="30" width="13.42578125" customWidth="1"/>
  </cols>
  <sheetData>
    <row r="3" spans="1:30">
      <c r="C3" t="s">
        <v>120</v>
      </c>
    </row>
    <row r="4" spans="1:30">
      <c r="D4" t="s">
        <v>92</v>
      </c>
      <c r="G4" t="s">
        <v>93</v>
      </c>
      <c r="J4" s="3"/>
      <c r="K4" s="3"/>
      <c r="L4" s="3" t="s">
        <v>26</v>
      </c>
      <c r="N4" t="s">
        <v>116</v>
      </c>
      <c r="O4" t="s">
        <v>118</v>
      </c>
      <c r="P4" s="3">
        <v>2515328.8009322938</v>
      </c>
      <c r="Q4" s="3">
        <v>6859863.0962577313</v>
      </c>
      <c r="R4" s="3">
        <v>168.97125137625815</v>
      </c>
    </row>
    <row r="5" spans="1:30">
      <c r="C5" t="s">
        <v>121</v>
      </c>
      <c r="J5" s="3" t="s">
        <v>1</v>
      </c>
      <c r="K5" s="3">
        <v>2515328.8009322938</v>
      </c>
      <c r="L5" s="3">
        <v>1.3254912209337709E-3</v>
      </c>
      <c r="O5" t="s">
        <v>118</v>
      </c>
      <c r="P5" s="3">
        <v>2515332.1188003123</v>
      </c>
      <c r="Q5" s="3">
        <v>6859861.7938845251</v>
      </c>
      <c r="R5" s="3">
        <v>166.87148340953954</v>
      </c>
    </row>
    <row r="6" spans="1:30">
      <c r="B6" t="s">
        <v>91</v>
      </c>
      <c r="C6" t="s">
        <v>4</v>
      </c>
      <c r="D6">
        <v>10</v>
      </c>
      <c r="E6">
        <v>2</v>
      </c>
      <c r="F6">
        <v>0</v>
      </c>
      <c r="G6">
        <v>47</v>
      </c>
      <c r="H6">
        <v>44</v>
      </c>
      <c r="I6">
        <v>0</v>
      </c>
      <c r="J6" s="3" t="s">
        <v>2</v>
      </c>
      <c r="K6" s="3">
        <v>6859863.0962577313</v>
      </c>
      <c r="L6" s="3">
        <v>1.2648022805928762E-3</v>
      </c>
      <c r="N6" t="s">
        <v>117</v>
      </c>
      <c r="O6" t="s">
        <v>118</v>
      </c>
      <c r="P6" s="4">
        <v>2515269.2228204994</v>
      </c>
      <c r="Q6" s="4">
        <v>6859925.7775694933</v>
      </c>
      <c r="R6" s="4">
        <v>164.14867959534882</v>
      </c>
    </row>
    <row r="7" spans="1:30">
      <c r="C7" t="s">
        <v>19</v>
      </c>
      <c r="D7">
        <v>68</v>
      </c>
      <c r="E7">
        <v>31</v>
      </c>
      <c r="F7">
        <v>20</v>
      </c>
      <c r="G7">
        <v>42</v>
      </c>
      <c r="H7">
        <v>15</v>
      </c>
      <c r="I7">
        <v>0</v>
      </c>
      <c r="J7" s="3" t="s">
        <v>3</v>
      </c>
      <c r="K7" s="3">
        <v>168.97125137625815</v>
      </c>
      <c r="L7" s="3">
        <v>2.1282453124932383E-3</v>
      </c>
      <c r="O7" t="s">
        <v>118</v>
      </c>
      <c r="P7" s="4">
        <v>2515267.9456330477</v>
      </c>
      <c r="Q7" s="4">
        <v>6859924.8030671459</v>
      </c>
      <c r="R7" s="4">
        <v>165.80134737240957</v>
      </c>
    </row>
    <row r="8" spans="1:30">
      <c r="D8">
        <f>D6+E6/60+F6/3600</f>
        <v>10.033333333333333</v>
      </c>
      <c r="G8">
        <f>G6+H6/60+I6/3600</f>
        <v>47.733333333333334</v>
      </c>
      <c r="O8" t="s">
        <v>118</v>
      </c>
      <c r="P8" s="4">
        <v>2515266.7923324392</v>
      </c>
      <c r="Q8" s="4">
        <v>6859923.9479652261</v>
      </c>
      <c r="R8" s="4">
        <v>167.36495086325615</v>
      </c>
    </row>
    <row r="9" spans="1:30">
      <c r="D9">
        <f>D7+E7/60+F7/3600</f>
        <v>68.522222222222226</v>
      </c>
      <c r="G9">
        <f>G7+H7/60+I7/3600</f>
        <v>42.25</v>
      </c>
      <c r="J9" s="3"/>
      <c r="K9" s="3"/>
      <c r="L9" s="3" t="s">
        <v>26</v>
      </c>
      <c r="N9" t="s">
        <v>115</v>
      </c>
      <c r="O9" t="s">
        <v>118</v>
      </c>
      <c r="P9" s="18">
        <v>2515301.5458381306</v>
      </c>
      <c r="Q9" s="18">
        <v>6859996.5235076528</v>
      </c>
      <c r="R9" s="18">
        <v>164.9500595918727</v>
      </c>
    </row>
    <row r="10" spans="1:30">
      <c r="B10" t="s">
        <v>94</v>
      </c>
      <c r="C10" t="s">
        <v>4</v>
      </c>
      <c r="D10">
        <v>23</v>
      </c>
      <c r="E10">
        <v>36</v>
      </c>
      <c r="F10">
        <v>0</v>
      </c>
      <c r="G10">
        <v>51</v>
      </c>
      <c r="H10">
        <v>51</v>
      </c>
      <c r="I10">
        <v>0</v>
      </c>
      <c r="J10" s="3" t="s">
        <v>1</v>
      </c>
      <c r="K10" s="3">
        <v>2515332.1188003123</v>
      </c>
      <c r="L10" s="3">
        <v>1.9344283696686258E-3</v>
      </c>
      <c r="O10" t="s">
        <v>118</v>
      </c>
      <c r="P10" s="18">
        <v>2515308.2387596569</v>
      </c>
      <c r="Q10" s="18">
        <v>6859999.4535659654</v>
      </c>
      <c r="R10" s="18">
        <v>175.12297715159613</v>
      </c>
    </row>
    <row r="11" spans="1:30">
      <c r="C11" t="s">
        <v>19</v>
      </c>
      <c r="D11">
        <v>77</v>
      </c>
      <c r="E11">
        <v>52</v>
      </c>
      <c r="F11">
        <v>0</v>
      </c>
      <c r="G11">
        <v>53</v>
      </c>
      <c r="H11">
        <v>0</v>
      </c>
      <c r="I11">
        <v>1</v>
      </c>
      <c r="J11" s="3" t="s">
        <v>2</v>
      </c>
      <c r="K11" s="3">
        <v>6859861.7938845251</v>
      </c>
      <c r="L11" s="3">
        <v>1.7130606064399763E-3</v>
      </c>
      <c r="O11" t="s">
        <v>85</v>
      </c>
      <c r="P11" s="5">
        <v>2515300.795336742</v>
      </c>
      <c r="Q11" s="5">
        <v>6860003.8351233993</v>
      </c>
      <c r="R11" s="5">
        <v>154.84012859386797</v>
      </c>
      <c r="AB11" s="5">
        <v>2515304.564703844</v>
      </c>
      <c r="AC11" s="5">
        <v>6859992.357803626</v>
      </c>
      <c r="AD11" s="5">
        <v>155.59757118854461</v>
      </c>
    </row>
    <row r="12" spans="1:30">
      <c r="D12">
        <f>D10+E10/60+F10/3600</f>
        <v>23.6</v>
      </c>
      <c r="G12">
        <f>G10+H10/60+I10/3600</f>
        <v>51.85</v>
      </c>
      <c r="J12" s="3" t="s">
        <v>3</v>
      </c>
      <c r="K12" s="3">
        <v>166.87148340953954</v>
      </c>
      <c r="L12" s="3">
        <v>2.3085238700017692E-3</v>
      </c>
      <c r="O12" t="s">
        <v>86</v>
      </c>
      <c r="P12" s="5">
        <v>2515302.1104217507</v>
      </c>
      <c r="Q12" s="5">
        <v>6860001.9593817629</v>
      </c>
      <c r="R12" s="5">
        <v>154.57650947984075</v>
      </c>
    </row>
    <row r="13" spans="1:30">
      <c r="D13">
        <f>D11+E11/60+F11/3600</f>
        <v>77.86666666666666</v>
      </c>
      <c r="G13">
        <f>G11+H11/60+I11/3600</f>
        <v>53.000277777777775</v>
      </c>
      <c r="O13" t="s">
        <v>87</v>
      </c>
      <c r="P13" s="5">
        <v>2515304.3666028618</v>
      </c>
      <c r="Q13" s="5">
        <v>6859994.9244433744</v>
      </c>
      <c r="R13" s="5">
        <v>153.77427495397427</v>
      </c>
    </row>
    <row r="14" spans="1:30">
      <c r="O14" t="s">
        <v>88</v>
      </c>
      <c r="P14" s="5">
        <v>2515304.564703844</v>
      </c>
      <c r="Q14" s="5">
        <v>6859992.357803626</v>
      </c>
      <c r="R14" s="5">
        <v>155.59757118854461</v>
      </c>
    </row>
    <row r="15" spans="1:30">
      <c r="D15" t="s">
        <v>98</v>
      </c>
      <c r="G15" t="s">
        <v>99</v>
      </c>
      <c r="O15" t="s">
        <v>89</v>
      </c>
      <c r="P15" s="5">
        <v>2515305.7111615739</v>
      </c>
      <c r="Q15" s="5">
        <v>6859983.8312546909</v>
      </c>
      <c r="R15" s="5">
        <v>155.85688510135188</v>
      </c>
    </row>
    <row r="16" spans="1:30">
      <c r="A16" t="s">
        <v>106</v>
      </c>
      <c r="B16" t="s">
        <v>95</v>
      </c>
      <c r="C16" t="s">
        <v>21</v>
      </c>
      <c r="D16">
        <v>258</v>
      </c>
      <c r="E16">
        <v>44</v>
      </c>
      <c r="F16">
        <v>0</v>
      </c>
      <c r="G16">
        <v>40</v>
      </c>
      <c r="H16">
        <v>35</v>
      </c>
      <c r="I16">
        <v>0</v>
      </c>
      <c r="K16" s="3">
        <v>2515269.2228204994</v>
      </c>
      <c r="L16" s="3">
        <v>8.506040696077407E-3</v>
      </c>
      <c r="O16" t="s">
        <v>90</v>
      </c>
      <c r="P16" s="5">
        <v>2515304.8095913059</v>
      </c>
      <c r="Q16" s="5">
        <v>6859976.0726346336</v>
      </c>
      <c r="R16" s="5">
        <v>155.61621260533553</v>
      </c>
    </row>
    <row r="17" spans="1:27">
      <c r="C17" t="s">
        <v>22</v>
      </c>
      <c r="D17">
        <v>187</v>
      </c>
      <c r="E17">
        <v>19</v>
      </c>
      <c r="F17">
        <v>0</v>
      </c>
      <c r="G17">
        <v>62</v>
      </c>
      <c r="H17">
        <v>33</v>
      </c>
      <c r="I17">
        <v>0</v>
      </c>
      <c r="K17" s="3">
        <v>6859925.7775694933</v>
      </c>
      <c r="L17" s="3">
        <v>4.864426408182433E-3</v>
      </c>
      <c r="N17" t="s">
        <v>119</v>
      </c>
      <c r="O17" t="s">
        <v>118</v>
      </c>
      <c r="P17" s="18">
        <v>2515147.6237825174</v>
      </c>
      <c r="Q17" s="18">
        <v>6860016.1534708599</v>
      </c>
      <c r="R17" s="18">
        <v>163.99292529127072</v>
      </c>
    </row>
    <row r="18" spans="1:27">
      <c r="D18">
        <f>D16+E16/60+F16/3600</f>
        <v>258.73333333333335</v>
      </c>
      <c r="G18">
        <f>G16+H16/60+I16/3600</f>
        <v>40.583333333333336</v>
      </c>
      <c r="K18" s="3">
        <v>164.14867959534882</v>
      </c>
      <c r="L18" s="3">
        <v>1.0466660102960067E-2</v>
      </c>
      <c r="O18" t="s">
        <v>118</v>
      </c>
      <c r="P18" s="18">
        <v>2515147.2767547057</v>
      </c>
      <c r="Q18" s="18">
        <v>6860015.2900879597</v>
      </c>
      <c r="R18" s="18">
        <v>162.35332263713326</v>
      </c>
    </row>
    <row r="19" spans="1:27">
      <c r="D19">
        <f>D17+E17/60+F17/3600</f>
        <v>187.31666666666666</v>
      </c>
      <c r="G19">
        <f>G17+H17/60+I17/3600</f>
        <v>62.55</v>
      </c>
      <c r="O19" t="s">
        <v>118</v>
      </c>
      <c r="P19" s="18">
        <v>2515146.8177123754</v>
      </c>
      <c r="Q19" s="18">
        <v>6860013.8799353829</v>
      </c>
      <c r="R19" s="18">
        <v>159.93881454069427</v>
      </c>
    </row>
    <row r="20" spans="1:27">
      <c r="B20" t="s">
        <v>96</v>
      </c>
      <c r="C20" t="s">
        <v>21</v>
      </c>
      <c r="D20">
        <v>253</v>
      </c>
      <c r="E20">
        <v>57</v>
      </c>
      <c r="F20">
        <v>0</v>
      </c>
      <c r="G20">
        <v>40</v>
      </c>
      <c r="H20">
        <v>47</v>
      </c>
      <c r="I20">
        <v>0</v>
      </c>
      <c r="K20" s="3">
        <v>2515267.9456330477</v>
      </c>
      <c r="L20" s="3">
        <v>3.694928088556996E-3</v>
      </c>
      <c r="O20" t="s">
        <v>118</v>
      </c>
      <c r="P20" s="19">
        <v>2515154.2088352568</v>
      </c>
      <c r="Q20" s="19">
        <v>6860015.1954658413</v>
      </c>
      <c r="R20" s="19">
        <v>163.52309222609296</v>
      </c>
    </row>
    <row r="21" spans="1:27">
      <c r="C21" t="s">
        <v>22</v>
      </c>
      <c r="D21">
        <v>191</v>
      </c>
      <c r="E21">
        <v>11</v>
      </c>
      <c r="F21">
        <v>0</v>
      </c>
      <c r="G21">
        <v>59</v>
      </c>
      <c r="H21">
        <v>49</v>
      </c>
      <c r="I21">
        <v>0</v>
      </c>
      <c r="K21" s="3">
        <v>6859924.8030671459</v>
      </c>
      <c r="L21" s="3">
        <v>2.4059170733356709E-3</v>
      </c>
      <c r="O21" t="s">
        <v>118</v>
      </c>
      <c r="P21" s="19">
        <v>2515154.9576889039</v>
      </c>
      <c r="Q21" s="19">
        <v>6860014.885382127</v>
      </c>
      <c r="R21" s="19">
        <v>161.18618794732998</v>
      </c>
    </row>
    <row r="22" spans="1:27">
      <c r="D22">
        <f>D20+E20/60+F20/3600</f>
        <v>253.95</v>
      </c>
      <c r="G22">
        <f>G20+H20/60+I20/3600</f>
        <v>40.783333333333331</v>
      </c>
      <c r="K22" s="3">
        <v>165.80134737240957</v>
      </c>
      <c r="L22" s="3">
        <v>4.6900791485757643E-3</v>
      </c>
    </row>
    <row r="23" spans="1:27">
      <c r="D23">
        <f>D21+E21/60+F21/3600</f>
        <v>191.18333333333334</v>
      </c>
      <c r="G23">
        <f>G21+H21/60+I21/3600</f>
        <v>59.81666666666667</v>
      </c>
    </row>
    <row r="24" spans="1:27">
      <c r="B24" t="s">
        <v>97</v>
      </c>
      <c r="C24" t="s">
        <v>21</v>
      </c>
      <c r="D24">
        <v>251</v>
      </c>
      <c r="E24">
        <v>1</v>
      </c>
      <c r="F24">
        <v>0</v>
      </c>
      <c r="G24">
        <v>40</v>
      </c>
      <c r="H24">
        <v>44</v>
      </c>
      <c r="I24">
        <v>0</v>
      </c>
      <c r="K24" s="3">
        <v>2515266.7923324392</v>
      </c>
      <c r="L24" s="3">
        <v>4.3662507456248091E-2</v>
      </c>
    </row>
    <row r="25" spans="1:27">
      <c r="C25" t="s">
        <v>22</v>
      </c>
      <c r="D25">
        <v>194</v>
      </c>
      <c r="E25">
        <v>19</v>
      </c>
      <c r="F25">
        <v>0</v>
      </c>
      <c r="G25">
        <v>57</v>
      </c>
      <c r="H25">
        <v>44</v>
      </c>
      <c r="I25">
        <v>0</v>
      </c>
      <c r="K25" s="3">
        <v>6859923.9479652261</v>
      </c>
      <c r="L25" s="3">
        <v>3.0906039678276518E-2</v>
      </c>
    </row>
    <row r="26" spans="1:27" ht="15.75" thickBot="1">
      <c r="D26">
        <f>D24+E24/60+F24/3600</f>
        <v>251.01666666666668</v>
      </c>
      <c r="G26">
        <f>G24+H24/60+I24/3600</f>
        <v>40.733333333333334</v>
      </c>
      <c r="K26" s="3">
        <v>167.36495086325615</v>
      </c>
      <c r="L26" s="3">
        <v>5.6984707107733533E-2</v>
      </c>
    </row>
    <row r="27" spans="1:27">
      <c r="D27">
        <f>D25+E25/60+F25/3600</f>
        <v>194.31666666666666</v>
      </c>
      <c r="G27">
        <f>G25+H25/60+I25/3600</f>
        <v>57.733333333333334</v>
      </c>
      <c r="Q27" s="7"/>
      <c r="R27" s="8" t="s">
        <v>107</v>
      </c>
      <c r="S27" s="8"/>
      <c r="T27" s="8" t="s">
        <v>109</v>
      </c>
      <c r="U27" s="8"/>
      <c r="V27" s="8"/>
      <c r="W27" s="8"/>
      <c r="X27" s="8"/>
      <c r="Y27" s="8"/>
      <c r="Z27" s="8"/>
      <c r="AA27" s="9"/>
    </row>
    <row r="28" spans="1:27">
      <c r="Q28" s="10"/>
      <c r="R28" s="11"/>
      <c r="S28" s="11"/>
      <c r="T28" s="11"/>
      <c r="U28" s="11"/>
      <c r="V28" s="11"/>
      <c r="W28" s="11"/>
      <c r="X28" s="11"/>
      <c r="Y28" s="11"/>
      <c r="Z28" s="11"/>
      <c r="AA28" s="12"/>
    </row>
    <row r="29" spans="1:27">
      <c r="A29" t="s">
        <v>107</v>
      </c>
      <c r="B29" t="s">
        <v>101</v>
      </c>
      <c r="C29" t="s">
        <v>84</v>
      </c>
      <c r="D29">
        <v>28</v>
      </c>
      <c r="E29">
        <v>48</v>
      </c>
      <c r="F29">
        <v>50</v>
      </c>
      <c r="G29">
        <v>81</v>
      </c>
      <c r="H29">
        <v>53</v>
      </c>
      <c r="I29">
        <v>50</v>
      </c>
      <c r="K29" s="4">
        <v>2515301.5458381306</v>
      </c>
      <c r="L29" s="4">
        <v>3.2763675095797265E-2</v>
      </c>
      <c r="Q29" s="10" t="s">
        <v>101</v>
      </c>
      <c r="R29" s="11" t="s">
        <v>84</v>
      </c>
      <c r="S29" s="11">
        <v>28</v>
      </c>
      <c r="T29" s="11">
        <v>48</v>
      </c>
      <c r="U29" s="11">
        <v>50</v>
      </c>
      <c r="V29" s="11">
        <v>81</v>
      </c>
      <c r="W29" s="11">
        <v>53</v>
      </c>
      <c r="X29" s="11">
        <v>50</v>
      </c>
      <c r="Y29" s="11"/>
      <c r="Z29" s="13">
        <v>2515301.5214543007</v>
      </c>
      <c r="AA29" s="14">
        <v>3.0310121594457031E-2</v>
      </c>
    </row>
    <row r="30" spans="1:27">
      <c r="C30" t="s">
        <v>100</v>
      </c>
      <c r="D30">
        <v>74</v>
      </c>
      <c r="E30">
        <v>32</v>
      </c>
      <c r="F30">
        <v>51</v>
      </c>
      <c r="G30">
        <v>70</v>
      </c>
      <c r="H30">
        <v>28</v>
      </c>
      <c r="I30">
        <v>27</v>
      </c>
      <c r="K30" s="4">
        <v>6859996.5235076528</v>
      </c>
      <c r="L30" s="4">
        <v>1.8582613852056267E-2</v>
      </c>
      <c r="Q30" s="10"/>
      <c r="R30" s="11" t="s">
        <v>100</v>
      </c>
      <c r="S30" s="11">
        <v>74</v>
      </c>
      <c r="T30" s="11">
        <v>32</v>
      </c>
      <c r="U30" s="11">
        <v>51</v>
      </c>
      <c r="V30" s="11">
        <v>70</v>
      </c>
      <c r="W30" s="11">
        <v>28</v>
      </c>
      <c r="X30" s="11">
        <v>27</v>
      </c>
      <c r="Y30" s="11"/>
      <c r="Z30" s="13">
        <v>6859996.5066254949</v>
      </c>
      <c r="AA30" s="14">
        <v>1.6785712674335065E-2</v>
      </c>
    </row>
    <row r="31" spans="1:27">
      <c r="D31">
        <f>D29+E29/60+F29/3600</f>
        <v>28.81388888888889</v>
      </c>
      <c r="G31">
        <f>G29+H29/60+I29/3600</f>
        <v>81.897222222222226</v>
      </c>
      <c r="K31" s="4">
        <v>164.9500595918727</v>
      </c>
      <c r="L31" s="4">
        <v>1.6532800423417687E-2</v>
      </c>
      <c r="Q31" s="10"/>
      <c r="R31" s="11" t="s">
        <v>108</v>
      </c>
      <c r="S31" s="11">
        <v>90</v>
      </c>
      <c r="T31" s="11">
        <v>22</v>
      </c>
      <c r="U31" s="11">
        <v>56</v>
      </c>
      <c r="V31" s="11">
        <v>84</v>
      </c>
      <c r="W31" s="11">
        <v>10</v>
      </c>
      <c r="X31" s="11">
        <v>26</v>
      </c>
      <c r="Y31" s="11"/>
      <c r="Z31" s="13">
        <v>164.93745551697307</v>
      </c>
      <c r="AA31" s="14">
        <v>1.5082902040709303E-2</v>
      </c>
    </row>
    <row r="32" spans="1:27">
      <c r="D32">
        <f>D30+E30/60+F30/3600</f>
        <v>74.547499999999999</v>
      </c>
      <c r="G32">
        <f>G30+H30/60+I30/3600</f>
        <v>70.474166666666662</v>
      </c>
      <c r="Q32" s="10"/>
      <c r="R32" s="11"/>
      <c r="S32" s="11">
        <f>S29+T29/60+U29/3600</f>
        <v>28.81388888888889</v>
      </c>
      <c r="T32" s="11"/>
      <c r="U32" s="11"/>
      <c r="V32" s="11">
        <f>V29+W29/60+X29/3600</f>
        <v>81.897222222222226</v>
      </c>
      <c r="W32" s="11"/>
      <c r="X32" s="11"/>
      <c r="Y32" s="11"/>
      <c r="Z32" s="11"/>
      <c r="AA32" s="12"/>
    </row>
    <row r="33" spans="1:27">
      <c r="B33" t="s">
        <v>102</v>
      </c>
      <c r="C33" t="s">
        <v>84</v>
      </c>
      <c r="D33">
        <v>32</v>
      </c>
      <c r="E33">
        <v>31</v>
      </c>
      <c r="F33">
        <v>8</v>
      </c>
      <c r="G33">
        <v>74</v>
      </c>
      <c r="H33">
        <v>28</v>
      </c>
      <c r="I33">
        <v>3</v>
      </c>
      <c r="K33" s="4">
        <v>2515308.2387596569</v>
      </c>
      <c r="L33" s="4">
        <v>2.1443198850734695E-2</v>
      </c>
      <c r="Q33" s="10"/>
      <c r="R33" s="11"/>
      <c r="S33" s="11">
        <f>S30+T30/60+U30/3600</f>
        <v>74.547499999999999</v>
      </c>
      <c r="T33" s="11"/>
      <c r="U33" s="11"/>
      <c r="V33" s="11">
        <f>V30+W30/60+X30/3600</f>
        <v>70.474166666666662</v>
      </c>
      <c r="W33" s="11"/>
      <c r="X33" s="11"/>
      <c r="Y33" s="11"/>
      <c r="Z33" s="13">
        <v>2515308.2197215441</v>
      </c>
      <c r="AA33" s="14">
        <v>1.8341473167325543E-2</v>
      </c>
    </row>
    <row r="34" spans="1:27" ht="16.5" customHeight="1">
      <c r="C34" t="s">
        <v>100</v>
      </c>
      <c r="D34">
        <v>73</v>
      </c>
      <c r="E34">
        <v>7</v>
      </c>
      <c r="F34">
        <v>45</v>
      </c>
      <c r="G34">
        <v>61</v>
      </c>
      <c r="H34">
        <v>50</v>
      </c>
      <c r="I34">
        <v>3</v>
      </c>
      <c r="K34" s="4">
        <v>6859999.4535659654</v>
      </c>
      <c r="L34" s="4">
        <v>1.3004121972519418E-2</v>
      </c>
      <c r="Q34" s="10"/>
      <c r="R34" s="11"/>
      <c r="S34" s="11">
        <f>S31+T31/60+U31/3600</f>
        <v>90.382222222222211</v>
      </c>
      <c r="T34" s="11"/>
      <c r="U34" s="11"/>
      <c r="V34" s="11">
        <f>V31+W31/60+X31/3600</f>
        <v>84.173888888888897</v>
      </c>
      <c r="W34" s="11"/>
      <c r="X34" s="11"/>
      <c r="Y34" s="11"/>
      <c r="Z34" s="13">
        <v>6859999.4394570729</v>
      </c>
      <c r="AA34" s="14">
        <v>1.0845295490225447E-2</v>
      </c>
    </row>
    <row r="35" spans="1:27">
      <c r="D35">
        <f>D33+E33/60+F33/3600</f>
        <v>32.518888888888888</v>
      </c>
      <c r="G35">
        <f>G33+H33/60+I33/3600</f>
        <v>74.467500000000001</v>
      </c>
      <c r="K35" s="4">
        <v>175.12297715159613</v>
      </c>
      <c r="L35" s="4">
        <v>1.3815955566812938E-2</v>
      </c>
      <c r="Q35" s="10" t="s">
        <v>102</v>
      </c>
      <c r="R35" s="11" t="s">
        <v>84</v>
      </c>
      <c r="S35" s="11">
        <v>32</v>
      </c>
      <c r="T35" s="11">
        <v>31</v>
      </c>
      <c r="U35" s="11">
        <v>8</v>
      </c>
      <c r="V35" s="11">
        <v>74</v>
      </c>
      <c r="W35" s="11">
        <v>28</v>
      </c>
      <c r="X35" s="11">
        <v>3</v>
      </c>
      <c r="Y35" s="11"/>
      <c r="Z35" s="13">
        <v>175.11064323636677</v>
      </c>
      <c r="AA35" s="14">
        <v>1.1475544005999658E-2</v>
      </c>
    </row>
    <row r="36" spans="1:27">
      <c r="D36">
        <f>D34+E34/60+F34/3600</f>
        <v>73.129166666666663</v>
      </c>
      <c r="G36">
        <f>G34+H34/60+I34/3600</f>
        <v>61.834166666666668</v>
      </c>
      <c r="M36" s="1" t="s">
        <v>103</v>
      </c>
      <c r="O36" s="6" t="s">
        <v>104</v>
      </c>
      <c r="Q36" s="10"/>
      <c r="R36" s="11" t="s">
        <v>100</v>
      </c>
      <c r="S36" s="11">
        <v>73</v>
      </c>
      <c r="T36" s="11">
        <v>7</v>
      </c>
      <c r="U36" s="11">
        <v>45</v>
      </c>
      <c r="V36" s="11">
        <v>61</v>
      </c>
      <c r="W36" s="11">
        <v>50</v>
      </c>
      <c r="X36" s="11">
        <v>3</v>
      </c>
      <c r="Y36" s="11"/>
      <c r="Z36" s="11"/>
      <c r="AA36" s="12"/>
    </row>
    <row r="37" spans="1:27">
      <c r="A37" t="s">
        <v>105</v>
      </c>
      <c r="B37" t="s">
        <v>85</v>
      </c>
      <c r="C37" t="s">
        <v>84</v>
      </c>
      <c r="D37">
        <v>25</v>
      </c>
      <c r="E37">
        <v>20</v>
      </c>
      <c r="F37">
        <v>23</v>
      </c>
      <c r="G37">
        <v>90</v>
      </c>
      <c r="H37">
        <v>56</v>
      </c>
      <c r="I37">
        <v>36</v>
      </c>
      <c r="K37" s="5">
        <v>2515300.795336742</v>
      </c>
      <c r="L37" s="5">
        <v>1.3560932016201847E-2</v>
      </c>
      <c r="M37">
        <v>2515300.6435000002</v>
      </c>
      <c r="O37" s="6">
        <f>K37-M37</f>
        <v>0.15183674171566963</v>
      </c>
      <c r="Q37" s="10"/>
      <c r="R37" s="11"/>
      <c r="S37" s="11">
        <v>89</v>
      </c>
      <c r="T37" s="11">
        <v>12</v>
      </c>
      <c r="U37" s="11">
        <v>44</v>
      </c>
      <c r="V37" s="11">
        <v>80</v>
      </c>
      <c r="W37" s="11">
        <v>33</v>
      </c>
      <c r="X37" s="11">
        <v>1</v>
      </c>
      <c r="Y37" s="11"/>
      <c r="Z37" s="11"/>
      <c r="AA37" s="12"/>
    </row>
    <row r="38" spans="1:27">
      <c r="C38" t="s">
        <v>100</v>
      </c>
      <c r="D38">
        <v>63</v>
      </c>
      <c r="E38">
        <v>10</v>
      </c>
      <c r="F38">
        <v>31</v>
      </c>
      <c r="G38">
        <v>86</v>
      </c>
      <c r="H38">
        <v>31</v>
      </c>
      <c r="I38">
        <v>54</v>
      </c>
      <c r="K38" s="5">
        <v>6860003.8351233993</v>
      </c>
      <c r="L38" s="5">
        <v>9.7148213197580657E-3</v>
      </c>
      <c r="M38">
        <v>6860003.5319999997</v>
      </c>
      <c r="O38" s="6">
        <f t="shared" ref="O38:O39" si="0">K38-M38</f>
        <v>0.30312339961528778</v>
      </c>
      <c r="Q38" s="10"/>
      <c r="R38" s="11"/>
      <c r="S38" s="11">
        <f>S35+T35/60+U35/3600</f>
        <v>32.518888888888888</v>
      </c>
      <c r="T38" s="11"/>
      <c r="U38" s="11"/>
      <c r="V38" s="11">
        <f>V35+W35/60+X35/3600</f>
        <v>74.467500000000001</v>
      </c>
      <c r="W38" s="11"/>
      <c r="X38" s="11"/>
      <c r="Y38" s="11"/>
      <c r="Z38" s="11"/>
      <c r="AA38" s="12"/>
    </row>
    <row r="39" spans="1:27">
      <c r="D39">
        <f>D37+E37/60+F37/3600</f>
        <v>25.339722222222221</v>
      </c>
      <c r="G39">
        <f>G37+H37/60+I37/3600</f>
        <v>90.943333333333342</v>
      </c>
      <c r="K39" s="5">
        <v>154.84012859386797</v>
      </c>
      <c r="L39" s="5">
        <v>4.3385640846464952E-3</v>
      </c>
      <c r="M39">
        <v>154.8415</v>
      </c>
      <c r="O39" s="6">
        <f t="shared" si="0"/>
        <v>-1.3714061320229121E-3</v>
      </c>
      <c r="Q39" s="10"/>
      <c r="R39" s="11"/>
      <c r="S39" s="11">
        <f>S36+T36/60+U36/3600</f>
        <v>73.129166666666663</v>
      </c>
      <c r="T39" s="11"/>
      <c r="U39" s="11"/>
      <c r="V39" s="11">
        <f>V36+W36/60+X36/3600</f>
        <v>61.834166666666668</v>
      </c>
      <c r="W39" s="11"/>
      <c r="X39" s="11"/>
      <c r="Y39" s="11"/>
      <c r="Z39" s="11"/>
      <c r="AA39" s="12"/>
    </row>
    <row r="40" spans="1:27" ht="15.75" thickBot="1">
      <c r="D40">
        <f>D38+E38/60+F38/3600</f>
        <v>63.175277777777772</v>
      </c>
      <c r="G40">
        <f>G38+H38/60+I38/3600</f>
        <v>86.531666666666666</v>
      </c>
      <c r="O40" s="6"/>
      <c r="Q40" s="15"/>
      <c r="R40" s="16"/>
      <c r="S40" s="16">
        <f>S37+T37/60+U37/3600</f>
        <v>89.212222222222223</v>
      </c>
      <c r="T40" s="16"/>
      <c r="U40" s="16"/>
      <c r="V40" s="16">
        <f>V37+W37/60+X37/3600</f>
        <v>80.550277777777779</v>
      </c>
      <c r="W40" s="16"/>
      <c r="X40" s="16"/>
      <c r="Y40" s="16"/>
      <c r="Z40" s="16"/>
      <c r="AA40" s="17"/>
    </row>
    <row r="41" spans="1:27">
      <c r="B41" t="s">
        <v>86</v>
      </c>
      <c r="C41" t="s">
        <v>84</v>
      </c>
      <c r="D41">
        <v>27</v>
      </c>
      <c r="E41">
        <v>1</v>
      </c>
      <c r="F41">
        <v>3</v>
      </c>
      <c r="G41">
        <v>91</v>
      </c>
      <c r="H41">
        <v>10</v>
      </c>
      <c r="I41">
        <v>42</v>
      </c>
      <c r="K41" s="5">
        <v>2515302.1104217507</v>
      </c>
      <c r="L41" s="5">
        <v>8.8061486930293958E-3</v>
      </c>
      <c r="M41">
        <v>2515301.9644999998</v>
      </c>
      <c r="O41" s="6">
        <f>K41-M41</f>
        <v>0.14592175092548132</v>
      </c>
    </row>
    <row r="42" spans="1:27">
      <c r="C42" t="s">
        <v>100</v>
      </c>
      <c r="D42">
        <v>66</v>
      </c>
      <c r="E42">
        <v>40</v>
      </c>
      <c r="F42">
        <v>29</v>
      </c>
      <c r="G42">
        <v>86</v>
      </c>
      <c r="H42">
        <v>58</v>
      </c>
      <c r="I42">
        <v>30</v>
      </c>
      <c r="K42" s="5">
        <v>6860001.9593817629</v>
      </c>
      <c r="L42" s="5">
        <v>5.8127946610053438E-3</v>
      </c>
      <c r="M42">
        <v>6860001.6814999999</v>
      </c>
      <c r="O42" s="6">
        <f t="shared" ref="O42:O43" si="1">K42-M42</f>
        <v>0.27788176294416189</v>
      </c>
    </row>
    <row r="43" spans="1:27">
      <c r="D43">
        <f>D41+E41/60+F41/3600</f>
        <v>27.017499999999998</v>
      </c>
      <c r="G43">
        <f>G41+H41/60+I41/3600</f>
        <v>91.178333333333342</v>
      </c>
      <c r="K43" s="5">
        <v>154.57650947984075</v>
      </c>
      <c r="L43" s="5">
        <v>2.8774769207511658E-3</v>
      </c>
      <c r="M43">
        <v>154.58350000000002</v>
      </c>
      <c r="O43" s="6">
        <f t="shared" si="1"/>
        <v>-6.9905201592632693E-3</v>
      </c>
    </row>
    <row r="44" spans="1:27">
      <c r="D44">
        <f>D42+E42/60+F42/3600</f>
        <v>66.674722222222229</v>
      </c>
      <c r="G44">
        <f>G42+H42/60+I42/3600</f>
        <v>86.975000000000009</v>
      </c>
      <c r="O44" s="6"/>
    </row>
    <row r="45" spans="1:27">
      <c r="B45" t="s">
        <v>87</v>
      </c>
      <c r="C45" t="s">
        <v>84</v>
      </c>
      <c r="D45">
        <v>31</v>
      </c>
      <c r="E45">
        <v>45</v>
      </c>
      <c r="F45">
        <v>33</v>
      </c>
      <c r="G45">
        <v>92</v>
      </c>
      <c r="H45">
        <v>0</v>
      </c>
      <c r="I45">
        <v>9</v>
      </c>
      <c r="K45" s="5">
        <v>2515304.3666028618</v>
      </c>
      <c r="L45" s="5">
        <v>1.0032739529983705E-2</v>
      </c>
      <c r="M45">
        <v>2515304.2135000001</v>
      </c>
      <c r="O45" s="6">
        <f>K45-M45</f>
        <v>0.15310286171734333</v>
      </c>
    </row>
    <row r="46" spans="1:27">
      <c r="C46" t="s">
        <v>100</v>
      </c>
      <c r="D46">
        <v>78</v>
      </c>
      <c r="E46">
        <v>5</v>
      </c>
      <c r="F46">
        <v>7</v>
      </c>
      <c r="G46">
        <v>88</v>
      </c>
      <c r="H46">
        <v>12</v>
      </c>
      <c r="I46">
        <v>37</v>
      </c>
      <c r="K46" s="5">
        <v>6859994.9244433744</v>
      </c>
      <c r="L46" s="5">
        <v>5.308008036916282E-3</v>
      </c>
      <c r="M46">
        <v>6859994.6835000003</v>
      </c>
      <c r="O46" s="6">
        <f t="shared" ref="O46:O47" si="2">K46-M46</f>
        <v>0.24094337411224842</v>
      </c>
    </row>
    <row r="47" spans="1:27">
      <c r="D47">
        <f>D45+E45/60+F45/3600</f>
        <v>31.759166666666665</v>
      </c>
      <c r="G47">
        <f>G45+H45/60+I45/3600</f>
        <v>92.002499999999998</v>
      </c>
      <c r="K47" s="5">
        <v>153.77427495397427</v>
      </c>
      <c r="L47" s="5">
        <v>3.6106531167699189E-3</v>
      </c>
      <c r="M47">
        <v>153.7705</v>
      </c>
      <c r="O47" s="6">
        <f t="shared" si="2"/>
        <v>3.7749539742719662E-3</v>
      </c>
    </row>
    <row r="48" spans="1:27">
      <c r="D48">
        <f>D46+E46/60+F46/3600</f>
        <v>78.085277777777776</v>
      </c>
      <c r="G48">
        <f>G46+H46/60+I46/3600</f>
        <v>88.210277777777776</v>
      </c>
      <c r="O48" s="6"/>
    </row>
    <row r="49" spans="1:15">
      <c r="B49" t="s">
        <v>88</v>
      </c>
      <c r="C49" t="s">
        <v>84</v>
      </c>
      <c r="D49">
        <v>33</v>
      </c>
      <c r="E49">
        <v>11</v>
      </c>
      <c r="F49">
        <v>19</v>
      </c>
      <c r="G49">
        <v>90</v>
      </c>
      <c r="H49">
        <v>21</v>
      </c>
      <c r="I49">
        <v>20</v>
      </c>
      <c r="K49" s="5">
        <v>2515304.564703844</v>
      </c>
      <c r="L49" s="5">
        <v>9.0345572904815836E-3</v>
      </c>
      <c r="M49">
        <v>2515304.415</v>
      </c>
      <c r="O49" s="6">
        <f>K49-M49</f>
        <v>0.14970384398475289</v>
      </c>
    </row>
    <row r="50" spans="1:15">
      <c r="C50" t="s">
        <v>100</v>
      </c>
      <c r="D50">
        <v>82</v>
      </c>
      <c r="E50">
        <v>2</v>
      </c>
      <c r="F50">
        <v>57</v>
      </c>
      <c r="G50">
        <v>85</v>
      </c>
      <c r="H50">
        <v>22</v>
      </c>
      <c r="I50">
        <v>42</v>
      </c>
      <c r="K50" s="5">
        <v>6859992.357803626</v>
      </c>
      <c r="L50" s="5">
        <v>4.562841715018421E-3</v>
      </c>
      <c r="M50">
        <v>6859992.1270000003</v>
      </c>
      <c r="O50" s="6">
        <f t="shared" ref="O50:O51" si="3">K50-M50</f>
        <v>0.23080362565815449</v>
      </c>
    </row>
    <row r="51" spans="1:15">
      <c r="D51">
        <f>D49+E49/60+F49/3600</f>
        <v>33.188611111111108</v>
      </c>
      <c r="G51">
        <f>G49+H49/60+I49/3600</f>
        <v>90.355555555555554</v>
      </c>
      <c r="K51" s="5">
        <v>155.59757118854461</v>
      </c>
      <c r="L51" s="5">
        <v>3.4529153012309846E-3</v>
      </c>
      <c r="M51">
        <v>155.58949999999999</v>
      </c>
      <c r="O51" s="6">
        <f t="shared" si="3"/>
        <v>8.07118854461919E-3</v>
      </c>
    </row>
    <row r="52" spans="1:15">
      <c r="D52">
        <f>D50+E50/60+F50/3600</f>
        <v>82.049166666666665</v>
      </c>
      <c r="G52">
        <f>G50+H50/60+I50/3600</f>
        <v>85.37833333333333</v>
      </c>
      <c r="O52" s="6"/>
    </row>
    <row r="53" spans="1:15">
      <c r="B53" t="s">
        <v>89</v>
      </c>
      <c r="C53" t="s">
        <v>84</v>
      </c>
      <c r="D53">
        <v>39</v>
      </c>
      <c r="E53">
        <v>5</v>
      </c>
      <c r="F53">
        <v>37</v>
      </c>
      <c r="G53">
        <v>90</v>
      </c>
      <c r="H53">
        <v>6</v>
      </c>
      <c r="I53">
        <v>56</v>
      </c>
      <c r="K53" s="5">
        <v>2515305.7111615739</v>
      </c>
      <c r="L53" s="5">
        <v>7.9177216118818238E-3</v>
      </c>
      <c r="M53">
        <v>2515305.5439999998</v>
      </c>
      <c r="O53" s="6">
        <f>K53-M53</f>
        <v>0.16716157412156463</v>
      </c>
    </row>
    <row r="54" spans="1:15">
      <c r="C54" t="s">
        <v>100</v>
      </c>
      <c r="D54">
        <v>95</v>
      </c>
      <c r="E54">
        <v>10</v>
      </c>
      <c r="F54">
        <v>41</v>
      </c>
      <c r="G54">
        <v>85</v>
      </c>
      <c r="H54">
        <v>6</v>
      </c>
      <c r="I54">
        <v>40</v>
      </c>
      <c r="K54" s="5">
        <v>6859983.8312546909</v>
      </c>
      <c r="L54" s="5">
        <v>3.9834163827215975E-3</v>
      </c>
      <c r="M54">
        <v>6859983.6215000004</v>
      </c>
      <c r="O54" s="6">
        <f t="shared" ref="O54:O55" si="4">K54-M54</f>
        <v>0.20975469052791595</v>
      </c>
    </row>
    <row r="55" spans="1:15">
      <c r="D55">
        <f>D53+E53/60+F53/3600</f>
        <v>39.093611111111116</v>
      </c>
      <c r="G55">
        <f>G53+H53/60+I53/3600</f>
        <v>90.115555555555545</v>
      </c>
      <c r="K55" s="5">
        <v>155.85688510135188</v>
      </c>
      <c r="L55" s="5">
        <v>3.499824933248844E-3</v>
      </c>
      <c r="M55">
        <v>155.83550000000002</v>
      </c>
      <c r="O55" s="6">
        <f t="shared" si="4"/>
        <v>2.1385101351853564E-2</v>
      </c>
    </row>
    <row r="56" spans="1:15">
      <c r="D56">
        <f>D54+E54/60+F54/3600</f>
        <v>95.178055555555559</v>
      </c>
      <c r="G56">
        <f>G54+H54/60+I54/3600</f>
        <v>85.1111111111111</v>
      </c>
      <c r="O56" s="6"/>
    </row>
    <row r="57" spans="1:15">
      <c r="B57" t="s">
        <v>90</v>
      </c>
      <c r="C57" t="s">
        <v>84</v>
      </c>
      <c r="D57">
        <v>44</v>
      </c>
      <c r="E57">
        <v>4</v>
      </c>
      <c r="F57">
        <v>22</v>
      </c>
      <c r="G57">
        <v>90</v>
      </c>
      <c r="H57">
        <v>24</v>
      </c>
      <c r="I57">
        <v>36</v>
      </c>
      <c r="K57" s="5">
        <v>2515304.8095913059</v>
      </c>
      <c r="L57" s="5">
        <v>1.3068233008223388E-2</v>
      </c>
      <c r="M57">
        <v>2515304.6510000001</v>
      </c>
      <c r="O57" s="6">
        <f>K57-M57</f>
        <v>0.15859130583703518</v>
      </c>
    </row>
    <row r="58" spans="1:15">
      <c r="C58" t="s">
        <v>100</v>
      </c>
      <c r="D58">
        <v>106</v>
      </c>
      <c r="E58">
        <v>53</v>
      </c>
      <c r="F58">
        <v>33</v>
      </c>
      <c r="G58">
        <v>85</v>
      </c>
      <c r="H58">
        <v>32</v>
      </c>
      <c r="I58">
        <v>49</v>
      </c>
      <c r="K58" s="5">
        <v>6859976.0726346336</v>
      </c>
      <c r="L58" s="5">
        <v>7.6085971779326035E-3</v>
      </c>
      <c r="M58">
        <v>6859975.9165000003</v>
      </c>
      <c r="O58" s="6">
        <f t="shared" ref="O58:O59" si="5">K58-M58</f>
        <v>0.15613463334739208</v>
      </c>
    </row>
    <row r="59" spans="1:15">
      <c r="D59">
        <f>D57+E57/60+F57/3600</f>
        <v>44.07277777777778</v>
      </c>
      <c r="G59">
        <f>G57+H57/60+I57/3600</f>
        <v>90.410000000000011</v>
      </c>
      <c r="K59" s="5">
        <v>155.61621260533553</v>
      </c>
      <c r="L59" s="5">
        <v>6.6197138555635108E-3</v>
      </c>
      <c r="M59">
        <v>155.6035</v>
      </c>
      <c r="O59" s="6">
        <f t="shared" si="5"/>
        <v>1.2712605335536864E-2</v>
      </c>
    </row>
    <row r="60" spans="1:15">
      <c r="D60">
        <f>D58+E58/60+F58/3600</f>
        <v>106.89250000000001</v>
      </c>
      <c r="G60">
        <f>G58+H58/60+I58/3600</f>
        <v>85.546944444444449</v>
      </c>
    </row>
    <row r="61" spans="1:15">
      <c r="A61" s="1" t="s">
        <v>110</v>
      </c>
    </row>
    <row r="62" spans="1:15">
      <c r="B62" t="s">
        <v>111</v>
      </c>
      <c r="C62" t="s">
        <v>108</v>
      </c>
      <c r="D62">
        <v>326</v>
      </c>
      <c r="E62">
        <v>24</v>
      </c>
      <c r="F62">
        <v>37</v>
      </c>
      <c r="G62">
        <v>59</v>
      </c>
      <c r="H62">
        <v>2</v>
      </c>
      <c r="I62">
        <v>21</v>
      </c>
      <c r="K62" s="18">
        <v>2515147.6237825174</v>
      </c>
      <c r="L62" s="18">
        <v>2.9599583757704103E-2</v>
      </c>
    </row>
    <row r="63" spans="1:15">
      <c r="C63" t="s">
        <v>114</v>
      </c>
      <c r="D63">
        <v>299</v>
      </c>
      <c r="E63">
        <v>44</v>
      </c>
      <c r="F63">
        <v>44</v>
      </c>
      <c r="G63">
        <v>69</v>
      </c>
      <c r="H63">
        <v>8</v>
      </c>
      <c r="I63">
        <v>24</v>
      </c>
      <c r="K63" s="18">
        <v>6860016.1534708599</v>
      </c>
      <c r="L63" s="18">
        <v>3.2359332664369626E-2</v>
      </c>
    </row>
    <row r="64" spans="1:15">
      <c r="D64">
        <f>D62+E62/60+F62/3600</f>
        <v>326.41027777777776</v>
      </c>
      <c r="G64">
        <f>G62+H62/60+I62/3600</f>
        <v>59.039166666666667</v>
      </c>
      <c r="K64" s="18">
        <v>163.99292529127072</v>
      </c>
      <c r="L64" s="18">
        <v>2.4872812156459194E-2</v>
      </c>
    </row>
    <row r="65" spans="2:12">
      <c r="D65">
        <f>D63+E63/60+F63/3600</f>
        <v>299.7455555555556</v>
      </c>
      <c r="G65">
        <f>G63+H63/60+I63/3600</f>
        <v>69.14</v>
      </c>
    </row>
    <row r="66" spans="2:12">
      <c r="B66" t="s">
        <v>112</v>
      </c>
      <c r="C66" t="s">
        <v>108</v>
      </c>
      <c r="D66">
        <v>324</v>
      </c>
      <c r="E66">
        <v>25</v>
      </c>
      <c r="F66">
        <v>3</v>
      </c>
      <c r="G66">
        <v>61</v>
      </c>
      <c r="H66">
        <v>38</v>
      </c>
      <c r="I66">
        <v>10</v>
      </c>
      <c r="K66" s="18">
        <v>2515147.2767547057</v>
      </c>
      <c r="L66" s="18">
        <v>1.3563221939185598E-2</v>
      </c>
    </row>
    <row r="67" spans="2:12">
      <c r="C67" t="s">
        <v>114</v>
      </c>
      <c r="D67">
        <v>298</v>
      </c>
      <c r="E67">
        <v>9</v>
      </c>
      <c r="F67">
        <v>17</v>
      </c>
      <c r="G67">
        <v>71</v>
      </c>
      <c r="H67">
        <v>36</v>
      </c>
      <c r="I67">
        <v>17</v>
      </c>
      <c r="K67" s="18">
        <v>6860015.2900879597</v>
      </c>
      <c r="L67" s="18">
        <v>1.4109935108623671E-2</v>
      </c>
    </row>
    <row r="68" spans="2:12">
      <c r="D68">
        <f>D66+E66/60+F66/3600</f>
        <v>324.41750000000002</v>
      </c>
      <c r="G68">
        <f>G66+H66/60+I66/3600</f>
        <v>61.636111111111113</v>
      </c>
      <c r="K68" s="18">
        <v>162.35332263713326</v>
      </c>
      <c r="L68" s="18">
        <v>1.0119577146121415E-2</v>
      </c>
    </row>
    <row r="69" spans="2:12">
      <c r="D69">
        <f>D67+E67/60+F67/3600</f>
        <v>298.15472222222218</v>
      </c>
      <c r="G69">
        <f>G67+H67/60+I67/3600</f>
        <v>71.604722222222222</v>
      </c>
    </row>
    <row r="70" spans="2:12">
      <c r="B70" t="s">
        <v>113</v>
      </c>
      <c r="C70" t="s">
        <v>108</v>
      </c>
      <c r="D70">
        <v>321</v>
      </c>
      <c r="E70">
        <v>11</v>
      </c>
      <c r="F70">
        <v>28</v>
      </c>
      <c r="G70">
        <v>65</v>
      </c>
      <c r="H70">
        <v>52</v>
      </c>
      <c r="I70">
        <v>17</v>
      </c>
      <c r="K70" s="18">
        <v>2515146.8177123754</v>
      </c>
      <c r="L70" s="18">
        <v>6.0774879772690499E-3</v>
      </c>
    </row>
    <row r="71" spans="2:12">
      <c r="C71" t="s">
        <v>114</v>
      </c>
      <c r="D71">
        <v>295</v>
      </c>
      <c r="E71">
        <v>36</v>
      </c>
      <c r="F71">
        <v>51</v>
      </c>
      <c r="G71">
        <v>75</v>
      </c>
      <c r="H71">
        <v>22</v>
      </c>
      <c r="I71">
        <v>1</v>
      </c>
      <c r="K71" s="18">
        <v>6860013.8799353829</v>
      </c>
      <c r="L71" s="18">
        <v>5.8275871281502079E-3</v>
      </c>
    </row>
    <row r="72" spans="2:12">
      <c r="D72">
        <f>D70+E70/60+F70/3600</f>
        <v>321.19111111111113</v>
      </c>
      <c r="G72">
        <f>G70+H70/60+I70/3600</f>
        <v>65.871388888888887</v>
      </c>
      <c r="K72" s="18">
        <v>159.93881454069427</v>
      </c>
      <c r="L72" s="18">
        <v>3.7171962526913404E-3</v>
      </c>
    </row>
    <row r="73" spans="2:12">
      <c r="D73">
        <f>D71+E71/60+F71/3600</f>
        <v>295.61416666666668</v>
      </c>
      <c r="G73">
        <f>G71+H71/60+I71/3600</f>
        <v>75.366944444444442</v>
      </c>
    </row>
    <row r="74" spans="2:12">
      <c r="B74" t="s">
        <v>111</v>
      </c>
      <c r="C74" t="s">
        <v>108</v>
      </c>
      <c r="D74">
        <v>341</v>
      </c>
      <c r="E74">
        <v>40</v>
      </c>
      <c r="F74">
        <v>29</v>
      </c>
      <c r="G74">
        <v>55</v>
      </c>
      <c r="H74">
        <v>9</v>
      </c>
      <c r="I74">
        <v>26</v>
      </c>
      <c r="K74" s="19">
        <v>2515154.2088352568</v>
      </c>
      <c r="L74" s="19">
        <v>6.9997376756372751E-3</v>
      </c>
    </row>
    <row r="75" spans="2:12">
      <c r="C75" t="s">
        <v>114</v>
      </c>
      <c r="D75">
        <v>304</v>
      </c>
      <c r="E75">
        <v>55</v>
      </c>
      <c r="F75">
        <v>6</v>
      </c>
      <c r="G75">
        <v>65</v>
      </c>
      <c r="H75">
        <v>50</v>
      </c>
      <c r="I75">
        <v>38</v>
      </c>
      <c r="K75" s="19">
        <v>6860015.1954658413</v>
      </c>
      <c r="L75" s="19">
        <v>1.0710245205668453E-2</v>
      </c>
    </row>
    <row r="76" spans="2:12">
      <c r="D76">
        <f>D74+E74/60+F74/3600</f>
        <v>341.67472222222221</v>
      </c>
      <c r="G76">
        <f>G74+H74/60+I74/3600</f>
        <v>55.157222222222224</v>
      </c>
      <c r="K76" s="19">
        <v>163.52309222609296</v>
      </c>
      <c r="L76" s="19">
        <v>8.6090953051756684E-3</v>
      </c>
    </row>
    <row r="77" spans="2:12">
      <c r="D77">
        <f>D75+E75/60+F75/3600</f>
        <v>304.91833333333335</v>
      </c>
      <c r="G77">
        <f>G75+H75/60+I75/3600</f>
        <v>65.843888888888884</v>
      </c>
    </row>
    <row r="78" spans="2:12">
      <c r="B78" t="s">
        <v>113</v>
      </c>
      <c r="C78" t="s">
        <v>108</v>
      </c>
      <c r="D78">
        <v>343</v>
      </c>
      <c r="E78">
        <v>35</v>
      </c>
      <c r="F78">
        <v>55</v>
      </c>
      <c r="G78">
        <v>59</v>
      </c>
      <c r="H78">
        <v>33</v>
      </c>
      <c r="I78">
        <v>41</v>
      </c>
      <c r="K78" s="19">
        <v>2515154.9576889039</v>
      </c>
      <c r="L78" s="19">
        <v>1.0680798426943788E-2</v>
      </c>
    </row>
    <row r="79" spans="2:12">
      <c r="C79" t="s">
        <v>114</v>
      </c>
      <c r="D79">
        <v>305</v>
      </c>
      <c r="E79">
        <v>17</v>
      </c>
      <c r="F79">
        <v>10</v>
      </c>
      <c r="G79">
        <v>69</v>
      </c>
      <c r="H79">
        <v>30</v>
      </c>
      <c r="I79">
        <v>28</v>
      </c>
      <c r="K79" s="19">
        <v>6860014.885382127</v>
      </c>
      <c r="L79" s="19">
        <v>1.6998874560835271E-2</v>
      </c>
    </row>
    <row r="80" spans="2:12">
      <c r="D80">
        <f>D78+E78/60+F78/3600</f>
        <v>343.5986111111111</v>
      </c>
      <c r="G80">
        <f>G78+H78/60+I78/3600</f>
        <v>59.561388888888885</v>
      </c>
      <c r="K80" s="19">
        <v>161.18618794732998</v>
      </c>
      <c r="L80" s="19">
        <v>1.1927359839248627E-2</v>
      </c>
    </row>
    <row r="81" spans="4:7">
      <c r="D81">
        <f>D79+E79/60+F79/3600</f>
        <v>305.28611111111115</v>
      </c>
      <c r="G81">
        <f>G79+H79/60+I79/3600</f>
        <v>69.507777777777775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Takym</vt:lpstr>
      <vt:lpstr>Teodol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2012-05-02T09:46:27Z</dcterms:created>
  <dcterms:modified xsi:type="dcterms:W3CDTF">2012-05-04T10:29:29Z</dcterms:modified>
</cp:coreProperties>
</file>